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Oasis_Adhoc\RecurringReports\CSSTO\"/>
    </mc:Choice>
  </mc:AlternateContent>
  <bookViews>
    <workbookView xWindow="-15" yWindow="0" windowWidth="15210" windowHeight="8970" tabRatio="783"/>
  </bookViews>
  <sheets>
    <sheet name="Nbr Family" sheetId="1" r:id="rId1"/>
    <sheet name="Nbr Congregate" sheetId="2" r:id="rId2"/>
    <sheet name="Time Congregate" sheetId="7" r:id="rId3"/>
    <sheet name="Nbr Exits" sheetId="6" r:id="rId4"/>
    <sheet name="Time In Care" sheetId="5" r:id="rId5"/>
    <sheet name="Time Permanence" sheetId="9" r:id="rId6"/>
    <sheet name="Data" sheetId="3" r:id="rId7"/>
    <sheet name="Time" sheetId="8" r:id="rId8"/>
  </sheets>
  <definedNames>
    <definedName name="CSSTO" localSheetId="7" hidden="1">Time!$A$1:$E$2</definedName>
    <definedName name="CSSTO_1" localSheetId="6" hidden="1">Data!$A$1:$AV$136</definedName>
    <definedName name="_xlnm.Print_Area" localSheetId="1">'Nbr Congregate'!$A$1:$G$142</definedName>
    <definedName name="_xlnm.Print_Area" localSheetId="3">'Nbr Exits'!$A$1:$T$142</definedName>
    <definedName name="_xlnm.Print_Area" localSheetId="0">'Nbr Family'!$A$1:$S$142</definedName>
    <definedName name="_xlnm.Print_Area" localSheetId="2">'Time Congregate'!$A$1:$E$142</definedName>
    <definedName name="_xlnm.Print_Area" localSheetId="4">'Time In Care'!$A$1:$E$142</definedName>
    <definedName name="_xlnm.Print_Area" localSheetId="5">'Time Permanence'!$A$1:$R$142</definedName>
    <definedName name="_xlnm.Print_Titles" localSheetId="1">'Nbr Congregate'!$1:$6</definedName>
    <definedName name="_xlnm.Print_Titles" localSheetId="3">'Nbr Exits'!$1:$6</definedName>
    <definedName name="_xlnm.Print_Titles" localSheetId="0">'Nbr Family'!$1:$6</definedName>
    <definedName name="_xlnm.Print_Titles" localSheetId="2">'Time Congregate'!$1:$6</definedName>
    <definedName name="_xlnm.Print_Titles" localSheetId="4">'Time In Care'!$1:$6</definedName>
    <definedName name="_xlnm.Print_Titles" localSheetId="5">'Time Permanence'!$1:$6</definedName>
  </definedNames>
  <calcPr calcId="162913"/>
</workbook>
</file>

<file path=xl/calcChain.xml><?xml version="1.0" encoding="utf-8"?>
<calcChain xmlns="http://schemas.openxmlformats.org/spreadsheetml/2006/main">
  <c r="A4" i="9" l="1"/>
  <c r="A4" i="5"/>
  <c r="A4" i="6"/>
  <c r="A4" i="7"/>
  <c r="A4" i="2"/>
  <c r="A4" i="1"/>
  <c r="A3" i="9"/>
  <c r="A3" i="7"/>
  <c r="A3" i="6"/>
  <c r="A3" i="5"/>
  <c r="A3" i="2"/>
  <c r="A3" i="1"/>
  <c r="A1" i="9" l="1"/>
  <c r="A1" i="5"/>
  <c r="A1" i="6"/>
  <c r="A1" i="7"/>
  <c r="A7" i="7"/>
  <c r="A1" i="2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R118" i="9"/>
  <c r="R117" i="9"/>
  <c r="R116" i="9"/>
  <c r="R115" i="9"/>
  <c r="R114" i="9"/>
  <c r="R113" i="9"/>
  <c r="R112" i="9"/>
  <c r="R111" i="9"/>
  <c r="R110" i="9"/>
  <c r="R109" i="9"/>
  <c r="R108" i="9"/>
  <c r="R107" i="9"/>
  <c r="R106" i="9"/>
  <c r="R105" i="9"/>
  <c r="R104" i="9"/>
  <c r="R103" i="9"/>
  <c r="R102" i="9"/>
  <c r="R101" i="9"/>
  <c r="R100" i="9"/>
  <c r="R99" i="9"/>
  <c r="R98" i="9"/>
  <c r="R97" i="9"/>
  <c r="R96" i="9"/>
  <c r="R95" i="9"/>
  <c r="R94" i="9"/>
  <c r="R93" i="9"/>
  <c r="R92" i="9"/>
  <c r="R91" i="9"/>
  <c r="R90" i="9"/>
  <c r="R89" i="9"/>
  <c r="R88" i="9"/>
  <c r="R87" i="9"/>
  <c r="R86" i="9"/>
  <c r="R85" i="9"/>
  <c r="R84" i="9"/>
  <c r="R83" i="9"/>
  <c r="R82" i="9"/>
  <c r="R81" i="9"/>
  <c r="R80" i="9"/>
  <c r="R79" i="9"/>
  <c r="R78" i="9"/>
  <c r="R77" i="9"/>
  <c r="R76" i="9"/>
  <c r="R75" i="9"/>
  <c r="R74" i="9"/>
  <c r="R73" i="9"/>
  <c r="R72" i="9"/>
  <c r="R71" i="9"/>
  <c r="R70" i="9"/>
  <c r="R69" i="9"/>
  <c r="R68" i="9"/>
  <c r="R67" i="9"/>
  <c r="R66" i="9"/>
  <c r="R65" i="9"/>
  <c r="R64" i="9"/>
  <c r="R63" i="9"/>
  <c r="R62" i="9"/>
  <c r="R61" i="9"/>
  <c r="R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R7" i="9"/>
  <c r="E7" i="5"/>
  <c r="T7" i="6"/>
  <c r="E7" i="7"/>
  <c r="G7" i="2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O141" i="1"/>
  <c r="B141" i="1"/>
  <c r="M141" i="1"/>
  <c r="O140" i="1"/>
  <c r="B140" i="1"/>
  <c r="M140" i="1"/>
  <c r="O139" i="1"/>
  <c r="B139" i="1"/>
  <c r="M139" i="1"/>
  <c r="O138" i="1"/>
  <c r="B138" i="1"/>
  <c r="M138" i="1"/>
  <c r="O137" i="1"/>
  <c r="B137" i="1"/>
  <c r="M137" i="1"/>
  <c r="O136" i="1"/>
  <c r="B136" i="1"/>
  <c r="M136" i="1"/>
  <c r="O135" i="1"/>
  <c r="B135" i="1"/>
  <c r="L135" i="1" s="1"/>
  <c r="M135" i="1"/>
  <c r="O134" i="1"/>
  <c r="B134" i="1"/>
  <c r="M134" i="1"/>
  <c r="O133" i="1"/>
  <c r="B133" i="1"/>
  <c r="M133" i="1"/>
  <c r="O132" i="1"/>
  <c r="B132" i="1"/>
  <c r="M132" i="1"/>
  <c r="O131" i="1"/>
  <c r="B131" i="1"/>
  <c r="M131" i="1"/>
  <c r="O130" i="1"/>
  <c r="B130" i="1"/>
  <c r="M130" i="1"/>
  <c r="O129" i="1"/>
  <c r="B129" i="1"/>
  <c r="M129" i="1"/>
  <c r="O128" i="1"/>
  <c r="B128" i="1"/>
  <c r="M128" i="1"/>
  <c r="O127" i="1"/>
  <c r="B127" i="1"/>
  <c r="M127" i="1"/>
  <c r="O126" i="1"/>
  <c r="B126" i="1"/>
  <c r="M126" i="1"/>
  <c r="O125" i="1"/>
  <c r="B125" i="1"/>
  <c r="M125" i="1"/>
  <c r="O124" i="1"/>
  <c r="B124" i="1"/>
  <c r="M124" i="1"/>
  <c r="O123" i="1"/>
  <c r="B123" i="1"/>
  <c r="M123" i="1"/>
  <c r="O122" i="1"/>
  <c r="B122" i="1"/>
  <c r="M122" i="1"/>
  <c r="O121" i="1"/>
  <c r="B121" i="1"/>
  <c r="M121" i="1"/>
  <c r="B120" i="1"/>
  <c r="L120" i="1" s="1"/>
  <c r="O120" i="1"/>
  <c r="M120" i="1"/>
  <c r="O119" i="1"/>
  <c r="B119" i="1"/>
  <c r="M119" i="1"/>
  <c r="O118" i="1"/>
  <c r="B118" i="1"/>
  <c r="M118" i="1"/>
  <c r="O117" i="1"/>
  <c r="B117" i="1"/>
  <c r="M117" i="1"/>
  <c r="O116" i="1"/>
  <c r="B116" i="1"/>
  <c r="M116" i="1"/>
  <c r="O115" i="1"/>
  <c r="B115" i="1"/>
  <c r="M115" i="1"/>
  <c r="O114" i="1"/>
  <c r="B114" i="1"/>
  <c r="J114" i="1" s="1"/>
  <c r="M114" i="1"/>
  <c r="O113" i="1"/>
  <c r="B113" i="1"/>
  <c r="M113" i="1"/>
  <c r="O112" i="1"/>
  <c r="B112" i="1"/>
  <c r="M112" i="1"/>
  <c r="O111" i="1"/>
  <c r="B111" i="1"/>
  <c r="M111" i="1"/>
  <c r="O110" i="1"/>
  <c r="B110" i="1"/>
  <c r="M110" i="1"/>
  <c r="O109" i="1"/>
  <c r="B109" i="1"/>
  <c r="M109" i="1"/>
  <c r="O108" i="1"/>
  <c r="B108" i="1"/>
  <c r="M108" i="1"/>
  <c r="O107" i="1"/>
  <c r="B107" i="1"/>
  <c r="M107" i="1"/>
  <c r="O106" i="1"/>
  <c r="B106" i="1"/>
  <c r="M106" i="1"/>
  <c r="O105" i="1"/>
  <c r="B105" i="1"/>
  <c r="M105" i="1"/>
  <c r="B104" i="1"/>
  <c r="N104" i="1" s="1"/>
  <c r="O104" i="1"/>
  <c r="M104" i="1"/>
  <c r="O103" i="1"/>
  <c r="B103" i="1"/>
  <c r="M103" i="1"/>
  <c r="O102" i="1"/>
  <c r="B102" i="1"/>
  <c r="M102" i="1"/>
  <c r="O101" i="1"/>
  <c r="B101" i="1"/>
  <c r="M101" i="1"/>
  <c r="O100" i="1"/>
  <c r="B100" i="1"/>
  <c r="M100" i="1"/>
  <c r="O99" i="1"/>
  <c r="B99" i="1"/>
  <c r="M99" i="1"/>
  <c r="O98" i="1"/>
  <c r="B98" i="1"/>
  <c r="M98" i="1"/>
  <c r="O97" i="1"/>
  <c r="B97" i="1"/>
  <c r="M97" i="1"/>
  <c r="O96" i="1"/>
  <c r="B96" i="1"/>
  <c r="M96" i="1"/>
  <c r="O95" i="1"/>
  <c r="B95" i="1"/>
  <c r="M95" i="1"/>
  <c r="O94" i="1"/>
  <c r="B94" i="1"/>
  <c r="M94" i="1"/>
  <c r="O93" i="1"/>
  <c r="B93" i="1"/>
  <c r="M93" i="1"/>
  <c r="O92" i="1"/>
  <c r="B92" i="1"/>
  <c r="M92" i="1"/>
  <c r="O91" i="1"/>
  <c r="B91" i="1"/>
  <c r="M91" i="1"/>
  <c r="O90" i="1"/>
  <c r="B90" i="1"/>
  <c r="M90" i="1"/>
  <c r="O89" i="1"/>
  <c r="B89" i="1"/>
  <c r="M89" i="1"/>
  <c r="O88" i="1"/>
  <c r="B88" i="1"/>
  <c r="M88" i="1"/>
  <c r="O87" i="1"/>
  <c r="B87" i="1"/>
  <c r="M87" i="1"/>
  <c r="B86" i="1"/>
  <c r="J86" i="1" s="1"/>
  <c r="O86" i="1"/>
  <c r="M86" i="1"/>
  <c r="O85" i="1"/>
  <c r="B85" i="1"/>
  <c r="M85" i="1"/>
  <c r="O84" i="1"/>
  <c r="B84" i="1"/>
  <c r="M84" i="1"/>
  <c r="O83" i="1"/>
  <c r="B83" i="1"/>
  <c r="M83" i="1"/>
  <c r="O82" i="1"/>
  <c r="B82" i="1"/>
  <c r="M82" i="1"/>
  <c r="O81" i="1"/>
  <c r="B81" i="1"/>
  <c r="M81" i="1"/>
  <c r="O80" i="1"/>
  <c r="B80" i="1"/>
  <c r="M80" i="1"/>
  <c r="O79" i="1"/>
  <c r="B79" i="1"/>
  <c r="M79" i="1"/>
  <c r="B78" i="1"/>
  <c r="N78" i="1" s="1"/>
  <c r="O78" i="1"/>
  <c r="M78" i="1"/>
  <c r="O77" i="1"/>
  <c r="B77" i="1"/>
  <c r="M77" i="1"/>
  <c r="O76" i="1"/>
  <c r="B76" i="1"/>
  <c r="M76" i="1"/>
  <c r="O75" i="1"/>
  <c r="B75" i="1"/>
  <c r="M75" i="1"/>
  <c r="O74" i="1"/>
  <c r="B74" i="1"/>
  <c r="M74" i="1"/>
  <c r="O73" i="1"/>
  <c r="B73" i="1"/>
  <c r="M73" i="1"/>
  <c r="O72" i="1"/>
  <c r="B72" i="1"/>
  <c r="M72" i="1"/>
  <c r="O71" i="1"/>
  <c r="B71" i="1"/>
  <c r="M71" i="1"/>
  <c r="O70" i="1"/>
  <c r="B70" i="1"/>
  <c r="M70" i="1"/>
  <c r="B69" i="1"/>
  <c r="O69" i="1"/>
  <c r="M69" i="1"/>
  <c r="O68" i="1"/>
  <c r="B68" i="1"/>
  <c r="M68" i="1"/>
  <c r="O67" i="1"/>
  <c r="B67" i="1"/>
  <c r="M67" i="1"/>
  <c r="B66" i="1"/>
  <c r="L66" i="1" s="1"/>
  <c r="O66" i="1"/>
  <c r="M66" i="1"/>
  <c r="O65" i="1"/>
  <c r="B65" i="1"/>
  <c r="M65" i="1"/>
  <c r="O64" i="1"/>
  <c r="B64" i="1"/>
  <c r="M64" i="1"/>
  <c r="O63" i="1"/>
  <c r="B63" i="1"/>
  <c r="M63" i="1"/>
  <c r="O62" i="1"/>
  <c r="B62" i="1"/>
  <c r="M62" i="1"/>
  <c r="O61" i="1"/>
  <c r="B61" i="1"/>
  <c r="M61" i="1"/>
  <c r="O60" i="1"/>
  <c r="B60" i="1"/>
  <c r="M60" i="1"/>
  <c r="O59" i="1"/>
  <c r="B59" i="1"/>
  <c r="M59" i="1"/>
  <c r="O58" i="1"/>
  <c r="B58" i="1"/>
  <c r="M58" i="1"/>
  <c r="O57" i="1"/>
  <c r="B57" i="1"/>
  <c r="M57" i="1"/>
  <c r="O56" i="1"/>
  <c r="B56" i="1"/>
  <c r="M56" i="1"/>
  <c r="O55" i="1"/>
  <c r="B55" i="1"/>
  <c r="M55" i="1"/>
  <c r="O54" i="1"/>
  <c r="B54" i="1"/>
  <c r="J54" i="1" s="1"/>
  <c r="M54" i="1"/>
  <c r="O53" i="1"/>
  <c r="B53" i="1"/>
  <c r="M53" i="1"/>
  <c r="O52" i="1"/>
  <c r="B52" i="1"/>
  <c r="M52" i="1"/>
  <c r="O51" i="1"/>
  <c r="B51" i="1"/>
  <c r="M51" i="1"/>
  <c r="O50" i="1"/>
  <c r="B50" i="1"/>
  <c r="M50" i="1"/>
  <c r="O49" i="1"/>
  <c r="B49" i="1"/>
  <c r="M49" i="1"/>
  <c r="B48" i="1"/>
  <c r="L48" i="1" s="1"/>
  <c r="O48" i="1"/>
  <c r="M48" i="1"/>
  <c r="O47" i="1"/>
  <c r="B47" i="1"/>
  <c r="M47" i="1"/>
  <c r="B46" i="1"/>
  <c r="F46" i="1" s="1"/>
  <c r="O46" i="1"/>
  <c r="M46" i="1"/>
  <c r="O45" i="1"/>
  <c r="B45" i="1"/>
  <c r="M45" i="1"/>
  <c r="B44" i="1"/>
  <c r="L44" i="1" s="1"/>
  <c r="O44" i="1"/>
  <c r="M44" i="1"/>
  <c r="O43" i="1"/>
  <c r="B43" i="1"/>
  <c r="M43" i="1"/>
  <c r="O42" i="1"/>
  <c r="B42" i="1"/>
  <c r="M42" i="1"/>
  <c r="O41" i="1"/>
  <c r="B41" i="1"/>
  <c r="M41" i="1"/>
  <c r="O40" i="1"/>
  <c r="B40" i="1"/>
  <c r="M40" i="1"/>
  <c r="O39" i="1"/>
  <c r="B39" i="1"/>
  <c r="M39" i="1"/>
  <c r="O38" i="1"/>
  <c r="B38" i="1"/>
  <c r="M38" i="1"/>
  <c r="B37" i="1"/>
  <c r="O37" i="1"/>
  <c r="M37" i="1"/>
  <c r="B36" i="1"/>
  <c r="L36" i="1" s="1"/>
  <c r="O36" i="1"/>
  <c r="M36" i="1"/>
  <c r="B35" i="1"/>
  <c r="D35" i="1" s="1"/>
  <c r="O35" i="1"/>
  <c r="M35" i="1"/>
  <c r="O34" i="1"/>
  <c r="B34" i="1"/>
  <c r="M34" i="1"/>
  <c r="O33" i="1"/>
  <c r="B33" i="1"/>
  <c r="M33" i="1"/>
  <c r="O32" i="1"/>
  <c r="B32" i="1"/>
  <c r="M32" i="1"/>
  <c r="O31" i="1"/>
  <c r="B31" i="1"/>
  <c r="M31" i="1"/>
  <c r="O30" i="1"/>
  <c r="B30" i="1"/>
  <c r="M30" i="1"/>
  <c r="O29" i="1"/>
  <c r="B29" i="1"/>
  <c r="M29" i="1"/>
  <c r="O28" i="1"/>
  <c r="B28" i="1"/>
  <c r="M28" i="1"/>
  <c r="O27" i="1"/>
  <c r="B27" i="1"/>
  <c r="M27" i="1"/>
  <c r="O26" i="1"/>
  <c r="B26" i="1"/>
  <c r="M26" i="1"/>
  <c r="B25" i="1"/>
  <c r="O25" i="1"/>
  <c r="M25" i="1"/>
  <c r="O24" i="1"/>
  <c r="B24" i="1"/>
  <c r="M24" i="1"/>
  <c r="O23" i="1"/>
  <c r="B23" i="1"/>
  <c r="M23" i="1"/>
  <c r="O22" i="1"/>
  <c r="B22" i="1"/>
  <c r="M22" i="1"/>
  <c r="O21" i="1"/>
  <c r="B21" i="1"/>
  <c r="M21" i="1"/>
  <c r="O20" i="1"/>
  <c r="B20" i="1"/>
  <c r="M20" i="1"/>
  <c r="O19" i="1"/>
  <c r="B19" i="1"/>
  <c r="M19" i="1"/>
  <c r="O18" i="1"/>
  <c r="B18" i="1"/>
  <c r="M18" i="1"/>
  <c r="B17" i="1"/>
  <c r="O17" i="1"/>
  <c r="M17" i="1"/>
  <c r="O16" i="1"/>
  <c r="B16" i="1"/>
  <c r="M16" i="1"/>
  <c r="O15" i="1"/>
  <c r="B15" i="1"/>
  <c r="M15" i="1"/>
  <c r="O14" i="1"/>
  <c r="B14" i="1"/>
  <c r="M14" i="1"/>
  <c r="O13" i="1"/>
  <c r="B13" i="1"/>
  <c r="M13" i="1"/>
  <c r="O12" i="1"/>
  <c r="B12" i="1"/>
  <c r="M12" i="1"/>
  <c r="O11" i="1"/>
  <c r="B11" i="1"/>
  <c r="M11" i="1"/>
  <c r="O10" i="1"/>
  <c r="B10" i="1"/>
  <c r="M10" i="1"/>
  <c r="O9" i="1"/>
  <c r="B9" i="1"/>
  <c r="M9" i="1"/>
  <c r="O8" i="1"/>
  <c r="B8" i="1"/>
  <c r="M8" i="1"/>
  <c r="O7" i="1"/>
  <c r="M7" i="1"/>
  <c r="B7" i="1"/>
  <c r="K141" i="1"/>
  <c r="I141" i="1"/>
  <c r="K140" i="1"/>
  <c r="I140" i="1"/>
  <c r="K139" i="1"/>
  <c r="I139" i="1"/>
  <c r="K138" i="1"/>
  <c r="I138" i="1"/>
  <c r="K137" i="1"/>
  <c r="I137" i="1"/>
  <c r="K136" i="1"/>
  <c r="I136" i="1"/>
  <c r="K135" i="1"/>
  <c r="I135" i="1"/>
  <c r="K134" i="1"/>
  <c r="I134" i="1"/>
  <c r="K133" i="1"/>
  <c r="I133" i="1"/>
  <c r="K132" i="1"/>
  <c r="I132" i="1"/>
  <c r="K131" i="1"/>
  <c r="I131" i="1"/>
  <c r="K130" i="1"/>
  <c r="I130" i="1"/>
  <c r="K129" i="1"/>
  <c r="I129" i="1"/>
  <c r="K128" i="1"/>
  <c r="L128" i="1" s="1"/>
  <c r="I128" i="1"/>
  <c r="K127" i="1"/>
  <c r="I127" i="1"/>
  <c r="K126" i="1"/>
  <c r="I126" i="1"/>
  <c r="K125" i="1"/>
  <c r="I125" i="1"/>
  <c r="K124" i="1"/>
  <c r="I124" i="1"/>
  <c r="K123" i="1"/>
  <c r="I123" i="1"/>
  <c r="K122" i="1"/>
  <c r="I122" i="1"/>
  <c r="K121" i="1"/>
  <c r="I121" i="1"/>
  <c r="K120" i="1"/>
  <c r="I120" i="1"/>
  <c r="K119" i="1"/>
  <c r="I119" i="1"/>
  <c r="K118" i="1"/>
  <c r="I118" i="1"/>
  <c r="K117" i="1"/>
  <c r="I117" i="1"/>
  <c r="K116" i="1"/>
  <c r="I116" i="1"/>
  <c r="K115" i="1"/>
  <c r="I115" i="1"/>
  <c r="K114" i="1"/>
  <c r="I114" i="1"/>
  <c r="K113" i="1"/>
  <c r="I113" i="1"/>
  <c r="K112" i="1"/>
  <c r="I112" i="1"/>
  <c r="K111" i="1"/>
  <c r="I111" i="1"/>
  <c r="K110" i="1"/>
  <c r="I110" i="1"/>
  <c r="K109" i="1"/>
  <c r="I109" i="1"/>
  <c r="K108" i="1"/>
  <c r="I108" i="1"/>
  <c r="K107" i="1"/>
  <c r="I107" i="1"/>
  <c r="K106" i="1"/>
  <c r="I106" i="1"/>
  <c r="K105" i="1"/>
  <c r="I105" i="1"/>
  <c r="K104" i="1"/>
  <c r="I104" i="1"/>
  <c r="K103" i="1"/>
  <c r="I103" i="1"/>
  <c r="K102" i="1"/>
  <c r="I102" i="1"/>
  <c r="K101" i="1"/>
  <c r="I101" i="1"/>
  <c r="K100" i="1"/>
  <c r="I100" i="1"/>
  <c r="K99" i="1"/>
  <c r="I99" i="1"/>
  <c r="K98" i="1"/>
  <c r="I98" i="1"/>
  <c r="K97" i="1"/>
  <c r="I97" i="1"/>
  <c r="K96" i="1"/>
  <c r="I96" i="1"/>
  <c r="J96" i="1" s="1"/>
  <c r="K95" i="1"/>
  <c r="I95" i="1"/>
  <c r="K94" i="1"/>
  <c r="I94" i="1"/>
  <c r="K93" i="1"/>
  <c r="I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I86" i="1"/>
  <c r="K85" i="1"/>
  <c r="I85" i="1"/>
  <c r="K84" i="1"/>
  <c r="I84" i="1"/>
  <c r="K83" i="1"/>
  <c r="I83" i="1"/>
  <c r="K82" i="1"/>
  <c r="I82" i="1"/>
  <c r="K81" i="1"/>
  <c r="I81" i="1"/>
  <c r="K80" i="1"/>
  <c r="I80" i="1"/>
  <c r="K79" i="1"/>
  <c r="I79" i="1"/>
  <c r="K78" i="1"/>
  <c r="I78" i="1"/>
  <c r="K77" i="1"/>
  <c r="I77" i="1"/>
  <c r="K76" i="1"/>
  <c r="I76" i="1"/>
  <c r="K75" i="1"/>
  <c r="I75" i="1"/>
  <c r="K74" i="1"/>
  <c r="I74" i="1"/>
  <c r="K73" i="1"/>
  <c r="I73" i="1"/>
  <c r="K72" i="1"/>
  <c r="I72" i="1"/>
  <c r="K71" i="1"/>
  <c r="I71" i="1"/>
  <c r="K70" i="1"/>
  <c r="I70" i="1"/>
  <c r="K69" i="1"/>
  <c r="I69" i="1"/>
  <c r="K68" i="1"/>
  <c r="I68" i="1"/>
  <c r="K67" i="1"/>
  <c r="I67" i="1"/>
  <c r="K66" i="1"/>
  <c r="I66" i="1"/>
  <c r="K65" i="1"/>
  <c r="I65" i="1"/>
  <c r="K64" i="1"/>
  <c r="I64" i="1"/>
  <c r="K63" i="1"/>
  <c r="I63" i="1"/>
  <c r="K62" i="1"/>
  <c r="I62" i="1"/>
  <c r="K61" i="1"/>
  <c r="I61" i="1"/>
  <c r="K60" i="1"/>
  <c r="I60" i="1"/>
  <c r="K59" i="1"/>
  <c r="I59" i="1"/>
  <c r="K58" i="1"/>
  <c r="I58" i="1"/>
  <c r="K57" i="1"/>
  <c r="I57" i="1"/>
  <c r="K56" i="1"/>
  <c r="I56" i="1"/>
  <c r="K55" i="1"/>
  <c r="I55" i="1"/>
  <c r="K54" i="1"/>
  <c r="I54" i="1"/>
  <c r="K53" i="1"/>
  <c r="I53" i="1"/>
  <c r="K52" i="1"/>
  <c r="I52" i="1"/>
  <c r="K51" i="1"/>
  <c r="I51" i="1"/>
  <c r="K50" i="1"/>
  <c r="I50" i="1"/>
  <c r="K49" i="1"/>
  <c r="I49" i="1"/>
  <c r="K48" i="1"/>
  <c r="I48" i="1"/>
  <c r="K47" i="1"/>
  <c r="I47" i="1"/>
  <c r="K46" i="1"/>
  <c r="I46" i="1"/>
  <c r="K45" i="1"/>
  <c r="I45" i="1"/>
  <c r="K44" i="1"/>
  <c r="I44" i="1"/>
  <c r="K43" i="1"/>
  <c r="I43" i="1"/>
  <c r="K42" i="1"/>
  <c r="I42" i="1"/>
  <c r="K41" i="1"/>
  <c r="I41" i="1"/>
  <c r="K40" i="1"/>
  <c r="L40" i="1" s="1"/>
  <c r="I40" i="1"/>
  <c r="K39" i="1"/>
  <c r="I39" i="1"/>
  <c r="K38" i="1"/>
  <c r="I38" i="1"/>
  <c r="K37" i="1"/>
  <c r="I37" i="1"/>
  <c r="K36" i="1"/>
  <c r="I36" i="1"/>
  <c r="K35" i="1"/>
  <c r="I35" i="1"/>
  <c r="K34" i="1"/>
  <c r="I34" i="1"/>
  <c r="K33" i="1"/>
  <c r="I33" i="1"/>
  <c r="J33" i="1" s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L9" i="1" s="1"/>
  <c r="I9" i="1"/>
  <c r="K8" i="1"/>
  <c r="I8" i="1"/>
  <c r="K7" i="1"/>
  <c r="I7" i="1"/>
  <c r="H38" i="6"/>
  <c r="F38" i="6"/>
  <c r="D38" i="6"/>
  <c r="C38" i="6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D120" i="5" s="1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D104" i="5" s="1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D78" i="5" s="1"/>
  <c r="B77" i="5"/>
  <c r="B76" i="5"/>
  <c r="B75" i="5"/>
  <c r="B74" i="5"/>
  <c r="B73" i="5"/>
  <c r="B72" i="5"/>
  <c r="B71" i="5"/>
  <c r="B70" i="5"/>
  <c r="B69" i="5"/>
  <c r="B68" i="5"/>
  <c r="B67" i="5"/>
  <c r="B66" i="5"/>
  <c r="D66" i="5" s="1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D35" i="5" s="1"/>
  <c r="B34" i="5"/>
  <c r="B33" i="5"/>
  <c r="B32" i="5"/>
  <c r="B31" i="5"/>
  <c r="B30" i="5"/>
  <c r="B29" i="5"/>
  <c r="B28" i="5"/>
  <c r="B27" i="5"/>
  <c r="B26" i="5"/>
  <c r="B25" i="5"/>
  <c r="D25" i="5" s="1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D84" i="5" s="1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D28" i="5" s="1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8" i="6"/>
  <c r="H8" i="6"/>
  <c r="F8" i="6"/>
  <c r="D8" i="6"/>
  <c r="C9" i="6"/>
  <c r="H9" i="6"/>
  <c r="F9" i="6"/>
  <c r="D9" i="6"/>
  <c r="C10" i="6"/>
  <c r="H10" i="6"/>
  <c r="F10" i="6"/>
  <c r="D10" i="6"/>
  <c r="C11" i="6"/>
  <c r="E11" i="6" s="1"/>
  <c r="H11" i="6"/>
  <c r="F11" i="6"/>
  <c r="D11" i="6"/>
  <c r="C12" i="6"/>
  <c r="H12" i="6"/>
  <c r="F12" i="6"/>
  <c r="D12" i="6"/>
  <c r="C13" i="6"/>
  <c r="H13" i="6"/>
  <c r="F13" i="6"/>
  <c r="D13" i="6"/>
  <c r="C14" i="6"/>
  <c r="H14" i="6"/>
  <c r="F14" i="6"/>
  <c r="D14" i="6"/>
  <c r="C15" i="6"/>
  <c r="H15" i="6"/>
  <c r="F15" i="6"/>
  <c r="D15" i="6"/>
  <c r="C16" i="6"/>
  <c r="H16" i="6"/>
  <c r="F16" i="6"/>
  <c r="D16" i="6"/>
  <c r="C17" i="6"/>
  <c r="E17" i="6" s="1"/>
  <c r="H17" i="6"/>
  <c r="F17" i="6"/>
  <c r="D17" i="6"/>
  <c r="C18" i="6"/>
  <c r="H18" i="6"/>
  <c r="F18" i="6"/>
  <c r="D18" i="6"/>
  <c r="C19" i="6"/>
  <c r="H19" i="6"/>
  <c r="F19" i="6"/>
  <c r="D19" i="6"/>
  <c r="C20" i="6"/>
  <c r="H20" i="6"/>
  <c r="F20" i="6"/>
  <c r="D20" i="6"/>
  <c r="C21" i="6"/>
  <c r="H21" i="6"/>
  <c r="F21" i="6"/>
  <c r="D21" i="6"/>
  <c r="C22" i="6"/>
  <c r="H22" i="6"/>
  <c r="F22" i="6"/>
  <c r="D22" i="6"/>
  <c r="C23" i="6"/>
  <c r="H23" i="6"/>
  <c r="F23" i="6"/>
  <c r="D23" i="6"/>
  <c r="C24" i="6"/>
  <c r="H24" i="6"/>
  <c r="F24" i="6"/>
  <c r="D24" i="6"/>
  <c r="C25" i="6"/>
  <c r="H25" i="6"/>
  <c r="F25" i="6"/>
  <c r="D25" i="6"/>
  <c r="C26" i="6"/>
  <c r="H26" i="6"/>
  <c r="F26" i="6"/>
  <c r="D26" i="6"/>
  <c r="C27" i="6"/>
  <c r="H27" i="6"/>
  <c r="F27" i="6"/>
  <c r="D27" i="6"/>
  <c r="C28" i="6"/>
  <c r="H28" i="6"/>
  <c r="F28" i="6"/>
  <c r="D28" i="6"/>
  <c r="C29" i="6"/>
  <c r="H29" i="6"/>
  <c r="F29" i="6"/>
  <c r="D29" i="6"/>
  <c r="C30" i="6"/>
  <c r="H30" i="6"/>
  <c r="F30" i="6"/>
  <c r="D30" i="6"/>
  <c r="C31" i="6"/>
  <c r="H31" i="6"/>
  <c r="F31" i="6"/>
  <c r="D31" i="6"/>
  <c r="C32" i="6"/>
  <c r="H32" i="6"/>
  <c r="F32" i="6"/>
  <c r="D32" i="6"/>
  <c r="C33" i="6"/>
  <c r="H33" i="6"/>
  <c r="F33" i="6"/>
  <c r="D33" i="6"/>
  <c r="C34" i="6"/>
  <c r="H34" i="6"/>
  <c r="F34" i="6"/>
  <c r="D34" i="6"/>
  <c r="C35" i="6"/>
  <c r="H35" i="6"/>
  <c r="F35" i="6"/>
  <c r="D35" i="6"/>
  <c r="C36" i="6"/>
  <c r="H36" i="6"/>
  <c r="F36" i="6"/>
  <c r="D36" i="6"/>
  <c r="C37" i="6"/>
  <c r="H37" i="6"/>
  <c r="F37" i="6"/>
  <c r="D37" i="6"/>
  <c r="C39" i="6"/>
  <c r="H39" i="6"/>
  <c r="F39" i="6"/>
  <c r="D39" i="6"/>
  <c r="C40" i="6"/>
  <c r="H40" i="6"/>
  <c r="F40" i="6"/>
  <c r="D40" i="6"/>
  <c r="C41" i="6"/>
  <c r="H41" i="6"/>
  <c r="F41" i="6"/>
  <c r="D41" i="6"/>
  <c r="C42" i="6"/>
  <c r="H42" i="6"/>
  <c r="F42" i="6"/>
  <c r="D42" i="6"/>
  <c r="C43" i="6"/>
  <c r="H43" i="6"/>
  <c r="F43" i="6"/>
  <c r="D43" i="6"/>
  <c r="C44" i="6"/>
  <c r="H44" i="6"/>
  <c r="F44" i="6"/>
  <c r="D44" i="6"/>
  <c r="C45" i="6"/>
  <c r="H45" i="6"/>
  <c r="F45" i="6"/>
  <c r="D45" i="6"/>
  <c r="C46" i="6"/>
  <c r="H46" i="6"/>
  <c r="F46" i="6"/>
  <c r="D46" i="6"/>
  <c r="C47" i="6"/>
  <c r="H47" i="6"/>
  <c r="F47" i="6"/>
  <c r="D47" i="6"/>
  <c r="C48" i="6"/>
  <c r="H48" i="6"/>
  <c r="F48" i="6"/>
  <c r="D48" i="6"/>
  <c r="C49" i="6"/>
  <c r="H49" i="6"/>
  <c r="F49" i="6"/>
  <c r="D49" i="6"/>
  <c r="C50" i="6"/>
  <c r="H50" i="6"/>
  <c r="F50" i="6"/>
  <c r="D50" i="6"/>
  <c r="C51" i="6"/>
  <c r="H51" i="6"/>
  <c r="F51" i="6"/>
  <c r="D51" i="6"/>
  <c r="C52" i="6"/>
  <c r="H52" i="6"/>
  <c r="F52" i="6"/>
  <c r="D52" i="6"/>
  <c r="C53" i="6"/>
  <c r="H53" i="6"/>
  <c r="F53" i="6"/>
  <c r="D53" i="6"/>
  <c r="C54" i="6"/>
  <c r="H54" i="6"/>
  <c r="F54" i="6"/>
  <c r="D54" i="6"/>
  <c r="C55" i="6"/>
  <c r="H55" i="6"/>
  <c r="F55" i="6"/>
  <c r="D55" i="6"/>
  <c r="C56" i="6"/>
  <c r="H56" i="6"/>
  <c r="F56" i="6"/>
  <c r="D56" i="6"/>
  <c r="C57" i="6"/>
  <c r="H57" i="6"/>
  <c r="F57" i="6"/>
  <c r="D57" i="6"/>
  <c r="C58" i="6"/>
  <c r="H58" i="6"/>
  <c r="F58" i="6"/>
  <c r="D58" i="6"/>
  <c r="C59" i="6"/>
  <c r="H59" i="6"/>
  <c r="F59" i="6"/>
  <c r="D59" i="6"/>
  <c r="C60" i="6"/>
  <c r="H60" i="6"/>
  <c r="F60" i="6"/>
  <c r="D60" i="6"/>
  <c r="C61" i="6"/>
  <c r="H61" i="6"/>
  <c r="F61" i="6"/>
  <c r="D61" i="6"/>
  <c r="C62" i="6"/>
  <c r="H62" i="6"/>
  <c r="F62" i="6"/>
  <c r="D62" i="6"/>
  <c r="C63" i="6"/>
  <c r="H63" i="6"/>
  <c r="F63" i="6"/>
  <c r="D63" i="6"/>
  <c r="C64" i="6"/>
  <c r="H64" i="6"/>
  <c r="F64" i="6"/>
  <c r="D64" i="6"/>
  <c r="C65" i="6"/>
  <c r="H65" i="6"/>
  <c r="F65" i="6"/>
  <c r="D65" i="6"/>
  <c r="C66" i="6"/>
  <c r="H66" i="6"/>
  <c r="F66" i="6"/>
  <c r="D66" i="6"/>
  <c r="C67" i="6"/>
  <c r="H67" i="6"/>
  <c r="F67" i="6"/>
  <c r="D67" i="6"/>
  <c r="C68" i="6"/>
  <c r="H68" i="6"/>
  <c r="F68" i="6"/>
  <c r="D68" i="6"/>
  <c r="C69" i="6"/>
  <c r="H69" i="6"/>
  <c r="F69" i="6"/>
  <c r="D69" i="6"/>
  <c r="C70" i="6"/>
  <c r="H70" i="6"/>
  <c r="F70" i="6"/>
  <c r="D70" i="6"/>
  <c r="C71" i="6"/>
  <c r="H71" i="6"/>
  <c r="F71" i="6"/>
  <c r="D71" i="6"/>
  <c r="C72" i="6"/>
  <c r="H72" i="6"/>
  <c r="F72" i="6"/>
  <c r="D72" i="6"/>
  <c r="C73" i="6"/>
  <c r="H73" i="6"/>
  <c r="F73" i="6"/>
  <c r="D73" i="6"/>
  <c r="C74" i="6"/>
  <c r="H74" i="6"/>
  <c r="F74" i="6"/>
  <c r="D74" i="6"/>
  <c r="C75" i="6"/>
  <c r="H75" i="6"/>
  <c r="F75" i="6"/>
  <c r="D75" i="6"/>
  <c r="C76" i="6"/>
  <c r="H76" i="6"/>
  <c r="F76" i="6"/>
  <c r="D76" i="6"/>
  <c r="C77" i="6"/>
  <c r="H77" i="6"/>
  <c r="F77" i="6"/>
  <c r="D77" i="6"/>
  <c r="C78" i="6"/>
  <c r="E78" i="6" s="1"/>
  <c r="H78" i="6"/>
  <c r="F78" i="6"/>
  <c r="D78" i="6"/>
  <c r="C79" i="6"/>
  <c r="H79" i="6"/>
  <c r="F79" i="6"/>
  <c r="D79" i="6"/>
  <c r="C80" i="6"/>
  <c r="H80" i="6"/>
  <c r="F80" i="6"/>
  <c r="D80" i="6"/>
  <c r="C81" i="6"/>
  <c r="H81" i="6"/>
  <c r="F81" i="6"/>
  <c r="D81" i="6"/>
  <c r="C82" i="6"/>
  <c r="H82" i="6"/>
  <c r="F82" i="6"/>
  <c r="D82" i="6"/>
  <c r="C83" i="6"/>
  <c r="H83" i="6"/>
  <c r="F83" i="6"/>
  <c r="D83" i="6"/>
  <c r="C84" i="6"/>
  <c r="H84" i="6"/>
  <c r="F84" i="6"/>
  <c r="D84" i="6"/>
  <c r="C85" i="6"/>
  <c r="H85" i="6"/>
  <c r="F85" i="6"/>
  <c r="D85" i="6"/>
  <c r="C86" i="6"/>
  <c r="C87" i="6"/>
  <c r="H87" i="6"/>
  <c r="F87" i="6"/>
  <c r="D87" i="6"/>
  <c r="C88" i="6"/>
  <c r="H88" i="6"/>
  <c r="F88" i="6"/>
  <c r="D88" i="6"/>
  <c r="C89" i="6"/>
  <c r="G89" i="6" s="1"/>
  <c r="H89" i="6"/>
  <c r="F89" i="6"/>
  <c r="D89" i="6"/>
  <c r="C90" i="6"/>
  <c r="H90" i="6"/>
  <c r="F90" i="6"/>
  <c r="D90" i="6"/>
  <c r="C91" i="6"/>
  <c r="H91" i="6"/>
  <c r="F91" i="6"/>
  <c r="D91" i="6"/>
  <c r="C92" i="6"/>
  <c r="H92" i="6"/>
  <c r="F92" i="6"/>
  <c r="D92" i="6"/>
  <c r="C93" i="6"/>
  <c r="H93" i="6"/>
  <c r="F93" i="6"/>
  <c r="D93" i="6"/>
  <c r="C94" i="6"/>
  <c r="H94" i="6"/>
  <c r="F94" i="6"/>
  <c r="D94" i="6"/>
  <c r="C95" i="6"/>
  <c r="H95" i="6"/>
  <c r="F95" i="6"/>
  <c r="D95" i="6"/>
  <c r="C96" i="6"/>
  <c r="H96" i="6"/>
  <c r="F96" i="6"/>
  <c r="D96" i="6"/>
  <c r="C97" i="6"/>
  <c r="H97" i="6"/>
  <c r="F97" i="6"/>
  <c r="D97" i="6"/>
  <c r="C98" i="6"/>
  <c r="H98" i="6"/>
  <c r="F98" i="6"/>
  <c r="D98" i="6"/>
  <c r="C99" i="6"/>
  <c r="H99" i="6"/>
  <c r="F99" i="6"/>
  <c r="D99" i="6"/>
  <c r="C100" i="6"/>
  <c r="H100" i="6"/>
  <c r="F100" i="6"/>
  <c r="D100" i="6"/>
  <c r="C101" i="6"/>
  <c r="H101" i="6"/>
  <c r="F101" i="6"/>
  <c r="D101" i="6"/>
  <c r="C102" i="6"/>
  <c r="H102" i="6"/>
  <c r="F102" i="6"/>
  <c r="D102" i="6"/>
  <c r="C103" i="6"/>
  <c r="H103" i="6"/>
  <c r="F103" i="6"/>
  <c r="D103" i="6"/>
  <c r="C104" i="6"/>
  <c r="Q104" i="6" s="1"/>
  <c r="H104" i="6"/>
  <c r="F104" i="6"/>
  <c r="D104" i="6"/>
  <c r="C105" i="6"/>
  <c r="H105" i="6"/>
  <c r="F105" i="6"/>
  <c r="D105" i="6"/>
  <c r="C106" i="6"/>
  <c r="H106" i="6"/>
  <c r="F106" i="6"/>
  <c r="D106" i="6"/>
  <c r="C107" i="6"/>
  <c r="H107" i="6"/>
  <c r="F107" i="6"/>
  <c r="D107" i="6"/>
  <c r="C108" i="6"/>
  <c r="H108" i="6"/>
  <c r="F108" i="6"/>
  <c r="D108" i="6"/>
  <c r="C109" i="6"/>
  <c r="H109" i="6"/>
  <c r="F109" i="6"/>
  <c r="D109" i="6"/>
  <c r="C110" i="6"/>
  <c r="G110" i="6" s="1"/>
  <c r="H110" i="6"/>
  <c r="F110" i="6"/>
  <c r="D110" i="6"/>
  <c r="C111" i="6"/>
  <c r="H111" i="6"/>
  <c r="F111" i="6"/>
  <c r="D111" i="6"/>
  <c r="C112" i="6"/>
  <c r="H112" i="6"/>
  <c r="F112" i="6"/>
  <c r="D112" i="6"/>
  <c r="C113" i="6"/>
  <c r="H113" i="6"/>
  <c r="F113" i="6"/>
  <c r="D113" i="6"/>
  <c r="C114" i="6"/>
  <c r="H114" i="6"/>
  <c r="F114" i="6"/>
  <c r="D114" i="6"/>
  <c r="C115" i="6"/>
  <c r="H115" i="6"/>
  <c r="F115" i="6"/>
  <c r="D115" i="6"/>
  <c r="C116" i="6"/>
  <c r="H116" i="6"/>
  <c r="F116" i="6"/>
  <c r="D116" i="6"/>
  <c r="C117" i="6"/>
  <c r="H117" i="6"/>
  <c r="F117" i="6"/>
  <c r="D117" i="6"/>
  <c r="C118" i="6"/>
  <c r="H118" i="6"/>
  <c r="F118" i="6"/>
  <c r="D118" i="6"/>
  <c r="C119" i="6"/>
  <c r="H119" i="6"/>
  <c r="F119" i="6"/>
  <c r="D119" i="6"/>
  <c r="C120" i="6"/>
  <c r="Q120" i="6" s="1"/>
  <c r="C121" i="6"/>
  <c r="H121" i="6"/>
  <c r="F121" i="6"/>
  <c r="D121" i="6"/>
  <c r="C122" i="6"/>
  <c r="H122" i="6"/>
  <c r="F122" i="6"/>
  <c r="D122" i="6"/>
  <c r="C123" i="6"/>
  <c r="H123" i="6"/>
  <c r="F123" i="6"/>
  <c r="D123" i="6"/>
  <c r="C124" i="6"/>
  <c r="H124" i="6"/>
  <c r="F124" i="6"/>
  <c r="D124" i="6"/>
  <c r="C125" i="6"/>
  <c r="H125" i="6"/>
  <c r="F125" i="6"/>
  <c r="D125" i="6"/>
  <c r="C126" i="6"/>
  <c r="H126" i="6"/>
  <c r="F126" i="6"/>
  <c r="D126" i="6"/>
  <c r="C127" i="6"/>
  <c r="H127" i="6"/>
  <c r="F127" i="6"/>
  <c r="D127" i="6"/>
  <c r="C128" i="6"/>
  <c r="H128" i="6"/>
  <c r="F128" i="6"/>
  <c r="D128" i="6"/>
  <c r="C129" i="6"/>
  <c r="Q129" i="6" s="1"/>
  <c r="C130" i="6"/>
  <c r="H130" i="6"/>
  <c r="F130" i="6"/>
  <c r="D130" i="6"/>
  <c r="C131" i="6"/>
  <c r="H131" i="6"/>
  <c r="F131" i="6"/>
  <c r="D131" i="6"/>
  <c r="C132" i="6"/>
  <c r="H132" i="6"/>
  <c r="F132" i="6"/>
  <c r="D132" i="6"/>
  <c r="C133" i="6"/>
  <c r="H133" i="6"/>
  <c r="F133" i="6"/>
  <c r="D133" i="6"/>
  <c r="C134" i="6"/>
  <c r="H134" i="6"/>
  <c r="F134" i="6"/>
  <c r="D134" i="6"/>
  <c r="C135" i="6"/>
  <c r="H135" i="6"/>
  <c r="F135" i="6"/>
  <c r="D135" i="6"/>
  <c r="C136" i="6"/>
  <c r="H136" i="6"/>
  <c r="F136" i="6"/>
  <c r="D136" i="6"/>
  <c r="C137" i="6"/>
  <c r="H137" i="6"/>
  <c r="F137" i="6"/>
  <c r="D137" i="6"/>
  <c r="C138" i="6"/>
  <c r="H138" i="6"/>
  <c r="F138" i="6"/>
  <c r="D138" i="6"/>
  <c r="C139" i="6"/>
  <c r="H139" i="6"/>
  <c r="F139" i="6"/>
  <c r="D139" i="6"/>
  <c r="C140" i="6"/>
  <c r="H140" i="6"/>
  <c r="F140" i="6"/>
  <c r="D140" i="6"/>
  <c r="C141" i="6"/>
  <c r="H141" i="6"/>
  <c r="F141" i="6"/>
  <c r="D141" i="6"/>
  <c r="C7" i="6"/>
  <c r="H7" i="6"/>
  <c r="F7" i="6"/>
  <c r="D7" i="6"/>
  <c r="H86" i="6"/>
  <c r="F86" i="6"/>
  <c r="D86" i="6"/>
  <c r="H120" i="6"/>
  <c r="F120" i="6"/>
  <c r="D120" i="6"/>
  <c r="H129" i="6"/>
  <c r="F129" i="6"/>
  <c r="D129" i="6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L7" i="6"/>
  <c r="L8" i="6"/>
  <c r="L9" i="6"/>
  <c r="L10" i="6"/>
  <c r="L11" i="6"/>
  <c r="M11" i="6" s="1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M47" i="6" s="1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E7" i="1"/>
  <c r="C7" i="1"/>
  <c r="E8" i="1"/>
  <c r="C8" i="1"/>
  <c r="E9" i="1"/>
  <c r="C9" i="1"/>
  <c r="E10" i="1"/>
  <c r="C10" i="1"/>
  <c r="E11" i="1"/>
  <c r="C11" i="1"/>
  <c r="E12" i="1"/>
  <c r="C12" i="1"/>
  <c r="E13" i="1"/>
  <c r="C13" i="1"/>
  <c r="D13" i="1" s="1"/>
  <c r="E14" i="1"/>
  <c r="C14" i="1"/>
  <c r="E15" i="1"/>
  <c r="C15" i="1"/>
  <c r="E16" i="1"/>
  <c r="C16" i="1"/>
  <c r="D16" i="1" s="1"/>
  <c r="E17" i="1"/>
  <c r="C17" i="1"/>
  <c r="E18" i="1"/>
  <c r="C18" i="1"/>
  <c r="E19" i="1"/>
  <c r="C19" i="1"/>
  <c r="E20" i="1"/>
  <c r="C20" i="1"/>
  <c r="E21" i="1"/>
  <c r="C21" i="1"/>
  <c r="D21" i="1" s="1"/>
  <c r="E22" i="1"/>
  <c r="C22" i="1"/>
  <c r="E23" i="1"/>
  <c r="C23" i="1"/>
  <c r="E24" i="1"/>
  <c r="C24" i="1"/>
  <c r="E25" i="1"/>
  <c r="C25" i="1"/>
  <c r="E26" i="1"/>
  <c r="C26" i="1"/>
  <c r="E27" i="1"/>
  <c r="C27" i="1"/>
  <c r="E28" i="1"/>
  <c r="C28" i="1"/>
  <c r="E29" i="1"/>
  <c r="C29" i="1"/>
  <c r="D29" i="1" s="1"/>
  <c r="E30" i="1"/>
  <c r="C30" i="1"/>
  <c r="E31" i="1"/>
  <c r="C31" i="1"/>
  <c r="E32" i="1"/>
  <c r="C32" i="1"/>
  <c r="E33" i="1"/>
  <c r="C33" i="1"/>
  <c r="E34" i="1"/>
  <c r="C34" i="1"/>
  <c r="E35" i="1"/>
  <c r="C35" i="1"/>
  <c r="E36" i="1"/>
  <c r="C36" i="1"/>
  <c r="D36" i="1" s="1"/>
  <c r="E37" i="1"/>
  <c r="C37" i="1"/>
  <c r="E38" i="1"/>
  <c r="C38" i="1"/>
  <c r="E39" i="1"/>
  <c r="C39" i="1"/>
  <c r="E40" i="1"/>
  <c r="C40" i="1"/>
  <c r="E41" i="1"/>
  <c r="C41" i="1"/>
  <c r="E42" i="1"/>
  <c r="C42" i="1"/>
  <c r="E43" i="1"/>
  <c r="C43" i="1"/>
  <c r="E44" i="1"/>
  <c r="C44" i="1"/>
  <c r="E45" i="1"/>
  <c r="C45" i="1"/>
  <c r="D45" i="1" s="1"/>
  <c r="E46" i="1"/>
  <c r="C46" i="1"/>
  <c r="E47" i="1"/>
  <c r="C47" i="1"/>
  <c r="E48" i="1"/>
  <c r="C48" i="1"/>
  <c r="E49" i="1"/>
  <c r="C49" i="1"/>
  <c r="E50" i="1"/>
  <c r="C50" i="1"/>
  <c r="E51" i="1"/>
  <c r="C51" i="1"/>
  <c r="E52" i="1"/>
  <c r="C52" i="1"/>
  <c r="E53" i="1"/>
  <c r="C53" i="1"/>
  <c r="D53" i="1" s="1"/>
  <c r="E54" i="1"/>
  <c r="C54" i="1"/>
  <c r="E55" i="1"/>
  <c r="C55" i="1"/>
  <c r="E56" i="1"/>
  <c r="C56" i="1"/>
  <c r="E57" i="1"/>
  <c r="C57" i="1"/>
  <c r="E58" i="1"/>
  <c r="F58" i="1" s="1"/>
  <c r="C58" i="1"/>
  <c r="E59" i="1"/>
  <c r="C59" i="1"/>
  <c r="E60" i="1"/>
  <c r="C60" i="1"/>
  <c r="E61" i="1"/>
  <c r="C61" i="1"/>
  <c r="D61" i="1" s="1"/>
  <c r="E62" i="1"/>
  <c r="C62" i="1"/>
  <c r="E63" i="1"/>
  <c r="C63" i="1"/>
  <c r="E64" i="1"/>
  <c r="C64" i="1"/>
  <c r="E65" i="1"/>
  <c r="C65" i="1"/>
  <c r="E66" i="1"/>
  <c r="C66" i="1"/>
  <c r="E67" i="1"/>
  <c r="C67" i="1"/>
  <c r="E68" i="1"/>
  <c r="C68" i="1"/>
  <c r="E69" i="1"/>
  <c r="C69" i="1"/>
  <c r="E70" i="1"/>
  <c r="C70" i="1"/>
  <c r="E71" i="1"/>
  <c r="C71" i="1"/>
  <c r="E72" i="1"/>
  <c r="C72" i="1"/>
  <c r="E73" i="1"/>
  <c r="C73" i="1"/>
  <c r="E74" i="1"/>
  <c r="C74" i="1"/>
  <c r="E75" i="1"/>
  <c r="C75" i="1"/>
  <c r="E76" i="1"/>
  <c r="C76" i="1"/>
  <c r="E77" i="1"/>
  <c r="C77" i="1"/>
  <c r="D77" i="1" s="1"/>
  <c r="E78" i="1"/>
  <c r="C78" i="1"/>
  <c r="E79" i="1"/>
  <c r="C79" i="1"/>
  <c r="E80" i="1"/>
  <c r="C80" i="1"/>
  <c r="E81" i="1"/>
  <c r="C81" i="1"/>
  <c r="E82" i="1"/>
  <c r="C82" i="1"/>
  <c r="E83" i="1"/>
  <c r="C83" i="1"/>
  <c r="E84" i="1"/>
  <c r="C84" i="1"/>
  <c r="E85" i="1"/>
  <c r="C85" i="1"/>
  <c r="D85" i="1" s="1"/>
  <c r="E86" i="1"/>
  <c r="C86" i="1"/>
  <c r="E87" i="1"/>
  <c r="C87" i="1"/>
  <c r="E88" i="1"/>
  <c r="C88" i="1"/>
  <c r="E89" i="1"/>
  <c r="C89" i="1"/>
  <c r="E90" i="1"/>
  <c r="C90" i="1"/>
  <c r="E91" i="1"/>
  <c r="C91" i="1"/>
  <c r="E92" i="1"/>
  <c r="C92" i="1"/>
  <c r="E93" i="1"/>
  <c r="C93" i="1"/>
  <c r="D93" i="1" s="1"/>
  <c r="E94" i="1"/>
  <c r="C94" i="1"/>
  <c r="E95" i="1"/>
  <c r="C95" i="1"/>
  <c r="E96" i="1"/>
  <c r="C96" i="1"/>
  <c r="E97" i="1"/>
  <c r="C97" i="1"/>
  <c r="E98" i="1"/>
  <c r="C98" i="1"/>
  <c r="E99" i="1"/>
  <c r="C99" i="1"/>
  <c r="E100" i="1"/>
  <c r="C100" i="1"/>
  <c r="E101" i="1"/>
  <c r="C101" i="1"/>
  <c r="E102" i="1"/>
  <c r="C102" i="1"/>
  <c r="E103" i="1"/>
  <c r="C103" i="1"/>
  <c r="E104" i="1"/>
  <c r="C104" i="1"/>
  <c r="E105" i="1"/>
  <c r="C105" i="1"/>
  <c r="E106" i="1"/>
  <c r="C106" i="1"/>
  <c r="E107" i="1"/>
  <c r="C107" i="1"/>
  <c r="E108" i="1"/>
  <c r="C108" i="1"/>
  <c r="E109" i="1"/>
  <c r="C109" i="1"/>
  <c r="E110" i="1"/>
  <c r="C110" i="1"/>
  <c r="E111" i="1"/>
  <c r="C111" i="1"/>
  <c r="E112" i="1"/>
  <c r="F112" i="1" s="1"/>
  <c r="C112" i="1"/>
  <c r="E113" i="1"/>
  <c r="C113" i="1"/>
  <c r="E114" i="1"/>
  <c r="C114" i="1"/>
  <c r="E115" i="1"/>
  <c r="C115" i="1"/>
  <c r="E116" i="1"/>
  <c r="C116" i="1"/>
  <c r="E117" i="1"/>
  <c r="C117" i="1"/>
  <c r="D117" i="1" s="1"/>
  <c r="E118" i="1"/>
  <c r="C118" i="1"/>
  <c r="E119" i="1"/>
  <c r="C119" i="1"/>
  <c r="E120" i="1"/>
  <c r="C120" i="1"/>
  <c r="E121" i="1"/>
  <c r="C121" i="1"/>
  <c r="E122" i="1"/>
  <c r="C122" i="1"/>
  <c r="E123" i="1"/>
  <c r="C123" i="1"/>
  <c r="E124" i="1"/>
  <c r="C124" i="1"/>
  <c r="E125" i="1"/>
  <c r="C125" i="1"/>
  <c r="D125" i="1" s="1"/>
  <c r="E126" i="1"/>
  <c r="C126" i="1"/>
  <c r="E127" i="1"/>
  <c r="C127" i="1"/>
  <c r="E128" i="1"/>
  <c r="C128" i="1"/>
  <c r="E129" i="1"/>
  <c r="C129" i="1"/>
  <c r="E130" i="1"/>
  <c r="C130" i="1"/>
  <c r="E131" i="1"/>
  <c r="C131" i="1"/>
  <c r="E132" i="1"/>
  <c r="C132" i="1"/>
  <c r="E133" i="1"/>
  <c r="C133" i="1"/>
  <c r="D133" i="1" s="1"/>
  <c r="E134" i="1"/>
  <c r="C134" i="1"/>
  <c r="E135" i="1"/>
  <c r="C135" i="1"/>
  <c r="E136" i="1"/>
  <c r="C136" i="1"/>
  <c r="E137" i="1"/>
  <c r="C137" i="1"/>
  <c r="E138" i="1"/>
  <c r="C138" i="1"/>
  <c r="E139" i="1"/>
  <c r="C139" i="1"/>
  <c r="E140" i="1"/>
  <c r="C140" i="1"/>
  <c r="E141" i="1"/>
  <c r="C141" i="1"/>
  <c r="D141" i="1" s="1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5" i="9"/>
  <c r="C7" i="7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S82" i="6" s="1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6" i="7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E7" i="2"/>
  <c r="C7" i="2"/>
  <c r="B7" i="2"/>
  <c r="B8" i="2"/>
  <c r="B9" i="2"/>
  <c r="B10" i="2"/>
  <c r="B11" i="2"/>
  <c r="B12" i="2"/>
  <c r="B13" i="2"/>
  <c r="B14" i="2"/>
  <c r="B15" i="2"/>
  <c r="B16" i="2"/>
  <c r="F16" i="2" s="1"/>
  <c r="B17" i="2"/>
  <c r="B18" i="2"/>
  <c r="B19" i="2"/>
  <c r="F19" i="2" s="1"/>
  <c r="B20" i="2"/>
  <c r="B21" i="2"/>
  <c r="B22" i="2"/>
  <c r="B23" i="2"/>
  <c r="F23" i="2" s="1"/>
  <c r="B24" i="2"/>
  <c r="B25" i="2"/>
  <c r="F25" i="2" s="1"/>
  <c r="B26" i="2"/>
  <c r="D26" i="2" s="1"/>
  <c r="B27" i="2"/>
  <c r="B28" i="2"/>
  <c r="B29" i="2"/>
  <c r="B30" i="2"/>
  <c r="B31" i="2"/>
  <c r="B32" i="2"/>
  <c r="B33" i="2"/>
  <c r="F33" i="2" s="1"/>
  <c r="B34" i="2"/>
  <c r="D34" i="2" s="1"/>
  <c r="B35" i="2"/>
  <c r="F35" i="2" s="1"/>
  <c r="B36" i="2"/>
  <c r="D36" i="2" s="1"/>
  <c r="B37" i="2"/>
  <c r="B38" i="2"/>
  <c r="D38" i="2" s="1"/>
  <c r="B39" i="2"/>
  <c r="F39" i="2" s="1"/>
  <c r="B40" i="2"/>
  <c r="D40" i="2" s="1"/>
  <c r="B41" i="2"/>
  <c r="B42" i="2"/>
  <c r="B43" i="2"/>
  <c r="B44" i="2"/>
  <c r="D44" i="2" s="1"/>
  <c r="B45" i="2"/>
  <c r="B46" i="2"/>
  <c r="F46" i="2" s="1"/>
  <c r="B47" i="2"/>
  <c r="B48" i="2"/>
  <c r="D48" i="2" s="1"/>
  <c r="B49" i="2"/>
  <c r="B50" i="2"/>
  <c r="B51" i="2"/>
  <c r="B52" i="2"/>
  <c r="B53" i="2"/>
  <c r="B54" i="2"/>
  <c r="D54" i="2" s="1"/>
  <c r="B55" i="2"/>
  <c r="B56" i="2"/>
  <c r="B57" i="2"/>
  <c r="F57" i="2" s="1"/>
  <c r="B58" i="2"/>
  <c r="B59" i="2"/>
  <c r="B60" i="2"/>
  <c r="B61" i="2"/>
  <c r="B62" i="2"/>
  <c r="B63" i="2"/>
  <c r="B64" i="2"/>
  <c r="B65" i="2"/>
  <c r="B66" i="2"/>
  <c r="D66" i="2" s="1"/>
  <c r="B67" i="2"/>
  <c r="F67" i="2" s="1"/>
  <c r="B68" i="2"/>
  <c r="B69" i="2"/>
  <c r="F69" i="2" s="1"/>
  <c r="B70" i="2"/>
  <c r="B71" i="2"/>
  <c r="F71" i="2" s="1"/>
  <c r="B72" i="2"/>
  <c r="B73" i="2"/>
  <c r="B74" i="2"/>
  <c r="D74" i="2" s="1"/>
  <c r="B75" i="2"/>
  <c r="F75" i="2" s="1"/>
  <c r="B76" i="2"/>
  <c r="B77" i="2"/>
  <c r="B78" i="2"/>
  <c r="B79" i="2"/>
  <c r="B80" i="2"/>
  <c r="B81" i="2"/>
  <c r="B82" i="2"/>
  <c r="B83" i="2"/>
  <c r="B84" i="2"/>
  <c r="B85" i="2"/>
  <c r="B86" i="2"/>
  <c r="F86" i="2" s="1"/>
  <c r="B87" i="2"/>
  <c r="F87" i="2" s="1"/>
  <c r="B88" i="2"/>
  <c r="B89" i="2"/>
  <c r="F89" i="2" s="1"/>
  <c r="B90" i="2"/>
  <c r="D90" i="2" s="1"/>
  <c r="B91" i="2"/>
  <c r="B92" i="2"/>
  <c r="B93" i="2"/>
  <c r="B94" i="2"/>
  <c r="D94" i="2" s="1"/>
  <c r="B95" i="2"/>
  <c r="F95" i="2" s="1"/>
  <c r="B96" i="2"/>
  <c r="D96" i="2" s="1"/>
  <c r="B97" i="2"/>
  <c r="B98" i="2"/>
  <c r="D98" i="2" s="1"/>
  <c r="B99" i="2"/>
  <c r="F99" i="2" s="1"/>
  <c r="B100" i="2"/>
  <c r="B101" i="2"/>
  <c r="B102" i="2"/>
  <c r="D102" i="2" s="1"/>
  <c r="B103" i="2"/>
  <c r="B104" i="2"/>
  <c r="F104" i="2" s="1"/>
  <c r="B105" i="2"/>
  <c r="B106" i="2"/>
  <c r="B107" i="2"/>
  <c r="F107" i="2" s="1"/>
  <c r="B108" i="2"/>
  <c r="B109" i="2"/>
  <c r="B110" i="2"/>
  <c r="B111" i="2"/>
  <c r="B112" i="2"/>
  <c r="B113" i="2"/>
  <c r="F113" i="2" s="1"/>
  <c r="B114" i="2"/>
  <c r="D114" i="2" s="1"/>
  <c r="B115" i="2"/>
  <c r="F115" i="2" s="1"/>
  <c r="B116" i="2"/>
  <c r="B117" i="2"/>
  <c r="B118" i="2"/>
  <c r="B119" i="2"/>
  <c r="B120" i="2"/>
  <c r="F120" i="2" s="1"/>
  <c r="B121" i="2"/>
  <c r="B122" i="2"/>
  <c r="D122" i="2" s="1"/>
  <c r="B123" i="2"/>
  <c r="B124" i="2"/>
  <c r="B125" i="2"/>
  <c r="B126" i="2"/>
  <c r="D126" i="2" s="1"/>
  <c r="B127" i="2"/>
  <c r="B128" i="2"/>
  <c r="D128" i="2" s="1"/>
  <c r="B129" i="2"/>
  <c r="F129" i="2" s="1"/>
  <c r="B130" i="2"/>
  <c r="D130" i="2" s="1"/>
  <c r="B131" i="2"/>
  <c r="F131" i="2" s="1"/>
  <c r="B132" i="2"/>
  <c r="B133" i="2"/>
  <c r="B134" i="2"/>
  <c r="D134" i="2" s="1"/>
  <c r="B135" i="2"/>
  <c r="F135" i="2" s="1"/>
  <c r="B136" i="2"/>
  <c r="B137" i="2"/>
  <c r="B138" i="2"/>
  <c r="B139" i="2"/>
  <c r="F139" i="2" s="1"/>
  <c r="B140" i="2"/>
  <c r="B141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N66" i="1"/>
  <c r="D84" i="2"/>
  <c r="J24" i="1"/>
  <c r="J64" i="1"/>
  <c r="D74" i="5"/>
  <c r="N141" i="1"/>
  <c r="P117" i="1"/>
  <c r="J8" i="1"/>
  <c r="D80" i="5"/>
  <c r="J66" i="1"/>
  <c r="L74" i="1" l="1"/>
  <c r="N50" i="1"/>
  <c r="N74" i="1"/>
  <c r="F106" i="1"/>
  <c r="D132" i="2"/>
  <c r="D116" i="2"/>
  <c r="D100" i="2"/>
  <c r="D92" i="2"/>
  <c r="D76" i="2"/>
  <c r="D28" i="2"/>
  <c r="D12" i="2"/>
  <c r="L121" i="1"/>
  <c r="N25" i="1"/>
  <c r="I108" i="6"/>
  <c r="J39" i="6"/>
  <c r="K39" i="6" s="1"/>
  <c r="D101" i="5"/>
  <c r="D117" i="5"/>
  <c r="D125" i="5"/>
  <c r="D141" i="5"/>
  <c r="L43" i="1"/>
  <c r="L51" i="1"/>
  <c r="L91" i="1"/>
  <c r="F86" i="1"/>
  <c r="N76" i="1"/>
  <c r="N82" i="1"/>
  <c r="D78" i="1"/>
  <c r="F141" i="2"/>
  <c r="F133" i="2"/>
  <c r="F125" i="2"/>
  <c r="F117" i="2"/>
  <c r="F109" i="2"/>
  <c r="F101" i="2"/>
  <c r="F61" i="2"/>
  <c r="F29" i="2"/>
  <c r="F21" i="2"/>
  <c r="D137" i="1"/>
  <c r="D129" i="1"/>
  <c r="D113" i="1"/>
  <c r="D105" i="1"/>
  <c r="D89" i="1"/>
  <c r="D81" i="1"/>
  <c r="D73" i="1"/>
  <c r="D65" i="1"/>
  <c r="D57" i="1"/>
  <c r="D49" i="1"/>
  <c r="D41" i="1"/>
  <c r="D9" i="1"/>
  <c r="M43" i="6"/>
  <c r="I73" i="6"/>
  <c r="E30" i="6"/>
  <c r="M22" i="6"/>
  <c r="D23" i="5"/>
  <c r="P137" i="1"/>
  <c r="L35" i="1"/>
  <c r="J60" i="1"/>
  <c r="J140" i="1"/>
  <c r="D81" i="5"/>
  <c r="D89" i="5"/>
  <c r="D97" i="5"/>
  <c r="D113" i="5"/>
  <c r="D121" i="5"/>
  <c r="L118" i="1"/>
  <c r="J39" i="1"/>
  <c r="J47" i="1"/>
  <c r="J63" i="1"/>
  <c r="L71" i="1"/>
  <c r="J95" i="1"/>
  <c r="L103" i="1"/>
  <c r="L111" i="1"/>
  <c r="F134" i="1"/>
  <c r="F30" i="1"/>
  <c r="Q50" i="6"/>
  <c r="E33" i="6"/>
  <c r="D83" i="5"/>
  <c r="D91" i="5"/>
  <c r="D99" i="5"/>
  <c r="D139" i="5"/>
  <c r="N32" i="1"/>
  <c r="P69" i="1"/>
  <c r="N80" i="1"/>
  <c r="F141" i="1"/>
  <c r="L116" i="1"/>
  <c r="F132" i="1"/>
  <c r="F68" i="1"/>
  <c r="L13" i="1"/>
  <c r="L29" i="1"/>
  <c r="L93" i="1"/>
  <c r="N68" i="1"/>
  <c r="N124" i="1"/>
  <c r="D88" i="5"/>
  <c r="P116" i="1"/>
  <c r="J37" i="6"/>
  <c r="Q10" i="1"/>
  <c r="R10" i="1" s="1"/>
  <c r="P20" i="1"/>
  <c r="P100" i="1"/>
  <c r="P132" i="1"/>
  <c r="F120" i="1"/>
  <c r="F28" i="2"/>
  <c r="J106" i="1"/>
  <c r="J130" i="1"/>
  <c r="N44" i="1"/>
  <c r="G8" i="6"/>
  <c r="L81" i="1"/>
  <c r="P48" i="1"/>
  <c r="F48" i="1"/>
  <c r="D81" i="2"/>
  <c r="D49" i="2"/>
  <c r="D13" i="2"/>
  <c r="D139" i="1"/>
  <c r="D131" i="1"/>
  <c r="D127" i="1"/>
  <c r="D123" i="1"/>
  <c r="D119" i="1"/>
  <c r="D115" i="1"/>
  <c r="D111" i="1"/>
  <c r="D107" i="1"/>
  <c r="D103" i="1"/>
  <c r="D95" i="1"/>
  <c r="D91" i="1"/>
  <c r="D87" i="1"/>
  <c r="D83" i="1"/>
  <c r="L104" i="1"/>
  <c r="J104" i="1"/>
  <c r="J115" i="1"/>
  <c r="N115" i="1"/>
  <c r="D48" i="1"/>
  <c r="D135" i="1"/>
  <c r="L110" i="1"/>
  <c r="L122" i="1"/>
  <c r="F44" i="1"/>
  <c r="J43" i="1"/>
  <c r="J110" i="1"/>
  <c r="L39" i="1"/>
  <c r="D121" i="2"/>
  <c r="D105" i="2"/>
  <c r="D97" i="2"/>
  <c r="D93" i="2"/>
  <c r="D85" i="2"/>
  <c r="D73" i="2"/>
  <c r="D65" i="2"/>
  <c r="D53" i="2"/>
  <c r="D41" i="2"/>
  <c r="D17" i="2"/>
  <c r="D9" i="2"/>
  <c r="F38" i="2"/>
  <c r="F36" i="1"/>
  <c r="J111" i="1"/>
  <c r="P115" i="1"/>
  <c r="D79" i="1"/>
  <c r="D75" i="1"/>
  <c r="D71" i="1"/>
  <c r="D67" i="1"/>
  <c r="D63" i="1"/>
  <c r="D59" i="1"/>
  <c r="D55" i="1"/>
  <c r="D51" i="1"/>
  <c r="D43" i="1"/>
  <c r="D39" i="1"/>
  <c r="D31" i="1"/>
  <c r="D27" i="1"/>
  <c r="D23" i="1"/>
  <c r="D19" i="1"/>
  <c r="D15" i="1"/>
  <c r="D11" i="1"/>
  <c r="E118" i="6"/>
  <c r="E111" i="6"/>
  <c r="E92" i="6"/>
  <c r="G51" i="6"/>
  <c r="I34" i="6"/>
  <c r="O29" i="6"/>
  <c r="D14" i="5"/>
  <c r="D82" i="5"/>
  <c r="D90" i="5"/>
  <c r="K142" i="1"/>
  <c r="L11" i="1"/>
  <c r="L15" i="1"/>
  <c r="L19" i="1"/>
  <c r="L31" i="1"/>
  <c r="L47" i="1"/>
  <c r="L55" i="1"/>
  <c r="L59" i="1"/>
  <c r="L63" i="1"/>
  <c r="Q75" i="1"/>
  <c r="R75" i="1" s="1"/>
  <c r="L87" i="1"/>
  <c r="L107" i="1"/>
  <c r="Q117" i="1"/>
  <c r="R117" i="1" s="1"/>
  <c r="L123" i="1"/>
  <c r="L127" i="1"/>
  <c r="L131" i="1"/>
  <c r="P26" i="1"/>
  <c r="J45" i="1"/>
  <c r="J49" i="1"/>
  <c r="P54" i="1"/>
  <c r="J57" i="1"/>
  <c r="N65" i="1"/>
  <c r="P74" i="1"/>
  <c r="L77" i="1"/>
  <c r="Q94" i="1"/>
  <c r="R94" i="1" s="1"/>
  <c r="L97" i="1"/>
  <c r="L117" i="1"/>
  <c r="L125" i="1"/>
  <c r="F140" i="2"/>
  <c r="F136" i="2"/>
  <c r="F124" i="2"/>
  <c r="F112" i="2"/>
  <c r="F108" i="2"/>
  <c r="F88" i="2"/>
  <c r="F84" i="2"/>
  <c r="F80" i="2"/>
  <c r="F68" i="2"/>
  <c r="F60" i="2"/>
  <c r="F56" i="2"/>
  <c r="F52" i="2"/>
  <c r="F32" i="2"/>
  <c r="F24" i="2"/>
  <c r="F20" i="2"/>
  <c r="D46" i="1"/>
  <c r="M37" i="6"/>
  <c r="M13" i="6"/>
  <c r="L23" i="1"/>
  <c r="L27" i="1"/>
  <c r="L67" i="1"/>
  <c r="L79" i="1"/>
  <c r="L83" i="1"/>
  <c r="L95" i="1"/>
  <c r="L99" i="1"/>
  <c r="L119" i="1"/>
  <c r="L139" i="1"/>
  <c r="K37" i="6"/>
  <c r="S16" i="6"/>
  <c r="M41" i="6"/>
  <c r="L78" i="1"/>
  <c r="L46" i="1"/>
  <c r="L75" i="1"/>
  <c r="L137" i="1"/>
  <c r="L21" i="1"/>
  <c r="L33" i="1"/>
  <c r="L41" i="1"/>
  <c r="L53" i="1"/>
  <c r="L61" i="1"/>
  <c r="L73" i="1"/>
  <c r="L85" i="1"/>
  <c r="L89" i="1"/>
  <c r="L101" i="1"/>
  <c r="L105" i="1"/>
  <c r="L109" i="1"/>
  <c r="L113" i="1"/>
  <c r="L129" i="1"/>
  <c r="L133" i="1"/>
  <c r="P86" i="1"/>
  <c r="N133" i="1"/>
  <c r="L45" i="1"/>
  <c r="N45" i="1"/>
  <c r="N86" i="1"/>
  <c r="F66" i="1"/>
  <c r="D127" i="2"/>
  <c r="D103" i="2"/>
  <c r="D91" i="2"/>
  <c r="D83" i="2"/>
  <c r="D79" i="2"/>
  <c r="D63" i="2"/>
  <c r="D55" i="2"/>
  <c r="D43" i="2"/>
  <c r="D31" i="2"/>
  <c r="D27" i="2"/>
  <c r="D15" i="2"/>
  <c r="F7" i="2"/>
  <c r="D119" i="2"/>
  <c r="D59" i="2"/>
  <c r="D47" i="2"/>
  <c r="D11" i="2"/>
  <c r="P46" i="1"/>
  <c r="D66" i="1"/>
  <c r="J48" i="1"/>
  <c r="L86" i="1"/>
  <c r="N137" i="1"/>
  <c r="L65" i="1"/>
  <c r="L57" i="1"/>
  <c r="L49" i="1"/>
  <c r="D88" i="2"/>
  <c r="F100" i="2"/>
  <c r="P66" i="1"/>
  <c r="D44" i="1"/>
  <c r="D120" i="1"/>
  <c r="L141" i="1"/>
  <c r="F138" i="2"/>
  <c r="F130" i="2"/>
  <c r="F118" i="2"/>
  <c r="F110" i="2"/>
  <c r="F82" i="2"/>
  <c r="F70" i="2"/>
  <c r="F62" i="2"/>
  <c r="F50" i="2"/>
  <c r="F42" i="2"/>
  <c r="F30" i="2"/>
  <c r="F14" i="2"/>
  <c r="F10" i="2"/>
  <c r="D29" i="5"/>
  <c r="I142" i="1"/>
  <c r="Q27" i="1"/>
  <c r="R27" i="1" s="1"/>
  <c r="J87" i="1"/>
  <c r="Q95" i="1"/>
  <c r="R95" i="1" s="1"/>
  <c r="J99" i="1"/>
  <c r="L115" i="1"/>
  <c r="N120" i="1"/>
  <c r="P135" i="1"/>
  <c r="Q62" i="1"/>
  <c r="R62" i="1" s="1"/>
  <c r="Q92" i="1"/>
  <c r="R92" i="1" s="1"/>
  <c r="Q118" i="1"/>
  <c r="R118" i="1" s="1"/>
  <c r="N31" i="1"/>
  <c r="P53" i="1"/>
  <c r="P77" i="1"/>
  <c r="P113" i="1"/>
  <c r="N131" i="1"/>
  <c r="N136" i="1"/>
  <c r="F78" i="2"/>
  <c r="D78" i="2"/>
  <c r="G102" i="6"/>
  <c r="O130" i="6"/>
  <c r="Q141" i="6"/>
  <c r="Q139" i="6"/>
  <c r="Q137" i="6"/>
  <c r="Q133" i="6"/>
  <c r="Q131" i="6"/>
  <c r="Q119" i="6"/>
  <c r="Q117" i="6"/>
  <c r="Q115" i="6"/>
  <c r="Q113" i="6"/>
  <c r="Q111" i="6"/>
  <c r="Q109" i="6"/>
  <c r="Q107" i="6"/>
  <c r="Q105" i="6"/>
  <c r="Q103" i="6"/>
  <c r="Q101" i="6"/>
  <c r="Q99" i="6"/>
  <c r="Q97" i="6"/>
  <c r="Q95" i="6"/>
  <c r="Q93" i="6"/>
  <c r="Q91" i="6"/>
  <c r="Q87" i="6"/>
  <c r="Q7" i="6"/>
  <c r="S140" i="6"/>
  <c r="S138" i="6"/>
  <c r="S136" i="6"/>
  <c r="S134" i="6"/>
  <c r="S132" i="6"/>
  <c r="S130" i="6"/>
  <c r="S120" i="6"/>
  <c r="S118" i="6"/>
  <c r="S116" i="6"/>
  <c r="S114" i="6"/>
  <c r="S112" i="6"/>
  <c r="S110" i="6"/>
  <c r="S108" i="6"/>
  <c r="S106" i="6"/>
  <c r="S102" i="6"/>
  <c r="S100" i="6"/>
  <c r="S98" i="6"/>
  <c r="S96" i="6"/>
  <c r="S94" i="6"/>
  <c r="S92" i="6"/>
  <c r="S90" i="6"/>
  <c r="S88" i="6"/>
  <c r="D134" i="1"/>
  <c r="D122" i="1"/>
  <c r="D76" i="1"/>
  <c r="D72" i="1"/>
  <c r="D37" i="1"/>
  <c r="M139" i="6"/>
  <c r="M137" i="6"/>
  <c r="M133" i="6"/>
  <c r="M131" i="6"/>
  <c r="M119" i="6"/>
  <c r="M117" i="6"/>
  <c r="M115" i="6"/>
  <c r="M113" i="6"/>
  <c r="M111" i="6"/>
  <c r="M109" i="6"/>
  <c r="M105" i="6"/>
  <c r="M101" i="6"/>
  <c r="M99" i="6"/>
  <c r="M95" i="6"/>
  <c r="M93" i="6"/>
  <c r="M91" i="6"/>
  <c r="M89" i="6"/>
  <c r="M87" i="6"/>
  <c r="D36" i="5"/>
  <c r="D44" i="5"/>
  <c r="D46" i="5"/>
  <c r="D61" i="2"/>
  <c r="S73" i="6"/>
  <c r="M68" i="6"/>
  <c r="M62" i="6"/>
  <c r="M50" i="6"/>
  <c r="M48" i="6"/>
  <c r="G7" i="6"/>
  <c r="G136" i="6"/>
  <c r="G118" i="6"/>
  <c r="I116" i="6"/>
  <c r="E102" i="6"/>
  <c r="J93" i="6"/>
  <c r="K93" i="6" s="1"/>
  <c r="E60" i="6"/>
  <c r="D13" i="5"/>
  <c r="D19" i="5"/>
  <c r="D27" i="5"/>
  <c r="G139" i="6"/>
  <c r="G134" i="6"/>
  <c r="G114" i="6"/>
  <c r="G107" i="6"/>
  <c r="G94" i="6"/>
  <c r="G91" i="6"/>
  <c r="D17" i="5"/>
  <c r="D109" i="2"/>
  <c r="I48" i="6"/>
  <c r="E35" i="6"/>
  <c r="D48" i="5"/>
  <c r="P16" i="1"/>
  <c r="S104" i="6"/>
  <c r="D86" i="2"/>
  <c r="D52" i="2"/>
  <c r="D70" i="2"/>
  <c r="F76" i="2"/>
  <c r="G76" i="1"/>
  <c r="H76" i="1" s="1"/>
  <c r="D54" i="1"/>
  <c r="D42" i="1"/>
  <c r="D38" i="1"/>
  <c r="D12" i="1"/>
  <c r="M42" i="6"/>
  <c r="M24" i="6"/>
  <c r="I118" i="6"/>
  <c r="G103" i="6"/>
  <c r="J92" i="6"/>
  <c r="K92" i="6" s="1"/>
  <c r="I56" i="6"/>
  <c r="G104" i="6"/>
  <c r="D7" i="5"/>
  <c r="D9" i="5"/>
  <c r="D11" i="5"/>
  <c r="D15" i="5"/>
  <c r="D21" i="5"/>
  <c r="D31" i="5"/>
  <c r="D33" i="5"/>
  <c r="M141" i="6"/>
  <c r="G137" i="6"/>
  <c r="S135" i="6"/>
  <c r="M135" i="6"/>
  <c r="G132" i="6"/>
  <c r="G130" i="6"/>
  <c r="M130" i="6"/>
  <c r="J127" i="6"/>
  <c r="K127" i="6" s="1"/>
  <c r="E120" i="6"/>
  <c r="G120" i="6"/>
  <c r="G116" i="6"/>
  <c r="G112" i="6"/>
  <c r="I112" i="6"/>
  <c r="G108" i="6"/>
  <c r="E108" i="6"/>
  <c r="G105" i="6"/>
  <c r="M97" i="6"/>
  <c r="E97" i="6"/>
  <c r="G96" i="6"/>
  <c r="G95" i="6"/>
  <c r="G90" i="6"/>
  <c r="Q89" i="6"/>
  <c r="G88" i="6"/>
  <c r="J73" i="6"/>
  <c r="K73" i="6" s="1"/>
  <c r="J72" i="6"/>
  <c r="K72" i="6" s="1"/>
  <c r="F72" i="2"/>
  <c r="D72" i="2"/>
  <c r="F64" i="2"/>
  <c r="D64" i="2"/>
  <c r="D58" i="2"/>
  <c r="F58" i="2"/>
  <c r="F22" i="2"/>
  <c r="D22" i="2"/>
  <c r="D18" i="2"/>
  <c r="F18" i="2"/>
  <c r="F8" i="2"/>
  <c r="D8" i="2"/>
  <c r="O141" i="6"/>
  <c r="O139" i="6"/>
  <c r="O137" i="6"/>
  <c r="O135" i="6"/>
  <c r="O133" i="6"/>
  <c r="O131" i="6"/>
  <c r="O119" i="6"/>
  <c r="O117" i="6"/>
  <c r="O115" i="6"/>
  <c r="O113" i="6"/>
  <c r="O111" i="6"/>
  <c r="O109" i="6"/>
  <c r="O107" i="6"/>
  <c r="O105" i="6"/>
  <c r="O103" i="6"/>
  <c r="O101" i="6"/>
  <c r="O99" i="6"/>
  <c r="O97" i="6"/>
  <c r="O95" i="6"/>
  <c r="O93" i="6"/>
  <c r="O91" i="6"/>
  <c r="O89" i="6"/>
  <c r="O87" i="6"/>
  <c r="O7" i="6"/>
  <c r="G126" i="1"/>
  <c r="H126" i="1" s="1"/>
  <c r="D114" i="1"/>
  <c r="D106" i="1"/>
  <c r="D96" i="1"/>
  <c r="D70" i="1"/>
  <c r="D62" i="1"/>
  <c r="D20" i="1"/>
  <c r="C142" i="1"/>
  <c r="G141" i="6"/>
  <c r="G140" i="6"/>
  <c r="G138" i="6"/>
  <c r="G133" i="6"/>
  <c r="G131" i="6"/>
  <c r="G119" i="6"/>
  <c r="G117" i="6"/>
  <c r="G115" i="6"/>
  <c r="G113" i="6"/>
  <c r="G111" i="6"/>
  <c r="G109" i="6"/>
  <c r="M107" i="6"/>
  <c r="G106" i="6"/>
  <c r="G101" i="6"/>
  <c r="G100" i="6"/>
  <c r="G99" i="6"/>
  <c r="G98" i="6"/>
  <c r="G97" i="6"/>
  <c r="G93" i="6"/>
  <c r="G92" i="6"/>
  <c r="G87" i="6"/>
  <c r="Q135" i="6"/>
  <c r="G135" i="6"/>
  <c r="B142" i="6"/>
  <c r="O104" i="6"/>
  <c r="O140" i="6"/>
  <c r="O138" i="6"/>
  <c r="O136" i="6"/>
  <c r="O134" i="6"/>
  <c r="O132" i="6"/>
  <c r="O118" i="6"/>
  <c r="O116" i="6"/>
  <c r="O114" i="6"/>
  <c r="O112" i="6"/>
  <c r="O110" i="6"/>
  <c r="O108" i="6"/>
  <c r="O106" i="6"/>
  <c r="O102" i="6"/>
  <c r="O100" i="6"/>
  <c r="O98" i="6"/>
  <c r="O96" i="6"/>
  <c r="O94" i="6"/>
  <c r="O92" i="6"/>
  <c r="O90" i="6"/>
  <c r="O88" i="6"/>
  <c r="Q140" i="6"/>
  <c r="Q138" i="6"/>
  <c r="Q136" i="6"/>
  <c r="Q134" i="6"/>
  <c r="Q132" i="6"/>
  <c r="Q130" i="6"/>
  <c r="Q118" i="6"/>
  <c r="Q116" i="6"/>
  <c r="Q114" i="6"/>
  <c r="Q112" i="6"/>
  <c r="Q110" i="6"/>
  <c r="Q108" i="6"/>
  <c r="Q106" i="6"/>
  <c r="Q102" i="6"/>
  <c r="Q100" i="6"/>
  <c r="Q98" i="6"/>
  <c r="Q96" i="6"/>
  <c r="Q94" i="6"/>
  <c r="Q92" i="6"/>
  <c r="Q90" i="6"/>
  <c r="Q88" i="6"/>
  <c r="S141" i="6"/>
  <c r="S139" i="6"/>
  <c r="S137" i="6"/>
  <c r="S133" i="6"/>
  <c r="S131" i="6"/>
  <c r="S119" i="6"/>
  <c r="S117" i="6"/>
  <c r="S115" i="6"/>
  <c r="S113" i="6"/>
  <c r="S111" i="6"/>
  <c r="S109" i="6"/>
  <c r="S107" i="6"/>
  <c r="S105" i="6"/>
  <c r="S103" i="6"/>
  <c r="S101" i="6"/>
  <c r="S99" i="6"/>
  <c r="S97" i="6"/>
  <c r="S95" i="6"/>
  <c r="S93" i="6"/>
  <c r="S91" i="6"/>
  <c r="S89" i="6"/>
  <c r="S87" i="6"/>
  <c r="S7" i="6"/>
  <c r="F135" i="1"/>
  <c r="F133" i="1"/>
  <c r="F129" i="1"/>
  <c r="F127" i="1"/>
  <c r="F125" i="1"/>
  <c r="F123" i="1"/>
  <c r="F121" i="1"/>
  <c r="F117" i="1"/>
  <c r="F113" i="1"/>
  <c r="F111" i="1"/>
  <c r="F109" i="1"/>
  <c r="F105" i="1"/>
  <c r="F104" i="1"/>
  <c r="F103" i="1"/>
  <c r="F101" i="1"/>
  <c r="F99" i="1"/>
  <c r="F97" i="1"/>
  <c r="F95" i="1"/>
  <c r="F93" i="1"/>
  <c r="F91" i="1"/>
  <c r="F89" i="1"/>
  <c r="F85" i="1"/>
  <c r="G82" i="1"/>
  <c r="H82" i="1" s="1"/>
  <c r="F81" i="1"/>
  <c r="F79" i="1"/>
  <c r="F78" i="1"/>
  <c r="F77" i="1"/>
  <c r="F75" i="1"/>
  <c r="G73" i="1"/>
  <c r="H73" i="1" s="1"/>
  <c r="F67" i="1"/>
  <c r="F65" i="1"/>
  <c r="F63" i="1"/>
  <c r="F61" i="1"/>
  <c r="F59" i="1"/>
  <c r="F53" i="1"/>
  <c r="F51" i="1"/>
  <c r="G50" i="1"/>
  <c r="H50" i="1" s="1"/>
  <c r="F47" i="1"/>
  <c r="F41" i="1"/>
  <c r="F39" i="1"/>
  <c r="G35" i="1"/>
  <c r="F33" i="1"/>
  <c r="F31" i="1"/>
  <c r="F29" i="1"/>
  <c r="F27" i="1"/>
  <c r="F23" i="1"/>
  <c r="F19" i="1"/>
  <c r="F13" i="1"/>
  <c r="M140" i="6"/>
  <c r="M138" i="6"/>
  <c r="M136" i="6"/>
  <c r="M134" i="6"/>
  <c r="M132" i="6"/>
  <c r="M120" i="6"/>
  <c r="M118" i="6"/>
  <c r="M116" i="6"/>
  <c r="M114" i="6"/>
  <c r="M112" i="6"/>
  <c r="M110" i="6"/>
  <c r="M108" i="6"/>
  <c r="M106" i="6"/>
  <c r="M104" i="6"/>
  <c r="M102" i="6"/>
  <c r="M100" i="6"/>
  <c r="M98" i="6"/>
  <c r="M96" i="6"/>
  <c r="M94" i="6"/>
  <c r="M92" i="6"/>
  <c r="M90" i="6"/>
  <c r="M88" i="6"/>
  <c r="E7" i="6"/>
  <c r="E141" i="6"/>
  <c r="I141" i="6"/>
  <c r="E133" i="6"/>
  <c r="E132" i="6"/>
  <c r="I132" i="6"/>
  <c r="I123" i="6"/>
  <c r="E119" i="6"/>
  <c r="E116" i="6"/>
  <c r="E114" i="6"/>
  <c r="I114" i="6"/>
  <c r="I109" i="6"/>
  <c r="E105" i="6"/>
  <c r="I98" i="6"/>
  <c r="I97" i="6"/>
  <c r="J84" i="6"/>
  <c r="K84" i="6" s="1"/>
  <c r="I74" i="6"/>
  <c r="J65" i="6"/>
  <c r="K65" i="6" s="1"/>
  <c r="J51" i="6"/>
  <c r="K51" i="6" s="1"/>
  <c r="I32" i="6"/>
  <c r="I19" i="6"/>
  <c r="D57" i="5"/>
  <c r="Q18" i="1"/>
  <c r="R18" i="1" s="1"/>
  <c r="Q23" i="1"/>
  <c r="R23" i="1" s="1"/>
  <c r="Q36" i="1"/>
  <c r="R36" i="1" s="1"/>
  <c r="Q43" i="1"/>
  <c r="R43" i="1" s="1"/>
  <c r="Q45" i="1"/>
  <c r="R45" i="1" s="1"/>
  <c r="J91" i="1"/>
  <c r="J97" i="1"/>
  <c r="F74" i="2"/>
  <c r="F66" i="2"/>
  <c r="D20" i="2"/>
  <c r="F94" i="2"/>
  <c r="D136" i="2"/>
  <c r="D14" i="2"/>
  <c r="F26" i="2"/>
  <c r="D120" i="2"/>
  <c r="F116" i="2"/>
  <c r="F132" i="2"/>
  <c r="F40" i="2"/>
  <c r="D56" i="2"/>
  <c r="D46" i="2"/>
  <c r="D104" i="2"/>
  <c r="F92" i="2"/>
  <c r="D10" i="2"/>
  <c r="D16" i="2"/>
  <c r="D80" i="2"/>
  <c r="F36" i="2"/>
  <c r="M51" i="9"/>
  <c r="O128" i="6"/>
  <c r="E56" i="6"/>
  <c r="Q49" i="1"/>
  <c r="R49" i="1" s="1"/>
  <c r="Q51" i="1"/>
  <c r="R51" i="1" s="1"/>
  <c r="Q53" i="1"/>
  <c r="R53" i="1" s="1"/>
  <c r="Q55" i="1"/>
  <c r="R55" i="1" s="1"/>
  <c r="Q57" i="1"/>
  <c r="R57" i="1" s="1"/>
  <c r="Q59" i="1"/>
  <c r="R59" i="1" s="1"/>
  <c r="Q61" i="1"/>
  <c r="R61" i="1" s="1"/>
  <c r="Q63" i="1"/>
  <c r="R63" i="1" s="1"/>
  <c r="F114" i="2"/>
  <c r="F54" i="2"/>
  <c r="D30" i="2"/>
  <c r="D68" i="2"/>
  <c r="F96" i="2"/>
  <c r="F102" i="2"/>
  <c r="F12" i="2"/>
  <c r="D24" i="2"/>
  <c r="D32" i="2"/>
  <c r="F128" i="2"/>
  <c r="F126" i="2"/>
  <c r="D62" i="2"/>
  <c r="F44" i="2"/>
  <c r="F48" i="2"/>
  <c r="O39" i="6"/>
  <c r="O19" i="6"/>
  <c r="S84" i="6"/>
  <c r="S80" i="6"/>
  <c r="S74" i="6"/>
  <c r="S64" i="6"/>
  <c r="S52" i="6"/>
  <c r="L89" i="9"/>
  <c r="M46" i="6"/>
  <c r="G44" i="6"/>
  <c r="S37" i="6"/>
  <c r="Q36" i="6"/>
  <c r="G25" i="6"/>
  <c r="D86" i="5"/>
  <c r="P142" i="9"/>
  <c r="M73" i="6"/>
  <c r="G58" i="1"/>
  <c r="H58" i="1" s="1"/>
  <c r="F31" i="2"/>
  <c r="F103" i="2"/>
  <c r="G28" i="1"/>
  <c r="H28" i="1" s="1"/>
  <c r="D132" i="5"/>
  <c r="Q65" i="1"/>
  <c r="R65" i="1" s="1"/>
  <c r="Q71" i="1"/>
  <c r="R71" i="1" s="1"/>
  <c r="Q73" i="1"/>
  <c r="R73" i="1" s="1"/>
  <c r="Q77" i="1"/>
  <c r="R77" i="1" s="1"/>
  <c r="Q79" i="1"/>
  <c r="R79" i="1" s="1"/>
  <c r="Q81" i="1"/>
  <c r="R81" i="1" s="1"/>
  <c r="Q85" i="1"/>
  <c r="R85" i="1" s="1"/>
  <c r="Q87" i="1"/>
  <c r="R87" i="1" s="1"/>
  <c r="P21" i="1"/>
  <c r="P49" i="1"/>
  <c r="P59" i="1"/>
  <c r="N83" i="1"/>
  <c r="P87" i="1"/>
  <c r="N126" i="1"/>
  <c r="P133" i="1"/>
  <c r="D19" i="2"/>
  <c r="D75" i="2"/>
  <c r="D141" i="2"/>
  <c r="F15" i="2"/>
  <c r="L105" i="9"/>
  <c r="L55" i="9"/>
  <c r="L7" i="9"/>
  <c r="Q100" i="1"/>
  <c r="R100" i="1" s="1"/>
  <c r="Q105" i="1"/>
  <c r="R105" i="1" s="1"/>
  <c r="Q125" i="1"/>
  <c r="R125" i="1" s="1"/>
  <c r="P39" i="1"/>
  <c r="P73" i="1"/>
  <c r="E142" i="2"/>
  <c r="L92" i="9"/>
  <c r="G142" i="9"/>
  <c r="M107" i="9"/>
  <c r="J137" i="6"/>
  <c r="K137" i="6" s="1"/>
  <c r="M127" i="6"/>
  <c r="G60" i="6"/>
  <c r="S40" i="6"/>
  <c r="F137" i="1"/>
  <c r="G137" i="1"/>
  <c r="H137" i="1" s="1"/>
  <c r="G77" i="1"/>
  <c r="H77" i="1" s="1"/>
  <c r="G61" i="1"/>
  <c r="H61" i="1" s="1"/>
  <c r="D107" i="2"/>
  <c r="F79" i="2"/>
  <c r="D131" i="2"/>
  <c r="D101" i="2"/>
  <c r="F71" i="1"/>
  <c r="G71" i="1"/>
  <c r="H71" i="1" s="1"/>
  <c r="M131" i="9"/>
  <c r="M79" i="9"/>
  <c r="M61" i="9"/>
  <c r="M25" i="9"/>
  <c r="D142" i="6"/>
  <c r="G124" i="6"/>
  <c r="J108" i="6"/>
  <c r="K108" i="6" s="1"/>
  <c r="Q47" i="6"/>
  <c r="G45" i="6"/>
  <c r="S30" i="6"/>
  <c r="G12" i="6"/>
  <c r="G10" i="6"/>
  <c r="M76" i="6"/>
  <c r="R142" i="6"/>
  <c r="G139" i="1"/>
  <c r="H139" i="1" s="1"/>
  <c r="G136" i="1"/>
  <c r="H136" i="1" s="1"/>
  <c r="G127" i="1"/>
  <c r="H127" i="1" s="1"/>
  <c r="G107" i="1"/>
  <c r="H107" i="1" s="1"/>
  <c r="G100" i="1"/>
  <c r="H100" i="1" s="1"/>
  <c r="G96" i="1"/>
  <c r="H96" i="1" s="1"/>
  <c r="G90" i="1"/>
  <c r="H90" i="1" s="1"/>
  <c r="G87" i="1"/>
  <c r="H87" i="1" s="1"/>
  <c r="G81" i="1"/>
  <c r="H81" i="1" s="1"/>
  <c r="G79" i="1"/>
  <c r="H79" i="1" s="1"/>
  <c r="G74" i="1"/>
  <c r="H74" i="1" s="1"/>
  <c r="G70" i="1"/>
  <c r="H70" i="1" s="1"/>
  <c r="G69" i="1"/>
  <c r="H69" i="1" s="1"/>
  <c r="G65" i="1"/>
  <c r="H65" i="1" s="1"/>
  <c r="G63" i="1"/>
  <c r="H63" i="1" s="1"/>
  <c r="G62" i="1"/>
  <c r="G60" i="1"/>
  <c r="H60" i="1" s="1"/>
  <c r="G59" i="1"/>
  <c r="H59" i="1" s="1"/>
  <c r="G57" i="1"/>
  <c r="H57" i="1" s="1"/>
  <c r="G55" i="1"/>
  <c r="H55" i="1" s="1"/>
  <c r="G54" i="1"/>
  <c r="H54" i="1" s="1"/>
  <c r="G51" i="1"/>
  <c r="H51" i="1" s="1"/>
  <c r="G49" i="1"/>
  <c r="H49" i="1" s="1"/>
  <c r="G45" i="1"/>
  <c r="H45" i="1" s="1"/>
  <c r="G43" i="1"/>
  <c r="H43" i="1" s="1"/>
  <c r="G40" i="1"/>
  <c r="H40" i="1" s="1"/>
  <c r="G39" i="1"/>
  <c r="H39" i="1" s="1"/>
  <c r="G24" i="1"/>
  <c r="H24" i="1" s="1"/>
  <c r="G23" i="1"/>
  <c r="H23" i="1" s="1"/>
  <c r="G22" i="1"/>
  <c r="H22" i="1" s="1"/>
  <c r="G21" i="1"/>
  <c r="H21" i="1" s="1"/>
  <c r="G19" i="1"/>
  <c r="H19" i="1" s="1"/>
  <c r="G16" i="1"/>
  <c r="H16" i="1" s="1"/>
  <c r="G14" i="1"/>
  <c r="H14" i="1" s="1"/>
  <c r="G12" i="1"/>
  <c r="H12" i="1" s="1"/>
  <c r="G9" i="1"/>
  <c r="H9" i="1" s="1"/>
  <c r="M7" i="6"/>
  <c r="L122" i="9"/>
  <c r="L118" i="9"/>
  <c r="L112" i="9"/>
  <c r="L94" i="9"/>
  <c r="L80" i="9"/>
  <c r="L60" i="9"/>
  <c r="L58" i="9"/>
  <c r="L123" i="9"/>
  <c r="L101" i="9"/>
  <c r="L85" i="9"/>
  <c r="L65" i="9"/>
  <c r="L57" i="9"/>
  <c r="L29" i="9"/>
  <c r="L25" i="9"/>
  <c r="L110" i="9"/>
  <c r="M113" i="9"/>
  <c r="M99" i="9"/>
  <c r="M124" i="9"/>
  <c r="M116" i="9"/>
  <c r="M100" i="9"/>
  <c r="M88" i="9"/>
  <c r="M86" i="9"/>
  <c r="M84" i="9"/>
  <c r="M76" i="9"/>
  <c r="M70" i="9"/>
  <c r="M56" i="9"/>
  <c r="M48" i="9"/>
  <c r="M44" i="9"/>
  <c r="M38" i="9"/>
  <c r="M36" i="9"/>
  <c r="M32" i="9"/>
  <c r="M30" i="9"/>
  <c r="M16" i="9"/>
  <c r="M14" i="9"/>
  <c r="M8" i="9"/>
  <c r="M117" i="9"/>
  <c r="M93" i="9"/>
  <c r="M67" i="9"/>
  <c r="M41" i="9"/>
  <c r="M17" i="9"/>
  <c r="E139" i="6"/>
  <c r="E136" i="6"/>
  <c r="E135" i="6"/>
  <c r="J131" i="6"/>
  <c r="K131" i="6" s="1"/>
  <c r="E130" i="6"/>
  <c r="G126" i="6"/>
  <c r="J123" i="6"/>
  <c r="K123" i="6" s="1"/>
  <c r="J121" i="6"/>
  <c r="K121" i="6" s="1"/>
  <c r="O121" i="6"/>
  <c r="I117" i="6"/>
  <c r="E115" i="6"/>
  <c r="I115" i="6"/>
  <c r="E112" i="6"/>
  <c r="I110" i="6"/>
  <c r="E109" i="6"/>
  <c r="E107" i="6"/>
  <c r="I107" i="6"/>
  <c r="E106" i="6"/>
  <c r="I106" i="6"/>
  <c r="I105" i="6"/>
  <c r="E104" i="6"/>
  <c r="E103" i="6"/>
  <c r="I102" i="6"/>
  <c r="E98" i="6"/>
  <c r="E95" i="6"/>
  <c r="E94" i="6"/>
  <c r="E93" i="6"/>
  <c r="I93" i="6"/>
  <c r="E88" i="6"/>
  <c r="E87" i="6"/>
  <c r="J87" i="6"/>
  <c r="K87" i="6" s="1"/>
  <c r="I83" i="6"/>
  <c r="G82" i="6"/>
  <c r="J81" i="6"/>
  <c r="K81" i="6" s="1"/>
  <c r="J79" i="6"/>
  <c r="K79" i="6" s="1"/>
  <c r="J76" i="6"/>
  <c r="K76" i="6" s="1"/>
  <c r="J69" i="6"/>
  <c r="G68" i="6"/>
  <c r="J63" i="6"/>
  <c r="K63" i="6" s="1"/>
  <c r="E61" i="6"/>
  <c r="I60" i="6"/>
  <c r="J59" i="6"/>
  <c r="K59" i="6" s="1"/>
  <c r="G59" i="6"/>
  <c r="J57" i="6"/>
  <c r="K57" i="6" s="1"/>
  <c r="J55" i="6"/>
  <c r="K55" i="6" s="1"/>
  <c r="J52" i="6"/>
  <c r="K52" i="6" s="1"/>
  <c r="I50" i="6"/>
  <c r="J49" i="6"/>
  <c r="K49" i="6" s="1"/>
  <c r="J48" i="6"/>
  <c r="J47" i="6"/>
  <c r="K47" i="6" s="1"/>
  <c r="I47" i="6"/>
  <c r="J43" i="6"/>
  <c r="K43" i="6" s="1"/>
  <c r="J41" i="6"/>
  <c r="K41" i="6" s="1"/>
  <c r="G40" i="6"/>
  <c r="J34" i="6"/>
  <c r="K34" i="6" s="1"/>
  <c r="M34" i="6"/>
  <c r="J33" i="6"/>
  <c r="K33" i="6" s="1"/>
  <c r="E32" i="6"/>
  <c r="M30" i="6"/>
  <c r="J28" i="6"/>
  <c r="K28" i="6" s="1"/>
  <c r="S28" i="6"/>
  <c r="J23" i="6"/>
  <c r="K23" i="6" s="1"/>
  <c r="I18" i="6"/>
  <c r="J16" i="6"/>
  <c r="K16" i="6" s="1"/>
  <c r="O13" i="6"/>
  <c r="J10" i="6"/>
  <c r="K10" i="6" s="1"/>
  <c r="S10" i="6"/>
  <c r="F142" i="6"/>
  <c r="C142" i="5"/>
  <c r="D37" i="5"/>
  <c r="D85" i="5"/>
  <c r="D93" i="5"/>
  <c r="D95" i="5"/>
  <c r="D105" i="5"/>
  <c r="D107" i="5"/>
  <c r="D111" i="5"/>
  <c r="D119" i="5"/>
  <c r="D131" i="5"/>
  <c r="D135" i="5"/>
  <c r="D137" i="5"/>
  <c r="D8" i="5"/>
  <c r="D10" i="5"/>
  <c r="D20" i="5"/>
  <c r="D50" i="5"/>
  <c r="D54" i="5"/>
  <c r="D58" i="5"/>
  <c r="D60" i="5"/>
  <c r="D64" i="5"/>
  <c r="D72" i="5"/>
  <c r="D76" i="5"/>
  <c r="D92" i="5"/>
  <c r="D96" i="5"/>
  <c r="D98" i="5"/>
  <c r="D108" i="5"/>
  <c r="D114" i="5"/>
  <c r="D122" i="5"/>
  <c r="E38" i="6"/>
  <c r="J38" i="6"/>
  <c r="K38" i="6" s="1"/>
  <c r="Q8" i="1"/>
  <c r="R8" i="1" s="1"/>
  <c r="J9" i="1"/>
  <c r="J11" i="1"/>
  <c r="Q12" i="1"/>
  <c r="R12" i="1" s="1"/>
  <c r="Q14" i="1"/>
  <c r="R14" i="1" s="1"/>
  <c r="J15" i="1"/>
  <c r="J19" i="1"/>
  <c r="Q20" i="1"/>
  <c r="R20" i="1" s="1"/>
  <c r="Q22" i="1"/>
  <c r="R22" i="1" s="1"/>
  <c r="J23" i="1"/>
  <c r="Q25" i="1"/>
  <c r="R25" i="1" s="1"/>
  <c r="J27" i="1"/>
  <c r="J29" i="1"/>
  <c r="Q30" i="1"/>
  <c r="R30" i="1" s="1"/>
  <c r="Q35" i="1"/>
  <c r="J36" i="1"/>
  <c r="Q37" i="1"/>
  <c r="R37" i="1" s="1"/>
  <c r="Q39" i="1"/>
  <c r="R39" i="1" s="1"/>
  <c r="J44" i="1"/>
  <c r="J46" i="1"/>
  <c r="Q47" i="1"/>
  <c r="R47" i="1" s="1"/>
  <c r="J51" i="1"/>
  <c r="Q52" i="1"/>
  <c r="R52" i="1" s="1"/>
  <c r="J53" i="1"/>
  <c r="J55" i="1"/>
  <c r="J59" i="1"/>
  <c r="J61" i="1"/>
  <c r="J65" i="1"/>
  <c r="Q66" i="1"/>
  <c r="R66" i="1" s="1"/>
  <c r="Q69" i="1"/>
  <c r="R69" i="1" s="1"/>
  <c r="J71" i="1"/>
  <c r="Q72" i="1"/>
  <c r="R72" i="1" s="1"/>
  <c r="J73" i="1"/>
  <c r="J75" i="1"/>
  <c r="Q76" i="1"/>
  <c r="R76" i="1" s="1"/>
  <c r="J77" i="1"/>
  <c r="J78" i="1"/>
  <c r="J79" i="1"/>
  <c r="J81" i="1"/>
  <c r="Q84" i="1"/>
  <c r="R84" i="1" s="1"/>
  <c r="J85" i="1"/>
  <c r="Q88" i="1"/>
  <c r="R88" i="1" s="1"/>
  <c r="J89" i="1"/>
  <c r="Q91" i="1"/>
  <c r="R91" i="1" s="1"/>
  <c r="J93" i="1"/>
  <c r="Q97" i="1"/>
  <c r="R97" i="1" s="1"/>
  <c r="Q99" i="1"/>
  <c r="R99" i="1" s="1"/>
  <c r="Q102" i="1"/>
  <c r="R102" i="1" s="1"/>
  <c r="J103" i="1"/>
  <c r="J105" i="1"/>
  <c r="Q116" i="1"/>
  <c r="R116" i="1" s="1"/>
  <c r="J117" i="1"/>
  <c r="Q119" i="1"/>
  <c r="R119" i="1" s="1"/>
  <c r="J120" i="1"/>
  <c r="J121" i="1"/>
  <c r="J123" i="1"/>
  <c r="J125" i="1"/>
  <c r="J127" i="1"/>
  <c r="J129" i="1"/>
  <c r="Q130" i="1"/>
  <c r="R130" i="1" s="1"/>
  <c r="Q132" i="1"/>
  <c r="R132" i="1" s="1"/>
  <c r="J133" i="1"/>
  <c r="J135" i="1"/>
  <c r="J139" i="1"/>
  <c r="J141" i="1"/>
  <c r="L8" i="1"/>
  <c r="J10" i="1"/>
  <c r="J12" i="1"/>
  <c r="N13" i="1"/>
  <c r="N23" i="1"/>
  <c r="N27" i="1"/>
  <c r="P27" i="1"/>
  <c r="N29" i="1"/>
  <c r="P29" i="1"/>
  <c r="P31" i="1"/>
  <c r="P32" i="1"/>
  <c r="N33" i="1"/>
  <c r="P33" i="1"/>
  <c r="P36" i="1"/>
  <c r="N41" i="1"/>
  <c r="N43" i="1"/>
  <c r="P43" i="1"/>
  <c r="P44" i="1"/>
  <c r="P45" i="1"/>
  <c r="P47" i="1"/>
  <c r="N49" i="1"/>
  <c r="N51" i="1"/>
  <c r="P51" i="1"/>
  <c r="N53" i="1"/>
  <c r="P55" i="1"/>
  <c r="N57" i="1"/>
  <c r="P57" i="1"/>
  <c r="N58" i="1"/>
  <c r="N59" i="1"/>
  <c r="N61" i="1"/>
  <c r="P61" i="1"/>
  <c r="N63" i="1"/>
  <c r="P63" i="1"/>
  <c r="N67" i="1"/>
  <c r="P67" i="1"/>
  <c r="N71" i="1"/>
  <c r="N73" i="1"/>
  <c r="N75" i="1"/>
  <c r="P75" i="1"/>
  <c r="N77" i="1"/>
  <c r="P78" i="1"/>
  <c r="N79" i="1"/>
  <c r="N81" i="1"/>
  <c r="P81" i="1"/>
  <c r="P83" i="1"/>
  <c r="N85" i="1"/>
  <c r="P85" i="1"/>
  <c r="N87" i="1"/>
  <c r="L90" i="1"/>
  <c r="L92" i="1"/>
  <c r="P93" i="1"/>
  <c r="L96" i="1"/>
  <c r="P98" i="1"/>
  <c r="L100" i="1"/>
  <c r="L102" i="1"/>
  <c r="N103" i="1"/>
  <c r="P104" i="1"/>
  <c r="P105" i="1"/>
  <c r="L106" i="1"/>
  <c r="N107" i="1"/>
  <c r="J108" i="1"/>
  <c r="F110" i="1"/>
  <c r="N111" i="1"/>
  <c r="F114" i="1"/>
  <c r="N116" i="1"/>
  <c r="N119" i="1"/>
  <c r="P119" i="1"/>
  <c r="P120" i="1"/>
  <c r="N121" i="1"/>
  <c r="P123" i="1"/>
  <c r="N125" i="1"/>
  <c r="P125" i="1"/>
  <c r="N127" i="1"/>
  <c r="P127" i="1"/>
  <c r="N129" i="1"/>
  <c r="P129" i="1"/>
  <c r="P131" i="1"/>
  <c r="N135" i="1"/>
  <c r="N139" i="1"/>
  <c r="P139" i="1"/>
  <c r="F131" i="1"/>
  <c r="G131" i="1"/>
  <c r="H131" i="1" s="1"/>
  <c r="G119" i="1"/>
  <c r="H119" i="1" s="1"/>
  <c r="F119" i="1"/>
  <c r="F115" i="1"/>
  <c r="G115" i="1"/>
  <c r="H115" i="1" s="1"/>
  <c r="F83" i="1"/>
  <c r="G83" i="1"/>
  <c r="H83" i="1" s="1"/>
  <c r="F11" i="1"/>
  <c r="G11" i="1"/>
  <c r="H11" i="1" s="1"/>
  <c r="E142" i="1"/>
  <c r="L138" i="9"/>
  <c r="L78" i="9"/>
  <c r="L74" i="9"/>
  <c r="L24" i="9"/>
  <c r="I142" i="9"/>
  <c r="M137" i="9"/>
  <c r="M125" i="9"/>
  <c r="M111" i="9"/>
  <c r="M97" i="9"/>
  <c r="M87" i="9"/>
  <c r="M75" i="9"/>
  <c r="M57" i="9"/>
  <c r="M47" i="9"/>
  <c r="M43" i="9"/>
  <c r="M37" i="9"/>
  <c r="M21" i="9"/>
  <c r="M11" i="9"/>
  <c r="M9" i="9"/>
  <c r="I120" i="6"/>
  <c r="J120" i="6"/>
  <c r="K120" i="6" s="1"/>
  <c r="J141" i="6"/>
  <c r="K141" i="6" s="1"/>
  <c r="J139" i="6"/>
  <c r="K139" i="6" s="1"/>
  <c r="J135" i="6"/>
  <c r="K135" i="6" s="1"/>
  <c r="I135" i="6"/>
  <c r="I129" i="6"/>
  <c r="E129" i="6"/>
  <c r="S129" i="6"/>
  <c r="S128" i="6"/>
  <c r="M128" i="6"/>
  <c r="O127" i="6"/>
  <c r="Q127" i="6"/>
  <c r="E125" i="6"/>
  <c r="O125" i="6"/>
  <c r="S124" i="6"/>
  <c r="E124" i="6"/>
  <c r="O123" i="6"/>
  <c r="G122" i="6"/>
  <c r="S122" i="6"/>
  <c r="J116" i="6"/>
  <c r="K116" i="6" s="1"/>
  <c r="J112" i="6"/>
  <c r="K112" i="6" s="1"/>
  <c r="J104" i="6"/>
  <c r="K104" i="6" s="1"/>
  <c r="I104" i="6"/>
  <c r="J96" i="6"/>
  <c r="K96" i="6" s="1"/>
  <c r="J89" i="6"/>
  <c r="K89" i="6" s="1"/>
  <c r="J88" i="6"/>
  <c r="K88" i="6" s="1"/>
  <c r="Q86" i="6"/>
  <c r="S86" i="6"/>
  <c r="E86" i="6"/>
  <c r="O85" i="6"/>
  <c r="I85" i="6"/>
  <c r="I84" i="6"/>
  <c r="E84" i="6"/>
  <c r="Q81" i="6"/>
  <c r="I80" i="6"/>
  <c r="G80" i="6"/>
  <c r="O79" i="6"/>
  <c r="E79" i="6"/>
  <c r="I78" i="6"/>
  <c r="M78" i="6"/>
  <c r="S78" i="6"/>
  <c r="O77" i="6"/>
  <c r="M74" i="6"/>
  <c r="S72" i="6"/>
  <c r="G72" i="6"/>
  <c r="I71" i="6"/>
  <c r="O71" i="6"/>
  <c r="M70" i="6"/>
  <c r="I70" i="6"/>
  <c r="Q69" i="6"/>
  <c r="I69" i="6"/>
  <c r="O67" i="6"/>
  <c r="E66" i="6"/>
  <c r="O66" i="6"/>
  <c r="G65" i="6"/>
  <c r="I65" i="6"/>
  <c r="S65" i="6"/>
  <c r="G64" i="6"/>
  <c r="S63" i="6"/>
  <c r="I63" i="6"/>
  <c r="I62" i="6"/>
  <c r="G62" i="6"/>
  <c r="M58" i="6"/>
  <c r="Q58" i="6"/>
  <c r="S58" i="6"/>
  <c r="Q57" i="6"/>
  <c r="O57" i="6"/>
  <c r="G56" i="6"/>
  <c r="O55" i="6"/>
  <c r="I55" i="6"/>
  <c r="G55" i="6"/>
  <c r="E54" i="6"/>
  <c r="I54" i="6"/>
  <c r="Q53" i="6"/>
  <c r="I53" i="6"/>
  <c r="O53" i="6"/>
  <c r="G52" i="6"/>
  <c r="M51" i="6"/>
  <c r="E51" i="6"/>
  <c r="E49" i="6"/>
  <c r="Q49" i="6"/>
  <c r="Q45" i="6"/>
  <c r="I44" i="6"/>
  <c r="Q44" i="6"/>
  <c r="G43" i="6"/>
  <c r="E43" i="6"/>
  <c r="S42" i="6"/>
  <c r="Q41" i="6"/>
  <c r="M39" i="6"/>
  <c r="I39" i="6"/>
  <c r="Q35" i="6"/>
  <c r="G33" i="6"/>
  <c r="Q33" i="6"/>
  <c r="I33" i="6"/>
  <c r="E31" i="6"/>
  <c r="Q31" i="6"/>
  <c r="E29" i="6"/>
  <c r="S29" i="6"/>
  <c r="Q29" i="6"/>
  <c r="I27" i="6"/>
  <c r="E27" i="6"/>
  <c r="G26" i="6"/>
  <c r="Q25" i="6"/>
  <c r="E25" i="6"/>
  <c r="G24" i="6"/>
  <c r="G23" i="6"/>
  <c r="S23" i="6"/>
  <c r="I22" i="6"/>
  <c r="Q22" i="6"/>
  <c r="O22" i="6"/>
  <c r="M21" i="6"/>
  <c r="Q21" i="6"/>
  <c r="I21" i="6"/>
  <c r="S21" i="6"/>
  <c r="I20" i="6"/>
  <c r="G20" i="6"/>
  <c r="M20" i="6"/>
  <c r="E19" i="6"/>
  <c r="G19" i="6"/>
  <c r="M19" i="6"/>
  <c r="I17" i="6"/>
  <c r="S17" i="6"/>
  <c r="G16" i="6"/>
  <c r="M15" i="6"/>
  <c r="O15" i="6"/>
  <c r="O14" i="6"/>
  <c r="I14" i="6"/>
  <c r="E14" i="6"/>
  <c r="Q11" i="6"/>
  <c r="G11" i="6"/>
  <c r="Q9" i="6"/>
  <c r="O9" i="6"/>
  <c r="M9" i="6"/>
  <c r="G9" i="6"/>
  <c r="E9" i="6"/>
  <c r="I8" i="6"/>
  <c r="E8" i="6"/>
  <c r="S8" i="6"/>
  <c r="D16" i="5"/>
  <c r="D24" i="5"/>
  <c r="D34" i="5"/>
  <c r="J13" i="1"/>
  <c r="Q13" i="1"/>
  <c r="R13" i="1" s="1"/>
  <c r="J31" i="1"/>
  <c r="Q31" i="1"/>
  <c r="R31" i="1" s="1"/>
  <c r="J41" i="1"/>
  <c r="Q41" i="1"/>
  <c r="R41" i="1" s="1"/>
  <c r="J58" i="1"/>
  <c r="Q58" i="1"/>
  <c r="R58" i="1" s="1"/>
  <c r="J67" i="1"/>
  <c r="Q67" i="1"/>
  <c r="R67" i="1" s="1"/>
  <c r="J83" i="1"/>
  <c r="Q83" i="1"/>
  <c r="R83" i="1" s="1"/>
  <c r="Q101" i="1"/>
  <c r="R101" i="1" s="1"/>
  <c r="J101" i="1"/>
  <c r="J137" i="1"/>
  <c r="Q137" i="1"/>
  <c r="R137" i="1" s="1"/>
  <c r="F7" i="1"/>
  <c r="D7" i="1"/>
  <c r="B142" i="1"/>
  <c r="L14" i="1"/>
  <c r="N14" i="1"/>
  <c r="P14" i="1"/>
  <c r="J18" i="1"/>
  <c r="F20" i="1"/>
  <c r="N20" i="1"/>
  <c r="J22" i="1"/>
  <c r="P22" i="1"/>
  <c r="L22" i="1"/>
  <c r="F24" i="1"/>
  <c r="N24" i="1"/>
  <c r="P24" i="1"/>
  <c r="D25" i="1"/>
  <c r="L25" i="1"/>
  <c r="F26" i="1"/>
  <c r="D26" i="1"/>
  <c r="N26" i="1"/>
  <c r="F28" i="1"/>
  <c r="D28" i="1"/>
  <c r="P28" i="1"/>
  <c r="J30" i="1"/>
  <c r="D30" i="1"/>
  <c r="F34" i="1"/>
  <c r="N34" i="1"/>
  <c r="L34" i="1"/>
  <c r="F35" i="1"/>
  <c r="R35" i="1"/>
  <c r="J35" i="1"/>
  <c r="H35" i="1"/>
  <c r="J37" i="1"/>
  <c r="N37" i="1"/>
  <c r="L37" i="1"/>
  <c r="L38" i="1"/>
  <c r="P38" i="1"/>
  <c r="F40" i="1"/>
  <c r="D40" i="1"/>
  <c r="L42" i="1"/>
  <c r="N42" i="1"/>
  <c r="J50" i="1"/>
  <c r="P50" i="1"/>
  <c r="F50" i="1"/>
  <c r="F52" i="1"/>
  <c r="N52" i="1"/>
  <c r="L52" i="1"/>
  <c r="F56" i="1"/>
  <c r="N56" i="1"/>
  <c r="D56" i="1"/>
  <c r="F60" i="1"/>
  <c r="P60" i="1"/>
  <c r="L60" i="1"/>
  <c r="J62" i="1"/>
  <c r="P62" i="1"/>
  <c r="F64" i="1"/>
  <c r="P64" i="1"/>
  <c r="L64" i="1"/>
  <c r="L68" i="1"/>
  <c r="J68" i="1"/>
  <c r="J69" i="1"/>
  <c r="L69" i="1"/>
  <c r="N69" i="1"/>
  <c r="L70" i="1"/>
  <c r="P70" i="1"/>
  <c r="L72" i="1"/>
  <c r="N72" i="1"/>
  <c r="F74" i="1"/>
  <c r="D74" i="1"/>
  <c r="J74" i="1"/>
  <c r="L76" i="1"/>
  <c r="P76" i="1"/>
  <c r="D80" i="1"/>
  <c r="P80" i="1"/>
  <c r="J82" i="1"/>
  <c r="L82" i="1"/>
  <c r="P82" i="1"/>
  <c r="J84" i="1"/>
  <c r="P84" i="1"/>
  <c r="F84" i="1"/>
  <c r="N88" i="1"/>
  <c r="L88" i="1"/>
  <c r="P112" i="1"/>
  <c r="J112" i="1"/>
  <c r="N118" i="1"/>
  <c r="J118" i="1"/>
  <c r="J122" i="1"/>
  <c r="P122" i="1"/>
  <c r="F124" i="1"/>
  <c r="D124" i="1"/>
  <c r="P124" i="1"/>
  <c r="L124" i="1"/>
  <c r="P126" i="1"/>
  <c r="L126" i="1"/>
  <c r="J126" i="1"/>
  <c r="F126" i="1"/>
  <c r="F128" i="1"/>
  <c r="D128" i="1"/>
  <c r="N128" i="1"/>
  <c r="P128" i="1"/>
  <c r="P130" i="1"/>
  <c r="L130" i="1"/>
  <c r="D130" i="1"/>
  <c r="N130" i="1"/>
  <c r="N132" i="1"/>
  <c r="D132" i="1"/>
  <c r="L134" i="1"/>
  <c r="J134" i="1"/>
  <c r="P134" i="1"/>
  <c r="L136" i="1"/>
  <c r="J136" i="1"/>
  <c r="F136" i="1"/>
  <c r="L138" i="1"/>
  <c r="P138" i="1"/>
  <c r="F138" i="1"/>
  <c r="L140" i="1"/>
  <c r="P140" i="1"/>
  <c r="F140" i="1"/>
  <c r="E16" i="6"/>
  <c r="E15" i="6"/>
  <c r="E44" i="6"/>
  <c r="D116" i="1"/>
  <c r="F116" i="1"/>
  <c r="F87" i="1"/>
  <c r="F49" i="1"/>
  <c r="F45" i="1"/>
  <c r="M17" i="6"/>
  <c r="F118" i="1"/>
  <c r="L112" i="1"/>
  <c r="L108" i="1"/>
  <c r="F21" i="1"/>
  <c r="S79" i="6"/>
  <c r="S81" i="6"/>
  <c r="S83" i="6"/>
  <c r="S85" i="6"/>
  <c r="E121" i="6"/>
  <c r="E71" i="6"/>
  <c r="E34" i="6"/>
  <c r="E42" i="6"/>
  <c r="E76" i="6"/>
  <c r="Q120" i="1"/>
  <c r="R120" i="1" s="1"/>
  <c r="F43" i="1"/>
  <c r="F108" i="1"/>
  <c r="E41" i="6"/>
  <c r="G123" i="1"/>
  <c r="H123" i="1" s="1"/>
  <c r="E72" i="6"/>
  <c r="J102" i="6"/>
  <c r="K102" i="6" s="1"/>
  <c r="E122" i="6"/>
  <c r="F9" i="1"/>
  <c r="E70" i="6"/>
  <c r="J128" i="1"/>
  <c r="J70" i="1"/>
  <c r="L58" i="1"/>
  <c r="L50" i="1"/>
  <c r="L32" i="1"/>
  <c r="L24" i="1"/>
  <c r="N30" i="1"/>
  <c r="N28" i="1"/>
  <c r="P40" i="1"/>
  <c r="N70" i="1"/>
  <c r="Q127" i="1"/>
  <c r="R127" i="1" s="1"/>
  <c r="P37" i="1"/>
  <c r="I128" i="6"/>
  <c r="M66" i="6"/>
  <c r="S62" i="6"/>
  <c r="M57" i="6"/>
  <c r="M49" i="6"/>
  <c r="S25" i="6"/>
  <c r="E23" i="6"/>
  <c r="E21" i="6"/>
  <c r="M18" i="6"/>
  <c r="F130" i="1"/>
  <c r="N134" i="1"/>
  <c r="N138" i="1"/>
  <c r="S39" i="6"/>
  <c r="G21" i="6"/>
  <c r="I139" i="6"/>
  <c r="F14" i="1"/>
  <c r="F139" i="1"/>
  <c r="Q139" i="1"/>
  <c r="R139" i="1" s="1"/>
  <c r="J132" i="1"/>
  <c r="D126" i="1"/>
  <c r="J124" i="1"/>
  <c r="D84" i="1"/>
  <c r="F82" i="1"/>
  <c r="J80" i="1"/>
  <c r="F76" i="1"/>
  <c r="P72" i="1"/>
  <c r="F72" i="1"/>
  <c r="F70" i="1"/>
  <c r="F69" i="1"/>
  <c r="D68" i="1"/>
  <c r="D64" i="1"/>
  <c r="N60" i="1"/>
  <c r="J56" i="1"/>
  <c r="J52" i="1"/>
  <c r="P42" i="1"/>
  <c r="F42" i="1"/>
  <c r="N38" i="1"/>
  <c r="F38" i="1"/>
  <c r="P35" i="1"/>
  <c r="J34" i="1"/>
  <c r="J32" i="1"/>
  <c r="L28" i="1"/>
  <c r="L26" i="1"/>
  <c r="J25" i="1"/>
  <c r="N22" i="1"/>
  <c r="J20" i="1"/>
  <c r="Q103" i="1"/>
  <c r="R103" i="1" s="1"/>
  <c r="Q96" i="1"/>
  <c r="R96" i="1" s="1"/>
  <c r="Q15" i="1"/>
  <c r="R15" i="1" s="1"/>
  <c r="M40" i="6"/>
  <c r="Q66" i="6"/>
  <c r="F55" i="1"/>
  <c r="Q141" i="1"/>
  <c r="R141" i="1" s="1"/>
  <c r="Q135" i="1"/>
  <c r="R135" i="1" s="1"/>
  <c r="Q133" i="1"/>
  <c r="R133" i="1" s="1"/>
  <c r="Q123" i="1"/>
  <c r="R123" i="1" s="1"/>
  <c r="E26" i="6"/>
  <c r="I24" i="6"/>
  <c r="S126" i="6"/>
  <c r="Q27" i="6"/>
  <c r="Q61" i="6"/>
  <c r="N140" i="1"/>
  <c r="L132" i="1"/>
  <c r="F122" i="1"/>
  <c r="F107" i="1"/>
  <c r="I11" i="6"/>
  <c r="S24" i="6"/>
  <c r="O47" i="6"/>
  <c r="G84" i="6"/>
  <c r="O82" i="6"/>
  <c r="O74" i="6"/>
  <c r="O64" i="6"/>
  <c r="O62" i="6"/>
  <c r="O58" i="6"/>
  <c r="O54" i="6"/>
  <c r="O52" i="6"/>
  <c r="O40" i="6"/>
  <c r="O34" i="6"/>
  <c r="O26" i="6"/>
  <c r="O24" i="6"/>
  <c r="O20" i="6"/>
  <c r="O18" i="6"/>
  <c r="O12" i="6"/>
  <c r="Q76" i="6"/>
  <c r="Q70" i="6"/>
  <c r="Q62" i="6"/>
  <c r="Q54" i="6"/>
  <c r="Q24" i="6"/>
  <c r="Q20" i="6"/>
  <c r="Q8" i="6"/>
  <c r="S127" i="6"/>
  <c r="S75" i="6"/>
  <c r="S61" i="6"/>
  <c r="S51" i="6"/>
  <c r="S31" i="6"/>
  <c r="S27" i="6"/>
  <c r="B142" i="9"/>
  <c r="G140" i="1"/>
  <c r="H140" i="1" s="1"/>
  <c r="G135" i="1"/>
  <c r="H135" i="1" s="1"/>
  <c r="G132" i="1"/>
  <c r="H132" i="1" s="1"/>
  <c r="G130" i="1"/>
  <c r="H130" i="1" s="1"/>
  <c r="G129" i="1"/>
  <c r="H129" i="1" s="1"/>
  <c r="G128" i="1"/>
  <c r="H128" i="1" s="1"/>
  <c r="G120" i="1"/>
  <c r="H120" i="1" s="1"/>
  <c r="G112" i="1"/>
  <c r="H112" i="1" s="1"/>
  <c r="G102" i="1"/>
  <c r="H102" i="1" s="1"/>
  <c r="G98" i="1"/>
  <c r="H98" i="1" s="1"/>
  <c r="G97" i="1"/>
  <c r="H97" i="1" s="1"/>
  <c r="G94" i="1"/>
  <c r="H94" i="1" s="1"/>
  <c r="G92" i="1"/>
  <c r="H92" i="1" s="1"/>
  <c r="G91" i="1"/>
  <c r="H91" i="1" s="1"/>
  <c r="G89" i="1"/>
  <c r="H89" i="1" s="1"/>
  <c r="G88" i="1"/>
  <c r="H88" i="1" s="1"/>
  <c r="G86" i="1"/>
  <c r="H86" i="1" s="1"/>
  <c r="G84" i="1"/>
  <c r="H84" i="1" s="1"/>
  <c r="G80" i="1"/>
  <c r="H80" i="1" s="1"/>
  <c r="G78" i="1"/>
  <c r="H78" i="1" s="1"/>
  <c r="G75" i="1"/>
  <c r="H75" i="1" s="1"/>
  <c r="G72" i="1"/>
  <c r="H72" i="1" s="1"/>
  <c r="G67" i="1"/>
  <c r="H67" i="1" s="1"/>
  <c r="G66" i="1"/>
  <c r="H66" i="1" s="1"/>
  <c r="G64" i="1"/>
  <c r="H64" i="1" s="1"/>
  <c r="D58" i="1"/>
  <c r="G56" i="1"/>
  <c r="H56" i="1" s="1"/>
  <c r="G53" i="1"/>
  <c r="H53" i="1" s="1"/>
  <c r="G48" i="1"/>
  <c r="H48" i="1" s="1"/>
  <c r="G47" i="1"/>
  <c r="H47" i="1" s="1"/>
  <c r="G46" i="1"/>
  <c r="H46" i="1" s="1"/>
  <c r="G42" i="1"/>
  <c r="H42" i="1" s="1"/>
  <c r="M125" i="6"/>
  <c r="M123" i="6"/>
  <c r="M121" i="6"/>
  <c r="M81" i="6"/>
  <c r="M77" i="6"/>
  <c r="M75" i="6"/>
  <c r="M69" i="6"/>
  <c r="O120" i="6"/>
  <c r="D129" i="5"/>
  <c r="D86" i="1"/>
  <c r="D104" i="1"/>
  <c r="G41" i="1"/>
  <c r="H41" i="1" s="1"/>
  <c r="G38" i="1"/>
  <c r="H38" i="1" s="1"/>
  <c r="G37" i="1"/>
  <c r="H37" i="1" s="1"/>
  <c r="G34" i="1"/>
  <c r="H34" i="1" s="1"/>
  <c r="G33" i="1"/>
  <c r="H33" i="1" s="1"/>
  <c r="G32" i="1"/>
  <c r="H32" i="1" s="1"/>
  <c r="G31" i="1"/>
  <c r="H31" i="1" s="1"/>
  <c r="G30" i="1"/>
  <c r="H30" i="1" s="1"/>
  <c r="G26" i="1"/>
  <c r="H26" i="1" s="1"/>
  <c r="G25" i="1"/>
  <c r="G20" i="1"/>
  <c r="H20" i="1" s="1"/>
  <c r="G18" i="1"/>
  <c r="H18" i="1" s="1"/>
  <c r="G17" i="1"/>
  <c r="H17" i="1" s="1"/>
  <c r="G15" i="1"/>
  <c r="H15" i="1" s="1"/>
  <c r="G10" i="1"/>
  <c r="G8" i="1"/>
  <c r="H8" i="1" s="1"/>
  <c r="G7" i="1"/>
  <c r="H7" i="1" s="1"/>
  <c r="L18" i="9"/>
  <c r="D23" i="2"/>
  <c r="F81" i="2"/>
  <c r="F41" i="2"/>
  <c r="D117" i="2"/>
  <c r="F43" i="2"/>
  <c r="F73" i="2"/>
  <c r="F59" i="2"/>
  <c r="D89" i="2"/>
  <c r="F119" i="2"/>
  <c r="D129" i="2"/>
  <c r="G95" i="1"/>
  <c r="H95" i="1" s="1"/>
  <c r="G111" i="1"/>
  <c r="H111" i="1" s="1"/>
  <c r="G113" i="1"/>
  <c r="H113" i="1" s="1"/>
  <c r="G141" i="1"/>
  <c r="H141" i="1" s="1"/>
  <c r="D33" i="1"/>
  <c r="D47" i="1"/>
  <c r="L141" i="9"/>
  <c r="L139" i="9"/>
  <c r="L137" i="9"/>
  <c r="L135" i="9"/>
  <c r="N135" i="9" s="1"/>
  <c r="L133" i="9"/>
  <c r="L131" i="9"/>
  <c r="N131" i="9" s="1"/>
  <c r="L129" i="9"/>
  <c r="L127" i="9"/>
  <c r="L125" i="9"/>
  <c r="L121" i="9"/>
  <c r="L119" i="9"/>
  <c r="L117" i="9"/>
  <c r="L115" i="9"/>
  <c r="L113" i="9"/>
  <c r="L111" i="9"/>
  <c r="L109" i="9"/>
  <c r="L107" i="9"/>
  <c r="L103" i="9"/>
  <c r="L99" i="9"/>
  <c r="N99" i="9" s="1"/>
  <c r="L97" i="9"/>
  <c r="L95" i="9"/>
  <c r="L93" i="9"/>
  <c r="L91" i="9"/>
  <c r="L87" i="9"/>
  <c r="L83" i="9"/>
  <c r="L81" i="9"/>
  <c r="L79" i="9"/>
  <c r="N79" i="9" s="1"/>
  <c r="L77" i="9"/>
  <c r="L75" i="9"/>
  <c r="N75" i="9" s="1"/>
  <c r="L73" i="9"/>
  <c r="L71" i="9"/>
  <c r="L69" i="9"/>
  <c r="L67" i="9"/>
  <c r="L63" i="9"/>
  <c r="L61" i="9"/>
  <c r="L59" i="9"/>
  <c r="L53" i="9"/>
  <c r="L51" i="9"/>
  <c r="N51" i="9" s="1"/>
  <c r="M63" i="9"/>
  <c r="L49" i="9"/>
  <c r="L47" i="9"/>
  <c r="L45" i="9"/>
  <c r="L43" i="9"/>
  <c r="L41" i="9"/>
  <c r="L39" i="9"/>
  <c r="L37" i="9"/>
  <c r="N37" i="9" s="1"/>
  <c r="L35" i="9"/>
  <c r="L33" i="9"/>
  <c r="L31" i="9"/>
  <c r="L27" i="9"/>
  <c r="L23" i="9"/>
  <c r="L21" i="9"/>
  <c r="L19" i="9"/>
  <c r="L17" i="9"/>
  <c r="L15" i="9"/>
  <c r="L13" i="9"/>
  <c r="L11" i="9"/>
  <c r="L9" i="9"/>
  <c r="M140" i="9"/>
  <c r="M138" i="9"/>
  <c r="M136" i="9"/>
  <c r="M134" i="9"/>
  <c r="M132" i="9"/>
  <c r="M130" i="9"/>
  <c r="M128" i="9"/>
  <c r="M126" i="9"/>
  <c r="M122" i="9"/>
  <c r="N122" i="9" s="1"/>
  <c r="M120" i="9"/>
  <c r="M118" i="9"/>
  <c r="M114" i="9"/>
  <c r="M112" i="9"/>
  <c r="N112" i="9" s="1"/>
  <c r="M110" i="9"/>
  <c r="M108" i="9"/>
  <c r="M106" i="9"/>
  <c r="M104" i="9"/>
  <c r="M102" i="9"/>
  <c r="M98" i="9"/>
  <c r="M96" i="9"/>
  <c r="M94" i="9"/>
  <c r="M92" i="9"/>
  <c r="M90" i="9"/>
  <c r="M82" i="9"/>
  <c r="M80" i="9"/>
  <c r="M78" i="9"/>
  <c r="M74" i="9"/>
  <c r="N74" i="9" s="1"/>
  <c r="M72" i="9"/>
  <c r="M68" i="9"/>
  <c r="M66" i="9"/>
  <c r="M64" i="9"/>
  <c r="M62" i="9"/>
  <c r="M60" i="9"/>
  <c r="N60" i="9" s="1"/>
  <c r="M58" i="9"/>
  <c r="M54" i="9"/>
  <c r="M52" i="9"/>
  <c r="M50" i="9"/>
  <c r="M46" i="9"/>
  <c r="M42" i="9"/>
  <c r="M40" i="9"/>
  <c r="M34" i="9"/>
  <c r="M28" i="9"/>
  <c r="M26" i="9"/>
  <c r="M24" i="9"/>
  <c r="N24" i="9" s="1"/>
  <c r="M22" i="9"/>
  <c r="M20" i="9"/>
  <c r="M18" i="9"/>
  <c r="M12" i="9"/>
  <c r="M10" i="9"/>
  <c r="J129" i="6"/>
  <c r="K129" i="6" s="1"/>
  <c r="J86" i="6"/>
  <c r="K86" i="6" s="1"/>
  <c r="E140" i="6"/>
  <c r="I140" i="6"/>
  <c r="E138" i="6"/>
  <c r="E137" i="6"/>
  <c r="I137" i="6"/>
  <c r="E134" i="6"/>
  <c r="I134" i="6"/>
  <c r="I133" i="6"/>
  <c r="E131" i="6"/>
  <c r="I131" i="6"/>
  <c r="J128" i="6"/>
  <c r="K128" i="6" s="1"/>
  <c r="J126" i="6"/>
  <c r="K126" i="6" s="1"/>
  <c r="I126" i="6"/>
  <c r="J125" i="6"/>
  <c r="K125" i="6" s="1"/>
  <c r="I125" i="6"/>
  <c r="J124" i="6"/>
  <c r="K124" i="6" s="1"/>
  <c r="J122" i="6"/>
  <c r="K122" i="6" s="1"/>
  <c r="I122" i="6"/>
  <c r="I121" i="6"/>
  <c r="I119" i="6"/>
  <c r="E117" i="6"/>
  <c r="E113" i="6"/>
  <c r="E110" i="6"/>
  <c r="I103" i="6"/>
  <c r="E101" i="6"/>
  <c r="E100" i="6"/>
  <c r="E99" i="6"/>
  <c r="E96" i="6"/>
  <c r="I96" i="6"/>
  <c r="I92" i="6"/>
  <c r="E91" i="6"/>
  <c r="I91" i="6"/>
  <c r="E90" i="6"/>
  <c r="I90" i="6"/>
  <c r="E89" i="6"/>
  <c r="I89" i="6"/>
  <c r="I88" i="6"/>
  <c r="I87" i="6"/>
  <c r="J85" i="6"/>
  <c r="K85" i="6" s="1"/>
  <c r="J83" i="6"/>
  <c r="K83" i="6" s="1"/>
  <c r="J82" i="6"/>
  <c r="K82" i="6" s="1"/>
  <c r="I82" i="6"/>
  <c r="J80" i="6"/>
  <c r="K80" i="6" s="1"/>
  <c r="J78" i="6"/>
  <c r="K78" i="6" s="1"/>
  <c r="J77" i="6"/>
  <c r="K77" i="6" s="1"/>
  <c r="I77" i="6"/>
  <c r="I76" i="6"/>
  <c r="J75" i="6"/>
  <c r="K75" i="6" s="1"/>
  <c r="J74" i="6"/>
  <c r="K74" i="6" s="1"/>
  <c r="J71" i="6"/>
  <c r="K71" i="6" s="1"/>
  <c r="J70" i="6"/>
  <c r="K70" i="6" s="1"/>
  <c r="J68" i="6"/>
  <c r="K68" i="6" s="1"/>
  <c r="I68" i="6"/>
  <c r="J67" i="6"/>
  <c r="K67" i="6" s="1"/>
  <c r="I67" i="6"/>
  <c r="J66" i="6"/>
  <c r="J64" i="6"/>
  <c r="K64" i="6" s="1"/>
  <c r="J62" i="6"/>
  <c r="K62" i="6" s="1"/>
  <c r="E62" i="6"/>
  <c r="J61" i="6"/>
  <c r="K61" i="6" s="1"/>
  <c r="J60" i="6"/>
  <c r="K60" i="6" s="1"/>
  <c r="J58" i="6"/>
  <c r="K58" i="6" s="1"/>
  <c r="I58" i="6"/>
  <c r="J56" i="6"/>
  <c r="K56" i="6" s="1"/>
  <c r="J54" i="6"/>
  <c r="K54" i="6" s="1"/>
  <c r="J53" i="6"/>
  <c r="K53" i="6" s="1"/>
  <c r="I51" i="6"/>
  <c r="J50" i="6"/>
  <c r="K50" i="6" s="1"/>
  <c r="J46" i="6"/>
  <c r="K46" i="6" s="1"/>
  <c r="J45" i="6"/>
  <c r="K45" i="6" s="1"/>
  <c r="I45" i="6"/>
  <c r="J44" i="6"/>
  <c r="J42" i="6"/>
  <c r="K42" i="6" s="1"/>
  <c r="J40" i="6"/>
  <c r="K40" i="6" s="1"/>
  <c r="E39" i="6"/>
  <c r="J36" i="6"/>
  <c r="K36" i="6" s="1"/>
  <c r="J35" i="6"/>
  <c r="K35" i="6" s="1"/>
  <c r="J32" i="6"/>
  <c r="K32" i="6" s="1"/>
  <c r="J31" i="6"/>
  <c r="K31" i="6" s="1"/>
  <c r="J30" i="6"/>
  <c r="K30" i="6" s="1"/>
  <c r="J29" i="6"/>
  <c r="K29" i="6" s="1"/>
  <c r="J27" i="6"/>
  <c r="K27" i="6" s="1"/>
  <c r="J26" i="6"/>
  <c r="K26" i="6" s="1"/>
  <c r="J25" i="6"/>
  <c r="J24" i="6"/>
  <c r="K24" i="6" s="1"/>
  <c r="E24" i="6"/>
  <c r="I23" i="6"/>
  <c r="J22" i="6"/>
  <c r="K22" i="6" s="1"/>
  <c r="J21" i="6"/>
  <c r="K21" i="6" s="1"/>
  <c r="J20" i="6"/>
  <c r="K20" i="6" s="1"/>
  <c r="J19" i="6"/>
  <c r="K19" i="6" s="1"/>
  <c r="J18" i="6"/>
  <c r="K18" i="6" s="1"/>
  <c r="J17" i="6"/>
  <c r="K17" i="6" s="1"/>
  <c r="I16" i="6"/>
  <c r="J15" i="6"/>
  <c r="K15" i="6" s="1"/>
  <c r="J14" i="6"/>
  <c r="K14" i="6" s="1"/>
  <c r="J13" i="6"/>
  <c r="K13" i="6" s="1"/>
  <c r="J12" i="6"/>
  <c r="K12" i="6" s="1"/>
  <c r="J11" i="6"/>
  <c r="K11" i="6" s="1"/>
  <c r="I10" i="6"/>
  <c r="J9" i="6"/>
  <c r="K9" i="6" s="1"/>
  <c r="J8" i="6"/>
  <c r="K8" i="6" s="1"/>
  <c r="D39" i="5"/>
  <c r="D41" i="5"/>
  <c r="D43" i="5"/>
  <c r="D45" i="5"/>
  <c r="D47" i="5"/>
  <c r="D49" i="5"/>
  <c r="D51" i="5"/>
  <c r="D53" i="5"/>
  <c r="D55" i="5"/>
  <c r="D59" i="5"/>
  <c r="D61" i="5"/>
  <c r="D63" i="5"/>
  <c r="D65" i="5"/>
  <c r="D67" i="5"/>
  <c r="D69" i="5"/>
  <c r="D71" i="5"/>
  <c r="D73" i="5"/>
  <c r="D75" i="5"/>
  <c r="D77" i="5"/>
  <c r="D79" i="5"/>
  <c r="D87" i="5"/>
  <c r="D103" i="5"/>
  <c r="D109" i="5"/>
  <c r="D115" i="5"/>
  <c r="D123" i="5"/>
  <c r="D127" i="5"/>
  <c r="D133" i="5"/>
  <c r="B142" i="5"/>
  <c r="D142" i="5" s="1"/>
  <c r="I38" i="6"/>
  <c r="G35" i="6"/>
  <c r="D38" i="5"/>
  <c r="D40" i="5"/>
  <c r="D42" i="5"/>
  <c r="D52" i="5"/>
  <c r="D56" i="5"/>
  <c r="D62" i="5"/>
  <c r="D68" i="5"/>
  <c r="D70" i="5"/>
  <c r="D94" i="5"/>
  <c r="D100" i="5"/>
  <c r="D102" i="5"/>
  <c r="Q7" i="1"/>
  <c r="R7" i="1" s="1"/>
  <c r="Q9" i="1"/>
  <c r="R9" i="1" s="1"/>
  <c r="Q16" i="1"/>
  <c r="R16" i="1" s="1"/>
  <c r="Q17" i="1"/>
  <c r="R17" i="1" s="1"/>
  <c r="Q19" i="1"/>
  <c r="R19" i="1" s="1"/>
  <c r="Q24" i="1"/>
  <c r="R24" i="1" s="1"/>
  <c r="Q26" i="1"/>
  <c r="R26" i="1" s="1"/>
  <c r="N16" i="1"/>
  <c r="D106" i="5"/>
  <c r="D110" i="5"/>
  <c r="D112" i="5"/>
  <c r="D116" i="5"/>
  <c r="D118" i="5"/>
  <c r="D124" i="5"/>
  <c r="D126" i="5"/>
  <c r="D128" i="5"/>
  <c r="D130" i="5"/>
  <c r="D134" i="5"/>
  <c r="D136" i="5"/>
  <c r="D138" i="5"/>
  <c r="D140" i="5"/>
  <c r="Q28" i="1"/>
  <c r="R28" i="1" s="1"/>
  <c r="Q29" i="1"/>
  <c r="R29" i="1" s="1"/>
  <c r="Q32" i="1"/>
  <c r="R32" i="1" s="1"/>
  <c r="Q33" i="1"/>
  <c r="R33" i="1" s="1"/>
  <c r="Q34" i="1"/>
  <c r="R34" i="1" s="1"/>
  <c r="Q38" i="1"/>
  <c r="R38" i="1" s="1"/>
  <c r="Q40" i="1"/>
  <c r="R40" i="1" s="1"/>
  <c r="Q42" i="1"/>
  <c r="R42" i="1" s="1"/>
  <c r="Q44" i="1"/>
  <c r="R44" i="1" s="1"/>
  <c r="Q46" i="1"/>
  <c r="R46" i="1" s="1"/>
  <c r="Q48" i="1"/>
  <c r="R48" i="1" s="1"/>
  <c r="Q50" i="1"/>
  <c r="R50" i="1" s="1"/>
  <c r="Q54" i="1"/>
  <c r="R54" i="1" s="1"/>
  <c r="Q56" i="1"/>
  <c r="R56" i="1" s="1"/>
  <c r="Q60" i="1"/>
  <c r="R60" i="1" s="1"/>
  <c r="Q64" i="1"/>
  <c r="R64" i="1" s="1"/>
  <c r="Q68" i="1"/>
  <c r="R68" i="1" s="1"/>
  <c r="Q70" i="1"/>
  <c r="R70" i="1" s="1"/>
  <c r="Q74" i="1"/>
  <c r="R74" i="1" s="1"/>
  <c r="Q78" i="1"/>
  <c r="R78" i="1" s="1"/>
  <c r="Q80" i="1"/>
  <c r="R80" i="1" s="1"/>
  <c r="Q82" i="1"/>
  <c r="R82" i="1" s="1"/>
  <c r="Q86" i="1"/>
  <c r="R86" i="1" s="1"/>
  <c r="Q89" i="1"/>
  <c r="R89" i="1" s="1"/>
  <c r="Q90" i="1"/>
  <c r="R90" i="1" s="1"/>
  <c r="Q93" i="1"/>
  <c r="R93" i="1" s="1"/>
  <c r="Q104" i="1"/>
  <c r="R104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22" i="1"/>
  <c r="R122" i="1" s="1"/>
  <c r="Q124" i="1"/>
  <c r="R124" i="1" s="1"/>
  <c r="Q126" i="1"/>
  <c r="R126" i="1" s="1"/>
  <c r="Q128" i="1"/>
  <c r="R128" i="1" s="1"/>
  <c r="Q129" i="1"/>
  <c r="R129" i="1" s="1"/>
  <c r="Q134" i="1"/>
  <c r="R134" i="1" s="1"/>
  <c r="Q136" i="1"/>
  <c r="R136" i="1" s="1"/>
  <c r="Q138" i="1"/>
  <c r="R138" i="1" s="1"/>
  <c r="Q140" i="1"/>
  <c r="R140" i="1" s="1"/>
  <c r="O142" i="1"/>
  <c r="N8" i="1"/>
  <c r="P9" i="1"/>
  <c r="N11" i="1"/>
  <c r="P11" i="1"/>
  <c r="P12" i="1"/>
  <c r="P13" i="1"/>
  <c r="N15" i="1"/>
  <c r="P15" i="1"/>
  <c r="N19" i="1"/>
  <c r="P19" i="1"/>
  <c r="N21" i="1"/>
  <c r="P23" i="1"/>
  <c r="N39" i="1"/>
  <c r="P41" i="1"/>
  <c r="N47" i="1"/>
  <c r="P52" i="1"/>
  <c r="N54" i="1"/>
  <c r="N55" i="1"/>
  <c r="P58" i="1"/>
  <c r="N62" i="1"/>
  <c r="N64" i="1"/>
  <c r="P65" i="1"/>
  <c r="P68" i="1"/>
  <c r="P71" i="1"/>
  <c r="P79" i="1"/>
  <c r="N84" i="1"/>
  <c r="N89" i="1"/>
  <c r="P89" i="1"/>
  <c r="N91" i="1"/>
  <c r="N25" i="9"/>
  <c r="N36" i="1"/>
  <c r="N48" i="1"/>
  <c r="S69" i="6"/>
  <c r="S56" i="6"/>
  <c r="M52" i="6"/>
  <c r="G46" i="6"/>
  <c r="Q37" i="6"/>
  <c r="M36" i="6"/>
  <c r="M25" i="6"/>
  <c r="F37" i="1"/>
  <c r="C142" i="7"/>
  <c r="L98" i="9"/>
  <c r="L44" i="9"/>
  <c r="N44" i="9" s="1"/>
  <c r="L38" i="9"/>
  <c r="D115" i="2"/>
  <c r="F11" i="2"/>
  <c r="D71" i="2"/>
  <c r="F85" i="2"/>
  <c r="F127" i="2"/>
  <c r="F63" i="2"/>
  <c r="F13" i="2"/>
  <c r="D67" i="2"/>
  <c r="D95" i="2"/>
  <c r="D113" i="2"/>
  <c r="D87" i="2"/>
  <c r="D133" i="2"/>
  <c r="B142" i="2"/>
  <c r="P142" i="6"/>
  <c r="D25" i="2"/>
  <c r="F27" i="2"/>
  <c r="D97" i="1"/>
  <c r="D37" i="2"/>
  <c r="F37" i="2"/>
  <c r="N142" i="6"/>
  <c r="G138" i="1"/>
  <c r="H138" i="1" s="1"/>
  <c r="D138" i="1"/>
  <c r="D121" i="1"/>
  <c r="G121" i="1"/>
  <c r="H121" i="1" s="1"/>
  <c r="D99" i="1"/>
  <c r="G99" i="1"/>
  <c r="H99" i="1" s="1"/>
  <c r="F142" i="9"/>
  <c r="G27" i="1"/>
  <c r="H27" i="1" s="1"/>
  <c r="D29" i="2"/>
  <c r="F17" i="2"/>
  <c r="F55" i="2"/>
  <c r="S22" i="6"/>
  <c r="O17" i="6"/>
  <c r="S11" i="6"/>
  <c r="M84" i="6"/>
  <c r="L18" i="1"/>
  <c r="L20" i="1"/>
  <c r="P91" i="1"/>
  <c r="N93" i="1"/>
  <c r="N95" i="1"/>
  <c r="P95" i="1"/>
  <c r="N97" i="1"/>
  <c r="P97" i="1"/>
  <c r="N98" i="1"/>
  <c r="N99" i="1"/>
  <c r="P99" i="1"/>
  <c r="N100" i="1"/>
  <c r="N101" i="1"/>
  <c r="P101" i="1"/>
  <c r="N102" i="1"/>
  <c r="P103" i="1"/>
  <c r="N105" i="1"/>
  <c r="P106" i="1"/>
  <c r="P107" i="1"/>
  <c r="N109" i="1"/>
  <c r="P109" i="1"/>
  <c r="P111" i="1"/>
  <c r="N113" i="1"/>
  <c r="N117" i="1"/>
  <c r="P121" i="1"/>
  <c r="N122" i="1"/>
  <c r="N123" i="1"/>
  <c r="P141" i="1"/>
  <c r="D7" i="2"/>
  <c r="D35" i="2"/>
  <c r="D135" i="2"/>
  <c r="F9" i="2"/>
  <c r="D142" i="9"/>
  <c r="M141" i="9"/>
  <c r="N141" i="9" s="1"/>
  <c r="M139" i="9"/>
  <c r="M133" i="9"/>
  <c r="M129" i="9"/>
  <c r="M127" i="9"/>
  <c r="M119" i="9"/>
  <c r="N119" i="9" s="1"/>
  <c r="M115" i="9"/>
  <c r="M109" i="9"/>
  <c r="M105" i="9"/>
  <c r="M103" i="9"/>
  <c r="M95" i="9"/>
  <c r="M89" i="9"/>
  <c r="M83" i="9"/>
  <c r="G133" i="1"/>
  <c r="H133" i="1" s="1"/>
  <c r="G117" i="1"/>
  <c r="H117" i="1" s="1"/>
  <c r="G93" i="1"/>
  <c r="H93" i="1" s="1"/>
  <c r="G85" i="1"/>
  <c r="H85" i="1" s="1"/>
  <c r="G68" i="1"/>
  <c r="H68" i="1" s="1"/>
  <c r="G52" i="1"/>
  <c r="H52" i="1" s="1"/>
  <c r="G44" i="1"/>
  <c r="H44" i="1" s="1"/>
  <c r="G36" i="1"/>
  <c r="H36" i="1" s="1"/>
  <c r="G29" i="1"/>
  <c r="H29" i="1" s="1"/>
  <c r="G13" i="1"/>
  <c r="H13" i="1" s="1"/>
  <c r="M81" i="9"/>
  <c r="M77" i="9"/>
  <c r="M71" i="9"/>
  <c r="M65" i="9"/>
  <c r="M55" i="9"/>
  <c r="M49" i="9"/>
  <c r="M45" i="9"/>
  <c r="M39" i="9"/>
  <c r="M27" i="9"/>
  <c r="M23" i="9"/>
  <c r="N23" i="9" s="1"/>
  <c r="M19" i="9"/>
  <c r="M15" i="9"/>
  <c r="M13" i="9"/>
  <c r="J142" i="9"/>
  <c r="J7" i="6"/>
  <c r="K7" i="6" s="1"/>
  <c r="J138" i="6"/>
  <c r="K138" i="6" s="1"/>
  <c r="J136" i="6"/>
  <c r="K136" i="6" s="1"/>
  <c r="J132" i="6"/>
  <c r="K132" i="6" s="1"/>
  <c r="J130" i="6"/>
  <c r="K130" i="6" s="1"/>
  <c r="G128" i="6"/>
  <c r="G127" i="6"/>
  <c r="O124" i="6"/>
  <c r="S123" i="6"/>
  <c r="J118" i="6"/>
  <c r="K118" i="6" s="1"/>
  <c r="J114" i="6"/>
  <c r="K114" i="6" s="1"/>
  <c r="J110" i="6"/>
  <c r="K110" i="6" s="1"/>
  <c r="J106" i="6"/>
  <c r="K106" i="6" s="1"/>
  <c r="J99" i="6"/>
  <c r="K99" i="6" s="1"/>
  <c r="J98" i="6"/>
  <c r="K98" i="6" s="1"/>
  <c r="J97" i="6"/>
  <c r="K97" i="6" s="1"/>
  <c r="Q85" i="6"/>
  <c r="O83" i="6"/>
  <c r="G81" i="6"/>
  <c r="O80" i="6"/>
  <c r="G79" i="6"/>
  <c r="G75" i="6"/>
  <c r="Q74" i="6"/>
  <c r="O73" i="6"/>
  <c r="Q72" i="6"/>
  <c r="S70" i="6"/>
  <c r="M65" i="6"/>
  <c r="M63" i="6"/>
  <c r="M61" i="6"/>
  <c r="M59" i="6"/>
  <c r="S57" i="6"/>
  <c r="S55" i="6"/>
  <c r="S54" i="6"/>
  <c r="S53" i="6"/>
  <c r="S50" i="6"/>
  <c r="S49" i="6"/>
  <c r="S47" i="6"/>
  <c r="Q43" i="6"/>
  <c r="O42" i="6"/>
  <c r="O41" i="6"/>
  <c r="Q40" i="6"/>
  <c r="Q34" i="6"/>
  <c r="S33" i="6"/>
  <c r="O32" i="6"/>
  <c r="O31" i="6"/>
  <c r="O30" i="6"/>
  <c r="M28" i="6"/>
  <c r="O27" i="6"/>
  <c r="Q26" i="6"/>
  <c r="O21" i="6"/>
  <c r="S20" i="6"/>
  <c r="S19" i="6"/>
  <c r="S18" i="6"/>
  <c r="S15" i="6"/>
  <c r="S14" i="6"/>
  <c r="S13" i="6"/>
  <c r="S12" i="6"/>
  <c r="S9" i="6"/>
  <c r="O8" i="6"/>
  <c r="D12" i="5"/>
  <c r="D26" i="5"/>
  <c r="D30" i="5"/>
  <c r="D22" i="1"/>
  <c r="D24" i="1"/>
  <c r="J26" i="1"/>
  <c r="D32" i="1"/>
  <c r="D50" i="1"/>
  <c r="D60" i="1"/>
  <c r="J90" i="1"/>
  <c r="D110" i="1"/>
  <c r="D140" i="1"/>
  <c r="L142" i="6"/>
  <c r="C142" i="9"/>
  <c r="L140" i="9"/>
  <c r="L136" i="9"/>
  <c r="N136" i="9" s="1"/>
  <c r="L134" i="9"/>
  <c r="L132" i="9"/>
  <c r="L130" i="9"/>
  <c r="L128" i="9"/>
  <c r="N128" i="9" s="1"/>
  <c r="L126" i="9"/>
  <c r="L124" i="9"/>
  <c r="N124" i="9" s="1"/>
  <c r="L120" i="9"/>
  <c r="L116" i="9"/>
  <c r="N116" i="9" s="1"/>
  <c r="L114" i="9"/>
  <c r="L104" i="9"/>
  <c r="N104" i="9" s="1"/>
  <c r="L102" i="9"/>
  <c r="L100" i="9"/>
  <c r="L96" i="9"/>
  <c r="L86" i="9"/>
  <c r="N86" i="9" s="1"/>
  <c r="L72" i="9"/>
  <c r="L68" i="9"/>
  <c r="L54" i="9"/>
  <c r="L50" i="9"/>
  <c r="L34" i="9"/>
  <c r="L26" i="9"/>
  <c r="N26" i="9" s="1"/>
  <c r="L22" i="9"/>
  <c r="L12" i="9"/>
  <c r="L10" i="9"/>
  <c r="M71" i="6"/>
  <c r="M64" i="6"/>
  <c r="M60" i="6"/>
  <c r="M122" i="6"/>
  <c r="Q128" i="6"/>
  <c r="I130" i="6"/>
  <c r="I7" i="6"/>
  <c r="M7" i="9"/>
  <c r="N7" i="9" s="1"/>
  <c r="I81" i="6"/>
  <c r="G74" i="6"/>
  <c r="Q73" i="6"/>
  <c r="S66" i="6"/>
  <c r="K66" i="6"/>
  <c r="E65" i="6"/>
  <c r="E64" i="6"/>
  <c r="E63" i="6"/>
  <c r="S60" i="6"/>
  <c r="E59" i="6"/>
  <c r="E58" i="6"/>
  <c r="M56" i="6"/>
  <c r="M54" i="6"/>
  <c r="M53" i="6"/>
  <c r="E52" i="6"/>
  <c r="E73" i="6"/>
  <c r="Q64" i="6"/>
  <c r="Q60" i="6"/>
  <c r="Q56" i="6"/>
  <c r="Q52" i="6"/>
  <c r="I61" i="6"/>
  <c r="G129" i="6"/>
  <c r="I127" i="6"/>
  <c r="G61" i="6"/>
  <c r="G57" i="6"/>
  <c r="G53" i="6"/>
  <c r="G49" i="6"/>
  <c r="O61" i="6"/>
  <c r="O51" i="6"/>
  <c r="H142" i="6"/>
  <c r="O63" i="6"/>
  <c r="J103" i="6"/>
  <c r="K103" i="6" s="1"/>
  <c r="M8" i="6"/>
  <c r="O25" i="6"/>
  <c r="I40" i="6"/>
  <c r="E40" i="6"/>
  <c r="O50" i="6"/>
  <c r="O56" i="6"/>
  <c r="O60" i="6"/>
  <c r="G66" i="6"/>
  <c r="E74" i="6"/>
  <c r="E127" i="6"/>
  <c r="E128" i="6"/>
  <c r="M129" i="6"/>
  <c r="J133" i="6"/>
  <c r="K133" i="6" s="1"/>
  <c r="I136" i="6"/>
  <c r="I138" i="6"/>
  <c r="C142" i="6"/>
  <c r="S142" i="6" s="1"/>
  <c r="O23" i="6"/>
  <c r="M55" i="6"/>
  <c r="S59" i="6"/>
  <c r="O65" i="6"/>
  <c r="E10" i="6"/>
  <c r="E123" i="6"/>
  <c r="E126" i="6"/>
  <c r="Q11" i="1"/>
  <c r="R11" i="1" s="1"/>
  <c r="K48" i="6"/>
  <c r="I49" i="6"/>
  <c r="I52" i="6"/>
  <c r="I57" i="6"/>
  <c r="I64" i="6"/>
  <c r="E68" i="6"/>
  <c r="E80" i="6"/>
  <c r="E83" i="6"/>
  <c r="E85" i="6"/>
  <c r="J134" i="6"/>
  <c r="K134" i="6" s="1"/>
  <c r="J140" i="6"/>
  <c r="K140" i="6" s="1"/>
  <c r="J113" i="1"/>
  <c r="M26" i="6"/>
  <c r="E47" i="6"/>
  <c r="O49" i="6"/>
  <c r="O59" i="6"/>
  <c r="M10" i="6"/>
  <c r="G13" i="6"/>
  <c r="G18" i="6"/>
  <c r="G22" i="6"/>
  <c r="G28" i="6"/>
  <c r="M32" i="6"/>
  <c r="G50" i="6"/>
  <c r="G54" i="6"/>
  <c r="G58" i="6"/>
  <c r="G63" i="6"/>
  <c r="M27" i="6"/>
  <c r="I35" i="6"/>
  <c r="G121" i="6"/>
  <c r="S121" i="6"/>
  <c r="O122" i="6"/>
  <c r="G123" i="6"/>
  <c r="G125" i="6"/>
  <c r="S125" i="6"/>
  <c r="O126" i="6"/>
  <c r="O129" i="6"/>
  <c r="I41" i="6"/>
  <c r="I13" i="6"/>
  <c r="S41" i="6"/>
  <c r="S43" i="6"/>
  <c r="Q19" i="6"/>
  <c r="Q23" i="6"/>
  <c r="Q28" i="6"/>
  <c r="Q30" i="6"/>
  <c r="Q32" i="6"/>
  <c r="Q48" i="6"/>
  <c r="Q51" i="6"/>
  <c r="Q55" i="6"/>
  <c r="Q59" i="6"/>
  <c r="Q63" i="6"/>
  <c r="Q46" i="6"/>
  <c r="O10" i="6"/>
  <c r="E77" i="6"/>
  <c r="E75" i="6"/>
  <c r="M72" i="6"/>
  <c r="E69" i="6"/>
  <c r="E67" i="6"/>
  <c r="E48" i="6"/>
  <c r="M44" i="6"/>
  <c r="J90" i="6"/>
  <c r="K90" i="6" s="1"/>
  <c r="Q121" i="1"/>
  <c r="R121" i="1" s="1"/>
  <c r="I9" i="6"/>
  <c r="Q10" i="6"/>
  <c r="O11" i="6"/>
  <c r="E12" i="6"/>
  <c r="E20" i="6"/>
  <c r="E22" i="6"/>
  <c r="G27" i="6"/>
  <c r="G30" i="6"/>
  <c r="G37" i="6"/>
  <c r="G41" i="6"/>
  <c r="M45" i="6"/>
  <c r="G47" i="6"/>
  <c r="O48" i="6"/>
  <c r="E50" i="6"/>
  <c r="E53" i="6"/>
  <c r="E55" i="6"/>
  <c r="E57" i="6"/>
  <c r="I66" i="6"/>
  <c r="S68" i="6"/>
  <c r="S76" i="6"/>
  <c r="G78" i="6"/>
  <c r="E82" i="6"/>
  <c r="J91" i="6"/>
  <c r="K91" i="6" s="1"/>
  <c r="I99" i="6"/>
  <c r="I59" i="6"/>
  <c r="N35" i="1"/>
  <c r="I30" i="6"/>
  <c r="N106" i="1"/>
  <c r="J100" i="1"/>
  <c r="L108" i="9"/>
  <c r="N108" i="9" s="1"/>
  <c r="L106" i="9"/>
  <c r="L90" i="9"/>
  <c r="L88" i="9"/>
  <c r="L84" i="9"/>
  <c r="L82" i="9"/>
  <c r="L76" i="9"/>
  <c r="L70" i="9"/>
  <c r="N70" i="9" s="1"/>
  <c r="L66" i="9"/>
  <c r="N66" i="9" s="1"/>
  <c r="L64" i="9"/>
  <c r="L62" i="9"/>
  <c r="L56" i="9"/>
  <c r="N56" i="9" s="1"/>
  <c r="L52" i="9"/>
  <c r="L48" i="9"/>
  <c r="N48" i="9" s="1"/>
  <c r="L46" i="9"/>
  <c r="N46" i="9" s="1"/>
  <c r="L42" i="9"/>
  <c r="L40" i="9"/>
  <c r="L36" i="9"/>
  <c r="N36" i="9" s="1"/>
  <c r="L32" i="9"/>
  <c r="L30" i="9"/>
  <c r="L28" i="9"/>
  <c r="L20" i="9"/>
  <c r="L16" i="9"/>
  <c r="N16" i="9" s="1"/>
  <c r="L14" i="9"/>
  <c r="N14" i="9" s="1"/>
  <c r="L8" i="9"/>
  <c r="N8" i="9" s="1"/>
  <c r="M135" i="9"/>
  <c r="M123" i="9"/>
  <c r="M121" i="9"/>
  <c r="M101" i="9"/>
  <c r="N101" i="9" s="1"/>
  <c r="M91" i="9"/>
  <c r="M85" i="9"/>
  <c r="N85" i="9" s="1"/>
  <c r="M73" i="9"/>
  <c r="M69" i="9"/>
  <c r="M59" i="9"/>
  <c r="M53" i="9"/>
  <c r="M35" i="9"/>
  <c r="M33" i="9"/>
  <c r="M31" i="9"/>
  <c r="M29" i="9"/>
  <c r="O142" i="9"/>
  <c r="Q142" i="9" s="1"/>
  <c r="M124" i="6"/>
  <c r="I124" i="6"/>
  <c r="J119" i="6"/>
  <c r="K119" i="6" s="1"/>
  <c r="J117" i="6"/>
  <c r="K117" i="6" s="1"/>
  <c r="J115" i="6"/>
  <c r="K115" i="6" s="1"/>
  <c r="J113" i="6"/>
  <c r="K113" i="6" s="1"/>
  <c r="I113" i="6"/>
  <c r="I111" i="6"/>
  <c r="J111" i="6"/>
  <c r="K111" i="6" s="1"/>
  <c r="J109" i="6"/>
  <c r="K109" i="6" s="1"/>
  <c r="J107" i="6"/>
  <c r="K107" i="6" s="1"/>
  <c r="J105" i="6"/>
  <c r="K105" i="6" s="1"/>
  <c r="J101" i="6"/>
  <c r="K101" i="6" s="1"/>
  <c r="I101" i="6"/>
  <c r="J100" i="6"/>
  <c r="K100" i="6" s="1"/>
  <c r="I100" i="6"/>
  <c r="J95" i="6"/>
  <c r="K95" i="6" s="1"/>
  <c r="I95" i="6"/>
  <c r="J94" i="6"/>
  <c r="K94" i="6" s="1"/>
  <c r="I94" i="6"/>
  <c r="O86" i="6"/>
  <c r="I86" i="6"/>
  <c r="M86" i="6"/>
  <c r="G86" i="6"/>
  <c r="M85" i="6"/>
  <c r="G85" i="6"/>
  <c r="Q84" i="6"/>
  <c r="O84" i="6"/>
  <c r="M83" i="6"/>
  <c r="G83" i="6"/>
  <c r="Q82" i="6"/>
  <c r="M82" i="6"/>
  <c r="O81" i="6"/>
  <c r="E81" i="6"/>
  <c r="Q80" i="6"/>
  <c r="M80" i="6"/>
  <c r="I79" i="6"/>
  <c r="M79" i="6"/>
  <c r="Q78" i="6"/>
  <c r="O78" i="6"/>
  <c r="S77" i="6"/>
  <c r="G77" i="6"/>
  <c r="O76" i="6"/>
  <c r="G76" i="6"/>
  <c r="I75" i="6"/>
  <c r="O75" i="6"/>
  <c r="G73" i="6"/>
  <c r="I72" i="6"/>
  <c r="O72" i="6"/>
  <c r="S71" i="6"/>
  <c r="G71" i="6"/>
  <c r="O70" i="6"/>
  <c r="G70" i="6"/>
  <c r="K69" i="6"/>
  <c r="O69" i="6"/>
  <c r="G69" i="6"/>
  <c r="Q68" i="6"/>
  <c r="O68" i="6"/>
  <c r="S67" i="6"/>
  <c r="G67" i="6"/>
  <c r="S48" i="6"/>
  <c r="G48" i="6"/>
  <c r="I46" i="6"/>
  <c r="S46" i="6"/>
  <c r="E46" i="6"/>
  <c r="S45" i="6"/>
  <c r="O45" i="6"/>
  <c r="E45" i="6"/>
  <c r="K44" i="6"/>
  <c r="S44" i="6"/>
  <c r="O44" i="6"/>
  <c r="I43" i="6"/>
  <c r="O43" i="6"/>
  <c r="I42" i="6"/>
  <c r="Q42" i="6"/>
  <c r="G42" i="6"/>
  <c r="G39" i="6"/>
  <c r="E37" i="6"/>
  <c r="I37" i="6"/>
  <c r="O37" i="6"/>
  <c r="O36" i="6"/>
  <c r="G36" i="6"/>
  <c r="I36" i="6"/>
  <c r="S36" i="6"/>
  <c r="E36" i="6"/>
  <c r="M35" i="6"/>
  <c r="O35" i="6"/>
  <c r="S34" i="6"/>
  <c r="G34" i="6"/>
  <c r="M33" i="6"/>
  <c r="O33" i="6"/>
  <c r="S32" i="6"/>
  <c r="G32" i="6"/>
  <c r="M31" i="6"/>
  <c r="I31" i="6"/>
  <c r="G31" i="6"/>
  <c r="I29" i="6"/>
  <c r="M29" i="6"/>
  <c r="I28" i="6"/>
  <c r="O28" i="6"/>
  <c r="E28" i="6"/>
  <c r="I26" i="6"/>
  <c r="S26" i="6"/>
  <c r="I25" i="6"/>
  <c r="K25" i="6"/>
  <c r="M23" i="6"/>
  <c r="Q18" i="6"/>
  <c r="E18" i="6"/>
  <c r="Q17" i="6"/>
  <c r="G17" i="6"/>
  <c r="M16" i="6"/>
  <c r="Q16" i="6"/>
  <c r="O16" i="6"/>
  <c r="I15" i="6"/>
  <c r="Q15" i="6"/>
  <c r="G15" i="6"/>
  <c r="M14" i="6"/>
  <c r="Q14" i="6"/>
  <c r="G14" i="6"/>
  <c r="Q13" i="6"/>
  <c r="E13" i="6"/>
  <c r="I12" i="6"/>
  <c r="Q12" i="6"/>
  <c r="M12" i="6"/>
  <c r="D18" i="5"/>
  <c r="D22" i="5"/>
  <c r="D32" i="5"/>
  <c r="M38" i="6"/>
  <c r="G38" i="6"/>
  <c r="J21" i="1"/>
  <c r="Q21" i="1"/>
  <c r="R21" i="1" s="1"/>
  <c r="J98" i="1"/>
  <c r="Q98" i="1"/>
  <c r="R98" i="1" s="1"/>
  <c r="J131" i="1"/>
  <c r="Q131" i="1"/>
  <c r="R131" i="1" s="1"/>
  <c r="J7" i="1"/>
  <c r="L7" i="1"/>
  <c r="N7" i="1"/>
  <c r="P7" i="1"/>
  <c r="D8" i="1"/>
  <c r="P8" i="1"/>
  <c r="M142" i="1"/>
  <c r="N9" i="1"/>
  <c r="D10" i="1"/>
  <c r="L10" i="1"/>
  <c r="N10" i="1"/>
  <c r="P10" i="1"/>
  <c r="L12" i="1"/>
  <c r="N12" i="1"/>
  <c r="J14" i="1"/>
  <c r="D14" i="1"/>
  <c r="J16" i="1"/>
  <c r="L16" i="1"/>
  <c r="J17" i="1"/>
  <c r="D17" i="1"/>
  <c r="L17" i="1"/>
  <c r="F17" i="1"/>
  <c r="P17" i="1"/>
  <c r="N17" i="1"/>
  <c r="D18" i="1"/>
  <c r="N18" i="1"/>
  <c r="P18" i="1"/>
  <c r="F25" i="1"/>
  <c r="P25" i="1"/>
  <c r="H25" i="1"/>
  <c r="J28" i="1"/>
  <c r="L30" i="1"/>
  <c r="P30" i="1"/>
  <c r="D34" i="1"/>
  <c r="P34" i="1"/>
  <c r="J38" i="1"/>
  <c r="J40" i="1"/>
  <c r="N40" i="1"/>
  <c r="J42" i="1"/>
  <c r="L56" i="1"/>
  <c r="P56" i="1"/>
  <c r="J72" i="1"/>
  <c r="J76" i="1"/>
  <c r="J88" i="1"/>
  <c r="P88" i="1"/>
  <c r="N90" i="1"/>
  <c r="P90" i="1"/>
  <c r="J92" i="1"/>
  <c r="N92" i="1"/>
  <c r="P92" i="1"/>
  <c r="J94" i="1"/>
  <c r="N94" i="1"/>
  <c r="P94" i="1"/>
  <c r="P96" i="1"/>
  <c r="N96" i="1"/>
  <c r="J102" i="1"/>
  <c r="P102" i="1"/>
  <c r="D108" i="1"/>
  <c r="N108" i="1"/>
  <c r="P108" i="1"/>
  <c r="P110" i="1"/>
  <c r="N110" i="1"/>
  <c r="D112" i="1"/>
  <c r="N112" i="1"/>
  <c r="L114" i="1"/>
  <c r="P114" i="1"/>
  <c r="N114" i="1"/>
  <c r="J116" i="1"/>
  <c r="P118" i="1"/>
  <c r="D118" i="1"/>
  <c r="P136" i="1"/>
  <c r="D136" i="1"/>
  <c r="J138" i="1"/>
  <c r="H10" i="1"/>
  <c r="H62" i="1"/>
  <c r="O46" i="6"/>
  <c r="O38" i="6"/>
  <c r="Q125" i="6"/>
  <c r="Q123" i="6"/>
  <c r="Q121" i="6"/>
  <c r="Q83" i="6"/>
  <c r="Q79" i="6"/>
  <c r="Q77" i="6"/>
  <c r="Q75" i="6"/>
  <c r="Q71" i="6"/>
  <c r="Q67" i="6"/>
  <c r="Q65" i="6"/>
  <c r="Q39" i="6"/>
  <c r="S38" i="6"/>
  <c r="F102" i="1"/>
  <c r="F100" i="1"/>
  <c r="F98" i="1"/>
  <c r="F96" i="1"/>
  <c r="F94" i="1"/>
  <c r="F92" i="1"/>
  <c r="F90" i="1"/>
  <c r="F88" i="1"/>
  <c r="F80" i="1"/>
  <c r="F62" i="1"/>
  <c r="F54" i="1"/>
  <c r="F32" i="1"/>
  <c r="F22" i="1"/>
  <c r="F18" i="1"/>
  <c r="F16" i="1"/>
  <c r="F12" i="1"/>
  <c r="F10" i="1"/>
  <c r="F8" i="1"/>
  <c r="Q126" i="6"/>
  <c r="Q124" i="6"/>
  <c r="Q122" i="6"/>
  <c r="Q38" i="6"/>
  <c r="S35" i="6"/>
  <c r="D102" i="1"/>
  <c r="D100" i="1"/>
  <c r="D98" i="1"/>
  <c r="D94" i="1"/>
  <c r="D92" i="1"/>
  <c r="D90" i="1"/>
  <c r="D88" i="1"/>
  <c r="D82" i="1"/>
  <c r="D69" i="1"/>
  <c r="D52" i="1"/>
  <c r="M126" i="6"/>
  <c r="M67" i="6"/>
  <c r="L54" i="1"/>
  <c r="L62" i="1"/>
  <c r="L80" i="1"/>
  <c r="L84" i="1"/>
  <c r="L94" i="1"/>
  <c r="L98" i="1"/>
  <c r="N137" i="9"/>
  <c r="F73" i="1"/>
  <c r="F57" i="1"/>
  <c r="F15" i="1"/>
  <c r="M103" i="6"/>
  <c r="J107" i="1"/>
  <c r="J109" i="1"/>
  <c r="J119" i="1"/>
  <c r="N46" i="1"/>
  <c r="D140" i="2"/>
  <c r="D138" i="2"/>
  <c r="F134" i="2"/>
  <c r="D124" i="2"/>
  <c r="F122" i="2"/>
  <c r="D118" i="2"/>
  <c r="D112" i="2"/>
  <c r="D110" i="2"/>
  <c r="D108" i="2"/>
  <c r="F98" i="2"/>
  <c r="F90" i="2"/>
  <c r="D82" i="2"/>
  <c r="G29" i="6"/>
  <c r="D60" i="2"/>
  <c r="D50" i="2"/>
  <c r="D42" i="2"/>
  <c r="F34" i="2"/>
  <c r="C142" i="2"/>
  <c r="D33" i="2"/>
  <c r="D39" i="2"/>
  <c r="D45" i="2"/>
  <c r="D69" i="2"/>
  <c r="D77" i="2"/>
  <c r="G108" i="1"/>
  <c r="H108" i="1" s="1"/>
  <c r="G106" i="1"/>
  <c r="H106" i="1" s="1"/>
  <c r="G105" i="1"/>
  <c r="H105" i="1" s="1"/>
  <c r="G104" i="1"/>
  <c r="H104" i="1" s="1"/>
  <c r="G103" i="1"/>
  <c r="H103" i="1" s="1"/>
  <c r="G134" i="1"/>
  <c r="H134" i="1" s="1"/>
  <c r="G125" i="1"/>
  <c r="H125" i="1" s="1"/>
  <c r="G124" i="1"/>
  <c r="H124" i="1" s="1"/>
  <c r="G122" i="1"/>
  <c r="H122" i="1" s="1"/>
  <c r="G118" i="1"/>
  <c r="H118" i="1" s="1"/>
  <c r="G116" i="1"/>
  <c r="H116" i="1" s="1"/>
  <c r="G114" i="1"/>
  <c r="H114" i="1" s="1"/>
  <c r="G110" i="1"/>
  <c r="H110" i="1" s="1"/>
  <c r="D21" i="2"/>
  <c r="D99" i="2"/>
  <c r="D111" i="2"/>
  <c r="D137" i="2"/>
  <c r="D139" i="2"/>
  <c r="F45" i="2"/>
  <c r="F47" i="2"/>
  <c r="F49" i="2"/>
  <c r="F65" i="2"/>
  <c r="F77" i="2"/>
  <c r="F83" i="2"/>
  <c r="F91" i="2"/>
  <c r="F93" i="2"/>
  <c r="F97" i="2"/>
  <c r="F105" i="2"/>
  <c r="F111" i="2"/>
  <c r="F121" i="2"/>
  <c r="F137" i="2"/>
  <c r="D125" i="2"/>
  <c r="F123" i="2"/>
  <c r="D123" i="2"/>
  <c r="D106" i="2"/>
  <c r="F106" i="2"/>
  <c r="D57" i="2"/>
  <c r="F53" i="2"/>
  <c r="F51" i="2"/>
  <c r="D51" i="2"/>
  <c r="B142" i="7"/>
  <c r="D109" i="1"/>
  <c r="G109" i="1"/>
  <c r="H109" i="1" s="1"/>
  <c r="D101" i="1"/>
  <c r="G101" i="1"/>
  <c r="N93" i="9" l="1"/>
  <c r="N88" i="9"/>
  <c r="N38" i="9"/>
  <c r="N125" i="9"/>
  <c r="N68" i="9"/>
  <c r="N62" i="9"/>
  <c r="N45" i="9"/>
  <c r="N83" i="9"/>
  <c r="N115" i="9"/>
  <c r="F142" i="1"/>
  <c r="N55" i="9"/>
  <c r="N80" i="9"/>
  <c r="N29" i="9"/>
  <c r="N71" i="9"/>
  <c r="N92" i="9"/>
  <c r="N35" i="9"/>
  <c r="N42" i="9"/>
  <c r="N21" i="9"/>
  <c r="N87" i="9"/>
  <c r="N117" i="9"/>
  <c r="N18" i="9"/>
  <c r="N11" i="9"/>
  <c r="N47" i="9"/>
  <c r="N53" i="9"/>
  <c r="N123" i="9"/>
  <c r="N76" i="9"/>
  <c r="N90" i="9"/>
  <c r="N39" i="9"/>
  <c r="N133" i="9"/>
  <c r="N67" i="9"/>
  <c r="N31" i="9"/>
  <c r="N64" i="9"/>
  <c r="N54" i="9"/>
  <c r="N19" i="9"/>
  <c r="N98" i="9"/>
  <c r="N10" i="9"/>
  <c r="N140" i="9"/>
  <c r="K142" i="9"/>
  <c r="N63" i="9"/>
  <c r="D142" i="1"/>
  <c r="N91" i="9"/>
  <c r="N82" i="9"/>
  <c r="N12" i="9"/>
  <c r="N50" i="9"/>
  <c r="N132" i="9"/>
  <c r="N89" i="9"/>
  <c r="N118" i="9"/>
  <c r="N107" i="9"/>
  <c r="N32" i="9"/>
  <c r="N34" i="9"/>
  <c r="L142" i="1"/>
  <c r="N142" i="1"/>
  <c r="N40" i="9"/>
  <c r="N52" i="9"/>
  <c r="N84" i="9"/>
  <c r="N65" i="9"/>
  <c r="H142" i="9"/>
  <c r="P142" i="1"/>
  <c r="N58" i="9"/>
  <c r="N110" i="9"/>
  <c r="N138" i="9"/>
  <c r="N41" i="9"/>
  <c r="N97" i="9"/>
  <c r="N109" i="9"/>
  <c r="N9" i="9"/>
  <c r="N113" i="9"/>
  <c r="N57" i="9"/>
  <c r="N61" i="9"/>
  <c r="J142" i="1"/>
  <c r="N22" i="9"/>
  <c r="N114" i="9"/>
  <c r="N126" i="9"/>
  <c r="N134" i="9"/>
  <c r="N105" i="9"/>
  <c r="F142" i="2"/>
  <c r="N94" i="9"/>
  <c r="N69" i="9"/>
  <c r="N28" i="9"/>
  <c r="N17" i="9"/>
  <c r="N33" i="9"/>
  <c r="N13" i="9"/>
  <c r="N30" i="9"/>
  <c r="I142" i="6"/>
  <c r="N100" i="9"/>
  <c r="N15" i="9"/>
  <c r="O142" i="6"/>
  <c r="J142" i="6"/>
  <c r="K142" i="6" s="1"/>
  <c r="N111" i="9"/>
  <c r="N27" i="9"/>
  <c r="N81" i="9"/>
  <c r="N103" i="9"/>
  <c r="N139" i="9"/>
  <c r="N78" i="9"/>
  <c r="D142" i="2"/>
  <c r="N59" i="9"/>
  <c r="N73" i="9"/>
  <c r="N121" i="9"/>
  <c r="N20" i="9"/>
  <c r="N106" i="9"/>
  <c r="N72" i="9"/>
  <c r="N96" i="9"/>
  <c r="N102" i="9"/>
  <c r="N120" i="9"/>
  <c r="N130" i="9"/>
  <c r="E142" i="9"/>
  <c r="N49" i="9"/>
  <c r="N77" i="9"/>
  <c r="N127" i="9"/>
  <c r="N43" i="9"/>
  <c r="N95" i="9"/>
  <c r="N129" i="9"/>
  <c r="M142" i="9"/>
  <c r="D142" i="7"/>
  <c r="L142" i="9"/>
  <c r="M142" i="6"/>
  <c r="E142" i="6"/>
  <c r="Q142" i="6"/>
  <c r="G142" i="6"/>
  <c r="Q142" i="1"/>
  <c r="R142" i="1" s="1"/>
  <c r="H101" i="1"/>
  <c r="G142" i="1"/>
  <c r="H142" i="1" s="1"/>
  <c r="N142" i="9" l="1"/>
</calcChain>
</file>

<file path=xl/connections.xml><?xml version="1.0" encoding="utf-8"?>
<connections xmlns="http://schemas.openxmlformats.org/spreadsheetml/2006/main">
  <connection id="1" sourceFile="P:\Oasis_Adhoc\RecurringReports\CSSTO\CSSTO.mdb" keepAlive="1" name="CSSTO" type="5" refreshedVersion="6" background="1" saveData="1">
    <dbPr connection="Provider=Microsoft.ACE.OLEDB.12.0;User ID=Admin;Data Source=P:\Oasis_Adhoc\RecurringReports\CSSTO\CSSTO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CoreReport" commandType="3"/>
  </connection>
  <connection id="2" sourceFile="P:\Oasis_Adhoc\RecurringReports\CSSTO\CSSTO.mdb" keepAlive="1" name="CSSTO1" type="5" refreshedVersion="6" background="1" saveData="1">
    <dbPr connection="Provider=Microsoft.ACE.OLEDB.12.0;User ID=Admin;Data Source=P:\Oasis_Adhoc\RecurringReports\CSSTO\CSSTO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qryTimePeriods" commandType="3"/>
  </connection>
</connections>
</file>

<file path=xl/sharedStrings.xml><?xml version="1.0" encoding="utf-8"?>
<sst xmlns="http://schemas.openxmlformats.org/spreadsheetml/2006/main" count="409" uniqueCount="253">
  <si>
    <t>Local Agency</t>
  </si>
  <si>
    <t>Total 3 Months Children</t>
  </si>
  <si>
    <t>First Placement Is Foster Family Non-Relative</t>
  </si>
  <si>
    <t>First Placement Is Foster Family Relative</t>
  </si>
  <si>
    <t>First Placement Is Congregate</t>
  </si>
  <si>
    <t>Current 3 Mo Congregate Care</t>
  </si>
  <si>
    <t>Congregate Children</t>
  </si>
  <si>
    <t>Placement Days</t>
  </si>
  <si>
    <t>Avg Congregate Months</t>
  </si>
  <si>
    <t>Goal Reunificate</t>
  </si>
  <si>
    <t>Exit Reunification</t>
  </si>
  <si>
    <t>Adoption</t>
  </si>
  <si>
    <t>Emancipation</t>
  </si>
  <si>
    <t>Number of Time In Care Over 36 Mo</t>
  </si>
  <si>
    <t>Total Exits</t>
  </si>
  <si>
    <t>Reunification Exit Days</t>
  </si>
  <si>
    <t>Placement With Relative Exit Days</t>
  </si>
  <si>
    <t>Adoption Exit Days</t>
  </si>
  <si>
    <t>Transfer Other Agency Exit Days</t>
  </si>
  <si>
    <t>Emancipation Exit Days</t>
  </si>
  <si>
    <t>Accomack</t>
  </si>
  <si>
    <t>Albemarle</t>
  </si>
  <si>
    <t>Alexandria</t>
  </si>
  <si>
    <t>Alleghany</t>
  </si>
  <si>
    <t>Amelia</t>
  </si>
  <si>
    <t>Amherst</t>
  </si>
  <si>
    <t>Appomattox</t>
  </si>
  <si>
    <t>Arlington</t>
  </si>
  <si>
    <t>Augusta</t>
  </si>
  <si>
    <t>Bath</t>
  </si>
  <si>
    <t>Bedford City</t>
  </si>
  <si>
    <t>Bedford County</t>
  </si>
  <si>
    <t>Bland</t>
  </si>
  <si>
    <t>Botetourt</t>
  </si>
  <si>
    <t>Bristol</t>
  </si>
  <si>
    <t>Brunswick</t>
  </si>
  <si>
    <t>Buchanan</t>
  </si>
  <si>
    <t>Buckingham</t>
  </si>
  <si>
    <t>Buena Vista</t>
  </si>
  <si>
    <t>Campbell</t>
  </si>
  <si>
    <t>Caroline</t>
  </si>
  <si>
    <t>Carroll</t>
  </si>
  <si>
    <t>Charles City</t>
  </si>
  <si>
    <t>Charlotte</t>
  </si>
  <si>
    <t>Charlottesville</t>
  </si>
  <si>
    <t>Chesapeake</t>
  </si>
  <si>
    <t>Chesterfield</t>
  </si>
  <si>
    <t>Clarke</t>
  </si>
  <si>
    <t>Clifton Forge</t>
  </si>
  <si>
    <t>Colonial Heights</t>
  </si>
  <si>
    <t>Covington</t>
  </si>
  <si>
    <t>Craig</t>
  </si>
  <si>
    <t>Culpeper</t>
  </si>
  <si>
    <t>Cumberland</t>
  </si>
  <si>
    <t>Danville</t>
  </si>
  <si>
    <t>Dickenson</t>
  </si>
  <si>
    <t>Dinwiddie</t>
  </si>
  <si>
    <t>Emporia</t>
  </si>
  <si>
    <t>Essex</t>
  </si>
  <si>
    <t>Fairfax City</t>
  </si>
  <si>
    <t>Fairfax County</t>
  </si>
  <si>
    <t>Falls Church</t>
  </si>
  <si>
    <t>Fauquier</t>
  </si>
  <si>
    <t>Floyd</t>
  </si>
  <si>
    <t>Fluvanna</t>
  </si>
  <si>
    <t>Franklin City</t>
  </si>
  <si>
    <t>Franklin County</t>
  </si>
  <si>
    <t>Frederick</t>
  </si>
  <si>
    <t>Fredericksburg</t>
  </si>
  <si>
    <t>Galax</t>
  </si>
  <si>
    <t>Giles</t>
  </si>
  <si>
    <t>Gloucester</t>
  </si>
  <si>
    <t>Goochland</t>
  </si>
  <si>
    <t>Grayson</t>
  </si>
  <si>
    <t>Greene</t>
  </si>
  <si>
    <t>Greensville</t>
  </si>
  <si>
    <t>Halifax</t>
  </si>
  <si>
    <t>Hampton</t>
  </si>
  <si>
    <t>Hanover</t>
  </si>
  <si>
    <t>Harrisonburg</t>
  </si>
  <si>
    <t>Henrico</t>
  </si>
  <si>
    <t>Henry</t>
  </si>
  <si>
    <t>Highland</t>
  </si>
  <si>
    <t>Hopewell</t>
  </si>
  <si>
    <t>Isle Of Wight</t>
  </si>
  <si>
    <t>James City</t>
  </si>
  <si>
    <t>King And Queen</t>
  </si>
  <si>
    <t>King George</t>
  </si>
  <si>
    <t>King William</t>
  </si>
  <si>
    <t>Lancaster</t>
  </si>
  <si>
    <t>Lee</t>
  </si>
  <si>
    <t>Lexington</t>
  </si>
  <si>
    <t>Loudoun</t>
  </si>
  <si>
    <t>Louisa</t>
  </si>
  <si>
    <t>Lunenburg</t>
  </si>
  <si>
    <t>Lynchburg</t>
  </si>
  <si>
    <t>Madison</t>
  </si>
  <si>
    <t>Manassas</t>
  </si>
  <si>
    <t>Manassas Park</t>
  </si>
  <si>
    <t>Martinsville</t>
  </si>
  <si>
    <t>Mathews</t>
  </si>
  <si>
    <t>Mecklenburg</t>
  </si>
  <si>
    <t>Middlesex</t>
  </si>
  <si>
    <t>Montgomery</t>
  </si>
  <si>
    <t>Nelson</t>
  </si>
  <si>
    <t>New Kent</t>
  </si>
  <si>
    <t>Newport News</t>
  </si>
  <si>
    <t>Norfolk</t>
  </si>
  <si>
    <t>Northampton</t>
  </si>
  <si>
    <t>Northumberland</t>
  </si>
  <si>
    <t>Norton</t>
  </si>
  <si>
    <t>Nottoway</t>
  </si>
  <si>
    <t>Orange</t>
  </si>
  <si>
    <t>Page</t>
  </si>
  <si>
    <t>Patrick</t>
  </si>
  <si>
    <t>Petersburg</t>
  </si>
  <si>
    <t>Pittsylvania</t>
  </si>
  <si>
    <t>Poquoson</t>
  </si>
  <si>
    <t>Portsmouth</t>
  </si>
  <si>
    <t>Powhatan</t>
  </si>
  <si>
    <t>Prince Edward</t>
  </si>
  <si>
    <t>Prince George</t>
  </si>
  <si>
    <t>Prince William</t>
  </si>
  <si>
    <t>Pulaski</t>
  </si>
  <si>
    <t>Radford</t>
  </si>
  <si>
    <t>Rappahannock</t>
  </si>
  <si>
    <t>Richmond City</t>
  </si>
  <si>
    <t>Richmond County</t>
  </si>
  <si>
    <t>Roanoke City</t>
  </si>
  <si>
    <t>Roanoke County</t>
  </si>
  <si>
    <t>Rockbridge</t>
  </si>
  <si>
    <t>Rockingham</t>
  </si>
  <si>
    <t>Russell</t>
  </si>
  <si>
    <t>Salem</t>
  </si>
  <si>
    <t>Scott</t>
  </si>
  <si>
    <t>Shenandoah</t>
  </si>
  <si>
    <t>Smyth</t>
  </si>
  <si>
    <t>Southampton</t>
  </si>
  <si>
    <t>Spotsylvania</t>
  </si>
  <si>
    <t>Stafford</t>
  </si>
  <si>
    <t>Staunton</t>
  </si>
  <si>
    <t>Suffolk</t>
  </si>
  <si>
    <t>Surry</t>
  </si>
  <si>
    <t>Sussex</t>
  </si>
  <si>
    <t>Tazewell</t>
  </si>
  <si>
    <t>Virginia Beach</t>
  </si>
  <si>
    <t>Warren</t>
  </si>
  <si>
    <t>Washington</t>
  </si>
  <si>
    <t>Waynesboro</t>
  </si>
  <si>
    <t>Westmoreland</t>
  </si>
  <si>
    <t>Williamsburg</t>
  </si>
  <si>
    <t>Winchester</t>
  </si>
  <si>
    <t>Wise</t>
  </si>
  <si>
    <t>Wythe</t>
  </si>
  <si>
    <t>York</t>
  </si>
  <si>
    <t>PERIOD_FR</t>
  </si>
  <si>
    <t>PERIOD_TO</t>
  </si>
  <si>
    <t>Months03BeginDate</t>
  </si>
  <si>
    <t>Months06BeginDate</t>
  </si>
  <si>
    <t>As Of Date</t>
  </si>
  <si>
    <t>Current Placement Non-Relative Foster Family</t>
  </si>
  <si>
    <t>Current Placement Relative Foster Family</t>
  </si>
  <si>
    <t>Statewide Totals</t>
  </si>
  <si>
    <t>Percent First Non-Relative</t>
  </si>
  <si>
    <t>Percent First Relative</t>
  </si>
  <si>
    <t>Percent Current Non-Relative</t>
  </si>
  <si>
    <t>Percent Current Relative</t>
  </si>
  <si>
    <t>Length of Time In Congregate Care</t>
  </si>
  <si>
    <t>Current Placement Congregate</t>
  </si>
  <si>
    <t>Total Placement Days</t>
  </si>
  <si>
    <t>Average Congregate Months</t>
  </si>
  <si>
    <t>Number Exited to Adoption</t>
  </si>
  <si>
    <t>Percent of Exits to Adoption</t>
  </si>
  <si>
    <t>Number Exited to Custody Transfer</t>
  </si>
  <si>
    <t>Percent of Exits to Custody Transfer</t>
  </si>
  <si>
    <t>Death of Child</t>
  </si>
  <si>
    <t>Guardianship</t>
  </si>
  <si>
    <t>Runaway</t>
  </si>
  <si>
    <t>Percent of Death of Child</t>
  </si>
  <si>
    <t>Number Runaways</t>
  </si>
  <si>
    <t>Percent of Runaways</t>
  </si>
  <si>
    <t>Number of Child Deaths</t>
  </si>
  <si>
    <t>Number Exited to Reuni-fication</t>
  </si>
  <si>
    <t>Percent of Exits to Reuni-fication</t>
  </si>
  <si>
    <t>Number Exited to Emanci-pation</t>
  </si>
  <si>
    <t>Percent of Exits to Emanci-pation</t>
  </si>
  <si>
    <t>Number Placed With Relatives</t>
  </si>
  <si>
    <t>Percent of Placed With Relatives</t>
  </si>
  <si>
    <t>Total Children</t>
  </si>
  <si>
    <t>Number Congregate Children</t>
  </si>
  <si>
    <t>Children in Family-Based Care</t>
  </si>
  <si>
    <t>Children In Congregate Care</t>
  </si>
  <si>
    <t>Discharges From Foster Care</t>
  </si>
  <si>
    <t>Time in Care</t>
  </si>
  <si>
    <t>Days In Care</t>
  </si>
  <si>
    <t>Month Conversion</t>
  </si>
  <si>
    <t>NbrChildren</t>
  </si>
  <si>
    <t>PlcmntDays</t>
  </si>
  <si>
    <t>AvgNbrMonths</t>
  </si>
  <si>
    <t>NbrChildDisch</t>
  </si>
  <si>
    <t>NbrChildReunif</t>
  </si>
  <si>
    <t>DaysReunif</t>
  </si>
  <si>
    <t>AvgMonthsReunif</t>
  </si>
  <si>
    <t>NbrChildAdopt</t>
  </si>
  <si>
    <t>DaysAdopt</t>
  </si>
  <si>
    <t>AvgMonthsAdopt</t>
  </si>
  <si>
    <t>NbrChildRel</t>
  </si>
  <si>
    <t>DaysRel</t>
  </si>
  <si>
    <t>AvgMonthsRel</t>
  </si>
  <si>
    <t>NbrChildEmanc</t>
  </si>
  <si>
    <t>DaysEmanc</t>
  </si>
  <si>
    <t>AvgMonthsEmanc</t>
  </si>
  <si>
    <t>Total Children Discharged</t>
  </si>
  <si>
    <t>Days to Permanence</t>
  </si>
  <si>
    <t>Months to Reunification</t>
  </si>
  <si>
    <t>Months to Adoption</t>
  </si>
  <si>
    <t>Months to Place with Relatives</t>
  </si>
  <si>
    <t>Months to Emancipation</t>
  </si>
  <si>
    <t>Time to Permanence</t>
  </si>
  <si>
    <t>First Placement Is Foster Family</t>
  </si>
  <si>
    <t>Percent First Foster Family</t>
  </si>
  <si>
    <t>Discharged to Relatives</t>
  </si>
  <si>
    <t>Discharged to Emancipation</t>
  </si>
  <si>
    <t>Discharged to Adoption</t>
  </si>
  <si>
    <t>Discharged to Reunification</t>
  </si>
  <si>
    <t>Number Children Discharged</t>
  </si>
  <si>
    <t>Total Discharges to Permanency</t>
  </si>
  <si>
    <t>Months to Permanence</t>
  </si>
  <si>
    <t>Total Exited to Permanency</t>
  </si>
  <si>
    <t>Percent Exited to Permanency</t>
  </si>
  <si>
    <t>Percent First Congregate</t>
  </si>
  <si>
    <t>Percent Current Congregate</t>
  </si>
  <si>
    <t>Foster Family Home (Non-Relative)</t>
  </si>
  <si>
    <t>Foster Family Home (Relative)</t>
  </si>
  <si>
    <t>Custody Transfer Another Agency</t>
  </si>
  <si>
    <t>Custody Transfer to Other Relative</t>
  </si>
  <si>
    <t>Non-Finalized Adoptive Home</t>
  </si>
  <si>
    <t>Trial Home Visit</t>
  </si>
  <si>
    <t>Current Placement Non-Finalized Adoptive Home</t>
  </si>
  <si>
    <t>Percent Current Adoptive Home</t>
  </si>
  <si>
    <t>Current Placement Trial Home Visit</t>
  </si>
  <si>
    <t>Percent Current Trial Home Visit</t>
  </si>
  <si>
    <t>Current Placement Family Based</t>
  </si>
  <si>
    <t>Percent Current Family Based</t>
  </si>
  <si>
    <t>Total Non-Exited Children</t>
  </si>
  <si>
    <t>RegionName</t>
  </si>
  <si>
    <t>Northern</t>
  </si>
  <si>
    <t>Piedmont</t>
  </si>
  <si>
    <t>Central</t>
  </si>
  <si>
    <t>Western</t>
  </si>
  <si>
    <t>Eastern</t>
  </si>
  <si>
    <t>Region</t>
  </si>
  <si>
    <t>Children's Services System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</si>
</sst>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4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6" fillId="0" borderId="1" xfId="0" applyFont="1" applyBorder="1" applyAlignment="1">
      <alignment wrapText="1"/>
    </xf>
    <xf numFmtId="164" fontId="6" fillId="0" borderId="1" xfId="0" applyNumberFormat="1" applyFont="1" applyBorder="1" applyAlignment="1">
      <alignment wrapText="1"/>
    </xf>
    <xf numFmtId="164" fontId="6" fillId="0" borderId="1" xfId="0" applyNumberFormat="1" applyFont="1" applyBorder="1"/>
    <xf numFmtId="0" fontId="0" fillId="0" borderId="1" xfId="0" applyBorder="1" applyAlignment="1">
      <alignment horizontal="center"/>
    </xf>
    <xf numFmtId="2" fontId="6" fillId="0" borderId="1" xfId="0" applyNumberFormat="1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6" fillId="0" borderId="3" xfId="0" applyFont="1" applyBorder="1" applyAlignment="1">
      <alignment wrapText="1"/>
    </xf>
    <xf numFmtId="2" fontId="6" fillId="0" borderId="3" xfId="0" applyNumberFormat="1" applyFont="1" applyBorder="1" applyAlignment="1">
      <alignment wrapText="1"/>
    </xf>
    <xf numFmtId="164" fontId="6" fillId="0" borderId="3" xfId="0" applyNumberFormat="1" applyFont="1" applyBorder="1" applyAlignment="1">
      <alignment wrapText="1"/>
    </xf>
    <xf numFmtId="0" fontId="1" fillId="0" borderId="2" xfId="0" applyFont="1" applyBorder="1"/>
    <xf numFmtId="164" fontId="6" fillId="0" borderId="3" xfId="0" applyNumberFormat="1" applyFont="1" applyBorder="1"/>
    <xf numFmtId="0" fontId="0" fillId="0" borderId="4" xfId="0" applyBorder="1"/>
    <xf numFmtId="0" fontId="6" fillId="0" borderId="4" xfId="0" applyFont="1" applyBorder="1" applyAlignment="1">
      <alignment wrapText="1"/>
    </xf>
    <xf numFmtId="164" fontId="6" fillId="0" borderId="4" xfId="0" applyNumberFormat="1" applyFont="1" applyBorder="1" applyAlignment="1">
      <alignment wrapText="1"/>
    </xf>
    <xf numFmtId="0" fontId="1" fillId="0" borderId="5" xfId="0" applyFont="1" applyBorder="1"/>
    <xf numFmtId="0" fontId="1" fillId="0" borderId="6" xfId="0" applyFont="1" applyBorder="1" applyAlignment="1">
      <alignment wrapText="1"/>
    </xf>
    <xf numFmtId="164" fontId="1" fillId="0" borderId="6" xfId="0" applyNumberFormat="1" applyFont="1" applyBorder="1" applyAlignment="1">
      <alignment wrapText="1"/>
    </xf>
    <xf numFmtId="164" fontId="1" fillId="0" borderId="7" xfId="0" applyNumberFormat="1" applyFont="1" applyBorder="1" applyAlignment="1">
      <alignment wrapText="1"/>
    </xf>
    <xf numFmtId="164" fontId="6" fillId="0" borderId="4" xfId="0" applyNumberFormat="1" applyFont="1" applyBorder="1"/>
    <xf numFmtId="164" fontId="1" fillId="0" borderId="7" xfId="0" applyNumberFormat="1" applyFont="1" applyBorder="1"/>
    <xf numFmtId="2" fontId="6" fillId="0" borderId="4" xfId="0" applyNumberFormat="1" applyFont="1" applyBorder="1" applyAlignment="1">
      <alignment wrapText="1"/>
    </xf>
    <xf numFmtId="2" fontId="1" fillId="0" borderId="7" xfId="0" applyNumberFormat="1" applyFont="1" applyBorder="1" applyAlignment="1">
      <alignment wrapText="1"/>
    </xf>
    <xf numFmtId="2" fontId="1" fillId="0" borderId="6" xfId="0" applyNumberFormat="1" applyFont="1" applyBorder="1" applyAlignment="1">
      <alignment wrapText="1"/>
    </xf>
    <xf numFmtId="2" fontId="0" fillId="0" borderId="1" xfId="0" applyNumberFormat="1" applyBorder="1"/>
    <xf numFmtId="2" fontId="0" fillId="0" borderId="3" xfId="0" applyNumberFormat="1" applyBorder="1"/>
    <xf numFmtId="1" fontId="6" fillId="0" borderId="3" xfId="0" applyNumberFormat="1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1" fontId="6" fillId="0" borderId="4" xfId="0" applyNumberFormat="1" applyFont="1" applyBorder="1" applyAlignment="1">
      <alignment wrapText="1"/>
    </xf>
    <xf numFmtId="1" fontId="1" fillId="0" borderId="6" xfId="0" applyNumberFormat="1" applyFont="1" applyBorder="1" applyAlignment="1">
      <alignment wrapText="1"/>
    </xf>
    <xf numFmtId="1" fontId="0" fillId="0" borderId="3" xfId="0" applyNumberFormat="1" applyBorder="1"/>
    <xf numFmtId="1" fontId="0" fillId="0" borderId="1" xfId="0" applyNumberFormat="1" applyBorder="1"/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/>
    <xf numFmtId="0" fontId="1" fillId="2" borderId="5" xfId="0" applyFont="1" applyFill="1" applyBorder="1" applyAlignment="1">
      <alignment horizontal="center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164" fontId="6" fillId="0" borderId="10" xfId="0" applyNumberFormat="1" applyFont="1" applyBorder="1" applyAlignment="1">
      <alignment wrapText="1"/>
    </xf>
    <xf numFmtId="164" fontId="1" fillId="0" borderId="11" xfId="0" applyNumberFormat="1" applyFont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14" fontId="0" fillId="0" borderId="1" xfId="0" applyNumberFormat="1" applyBorder="1"/>
    <xf numFmtId="0" fontId="8" fillId="3" borderId="7" xfId="0" applyFont="1" applyFill="1" applyBorder="1" applyAlignment="1">
      <alignment horizontal="center" wrapText="1"/>
    </xf>
    <xf numFmtId="14" fontId="0" fillId="0" borderId="3" xfId="0" applyNumberFormat="1" applyBorder="1"/>
    <xf numFmtId="14" fontId="0" fillId="0" borderId="2" xfId="0" applyNumberFormat="1" applyBorder="1"/>
    <xf numFmtId="14" fontId="0" fillId="0" borderId="14" xfId="0" applyNumberFormat="1" applyBorder="1"/>
    <xf numFmtId="0" fontId="8" fillId="4" borderId="15" xfId="0" applyFont="1" applyFill="1" applyBorder="1" applyAlignment="1">
      <alignment horizontal="center" wrapText="1"/>
    </xf>
    <xf numFmtId="2" fontId="8" fillId="4" borderId="15" xfId="0" applyNumberFormat="1" applyFont="1" applyFill="1" applyBorder="1" applyAlignment="1">
      <alignment horizontal="center" wrapText="1"/>
    </xf>
    <xf numFmtId="1" fontId="8" fillId="2" borderId="15" xfId="0" applyNumberFormat="1" applyFont="1" applyFill="1" applyBorder="1" applyAlignment="1">
      <alignment horizontal="center" wrapText="1"/>
    </xf>
    <xf numFmtId="2" fontId="8" fillId="2" borderId="15" xfId="0" applyNumberFormat="1" applyFont="1" applyFill="1" applyBorder="1" applyAlignment="1">
      <alignment horizontal="center" wrapText="1"/>
    </xf>
    <xf numFmtId="1" fontId="8" fillId="5" borderId="15" xfId="0" applyNumberFormat="1" applyFont="1" applyFill="1" applyBorder="1" applyAlignment="1">
      <alignment horizontal="center" wrapText="1"/>
    </xf>
    <xf numFmtId="2" fontId="8" fillId="5" borderId="15" xfId="0" applyNumberFormat="1" applyFont="1" applyFill="1" applyBorder="1" applyAlignment="1">
      <alignment horizontal="center" wrapText="1"/>
    </xf>
    <xf numFmtId="1" fontId="8" fillId="3" borderId="15" xfId="0" applyNumberFormat="1" applyFont="1" applyFill="1" applyBorder="1" applyAlignment="1">
      <alignment horizontal="center" wrapText="1"/>
    </xf>
    <xf numFmtId="2" fontId="8" fillId="3" borderId="15" xfId="0" applyNumberFormat="1" applyFont="1" applyFill="1" applyBorder="1" applyAlignment="1">
      <alignment horizontal="center" wrapText="1"/>
    </xf>
    <xf numFmtId="1" fontId="8" fillId="6" borderId="15" xfId="0" applyNumberFormat="1" applyFont="1" applyFill="1" applyBorder="1" applyAlignment="1">
      <alignment horizontal="center" wrapText="1"/>
    </xf>
    <xf numFmtId="2" fontId="8" fillId="6" borderId="16" xfId="0" applyNumberFormat="1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8" fillId="7" borderId="6" xfId="0" applyFont="1" applyFill="1" applyBorder="1" applyAlignment="1">
      <alignment horizontal="center" wrapText="1"/>
    </xf>
    <xf numFmtId="0" fontId="8" fillId="7" borderId="7" xfId="0" applyFont="1" applyFill="1" applyBorder="1" applyAlignment="1">
      <alignment horizontal="center" wrapText="1"/>
    </xf>
    <xf numFmtId="1" fontId="8" fillId="7" borderId="8" xfId="0" applyNumberFormat="1" applyFont="1" applyFill="1" applyBorder="1" applyAlignment="1">
      <alignment horizontal="center" wrapText="1"/>
    </xf>
    <xf numFmtId="0" fontId="8" fillId="7" borderId="8" xfId="0" applyFont="1" applyFill="1" applyBorder="1" applyAlignment="1">
      <alignment horizontal="center" wrapText="1"/>
    </xf>
    <xf numFmtId="0" fontId="8" fillId="5" borderId="6" xfId="0" applyFont="1" applyFill="1" applyBorder="1" applyAlignment="1">
      <alignment horizontal="center" wrapText="1"/>
    </xf>
    <xf numFmtId="0" fontId="8" fillId="5" borderId="7" xfId="0" applyFont="1" applyFill="1" applyBorder="1" applyAlignment="1">
      <alignment horizontal="center" wrapText="1"/>
    </xf>
    <xf numFmtId="0" fontId="8" fillId="5" borderId="8" xfId="0" applyFont="1" applyFill="1" applyBorder="1" applyAlignment="1">
      <alignment horizontal="center" wrapText="1"/>
    </xf>
    <xf numFmtId="0" fontId="8" fillId="8" borderId="5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 wrapText="1"/>
    </xf>
    <xf numFmtId="0" fontId="8" fillId="9" borderId="6" xfId="0" applyFont="1" applyFill="1" applyBorder="1" applyAlignment="1">
      <alignment horizontal="center" wrapText="1"/>
    </xf>
    <xf numFmtId="0" fontId="8" fillId="10" borderId="6" xfId="0" applyFont="1" applyFill="1" applyBorder="1" applyAlignment="1">
      <alignment horizontal="center" wrapText="1"/>
    </xf>
    <xf numFmtId="0" fontId="8" fillId="11" borderId="6" xfId="0" applyFont="1" applyFill="1" applyBorder="1" applyAlignment="1">
      <alignment horizontal="center" wrapText="1"/>
    </xf>
    <xf numFmtId="1" fontId="8" fillId="9" borderId="6" xfId="0" applyNumberFormat="1" applyFont="1" applyFill="1" applyBorder="1" applyAlignment="1">
      <alignment horizontal="center" wrapText="1"/>
    </xf>
    <xf numFmtId="0" fontId="8" fillId="9" borderId="8" xfId="0" applyFont="1" applyFill="1" applyBorder="1" applyAlignment="1">
      <alignment horizontal="center" wrapText="1"/>
    </xf>
    <xf numFmtId="0" fontId="8" fillId="12" borderId="7" xfId="0" applyFont="1" applyFill="1" applyBorder="1" applyAlignment="1">
      <alignment horizontal="center" wrapText="1"/>
    </xf>
    <xf numFmtId="0" fontId="1" fillId="12" borderId="5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 wrapText="1"/>
    </xf>
    <xf numFmtId="0" fontId="1" fillId="10" borderId="6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1" fillId="9" borderId="6" xfId="0" applyFont="1" applyFill="1" applyBorder="1" applyAlignment="1">
      <alignment horizontal="center" wrapText="1"/>
    </xf>
    <xf numFmtId="0" fontId="1" fillId="9" borderId="8" xfId="0" applyFont="1" applyFill="1" applyBorder="1" applyAlignment="1">
      <alignment horizontal="center" wrapText="1"/>
    </xf>
    <xf numFmtId="0" fontId="1" fillId="12" borderId="8" xfId="0" applyFont="1" applyFill="1" applyBorder="1" applyAlignment="1">
      <alignment horizontal="center" wrapText="1"/>
    </xf>
    <xf numFmtId="0" fontId="12" fillId="0" borderId="3" xfId="0" applyFont="1" applyBorder="1"/>
    <xf numFmtId="0" fontId="13" fillId="0" borderId="0" xfId="0" applyFont="1"/>
    <xf numFmtId="0" fontId="0" fillId="0" borderId="20" xfId="0" applyBorder="1"/>
    <xf numFmtId="14" fontId="0" fillId="0" borderId="13" xfId="0" applyNumberFormat="1" applyBorder="1"/>
    <xf numFmtId="0" fontId="0" fillId="0" borderId="21" xfId="0" applyBorder="1"/>
    <xf numFmtId="14" fontId="0" fillId="0" borderId="4" xfId="0" applyNumberFormat="1" applyBorder="1"/>
    <xf numFmtId="14" fontId="0" fillId="0" borderId="12" xfId="0" applyNumberFormat="1" applyBorder="1"/>
    <xf numFmtId="0" fontId="13" fillId="3" borderId="29" xfId="0" applyFont="1" applyFill="1" applyBorder="1" applyAlignment="1">
      <alignment horizontal="center" wrapText="1"/>
    </xf>
    <xf numFmtId="0" fontId="13" fillId="3" borderId="10" xfId="0" applyFont="1" applyFill="1" applyBorder="1" applyAlignment="1">
      <alignment horizontal="center" wrapText="1"/>
    </xf>
    <xf numFmtId="0" fontId="4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2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" xfId="0" applyBorder="1" applyAlignment="1"/>
    <xf numFmtId="0" fontId="4" fillId="0" borderId="2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2" xfId="0" applyFont="1" applyBorder="1" applyAlignment="1"/>
    <xf numFmtId="0" fontId="0" fillId="0" borderId="20" xfId="0" applyBorder="1" applyAlignment="1"/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 wrapText="1"/>
    </xf>
    <xf numFmtId="0" fontId="0" fillId="7" borderId="28" xfId="0" applyFill="1" applyBorder="1" applyAlignment="1">
      <alignment horizontal="center" wrapText="1"/>
    </xf>
    <xf numFmtId="0" fontId="8" fillId="7" borderId="23" xfId="0" applyFont="1" applyFill="1" applyBorder="1" applyAlignment="1">
      <alignment horizontal="center" wrapText="1"/>
    </xf>
    <xf numFmtId="0" fontId="11" fillId="7" borderId="15" xfId="0" applyFont="1" applyFill="1" applyBorder="1" applyAlignment="1">
      <alignment horizontal="center" wrapText="1"/>
    </xf>
    <xf numFmtId="0" fontId="1" fillId="4" borderId="23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</cellXfs>
  <cellStyles count="1">
    <cellStyle name="Normal" xfId="0" builtinId="0"/>
  </cellStyles>
  <dxfs count="56">
    <dxf>
      <numFmt numFmtId="19" formatCode="mm/dd/yyyy"/>
    </dxf>
    <dxf>
      <numFmt numFmtId="19" formatCode="mm/dd/yyyy"/>
    </dxf>
    <dxf>
      <numFmt numFmtId="19" formatCode="mm/dd/yyyy"/>
    </dxf>
    <dxf>
      <numFmt numFmtId="19" formatCode="mm/dd/yyyy"/>
    </dxf>
    <dxf>
      <numFmt numFmtId="19" formatCode="mm/dd/yyyy"/>
    </dxf>
    <dxf>
      <numFmt numFmtId="19" formatCode="mm/dd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mm/d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m/d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SSTO_1" connectionId="1" autoFormatId="16" applyNumberFormats="0" applyBorderFormats="0" applyFontFormats="0" applyPatternFormats="0" applyAlignmentFormats="0" applyWidthHeightFormats="0">
  <queryTableRefresh nextId="49">
    <queryTableFields count="48">
      <queryTableField id="1" name="Local Agency" tableColumnId="1"/>
      <queryTableField id="2" name="Total 3 Months Children" tableColumnId="2"/>
      <queryTableField id="3" name="First Placement Is Foster Family Non-Relative" tableColumnId="3"/>
      <queryTableField id="4" name="First Placement Is Foster Family Relative" tableColumnId="4"/>
      <queryTableField id="5" name="Foster Family Home (Non-Relative)" tableColumnId="5"/>
      <queryTableField id="6" name="Foster Family Home (Relative)" tableColumnId="6"/>
      <queryTableField id="7" name="First Placement Is Congregate" tableColumnId="7"/>
      <queryTableField id="8" name="Current 3 Mo Congregate Care" tableColumnId="8"/>
      <queryTableField id="9" name="Congregate Children" tableColumnId="9"/>
      <queryTableField id="10" name="Placement Days" tableColumnId="10"/>
      <queryTableField id="11" name="Avg Congregate Months" tableColumnId="11"/>
      <queryTableField id="12" name="Goal Reunificate" tableColumnId="12"/>
      <queryTableField id="13" name="Exit Reunification" tableColumnId="13"/>
      <queryTableField id="14" name="Adoption" tableColumnId="14"/>
      <queryTableField id="15" name="Custody Transfer Another Agency" tableColumnId="15"/>
      <queryTableField id="16" name="Emancipation" tableColumnId="16"/>
      <queryTableField id="17" name="Number of Time In Care Over 36 Mo" tableColumnId="17"/>
      <queryTableField id="18" name="Total Exits" tableColumnId="18"/>
      <queryTableField id="19" name="Reunification Exit Days" tableColumnId="19"/>
      <queryTableField id="20" name="Placement With Relative Exit Days" tableColumnId="20"/>
      <queryTableField id="21" name="Adoption Exit Days" tableColumnId="21"/>
      <queryTableField id="22" name="Transfer Other Agency Exit Days" tableColumnId="22"/>
      <queryTableField id="23" name="Emancipation Exit Days" tableColumnId="23"/>
      <queryTableField id="24" name="Death of Child" tableColumnId="24"/>
      <queryTableField id="25" name="Guardianship" tableColumnId="25"/>
      <queryTableField id="26" name="Custody Transfer to Other Relative" tableColumnId="26"/>
      <queryTableField id="27" name="Runaway" tableColumnId="27"/>
      <queryTableField id="28" name="NbrChildren" tableColumnId="28"/>
      <queryTableField id="29" name="PlcmntDays" tableColumnId="29"/>
      <queryTableField id="30" name="AvgNbrMonths" tableColumnId="30"/>
      <queryTableField id="31" name="NbrChildDisch" tableColumnId="31"/>
      <queryTableField id="32" name="NbrChildReunif" tableColumnId="32"/>
      <queryTableField id="33" name="DaysReunif" tableColumnId="33"/>
      <queryTableField id="34" name="AvgMonthsReunif" tableColumnId="34"/>
      <queryTableField id="35" name="NbrChildAdopt" tableColumnId="35"/>
      <queryTableField id="36" name="DaysAdopt" tableColumnId="36"/>
      <queryTableField id="37" name="AvgMonthsAdopt" tableColumnId="37"/>
      <queryTableField id="38" name="NbrChildRel" tableColumnId="38"/>
      <queryTableField id="39" name="DaysRel" tableColumnId="39"/>
      <queryTableField id="40" name="AvgMonthsRel" tableColumnId="40"/>
      <queryTableField id="41" name="NbrChildEmanc" tableColumnId="41"/>
      <queryTableField id="42" name="DaysEmanc" tableColumnId="42"/>
      <queryTableField id="43" name="AvgMonthsEmanc" tableColumnId="43"/>
      <queryTableField id="44" name="Non-Finalized Adoptive Home" tableColumnId="44"/>
      <queryTableField id="45" name="Trial Home Visit" tableColumnId="45"/>
      <queryTableField id="46" name="PERIOD_FR" tableColumnId="46"/>
      <queryTableField id="47" name="PERIOD_TO" tableColumnId="47"/>
      <queryTableField id="48" name="RegionName" tableColumnId="48"/>
    </queryTableFields>
  </queryTableRefresh>
</queryTable>
</file>

<file path=xl/queryTables/queryTable2.xml><?xml version="1.0" encoding="utf-8"?>
<queryTable xmlns="http://schemas.openxmlformats.org/spreadsheetml/2006/main" name="CSSTO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PERIOD_FR" tableColumnId="1"/>
      <queryTableField id="2" name="PERIOD_TO" tableColumnId="2"/>
      <queryTableField id="3" name="Months03BeginDate" tableColumnId="3"/>
      <queryTableField id="4" name="Months06BeginDate" tableColumnId="4"/>
      <queryTableField id="5" name="As Of Dat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_CSSTO_1" displayName="Table_CSSTO_1" ref="A1:AV136" tableType="queryTable" totalsRowShown="0" headerRowDxfId="55" tableBorderDxfId="54">
  <sortState ref="A2:AV136">
    <sortCondition ref="A2:A136"/>
  </sortState>
  <tableColumns count="48">
    <tableColumn id="1" uniqueName="1" name="Local Agency" queryTableFieldId="1" dataDxfId="52"/>
    <tableColumn id="2" uniqueName="2" name="Total 3 Months Children" queryTableFieldId="2" dataDxfId="51"/>
    <tableColumn id="3" uniqueName="3" name="First Placement Is Foster Family Non-Relative" queryTableFieldId="3" dataDxfId="50"/>
    <tableColumn id="4" uniqueName="4" name="First Placement Is Foster Family Relative" queryTableFieldId="4" dataDxfId="49"/>
    <tableColumn id="5" uniqueName="5" name="Foster Family Home (Non-Relative)" queryTableFieldId="5" dataDxfId="48"/>
    <tableColumn id="6" uniqueName="6" name="Foster Family Home (Relative)" queryTableFieldId="6" dataDxfId="47"/>
    <tableColumn id="7" uniqueName="7" name="First Placement Is Congregate" queryTableFieldId="7" dataDxfId="46"/>
    <tableColumn id="8" uniqueName="8" name="Current 3 Mo Congregate Care" queryTableFieldId="8" dataDxfId="45"/>
    <tableColumn id="9" uniqueName="9" name="Congregate Children" queryTableFieldId="9" dataDxfId="44"/>
    <tableColumn id="10" uniqueName="10" name="Placement Days" queryTableFieldId="10" dataDxfId="43"/>
    <tableColumn id="11" uniqueName="11" name="Avg Congregate Months" queryTableFieldId="11" dataDxfId="42"/>
    <tableColumn id="12" uniqueName="12" name="Goal Reunificate" queryTableFieldId="12" dataDxfId="41"/>
    <tableColumn id="13" uniqueName="13" name="Exit Reunification" queryTableFieldId="13" dataDxfId="40"/>
    <tableColumn id="14" uniqueName="14" name="Adoption" queryTableFieldId="14" dataDxfId="39"/>
    <tableColumn id="15" uniqueName="15" name="Custody Transfer Another Agency" queryTableFieldId="15" dataDxfId="38"/>
    <tableColumn id="16" uniqueName="16" name="Emancipation" queryTableFieldId="16" dataDxfId="37"/>
    <tableColumn id="17" uniqueName="17" name="Number of Time In Care Over 36 Mo" queryTableFieldId="17" dataDxfId="36"/>
    <tableColumn id="18" uniqueName="18" name="Total Exits" queryTableFieldId="18" dataDxfId="35"/>
    <tableColumn id="19" uniqueName="19" name="Reunification Exit Days" queryTableFieldId="19" dataDxfId="34"/>
    <tableColumn id="20" uniqueName="20" name="Placement With Relative Exit Days" queryTableFieldId="20" dataDxfId="33"/>
    <tableColumn id="21" uniqueName="21" name="Adoption Exit Days" queryTableFieldId="21" dataDxfId="32"/>
    <tableColumn id="22" uniqueName="22" name="Transfer Other Agency Exit Days" queryTableFieldId="22" dataDxfId="31"/>
    <tableColumn id="23" uniqueName="23" name="Emancipation Exit Days" queryTableFieldId="23" dataDxfId="30"/>
    <tableColumn id="24" uniqueName="24" name="Death of Child" queryTableFieldId="24" dataDxfId="29"/>
    <tableColumn id="25" uniqueName="25" name="Guardianship" queryTableFieldId="25" dataDxfId="28"/>
    <tableColumn id="26" uniqueName="26" name="Custody Transfer to Other Relative" queryTableFieldId="26" dataDxfId="27"/>
    <tableColumn id="27" uniqueName="27" name="Runaway" queryTableFieldId="27" dataDxfId="26"/>
    <tableColumn id="28" uniqueName="28" name="NbrChildren" queryTableFieldId="28" dataDxfId="25"/>
    <tableColumn id="29" uniqueName="29" name="PlcmntDays" queryTableFieldId="29" dataDxfId="24"/>
    <tableColumn id="30" uniqueName="30" name="AvgNbrMonths" queryTableFieldId="30" dataDxfId="23"/>
    <tableColumn id="31" uniqueName="31" name="NbrChildDisch" queryTableFieldId="31" dataDxfId="22"/>
    <tableColumn id="32" uniqueName="32" name="NbrChildReunif" queryTableFieldId="32" dataDxfId="21"/>
    <tableColumn id="33" uniqueName="33" name="DaysReunif" queryTableFieldId="33" dataDxfId="20"/>
    <tableColumn id="34" uniqueName="34" name="AvgMonthsReunif" queryTableFieldId="34" dataDxfId="19"/>
    <tableColumn id="35" uniqueName="35" name="NbrChildAdopt" queryTableFieldId="35" dataDxfId="18"/>
    <tableColumn id="36" uniqueName="36" name="DaysAdopt" queryTableFieldId="36" dataDxfId="17"/>
    <tableColumn id="37" uniqueName="37" name="AvgMonthsAdopt" queryTableFieldId="37" dataDxfId="16"/>
    <tableColumn id="38" uniqueName="38" name="NbrChildRel" queryTableFieldId="38" dataDxfId="15"/>
    <tableColumn id="39" uniqueName="39" name="DaysRel" queryTableFieldId="39" dataDxfId="14"/>
    <tableColumn id="40" uniqueName="40" name="AvgMonthsRel" queryTableFieldId="40" dataDxfId="13"/>
    <tableColumn id="41" uniqueName="41" name="NbrChildEmanc" queryTableFieldId="41" dataDxfId="12"/>
    <tableColumn id="42" uniqueName="42" name="DaysEmanc" queryTableFieldId="42" dataDxfId="11"/>
    <tableColumn id="43" uniqueName="43" name="AvgMonthsEmanc" queryTableFieldId="43" dataDxfId="10"/>
    <tableColumn id="44" uniqueName="44" name="Non-Finalized Adoptive Home" queryTableFieldId="44" dataDxfId="9"/>
    <tableColumn id="45" uniqueName="45" name="Trial Home Visit" queryTableFieldId="45" dataDxfId="8"/>
    <tableColumn id="46" uniqueName="46" name="PERIOD_FR" queryTableFieldId="46" dataDxfId="7"/>
    <tableColumn id="47" uniqueName="47" name="PERIOD_TO" queryTableFieldId="47" dataDxfId="6"/>
    <tableColumn id="48" uniqueName="48" name="RegionName" queryTableFieldId="48" dataDxf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_CSSTO" displayName="Table_CSSTO" ref="A1:E2" tableType="queryTable" totalsRowShown="0" headerRowDxfId="53">
  <tableColumns count="5">
    <tableColumn id="1" uniqueName="1" name="PERIOD_FR" queryTableFieldId="1" dataDxfId="4"/>
    <tableColumn id="2" uniqueName="2" name="PERIOD_TO" queryTableFieldId="2" dataDxfId="3"/>
    <tableColumn id="3" uniqueName="3" name="Months03BeginDate" queryTableFieldId="3" dataDxfId="2"/>
    <tableColumn id="4" uniqueName="4" name="Months06BeginDate" queryTableFieldId="4" dataDxfId="1"/>
    <tableColumn id="5" uniqueName="5" name="As Of Date" queryTableFieldId="5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3"/>
  <sheetViews>
    <sheetView tabSelected="1" workbookViewId="0">
      <pane ySplit="6" topLeftCell="A7" activePane="bottomLeft" state="frozen"/>
      <selection pane="bottomLeft" activeCell="A7" sqref="A7"/>
    </sheetView>
  </sheetViews>
  <sheetFormatPr defaultColWidth="9.140625" defaultRowHeight="12.75" x14ac:dyDescent="0.2"/>
  <cols>
    <col min="1" max="1" width="16.7109375" style="2" customWidth="1"/>
    <col min="2" max="2" width="9.7109375" style="2" customWidth="1"/>
    <col min="3" max="3" width="9.5703125" style="2" customWidth="1"/>
    <col min="4" max="4" width="7.42578125" style="2" customWidth="1"/>
    <col min="5" max="5" width="9.42578125" style="2" customWidth="1"/>
    <col min="6" max="6" width="7.5703125" style="2" customWidth="1"/>
    <col min="7" max="7" width="9.7109375" style="2" customWidth="1"/>
    <col min="8" max="8" width="9.28515625" style="2" customWidth="1"/>
    <col min="9" max="9" width="10.5703125" style="2" customWidth="1"/>
    <col min="10" max="10" width="8.140625" style="2" customWidth="1"/>
    <col min="11" max="11" width="9.5703125" style="2" customWidth="1"/>
    <col min="12" max="12" width="8" style="2" customWidth="1"/>
    <col min="13" max="13" width="9.7109375" style="2" customWidth="1"/>
    <col min="14" max="14" width="8.140625" style="2" customWidth="1"/>
    <col min="15" max="15" width="9.7109375" style="2" customWidth="1"/>
    <col min="16" max="16" width="7.28515625" style="2" customWidth="1"/>
    <col min="17" max="17" width="9.85546875" style="35" customWidth="1"/>
    <col min="18" max="18" width="7.28515625" style="2" customWidth="1"/>
    <col min="19" max="19" width="10" style="2" customWidth="1"/>
    <col min="20" max="16384" width="9.140625" style="2"/>
  </cols>
  <sheetData>
    <row r="1" spans="1:20" s="7" customFormat="1" ht="18" x14ac:dyDescent="0.25">
      <c r="A1" s="94" t="s">
        <v>252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6"/>
    </row>
    <row r="2" spans="1:20" s="7" customFormat="1" ht="15.75" x14ac:dyDescent="0.25">
      <c r="A2" s="97" t="s">
        <v>190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6"/>
    </row>
    <row r="3" spans="1:20" s="7" customFormat="1" ht="15" x14ac:dyDescent="0.25">
      <c r="A3" s="98" t="str">
        <f>"Date Range From: " &amp; TEXT(Time!C2,"mm/dd/yyyy") &amp; " To: " &amp; TEXT(Time!B2,"mm/dd/yyyy")</f>
        <v>Date Range From: 02/01/2020 To: 02/29/2020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6"/>
    </row>
    <row r="4" spans="1:20" s="7" customFormat="1" x14ac:dyDescent="0.2">
      <c r="A4" s="99" t="str">
        <f>"Data Is As Of: " &amp; TEXT(Time!E2,"mm/dd/yyyy")</f>
        <v>Data Is As Of: 04/01/2020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6"/>
    </row>
    <row r="5" spans="1:20" ht="6.75" customHeight="1" thickBot="1" x14ac:dyDescent="0.3">
      <c r="A5" s="91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3"/>
    </row>
    <row r="6" spans="1:20" s="3" customFormat="1" ht="77.25" customHeight="1" thickBot="1" x14ac:dyDescent="0.25">
      <c r="A6" s="67" t="str">
        <f>Data!A1</f>
        <v>Local Agency</v>
      </c>
      <c r="B6" s="68" t="s">
        <v>188</v>
      </c>
      <c r="C6" s="71" t="s">
        <v>2</v>
      </c>
      <c r="D6" s="71" t="s">
        <v>163</v>
      </c>
      <c r="E6" s="71" t="s">
        <v>3</v>
      </c>
      <c r="F6" s="71" t="s">
        <v>164</v>
      </c>
      <c r="G6" s="71" t="s">
        <v>219</v>
      </c>
      <c r="H6" s="71" t="s">
        <v>220</v>
      </c>
      <c r="I6" s="69" t="s">
        <v>160</v>
      </c>
      <c r="J6" s="69" t="s">
        <v>165</v>
      </c>
      <c r="K6" s="69" t="s">
        <v>161</v>
      </c>
      <c r="L6" s="69" t="s">
        <v>166</v>
      </c>
      <c r="M6" s="69" t="s">
        <v>238</v>
      </c>
      <c r="N6" s="69" t="s">
        <v>239</v>
      </c>
      <c r="O6" s="69" t="s">
        <v>240</v>
      </c>
      <c r="P6" s="69" t="s">
        <v>241</v>
      </c>
      <c r="Q6" s="72" t="s">
        <v>242</v>
      </c>
      <c r="R6" s="73" t="s">
        <v>243</v>
      </c>
      <c r="S6" s="74" t="s">
        <v>251</v>
      </c>
      <c r="T6" s="14"/>
    </row>
    <row r="7" spans="1:20" ht="13.5" customHeight="1" x14ac:dyDescent="0.2">
      <c r="A7" s="82" t="str">
        <f>Data!A2</f>
        <v>Accomack</v>
      </c>
      <c r="B7" s="11">
        <f>Data!B2</f>
        <v>15</v>
      </c>
      <c r="C7" s="11">
        <f>Data!C2</f>
        <v>15</v>
      </c>
      <c r="D7" s="13">
        <f>IF(B7=0,0,C7/B7)</f>
        <v>1</v>
      </c>
      <c r="E7" s="11">
        <f>Data!D2</f>
        <v>0</v>
      </c>
      <c r="F7" s="13">
        <f>IF(B7=0,0,E7/B7)</f>
        <v>0</v>
      </c>
      <c r="G7" s="11">
        <f>E7+C7</f>
        <v>15</v>
      </c>
      <c r="H7" s="13">
        <f>IF(B7=0,0,G7/B7)</f>
        <v>1</v>
      </c>
      <c r="I7" s="11">
        <f>Data!E2</f>
        <v>13</v>
      </c>
      <c r="J7" s="13">
        <f>IF(B7=0,0,I7/B7)</f>
        <v>0.8666666666666667</v>
      </c>
      <c r="K7" s="11">
        <f>Data!F2</f>
        <v>0</v>
      </c>
      <c r="L7" s="15">
        <f>IF(B7=0,0,K7/B7)</f>
        <v>0</v>
      </c>
      <c r="M7" s="11">
        <f>Data!AR2</f>
        <v>1</v>
      </c>
      <c r="N7" s="15">
        <f>IF(B7=0,0,M7/B7)</f>
        <v>6.6666666666666666E-2</v>
      </c>
      <c r="O7" s="11">
        <f>Data!AS2</f>
        <v>0</v>
      </c>
      <c r="P7" s="15">
        <f>IF(B7=0,0,O7/B7)</f>
        <v>0</v>
      </c>
      <c r="Q7" s="30">
        <f>K7+I7+M7+O7</f>
        <v>14</v>
      </c>
      <c r="R7" s="15">
        <f>IF(B7=0,0,Q7/B7)</f>
        <v>0.93333333333333335</v>
      </c>
      <c r="S7" s="46" t="str">
        <f>Data!AV2</f>
        <v>Eastern</v>
      </c>
    </row>
    <row r="8" spans="1:20" ht="13.5" customHeight="1" x14ac:dyDescent="0.2">
      <c r="A8" s="2" t="str">
        <f>Data!A3</f>
        <v>Albemarle</v>
      </c>
      <c r="B8" s="4">
        <f>Data!B3</f>
        <v>97</v>
      </c>
      <c r="C8" s="4">
        <f>Data!C3</f>
        <v>92</v>
      </c>
      <c r="D8" s="5">
        <f t="shared" ref="D8:D71" si="0">IF(B8=0,0,C8/B8)</f>
        <v>0.94845360824742264</v>
      </c>
      <c r="E8" s="4">
        <f>Data!D3</f>
        <v>0</v>
      </c>
      <c r="F8" s="5">
        <f t="shared" ref="F8:F71" si="1">IF(B8=0,0,E8/B8)</f>
        <v>0</v>
      </c>
      <c r="G8" s="4">
        <f t="shared" ref="G8:G71" si="2">E8+C8</f>
        <v>92</v>
      </c>
      <c r="H8" s="5">
        <f t="shared" ref="H8:H71" si="3">IF(B8=0,0,G8/B8)</f>
        <v>0.94845360824742264</v>
      </c>
      <c r="I8" s="4">
        <f>Data!E3</f>
        <v>44</v>
      </c>
      <c r="J8" s="5">
        <f t="shared" ref="J8:J71" si="4">IF(B8=0,0,I8/B8)</f>
        <v>0.45360824742268041</v>
      </c>
      <c r="K8" s="4">
        <f>Data!F3</f>
        <v>38</v>
      </c>
      <c r="L8" s="6">
        <f t="shared" ref="L8:L71" si="5">IF(B8=0,0,K8/B8)</f>
        <v>0.39175257731958762</v>
      </c>
      <c r="M8" s="11">
        <f>Data!AR3</f>
        <v>1</v>
      </c>
      <c r="N8" s="15">
        <f t="shared" ref="N8:N71" si="6">IF(B8=0,0,M8/B8)</f>
        <v>1.0309278350515464E-2</v>
      </c>
      <c r="O8" s="11">
        <f>Data!AS3</f>
        <v>5</v>
      </c>
      <c r="P8" s="15">
        <f t="shared" ref="P8:P71" si="7">IF(B8=0,0,O8/B8)</f>
        <v>5.1546391752577317E-2</v>
      </c>
      <c r="Q8" s="30">
        <f t="shared" ref="Q8:Q71" si="8">K8+I8+M8+O8</f>
        <v>88</v>
      </c>
      <c r="R8" s="6">
        <f t="shared" ref="R8:R71" si="9">IF(B8=0,0,Q8/B8)</f>
        <v>0.90721649484536082</v>
      </c>
      <c r="S8" s="44" t="str">
        <f>Data!AV3</f>
        <v>Piedmont</v>
      </c>
    </row>
    <row r="9" spans="1:20" ht="13.5" customHeight="1" x14ac:dyDescent="0.2">
      <c r="A9" s="2" t="str">
        <f>Data!A4</f>
        <v>Alexandria</v>
      </c>
      <c r="B9" s="4">
        <f>Data!B4</f>
        <v>106</v>
      </c>
      <c r="C9" s="4">
        <f>Data!C4</f>
        <v>89</v>
      </c>
      <c r="D9" s="5">
        <f t="shared" si="0"/>
        <v>0.839622641509434</v>
      </c>
      <c r="E9" s="4">
        <f>Data!D4</f>
        <v>2</v>
      </c>
      <c r="F9" s="5">
        <f t="shared" si="1"/>
        <v>1.8867924528301886E-2</v>
      </c>
      <c r="G9" s="4">
        <f t="shared" si="2"/>
        <v>91</v>
      </c>
      <c r="H9" s="5">
        <f t="shared" si="3"/>
        <v>0.85849056603773588</v>
      </c>
      <c r="I9" s="4">
        <f>Data!E4</f>
        <v>79</v>
      </c>
      <c r="J9" s="5">
        <f t="shared" si="4"/>
        <v>0.74528301886792447</v>
      </c>
      <c r="K9" s="4">
        <f>Data!F4</f>
        <v>8</v>
      </c>
      <c r="L9" s="6">
        <f t="shared" si="5"/>
        <v>7.5471698113207544E-2</v>
      </c>
      <c r="M9" s="11">
        <f>Data!AR4</f>
        <v>2</v>
      </c>
      <c r="N9" s="15">
        <f t="shared" si="6"/>
        <v>1.8867924528301886E-2</v>
      </c>
      <c r="O9" s="11">
        <f>Data!AS4</f>
        <v>4</v>
      </c>
      <c r="P9" s="15">
        <f t="shared" si="7"/>
        <v>3.7735849056603772E-2</v>
      </c>
      <c r="Q9" s="30">
        <f t="shared" si="8"/>
        <v>93</v>
      </c>
      <c r="R9" s="6">
        <f t="shared" si="9"/>
        <v>0.87735849056603776</v>
      </c>
      <c r="S9" s="44" t="str">
        <f>Data!AV4</f>
        <v>Northern</v>
      </c>
    </row>
    <row r="10" spans="1:20" ht="13.5" customHeight="1" x14ac:dyDescent="0.2">
      <c r="A10" s="2" t="str">
        <f>Data!A5</f>
        <v>Alleghany</v>
      </c>
      <c r="B10" s="4">
        <f>Data!B5</f>
        <v>22</v>
      </c>
      <c r="C10" s="4">
        <f>Data!C5</f>
        <v>14</v>
      </c>
      <c r="D10" s="5">
        <f t="shared" si="0"/>
        <v>0.63636363636363635</v>
      </c>
      <c r="E10" s="4">
        <f>Data!D5</f>
        <v>0</v>
      </c>
      <c r="F10" s="5">
        <f t="shared" si="1"/>
        <v>0</v>
      </c>
      <c r="G10" s="4">
        <f t="shared" si="2"/>
        <v>14</v>
      </c>
      <c r="H10" s="5">
        <f t="shared" si="3"/>
        <v>0.63636363636363635</v>
      </c>
      <c r="I10" s="4">
        <f>Data!E5</f>
        <v>10</v>
      </c>
      <c r="J10" s="5">
        <f t="shared" si="4"/>
        <v>0.45454545454545453</v>
      </c>
      <c r="K10" s="4">
        <f>Data!F5</f>
        <v>0</v>
      </c>
      <c r="L10" s="6">
        <f t="shared" si="5"/>
        <v>0</v>
      </c>
      <c r="M10" s="11">
        <f>Data!AR5</f>
        <v>0</v>
      </c>
      <c r="N10" s="15">
        <f t="shared" si="6"/>
        <v>0</v>
      </c>
      <c r="O10" s="11">
        <f>Data!AS5</f>
        <v>0</v>
      </c>
      <c r="P10" s="15">
        <f t="shared" si="7"/>
        <v>0</v>
      </c>
      <c r="Q10" s="30">
        <f t="shared" si="8"/>
        <v>10</v>
      </c>
      <c r="R10" s="6">
        <f t="shared" si="9"/>
        <v>0.45454545454545453</v>
      </c>
      <c r="S10" s="44" t="str">
        <f>Data!AV5</f>
        <v>Piedmont</v>
      </c>
    </row>
    <row r="11" spans="1:20" ht="13.5" customHeight="1" x14ac:dyDescent="0.2">
      <c r="A11" s="2" t="str">
        <f>Data!A6</f>
        <v>Amelia</v>
      </c>
      <c r="B11" s="4">
        <f>Data!B6</f>
        <v>2</v>
      </c>
      <c r="C11" s="4">
        <f>Data!C6</f>
        <v>2</v>
      </c>
      <c r="D11" s="5">
        <f t="shared" si="0"/>
        <v>1</v>
      </c>
      <c r="E11" s="4">
        <f>Data!D6</f>
        <v>0</v>
      </c>
      <c r="F11" s="5">
        <f t="shared" si="1"/>
        <v>0</v>
      </c>
      <c r="G11" s="4">
        <f t="shared" si="2"/>
        <v>2</v>
      </c>
      <c r="H11" s="5">
        <f t="shared" si="3"/>
        <v>1</v>
      </c>
      <c r="I11" s="4">
        <f>Data!E6</f>
        <v>2</v>
      </c>
      <c r="J11" s="5">
        <f t="shared" si="4"/>
        <v>1</v>
      </c>
      <c r="K11" s="4">
        <f>Data!F6</f>
        <v>0</v>
      </c>
      <c r="L11" s="6">
        <f t="shared" si="5"/>
        <v>0</v>
      </c>
      <c r="M11" s="11">
        <f>Data!AR6</f>
        <v>0</v>
      </c>
      <c r="N11" s="15">
        <f t="shared" si="6"/>
        <v>0</v>
      </c>
      <c r="O11" s="11">
        <f>Data!AS6</f>
        <v>0</v>
      </c>
      <c r="P11" s="15">
        <f t="shared" si="7"/>
        <v>0</v>
      </c>
      <c r="Q11" s="30">
        <f t="shared" si="8"/>
        <v>2</v>
      </c>
      <c r="R11" s="6">
        <f t="shared" si="9"/>
        <v>1</v>
      </c>
      <c r="S11" s="44" t="str">
        <f>Data!AV6</f>
        <v>Central</v>
      </c>
    </row>
    <row r="12" spans="1:20" ht="13.5" customHeight="1" x14ac:dyDescent="0.2">
      <c r="A12" s="2" t="str">
        <f>Data!A7</f>
        <v>Amherst</v>
      </c>
      <c r="B12" s="4">
        <f>Data!B7</f>
        <v>33</v>
      </c>
      <c r="C12" s="4">
        <f>Data!C7</f>
        <v>27</v>
      </c>
      <c r="D12" s="5">
        <f t="shared" si="0"/>
        <v>0.81818181818181823</v>
      </c>
      <c r="E12" s="4">
        <f>Data!D7</f>
        <v>0</v>
      </c>
      <c r="F12" s="5">
        <f t="shared" si="1"/>
        <v>0</v>
      </c>
      <c r="G12" s="4">
        <f t="shared" si="2"/>
        <v>27</v>
      </c>
      <c r="H12" s="5">
        <f t="shared" si="3"/>
        <v>0.81818181818181823</v>
      </c>
      <c r="I12" s="4">
        <f>Data!E7</f>
        <v>26</v>
      </c>
      <c r="J12" s="5">
        <f t="shared" si="4"/>
        <v>0.78787878787878785</v>
      </c>
      <c r="K12" s="4">
        <f>Data!F7</f>
        <v>2</v>
      </c>
      <c r="L12" s="6">
        <f t="shared" si="5"/>
        <v>6.0606060606060608E-2</v>
      </c>
      <c r="M12" s="11">
        <f>Data!AR7</f>
        <v>2</v>
      </c>
      <c r="N12" s="15">
        <f t="shared" si="6"/>
        <v>6.0606060606060608E-2</v>
      </c>
      <c r="O12" s="11">
        <f>Data!AS7</f>
        <v>0</v>
      </c>
      <c r="P12" s="15">
        <f t="shared" si="7"/>
        <v>0</v>
      </c>
      <c r="Q12" s="30">
        <f t="shared" si="8"/>
        <v>30</v>
      </c>
      <c r="R12" s="6">
        <f t="shared" si="9"/>
        <v>0.90909090909090906</v>
      </c>
      <c r="S12" s="44" t="str">
        <f>Data!AV7</f>
        <v>Piedmont</v>
      </c>
    </row>
    <row r="13" spans="1:20" ht="13.5" customHeight="1" x14ac:dyDescent="0.2">
      <c r="A13" s="2" t="str">
        <f>Data!A8</f>
        <v>Appomattox</v>
      </c>
      <c r="B13" s="4">
        <f>Data!B8</f>
        <v>23</v>
      </c>
      <c r="C13" s="4">
        <f>Data!C8</f>
        <v>17</v>
      </c>
      <c r="D13" s="5">
        <f t="shared" si="0"/>
        <v>0.73913043478260865</v>
      </c>
      <c r="E13" s="4">
        <f>Data!D8</f>
        <v>0</v>
      </c>
      <c r="F13" s="5">
        <f t="shared" si="1"/>
        <v>0</v>
      </c>
      <c r="G13" s="4">
        <f t="shared" si="2"/>
        <v>17</v>
      </c>
      <c r="H13" s="5">
        <f t="shared" si="3"/>
        <v>0.73913043478260865</v>
      </c>
      <c r="I13" s="4">
        <f>Data!E8</f>
        <v>17</v>
      </c>
      <c r="J13" s="5">
        <f t="shared" si="4"/>
        <v>0.73913043478260865</v>
      </c>
      <c r="K13" s="4">
        <f>Data!F8</f>
        <v>0</v>
      </c>
      <c r="L13" s="6">
        <f t="shared" si="5"/>
        <v>0</v>
      </c>
      <c r="M13" s="11">
        <f>Data!AR8</f>
        <v>1</v>
      </c>
      <c r="N13" s="15">
        <f t="shared" si="6"/>
        <v>4.3478260869565216E-2</v>
      </c>
      <c r="O13" s="11">
        <f>Data!AS8</f>
        <v>0</v>
      </c>
      <c r="P13" s="15">
        <f t="shared" si="7"/>
        <v>0</v>
      </c>
      <c r="Q13" s="30">
        <f t="shared" si="8"/>
        <v>18</v>
      </c>
      <c r="R13" s="6">
        <f t="shared" si="9"/>
        <v>0.78260869565217395</v>
      </c>
      <c r="S13" s="44" t="str">
        <f>Data!AV8</f>
        <v>Piedmont</v>
      </c>
    </row>
    <row r="14" spans="1:20" ht="13.5" customHeight="1" x14ac:dyDescent="0.2">
      <c r="A14" s="2" t="str">
        <f>Data!A9</f>
        <v>Arlington</v>
      </c>
      <c r="B14" s="4">
        <f>Data!B9</f>
        <v>55</v>
      </c>
      <c r="C14" s="4">
        <f>Data!C9</f>
        <v>45</v>
      </c>
      <c r="D14" s="5">
        <f t="shared" si="0"/>
        <v>0.81818181818181823</v>
      </c>
      <c r="E14" s="4">
        <f>Data!D9</f>
        <v>0</v>
      </c>
      <c r="F14" s="5">
        <f t="shared" si="1"/>
        <v>0</v>
      </c>
      <c r="G14" s="4">
        <f t="shared" si="2"/>
        <v>45</v>
      </c>
      <c r="H14" s="5">
        <f t="shared" si="3"/>
        <v>0.81818181818181823</v>
      </c>
      <c r="I14" s="4">
        <f>Data!E9</f>
        <v>36</v>
      </c>
      <c r="J14" s="5">
        <f t="shared" si="4"/>
        <v>0.65454545454545454</v>
      </c>
      <c r="K14" s="4">
        <f>Data!F9</f>
        <v>4</v>
      </c>
      <c r="L14" s="6">
        <f t="shared" si="5"/>
        <v>7.2727272727272724E-2</v>
      </c>
      <c r="M14" s="11">
        <f>Data!AR9</f>
        <v>0</v>
      </c>
      <c r="N14" s="15">
        <f t="shared" si="6"/>
        <v>0</v>
      </c>
      <c r="O14" s="11">
        <f>Data!AS9</f>
        <v>9</v>
      </c>
      <c r="P14" s="15">
        <f t="shared" si="7"/>
        <v>0.16363636363636364</v>
      </c>
      <c r="Q14" s="30">
        <f t="shared" si="8"/>
        <v>49</v>
      </c>
      <c r="R14" s="6">
        <f t="shared" si="9"/>
        <v>0.89090909090909087</v>
      </c>
      <c r="S14" s="44" t="str">
        <f>Data!AV9</f>
        <v>Northern</v>
      </c>
    </row>
    <row r="15" spans="1:20" ht="13.5" customHeight="1" x14ac:dyDescent="0.2">
      <c r="A15" s="2" t="str">
        <f>Data!A10</f>
        <v>Augusta</v>
      </c>
      <c r="B15" s="4">
        <f>Data!B10</f>
        <v>1</v>
      </c>
      <c r="C15" s="4">
        <f>Data!C10</f>
        <v>0</v>
      </c>
      <c r="D15" s="5">
        <f t="shared" si="0"/>
        <v>0</v>
      </c>
      <c r="E15" s="4">
        <f>Data!D10</f>
        <v>0</v>
      </c>
      <c r="F15" s="5">
        <f t="shared" si="1"/>
        <v>0</v>
      </c>
      <c r="G15" s="4">
        <f t="shared" si="2"/>
        <v>0</v>
      </c>
      <c r="H15" s="5">
        <f t="shared" si="3"/>
        <v>0</v>
      </c>
      <c r="I15" s="4">
        <f>Data!E10</f>
        <v>0</v>
      </c>
      <c r="J15" s="5">
        <f t="shared" si="4"/>
        <v>0</v>
      </c>
      <c r="K15" s="4">
        <f>Data!F10</f>
        <v>0</v>
      </c>
      <c r="L15" s="6">
        <f t="shared" si="5"/>
        <v>0</v>
      </c>
      <c r="M15" s="11">
        <f>Data!AR10</f>
        <v>0</v>
      </c>
      <c r="N15" s="15">
        <f t="shared" si="6"/>
        <v>0</v>
      </c>
      <c r="O15" s="11">
        <f>Data!AS10</f>
        <v>0</v>
      </c>
      <c r="P15" s="15">
        <f t="shared" si="7"/>
        <v>0</v>
      </c>
      <c r="Q15" s="30">
        <f t="shared" si="8"/>
        <v>0</v>
      </c>
      <c r="R15" s="6">
        <f t="shared" si="9"/>
        <v>0</v>
      </c>
      <c r="S15" s="44" t="str">
        <f>Data!AV10</f>
        <v>Piedmont</v>
      </c>
    </row>
    <row r="16" spans="1:20" ht="13.5" customHeight="1" x14ac:dyDescent="0.2">
      <c r="A16" s="2" t="str">
        <f>Data!A11</f>
        <v>Bath</v>
      </c>
      <c r="B16" s="4">
        <f>Data!B11</f>
        <v>0</v>
      </c>
      <c r="C16" s="4">
        <f>Data!C11</f>
        <v>0</v>
      </c>
      <c r="D16" s="5">
        <f t="shared" si="0"/>
        <v>0</v>
      </c>
      <c r="E16" s="4">
        <f>Data!D11</f>
        <v>0</v>
      </c>
      <c r="F16" s="5">
        <f t="shared" si="1"/>
        <v>0</v>
      </c>
      <c r="G16" s="4">
        <f t="shared" si="2"/>
        <v>0</v>
      </c>
      <c r="H16" s="5">
        <f t="shared" si="3"/>
        <v>0</v>
      </c>
      <c r="I16" s="4">
        <f>Data!E11</f>
        <v>0</v>
      </c>
      <c r="J16" s="5">
        <f t="shared" si="4"/>
        <v>0</v>
      </c>
      <c r="K16" s="4">
        <f>Data!F11</f>
        <v>0</v>
      </c>
      <c r="L16" s="6">
        <f t="shared" si="5"/>
        <v>0</v>
      </c>
      <c r="M16" s="11">
        <f>Data!AR11</f>
        <v>0</v>
      </c>
      <c r="N16" s="15">
        <f t="shared" si="6"/>
        <v>0</v>
      </c>
      <c r="O16" s="11">
        <f>Data!AS11</f>
        <v>0</v>
      </c>
      <c r="P16" s="15">
        <f t="shared" si="7"/>
        <v>0</v>
      </c>
      <c r="Q16" s="30">
        <f t="shared" si="8"/>
        <v>0</v>
      </c>
      <c r="R16" s="6">
        <f t="shared" si="9"/>
        <v>0</v>
      </c>
      <c r="S16" s="44" t="str">
        <f>Data!AV11</f>
        <v>Piedmont</v>
      </c>
    </row>
    <row r="17" spans="1:19" ht="13.5" customHeight="1" x14ac:dyDescent="0.2">
      <c r="A17" s="2" t="str">
        <f>Data!A12</f>
        <v>Bedford City</v>
      </c>
      <c r="B17" s="4">
        <f>Data!B12</f>
        <v>0</v>
      </c>
      <c r="C17" s="4">
        <f>Data!C12</f>
        <v>0</v>
      </c>
      <c r="D17" s="5">
        <f t="shared" si="0"/>
        <v>0</v>
      </c>
      <c r="E17" s="4">
        <f>Data!D12</f>
        <v>0</v>
      </c>
      <c r="F17" s="5">
        <f t="shared" si="1"/>
        <v>0</v>
      </c>
      <c r="G17" s="4">
        <f t="shared" si="2"/>
        <v>0</v>
      </c>
      <c r="H17" s="5">
        <f t="shared" si="3"/>
        <v>0</v>
      </c>
      <c r="I17" s="4">
        <f>Data!E12</f>
        <v>0</v>
      </c>
      <c r="J17" s="5">
        <f t="shared" si="4"/>
        <v>0</v>
      </c>
      <c r="K17" s="4">
        <f>Data!F12</f>
        <v>0</v>
      </c>
      <c r="L17" s="6">
        <f t="shared" si="5"/>
        <v>0</v>
      </c>
      <c r="M17" s="11">
        <f>Data!AR12</f>
        <v>0</v>
      </c>
      <c r="N17" s="15">
        <f t="shared" si="6"/>
        <v>0</v>
      </c>
      <c r="O17" s="11">
        <f>Data!AS12</f>
        <v>0</v>
      </c>
      <c r="P17" s="15">
        <f t="shared" si="7"/>
        <v>0</v>
      </c>
      <c r="Q17" s="30">
        <f t="shared" si="8"/>
        <v>0</v>
      </c>
      <c r="R17" s="6">
        <f t="shared" si="9"/>
        <v>0</v>
      </c>
      <c r="S17" s="44" t="str">
        <f>Data!AV12</f>
        <v>Piedmont</v>
      </c>
    </row>
    <row r="18" spans="1:19" ht="13.5" customHeight="1" x14ac:dyDescent="0.2">
      <c r="A18" s="2" t="str">
        <f>Data!A13</f>
        <v>Bedford County</v>
      </c>
      <c r="B18" s="4">
        <f>Data!B13</f>
        <v>98</v>
      </c>
      <c r="C18" s="4">
        <f>Data!C13</f>
        <v>72</v>
      </c>
      <c r="D18" s="5">
        <f t="shared" si="0"/>
        <v>0.73469387755102045</v>
      </c>
      <c r="E18" s="4">
        <f>Data!D13</f>
        <v>1</v>
      </c>
      <c r="F18" s="5">
        <f t="shared" si="1"/>
        <v>1.020408163265306E-2</v>
      </c>
      <c r="G18" s="4">
        <f t="shared" si="2"/>
        <v>73</v>
      </c>
      <c r="H18" s="5">
        <f t="shared" si="3"/>
        <v>0.74489795918367352</v>
      </c>
      <c r="I18" s="4">
        <f>Data!E13</f>
        <v>59</v>
      </c>
      <c r="J18" s="5">
        <f t="shared" si="4"/>
        <v>0.60204081632653061</v>
      </c>
      <c r="K18" s="4">
        <f>Data!F13</f>
        <v>8</v>
      </c>
      <c r="L18" s="6">
        <f t="shared" si="5"/>
        <v>8.1632653061224483E-2</v>
      </c>
      <c r="M18" s="11">
        <f>Data!AR13</f>
        <v>0</v>
      </c>
      <c r="N18" s="15">
        <f t="shared" si="6"/>
        <v>0</v>
      </c>
      <c r="O18" s="11">
        <f>Data!AS13</f>
        <v>10</v>
      </c>
      <c r="P18" s="15">
        <f t="shared" si="7"/>
        <v>0.10204081632653061</v>
      </c>
      <c r="Q18" s="30">
        <f t="shared" si="8"/>
        <v>77</v>
      </c>
      <c r="R18" s="6">
        <f t="shared" si="9"/>
        <v>0.7857142857142857</v>
      </c>
      <c r="S18" s="44" t="str">
        <f>Data!AV13</f>
        <v>Piedmont</v>
      </c>
    </row>
    <row r="19" spans="1:19" ht="13.5" customHeight="1" x14ac:dyDescent="0.2">
      <c r="A19" s="2" t="str">
        <f>Data!A14</f>
        <v>Bland</v>
      </c>
      <c r="B19" s="4">
        <f>Data!B14</f>
        <v>5</v>
      </c>
      <c r="C19" s="4">
        <f>Data!C14</f>
        <v>3</v>
      </c>
      <c r="D19" s="5">
        <f t="shared" si="0"/>
        <v>0.6</v>
      </c>
      <c r="E19" s="4">
        <f>Data!D14</f>
        <v>0</v>
      </c>
      <c r="F19" s="5">
        <f t="shared" si="1"/>
        <v>0</v>
      </c>
      <c r="G19" s="4">
        <f t="shared" si="2"/>
        <v>3</v>
      </c>
      <c r="H19" s="5">
        <f t="shared" si="3"/>
        <v>0.6</v>
      </c>
      <c r="I19" s="4">
        <f>Data!E14</f>
        <v>4</v>
      </c>
      <c r="J19" s="5">
        <f t="shared" si="4"/>
        <v>0.8</v>
      </c>
      <c r="K19" s="4">
        <f>Data!F14</f>
        <v>0</v>
      </c>
      <c r="L19" s="6">
        <f t="shared" si="5"/>
        <v>0</v>
      </c>
      <c r="M19" s="11">
        <f>Data!AR14</f>
        <v>0</v>
      </c>
      <c r="N19" s="15">
        <f t="shared" si="6"/>
        <v>0</v>
      </c>
      <c r="O19" s="11">
        <f>Data!AS14</f>
        <v>0</v>
      </c>
      <c r="P19" s="15">
        <f t="shared" si="7"/>
        <v>0</v>
      </c>
      <c r="Q19" s="30">
        <f t="shared" si="8"/>
        <v>4</v>
      </c>
      <c r="R19" s="6">
        <f t="shared" si="9"/>
        <v>0.8</v>
      </c>
      <c r="S19" s="44" t="str">
        <f>Data!AV14</f>
        <v>Western</v>
      </c>
    </row>
    <row r="20" spans="1:19" ht="13.5" customHeight="1" x14ac:dyDescent="0.2">
      <c r="A20" s="2" t="str">
        <f>Data!A15</f>
        <v>Botetourt</v>
      </c>
      <c r="B20" s="4">
        <f>Data!B15</f>
        <v>15</v>
      </c>
      <c r="C20" s="4">
        <f>Data!C15</f>
        <v>14</v>
      </c>
      <c r="D20" s="5">
        <f t="shared" si="0"/>
        <v>0.93333333333333335</v>
      </c>
      <c r="E20" s="4">
        <f>Data!D15</f>
        <v>0</v>
      </c>
      <c r="F20" s="5">
        <f t="shared" si="1"/>
        <v>0</v>
      </c>
      <c r="G20" s="4">
        <f t="shared" si="2"/>
        <v>14</v>
      </c>
      <c r="H20" s="5">
        <f t="shared" si="3"/>
        <v>0.93333333333333335</v>
      </c>
      <c r="I20" s="4">
        <f>Data!E15</f>
        <v>8</v>
      </c>
      <c r="J20" s="5">
        <f t="shared" si="4"/>
        <v>0.53333333333333333</v>
      </c>
      <c r="K20" s="4">
        <f>Data!F15</f>
        <v>1</v>
      </c>
      <c r="L20" s="6">
        <f t="shared" si="5"/>
        <v>6.6666666666666666E-2</v>
      </c>
      <c r="M20" s="11">
        <f>Data!AR15</f>
        <v>0</v>
      </c>
      <c r="N20" s="15">
        <f t="shared" si="6"/>
        <v>0</v>
      </c>
      <c r="O20" s="11">
        <f>Data!AS15</f>
        <v>2</v>
      </c>
      <c r="P20" s="15">
        <f t="shared" si="7"/>
        <v>0.13333333333333333</v>
      </c>
      <c r="Q20" s="30">
        <f t="shared" si="8"/>
        <v>11</v>
      </c>
      <c r="R20" s="6">
        <f t="shared" si="9"/>
        <v>0.73333333333333328</v>
      </c>
      <c r="S20" s="44" t="str">
        <f>Data!AV15</f>
        <v>Piedmont</v>
      </c>
    </row>
    <row r="21" spans="1:19" ht="13.5" customHeight="1" x14ac:dyDescent="0.2">
      <c r="A21" s="2" t="str">
        <f>Data!A16</f>
        <v>Bristol</v>
      </c>
      <c r="B21" s="4">
        <f>Data!B16</f>
        <v>54</v>
      </c>
      <c r="C21" s="4">
        <f>Data!C16</f>
        <v>41</v>
      </c>
      <c r="D21" s="5">
        <f t="shared" si="0"/>
        <v>0.7592592592592593</v>
      </c>
      <c r="E21" s="4">
        <f>Data!D16</f>
        <v>0</v>
      </c>
      <c r="F21" s="5">
        <f t="shared" si="1"/>
        <v>0</v>
      </c>
      <c r="G21" s="4">
        <f t="shared" si="2"/>
        <v>41</v>
      </c>
      <c r="H21" s="5">
        <f t="shared" si="3"/>
        <v>0.7592592592592593</v>
      </c>
      <c r="I21" s="4">
        <f>Data!E16</f>
        <v>44</v>
      </c>
      <c r="J21" s="5">
        <f t="shared" si="4"/>
        <v>0.81481481481481477</v>
      </c>
      <c r="K21" s="4">
        <f>Data!F16</f>
        <v>0</v>
      </c>
      <c r="L21" s="6">
        <f t="shared" si="5"/>
        <v>0</v>
      </c>
      <c r="M21" s="11">
        <f>Data!AR16</f>
        <v>0</v>
      </c>
      <c r="N21" s="15">
        <f t="shared" si="6"/>
        <v>0</v>
      </c>
      <c r="O21" s="11">
        <f>Data!AS16</f>
        <v>0</v>
      </c>
      <c r="P21" s="15">
        <f t="shared" si="7"/>
        <v>0</v>
      </c>
      <c r="Q21" s="30">
        <f t="shared" si="8"/>
        <v>44</v>
      </c>
      <c r="R21" s="6">
        <f t="shared" si="9"/>
        <v>0.81481481481481477</v>
      </c>
      <c r="S21" s="44" t="str">
        <f>Data!AV16</f>
        <v>Western</v>
      </c>
    </row>
    <row r="22" spans="1:19" ht="13.5" customHeight="1" x14ac:dyDescent="0.2">
      <c r="A22" s="2" t="str">
        <f>Data!A17</f>
        <v>Brunswick</v>
      </c>
      <c r="B22" s="4">
        <f>Data!B17</f>
        <v>7</v>
      </c>
      <c r="C22" s="4">
        <f>Data!C17</f>
        <v>7</v>
      </c>
      <c r="D22" s="5">
        <f t="shared" si="0"/>
        <v>1</v>
      </c>
      <c r="E22" s="4">
        <f>Data!D17</f>
        <v>0</v>
      </c>
      <c r="F22" s="5">
        <f t="shared" si="1"/>
        <v>0</v>
      </c>
      <c r="G22" s="4">
        <f t="shared" si="2"/>
        <v>7</v>
      </c>
      <c r="H22" s="5">
        <f t="shared" si="3"/>
        <v>1</v>
      </c>
      <c r="I22" s="4">
        <f>Data!E17</f>
        <v>3</v>
      </c>
      <c r="J22" s="5">
        <f t="shared" si="4"/>
        <v>0.42857142857142855</v>
      </c>
      <c r="K22" s="4">
        <f>Data!F17</f>
        <v>3</v>
      </c>
      <c r="L22" s="6">
        <f t="shared" si="5"/>
        <v>0.42857142857142855</v>
      </c>
      <c r="M22" s="11">
        <f>Data!AR17</f>
        <v>0</v>
      </c>
      <c r="N22" s="15">
        <f t="shared" si="6"/>
        <v>0</v>
      </c>
      <c r="O22" s="11">
        <f>Data!AS17</f>
        <v>0</v>
      </c>
      <c r="P22" s="15">
        <f t="shared" si="7"/>
        <v>0</v>
      </c>
      <c r="Q22" s="30">
        <f t="shared" si="8"/>
        <v>6</v>
      </c>
      <c r="R22" s="6">
        <f t="shared" si="9"/>
        <v>0.8571428571428571</v>
      </c>
      <c r="S22" s="44" t="str">
        <f>Data!AV17</f>
        <v>Eastern</v>
      </c>
    </row>
    <row r="23" spans="1:19" ht="13.5" customHeight="1" x14ac:dyDescent="0.2">
      <c r="A23" s="2" t="str">
        <f>Data!A18</f>
        <v>Buchanan</v>
      </c>
      <c r="B23" s="4">
        <f>Data!B18</f>
        <v>61</v>
      </c>
      <c r="C23" s="4">
        <f>Data!C18</f>
        <v>45</v>
      </c>
      <c r="D23" s="5">
        <f t="shared" si="0"/>
        <v>0.73770491803278693</v>
      </c>
      <c r="E23" s="4">
        <f>Data!D18</f>
        <v>1</v>
      </c>
      <c r="F23" s="5">
        <f t="shared" si="1"/>
        <v>1.6393442622950821E-2</v>
      </c>
      <c r="G23" s="4">
        <f t="shared" si="2"/>
        <v>46</v>
      </c>
      <c r="H23" s="5">
        <f t="shared" si="3"/>
        <v>0.75409836065573765</v>
      </c>
      <c r="I23" s="4">
        <f>Data!E18</f>
        <v>38</v>
      </c>
      <c r="J23" s="5">
        <f t="shared" si="4"/>
        <v>0.62295081967213117</v>
      </c>
      <c r="K23" s="4">
        <f>Data!F18</f>
        <v>0</v>
      </c>
      <c r="L23" s="6">
        <f t="shared" si="5"/>
        <v>0</v>
      </c>
      <c r="M23" s="11">
        <f>Data!AR18</f>
        <v>0</v>
      </c>
      <c r="N23" s="15">
        <f t="shared" si="6"/>
        <v>0</v>
      </c>
      <c r="O23" s="11">
        <f>Data!AS18</f>
        <v>9</v>
      </c>
      <c r="P23" s="15">
        <f t="shared" si="7"/>
        <v>0.14754098360655737</v>
      </c>
      <c r="Q23" s="30">
        <f t="shared" si="8"/>
        <v>47</v>
      </c>
      <c r="R23" s="6">
        <f t="shared" si="9"/>
        <v>0.77049180327868849</v>
      </c>
      <c r="S23" s="44" t="str">
        <f>Data!AV18</f>
        <v>Western</v>
      </c>
    </row>
    <row r="24" spans="1:19" ht="13.5" customHeight="1" x14ac:dyDescent="0.2">
      <c r="A24" s="2" t="str">
        <f>Data!A19</f>
        <v>Buckingham</v>
      </c>
      <c r="B24" s="4">
        <f>Data!B19</f>
        <v>21</v>
      </c>
      <c r="C24" s="4">
        <f>Data!C19</f>
        <v>19</v>
      </c>
      <c r="D24" s="5">
        <f t="shared" si="0"/>
        <v>0.90476190476190477</v>
      </c>
      <c r="E24" s="4">
        <f>Data!D19</f>
        <v>0</v>
      </c>
      <c r="F24" s="5">
        <f t="shared" si="1"/>
        <v>0</v>
      </c>
      <c r="G24" s="4">
        <f t="shared" si="2"/>
        <v>19</v>
      </c>
      <c r="H24" s="5">
        <f t="shared" si="3"/>
        <v>0.90476190476190477</v>
      </c>
      <c r="I24" s="4">
        <f>Data!E19</f>
        <v>15</v>
      </c>
      <c r="J24" s="5">
        <f t="shared" si="4"/>
        <v>0.7142857142857143</v>
      </c>
      <c r="K24" s="4">
        <f>Data!F19</f>
        <v>5</v>
      </c>
      <c r="L24" s="6">
        <f t="shared" si="5"/>
        <v>0.23809523809523808</v>
      </c>
      <c r="M24" s="11">
        <f>Data!AR19</f>
        <v>0</v>
      </c>
      <c r="N24" s="15">
        <f t="shared" si="6"/>
        <v>0</v>
      </c>
      <c r="O24" s="11">
        <f>Data!AS19</f>
        <v>0</v>
      </c>
      <c r="P24" s="15">
        <f t="shared" si="7"/>
        <v>0</v>
      </c>
      <c r="Q24" s="30">
        <f t="shared" si="8"/>
        <v>20</v>
      </c>
      <c r="R24" s="6">
        <f t="shared" si="9"/>
        <v>0.95238095238095233</v>
      </c>
      <c r="S24" s="44" t="str">
        <f>Data!AV19</f>
        <v>Central</v>
      </c>
    </row>
    <row r="25" spans="1:19" ht="13.5" customHeight="1" x14ac:dyDescent="0.2">
      <c r="A25" s="2" t="str">
        <f>Data!A20</f>
        <v>Buena Vista</v>
      </c>
      <c r="B25" s="4">
        <f>Data!B20</f>
        <v>0</v>
      </c>
      <c r="C25" s="4">
        <f>Data!C20</f>
        <v>0</v>
      </c>
      <c r="D25" s="5">
        <f t="shared" si="0"/>
        <v>0</v>
      </c>
      <c r="E25" s="4">
        <f>Data!D20</f>
        <v>0</v>
      </c>
      <c r="F25" s="5">
        <f t="shared" si="1"/>
        <v>0</v>
      </c>
      <c r="G25" s="4">
        <f t="shared" si="2"/>
        <v>0</v>
      </c>
      <c r="H25" s="5">
        <f t="shared" si="3"/>
        <v>0</v>
      </c>
      <c r="I25" s="4">
        <f>Data!E20</f>
        <v>0</v>
      </c>
      <c r="J25" s="5">
        <f t="shared" si="4"/>
        <v>0</v>
      </c>
      <c r="K25" s="4">
        <f>Data!F20</f>
        <v>0</v>
      </c>
      <c r="L25" s="6">
        <f t="shared" si="5"/>
        <v>0</v>
      </c>
      <c r="M25" s="11">
        <f>Data!AR20</f>
        <v>0</v>
      </c>
      <c r="N25" s="15">
        <f t="shared" si="6"/>
        <v>0</v>
      </c>
      <c r="O25" s="11">
        <f>Data!AS20</f>
        <v>0</v>
      </c>
      <c r="P25" s="15">
        <f t="shared" si="7"/>
        <v>0</v>
      </c>
      <c r="Q25" s="30">
        <f t="shared" si="8"/>
        <v>0</v>
      </c>
      <c r="R25" s="6">
        <f t="shared" si="9"/>
        <v>0</v>
      </c>
      <c r="S25" s="44" t="str">
        <f>Data!AV20</f>
        <v>Piedmont</v>
      </c>
    </row>
    <row r="26" spans="1:19" ht="13.5" customHeight="1" x14ac:dyDescent="0.2">
      <c r="A26" s="2" t="str">
        <f>Data!A21</f>
        <v>Campbell</v>
      </c>
      <c r="B26" s="4">
        <f>Data!B21</f>
        <v>61</v>
      </c>
      <c r="C26" s="4">
        <f>Data!C21</f>
        <v>50</v>
      </c>
      <c r="D26" s="5">
        <f t="shared" si="0"/>
        <v>0.81967213114754101</v>
      </c>
      <c r="E26" s="4">
        <f>Data!D21</f>
        <v>0</v>
      </c>
      <c r="F26" s="5">
        <f t="shared" si="1"/>
        <v>0</v>
      </c>
      <c r="G26" s="4">
        <f t="shared" si="2"/>
        <v>50</v>
      </c>
      <c r="H26" s="5">
        <f t="shared" si="3"/>
        <v>0.81967213114754101</v>
      </c>
      <c r="I26" s="4">
        <f>Data!E21</f>
        <v>49</v>
      </c>
      <c r="J26" s="5">
        <f t="shared" si="4"/>
        <v>0.80327868852459017</v>
      </c>
      <c r="K26" s="4">
        <f>Data!F21</f>
        <v>0</v>
      </c>
      <c r="L26" s="6">
        <f t="shared" si="5"/>
        <v>0</v>
      </c>
      <c r="M26" s="11">
        <f>Data!AR21</f>
        <v>0</v>
      </c>
      <c r="N26" s="15">
        <f t="shared" si="6"/>
        <v>0</v>
      </c>
      <c r="O26" s="11">
        <f>Data!AS21</f>
        <v>4</v>
      </c>
      <c r="P26" s="15">
        <f t="shared" si="7"/>
        <v>6.5573770491803282E-2</v>
      </c>
      <c r="Q26" s="30">
        <f t="shared" si="8"/>
        <v>53</v>
      </c>
      <c r="R26" s="6">
        <f t="shared" si="9"/>
        <v>0.86885245901639341</v>
      </c>
      <c r="S26" s="44" t="str">
        <f>Data!AV21</f>
        <v>Piedmont</v>
      </c>
    </row>
    <row r="27" spans="1:19" ht="13.5" customHeight="1" x14ac:dyDescent="0.2">
      <c r="A27" s="2" t="str">
        <f>Data!A22</f>
        <v>Caroline</v>
      </c>
      <c r="B27" s="4">
        <f>Data!B22</f>
        <v>13</v>
      </c>
      <c r="C27" s="4">
        <f>Data!C22</f>
        <v>8</v>
      </c>
      <c r="D27" s="5">
        <f t="shared" si="0"/>
        <v>0.61538461538461542</v>
      </c>
      <c r="E27" s="4">
        <f>Data!D22</f>
        <v>0</v>
      </c>
      <c r="F27" s="5">
        <f t="shared" si="1"/>
        <v>0</v>
      </c>
      <c r="G27" s="4">
        <f t="shared" si="2"/>
        <v>8</v>
      </c>
      <c r="H27" s="5">
        <f t="shared" si="3"/>
        <v>0.61538461538461542</v>
      </c>
      <c r="I27" s="4">
        <f>Data!E22</f>
        <v>9</v>
      </c>
      <c r="J27" s="5">
        <f t="shared" si="4"/>
        <v>0.69230769230769229</v>
      </c>
      <c r="K27" s="4">
        <f>Data!F22</f>
        <v>0</v>
      </c>
      <c r="L27" s="6">
        <f t="shared" si="5"/>
        <v>0</v>
      </c>
      <c r="M27" s="11">
        <f>Data!AR22</f>
        <v>2</v>
      </c>
      <c r="N27" s="15">
        <f t="shared" si="6"/>
        <v>0.15384615384615385</v>
      </c>
      <c r="O27" s="11">
        <f>Data!AS22</f>
        <v>0</v>
      </c>
      <c r="P27" s="15">
        <f t="shared" si="7"/>
        <v>0</v>
      </c>
      <c r="Q27" s="30">
        <f t="shared" si="8"/>
        <v>11</v>
      </c>
      <c r="R27" s="6">
        <f t="shared" si="9"/>
        <v>0.84615384615384615</v>
      </c>
      <c r="S27" s="44" t="str">
        <f>Data!AV22</f>
        <v>Central</v>
      </c>
    </row>
    <row r="28" spans="1:19" ht="13.5" customHeight="1" x14ac:dyDescent="0.2">
      <c r="A28" s="2" t="str">
        <f>Data!A23</f>
        <v>Carroll</v>
      </c>
      <c r="B28" s="4">
        <f>Data!B23</f>
        <v>85</v>
      </c>
      <c r="C28" s="4">
        <f>Data!C23</f>
        <v>73</v>
      </c>
      <c r="D28" s="5">
        <f t="shared" si="0"/>
        <v>0.85882352941176465</v>
      </c>
      <c r="E28" s="4">
        <f>Data!D23</f>
        <v>1</v>
      </c>
      <c r="F28" s="5">
        <f t="shared" si="1"/>
        <v>1.1764705882352941E-2</v>
      </c>
      <c r="G28" s="4">
        <f t="shared" si="2"/>
        <v>74</v>
      </c>
      <c r="H28" s="5">
        <f t="shared" si="3"/>
        <v>0.87058823529411766</v>
      </c>
      <c r="I28" s="4">
        <f>Data!E23</f>
        <v>56</v>
      </c>
      <c r="J28" s="5">
        <f t="shared" si="4"/>
        <v>0.6588235294117647</v>
      </c>
      <c r="K28" s="4">
        <f>Data!F23</f>
        <v>3</v>
      </c>
      <c r="L28" s="6">
        <f t="shared" si="5"/>
        <v>3.5294117647058823E-2</v>
      </c>
      <c r="M28" s="11">
        <f>Data!AR23</f>
        <v>6</v>
      </c>
      <c r="N28" s="15">
        <f t="shared" si="6"/>
        <v>7.0588235294117646E-2</v>
      </c>
      <c r="O28" s="11">
        <f>Data!AS23</f>
        <v>0</v>
      </c>
      <c r="P28" s="15">
        <f t="shared" si="7"/>
        <v>0</v>
      </c>
      <c r="Q28" s="30">
        <f t="shared" si="8"/>
        <v>65</v>
      </c>
      <c r="R28" s="6">
        <f t="shared" si="9"/>
        <v>0.76470588235294112</v>
      </c>
      <c r="S28" s="44" t="str">
        <f>Data!AV23</f>
        <v>Western</v>
      </c>
    </row>
    <row r="29" spans="1:19" ht="13.5" customHeight="1" x14ac:dyDescent="0.2">
      <c r="A29" s="2" t="str">
        <f>Data!A24</f>
        <v>Charles City</v>
      </c>
      <c r="B29" s="4">
        <f>Data!B24</f>
        <v>2</v>
      </c>
      <c r="C29" s="4">
        <f>Data!C24</f>
        <v>2</v>
      </c>
      <c r="D29" s="5">
        <f t="shared" si="0"/>
        <v>1</v>
      </c>
      <c r="E29" s="4">
        <f>Data!D24</f>
        <v>0</v>
      </c>
      <c r="F29" s="5">
        <f t="shared" si="1"/>
        <v>0</v>
      </c>
      <c r="G29" s="4">
        <f t="shared" si="2"/>
        <v>2</v>
      </c>
      <c r="H29" s="5">
        <f t="shared" si="3"/>
        <v>1</v>
      </c>
      <c r="I29" s="4">
        <f>Data!E24</f>
        <v>2</v>
      </c>
      <c r="J29" s="5">
        <f t="shared" si="4"/>
        <v>1</v>
      </c>
      <c r="K29" s="4">
        <f>Data!F24</f>
        <v>0</v>
      </c>
      <c r="L29" s="6">
        <f t="shared" si="5"/>
        <v>0</v>
      </c>
      <c r="M29" s="11">
        <f>Data!AR24</f>
        <v>0</v>
      </c>
      <c r="N29" s="15">
        <f t="shared" si="6"/>
        <v>0</v>
      </c>
      <c r="O29" s="11">
        <f>Data!AS24</f>
        <v>0</v>
      </c>
      <c r="P29" s="15">
        <f t="shared" si="7"/>
        <v>0</v>
      </c>
      <c r="Q29" s="30">
        <f t="shared" si="8"/>
        <v>2</v>
      </c>
      <c r="R29" s="6">
        <f t="shared" si="9"/>
        <v>1</v>
      </c>
      <c r="S29" s="44" t="str">
        <f>Data!AV24</f>
        <v>Central</v>
      </c>
    </row>
    <row r="30" spans="1:19" ht="13.5" customHeight="1" x14ac:dyDescent="0.2">
      <c r="A30" s="2" t="str">
        <f>Data!A25</f>
        <v>Charlotte</v>
      </c>
      <c r="B30" s="4">
        <f>Data!B25</f>
        <v>18</v>
      </c>
      <c r="C30" s="4">
        <f>Data!C25</f>
        <v>17</v>
      </c>
      <c r="D30" s="5">
        <f t="shared" si="0"/>
        <v>0.94444444444444442</v>
      </c>
      <c r="E30" s="4">
        <f>Data!D25</f>
        <v>0</v>
      </c>
      <c r="F30" s="5">
        <f t="shared" si="1"/>
        <v>0</v>
      </c>
      <c r="G30" s="4">
        <f t="shared" si="2"/>
        <v>17</v>
      </c>
      <c r="H30" s="5">
        <f t="shared" si="3"/>
        <v>0.94444444444444442</v>
      </c>
      <c r="I30" s="4">
        <f>Data!E25</f>
        <v>14</v>
      </c>
      <c r="J30" s="5">
        <f t="shared" si="4"/>
        <v>0.77777777777777779</v>
      </c>
      <c r="K30" s="4">
        <f>Data!F25</f>
        <v>1</v>
      </c>
      <c r="L30" s="6">
        <f t="shared" si="5"/>
        <v>5.5555555555555552E-2</v>
      </c>
      <c r="M30" s="11">
        <f>Data!AR25</f>
        <v>1</v>
      </c>
      <c r="N30" s="15">
        <f t="shared" si="6"/>
        <v>5.5555555555555552E-2</v>
      </c>
      <c r="O30" s="11">
        <f>Data!AS25</f>
        <v>1</v>
      </c>
      <c r="P30" s="15">
        <f t="shared" si="7"/>
        <v>5.5555555555555552E-2</v>
      </c>
      <c r="Q30" s="30">
        <f t="shared" si="8"/>
        <v>17</v>
      </c>
      <c r="R30" s="6">
        <f t="shared" si="9"/>
        <v>0.94444444444444442</v>
      </c>
      <c r="S30" s="44" t="str">
        <f>Data!AV25</f>
        <v>Piedmont</v>
      </c>
    </row>
    <row r="31" spans="1:19" ht="13.5" customHeight="1" x14ac:dyDescent="0.2">
      <c r="A31" s="2" t="str">
        <f>Data!A26</f>
        <v>Charlottesville</v>
      </c>
      <c r="B31" s="4">
        <f>Data!B26</f>
        <v>97</v>
      </c>
      <c r="C31" s="4">
        <f>Data!C26</f>
        <v>85</v>
      </c>
      <c r="D31" s="5">
        <f t="shared" si="0"/>
        <v>0.87628865979381443</v>
      </c>
      <c r="E31" s="4">
        <f>Data!D26</f>
        <v>4</v>
      </c>
      <c r="F31" s="5">
        <f t="shared" si="1"/>
        <v>4.1237113402061855E-2</v>
      </c>
      <c r="G31" s="4">
        <f t="shared" si="2"/>
        <v>89</v>
      </c>
      <c r="H31" s="5">
        <f t="shared" si="3"/>
        <v>0.91752577319587625</v>
      </c>
      <c r="I31" s="4">
        <f>Data!E26</f>
        <v>47</v>
      </c>
      <c r="J31" s="5">
        <f t="shared" si="4"/>
        <v>0.4845360824742268</v>
      </c>
      <c r="K31" s="4">
        <f>Data!F26</f>
        <v>38</v>
      </c>
      <c r="L31" s="6">
        <f t="shared" si="5"/>
        <v>0.39175257731958762</v>
      </c>
      <c r="M31" s="11">
        <f>Data!AR26</f>
        <v>2</v>
      </c>
      <c r="N31" s="15">
        <f t="shared" si="6"/>
        <v>2.0618556701030927E-2</v>
      </c>
      <c r="O31" s="11">
        <f>Data!AS26</f>
        <v>2</v>
      </c>
      <c r="P31" s="15">
        <f t="shared" si="7"/>
        <v>2.0618556701030927E-2</v>
      </c>
      <c r="Q31" s="30">
        <f t="shared" si="8"/>
        <v>89</v>
      </c>
      <c r="R31" s="6">
        <f t="shared" si="9"/>
        <v>0.91752577319587625</v>
      </c>
      <c r="S31" s="44" t="str">
        <f>Data!AV26</f>
        <v>Piedmont</v>
      </c>
    </row>
    <row r="32" spans="1:19" ht="13.5" customHeight="1" x14ac:dyDescent="0.2">
      <c r="A32" s="2" t="str">
        <f>Data!A27</f>
        <v>Chesapeake</v>
      </c>
      <c r="B32" s="4">
        <f>Data!B27</f>
        <v>53</v>
      </c>
      <c r="C32" s="4">
        <f>Data!C27</f>
        <v>45</v>
      </c>
      <c r="D32" s="5">
        <f t="shared" si="0"/>
        <v>0.84905660377358494</v>
      </c>
      <c r="E32" s="4">
        <f>Data!D27</f>
        <v>0</v>
      </c>
      <c r="F32" s="5">
        <f t="shared" si="1"/>
        <v>0</v>
      </c>
      <c r="G32" s="4">
        <f t="shared" si="2"/>
        <v>45</v>
      </c>
      <c r="H32" s="5">
        <f t="shared" si="3"/>
        <v>0.84905660377358494</v>
      </c>
      <c r="I32" s="4">
        <f>Data!E27</f>
        <v>44</v>
      </c>
      <c r="J32" s="5">
        <f t="shared" si="4"/>
        <v>0.83018867924528306</v>
      </c>
      <c r="K32" s="4">
        <f>Data!F27</f>
        <v>0</v>
      </c>
      <c r="L32" s="6">
        <f t="shared" si="5"/>
        <v>0</v>
      </c>
      <c r="M32" s="11">
        <f>Data!AR27</f>
        <v>0</v>
      </c>
      <c r="N32" s="15">
        <f t="shared" si="6"/>
        <v>0</v>
      </c>
      <c r="O32" s="11">
        <f>Data!AS27</f>
        <v>2</v>
      </c>
      <c r="P32" s="15">
        <f t="shared" si="7"/>
        <v>3.7735849056603772E-2</v>
      </c>
      <c r="Q32" s="30">
        <f t="shared" si="8"/>
        <v>46</v>
      </c>
      <c r="R32" s="6">
        <f t="shared" si="9"/>
        <v>0.86792452830188682</v>
      </c>
      <c r="S32" s="44" t="str">
        <f>Data!AV27</f>
        <v>Eastern</v>
      </c>
    </row>
    <row r="33" spans="1:19" ht="13.5" customHeight="1" x14ac:dyDescent="0.2">
      <c r="A33" s="2" t="str">
        <f>Data!A28</f>
        <v>Chesterfield</v>
      </c>
      <c r="B33" s="4">
        <f>Data!B28</f>
        <v>118</v>
      </c>
      <c r="C33" s="4">
        <f>Data!C28</f>
        <v>80</v>
      </c>
      <c r="D33" s="5">
        <f t="shared" si="0"/>
        <v>0.67796610169491522</v>
      </c>
      <c r="E33" s="4">
        <f>Data!D28</f>
        <v>1</v>
      </c>
      <c r="F33" s="5">
        <f t="shared" si="1"/>
        <v>8.4745762711864406E-3</v>
      </c>
      <c r="G33" s="4">
        <f t="shared" si="2"/>
        <v>81</v>
      </c>
      <c r="H33" s="5">
        <f t="shared" si="3"/>
        <v>0.68644067796610164</v>
      </c>
      <c r="I33" s="4">
        <f>Data!E28</f>
        <v>75</v>
      </c>
      <c r="J33" s="5">
        <f t="shared" si="4"/>
        <v>0.63559322033898302</v>
      </c>
      <c r="K33" s="4">
        <f>Data!F28</f>
        <v>10</v>
      </c>
      <c r="L33" s="6">
        <f t="shared" si="5"/>
        <v>8.4745762711864403E-2</v>
      </c>
      <c r="M33" s="11">
        <f>Data!AR28</f>
        <v>5</v>
      </c>
      <c r="N33" s="15">
        <f t="shared" si="6"/>
        <v>4.2372881355932202E-2</v>
      </c>
      <c r="O33" s="11">
        <f>Data!AS28</f>
        <v>2</v>
      </c>
      <c r="P33" s="15">
        <f t="shared" si="7"/>
        <v>1.6949152542372881E-2</v>
      </c>
      <c r="Q33" s="30">
        <f t="shared" si="8"/>
        <v>92</v>
      </c>
      <c r="R33" s="6">
        <f t="shared" si="9"/>
        <v>0.77966101694915257</v>
      </c>
      <c r="S33" s="44" t="str">
        <f>Data!AV28</f>
        <v>Central</v>
      </c>
    </row>
    <row r="34" spans="1:19" ht="13.5" customHeight="1" x14ac:dyDescent="0.2">
      <c r="A34" s="2" t="str">
        <f>Data!A29</f>
        <v>Clarke</v>
      </c>
      <c r="B34" s="4">
        <f>Data!B29</f>
        <v>5</v>
      </c>
      <c r="C34" s="4">
        <f>Data!C29</f>
        <v>2</v>
      </c>
      <c r="D34" s="5">
        <f t="shared" si="0"/>
        <v>0.4</v>
      </c>
      <c r="E34" s="4">
        <f>Data!D29</f>
        <v>1</v>
      </c>
      <c r="F34" s="5">
        <f t="shared" si="1"/>
        <v>0.2</v>
      </c>
      <c r="G34" s="4">
        <f t="shared" si="2"/>
        <v>3</v>
      </c>
      <c r="H34" s="5">
        <f t="shared" si="3"/>
        <v>0.6</v>
      </c>
      <c r="I34" s="4">
        <f>Data!E29</f>
        <v>3</v>
      </c>
      <c r="J34" s="5">
        <f t="shared" si="4"/>
        <v>0.6</v>
      </c>
      <c r="K34" s="4">
        <f>Data!F29</f>
        <v>0</v>
      </c>
      <c r="L34" s="6">
        <f t="shared" si="5"/>
        <v>0</v>
      </c>
      <c r="M34" s="11">
        <f>Data!AR29</f>
        <v>0</v>
      </c>
      <c r="N34" s="15">
        <f t="shared" si="6"/>
        <v>0</v>
      </c>
      <c r="O34" s="11">
        <f>Data!AS29</f>
        <v>0</v>
      </c>
      <c r="P34" s="15">
        <f t="shared" si="7"/>
        <v>0</v>
      </c>
      <c r="Q34" s="30">
        <f t="shared" si="8"/>
        <v>3</v>
      </c>
      <c r="R34" s="6">
        <f t="shared" si="9"/>
        <v>0.6</v>
      </c>
      <c r="S34" s="44" t="str">
        <f>Data!AV29</f>
        <v>Northern</v>
      </c>
    </row>
    <row r="35" spans="1:19" ht="13.5" customHeight="1" x14ac:dyDescent="0.2">
      <c r="A35" s="2" t="str">
        <f>Data!A30</f>
        <v>Clifton Forge</v>
      </c>
      <c r="B35" s="4">
        <f>Data!B30</f>
        <v>0</v>
      </c>
      <c r="C35" s="4">
        <f>Data!C30</f>
        <v>0</v>
      </c>
      <c r="D35" s="5">
        <f t="shared" si="0"/>
        <v>0</v>
      </c>
      <c r="E35" s="4">
        <f>Data!D30</f>
        <v>0</v>
      </c>
      <c r="F35" s="5">
        <f t="shared" si="1"/>
        <v>0</v>
      </c>
      <c r="G35" s="4">
        <f t="shared" si="2"/>
        <v>0</v>
      </c>
      <c r="H35" s="5">
        <f t="shared" si="3"/>
        <v>0</v>
      </c>
      <c r="I35" s="4">
        <f>Data!E30</f>
        <v>0</v>
      </c>
      <c r="J35" s="5">
        <f t="shared" si="4"/>
        <v>0</v>
      </c>
      <c r="K35" s="4">
        <f>Data!F30</f>
        <v>0</v>
      </c>
      <c r="L35" s="6">
        <f t="shared" si="5"/>
        <v>0</v>
      </c>
      <c r="M35" s="11">
        <f>Data!AR30</f>
        <v>0</v>
      </c>
      <c r="N35" s="15">
        <f t="shared" si="6"/>
        <v>0</v>
      </c>
      <c r="O35" s="11">
        <f>Data!AS30</f>
        <v>0</v>
      </c>
      <c r="P35" s="15">
        <f t="shared" si="7"/>
        <v>0</v>
      </c>
      <c r="Q35" s="30">
        <f t="shared" si="8"/>
        <v>0</v>
      </c>
      <c r="R35" s="6">
        <f t="shared" si="9"/>
        <v>0</v>
      </c>
      <c r="S35" s="44" t="str">
        <f>Data!AV30</f>
        <v>Piedmont</v>
      </c>
    </row>
    <row r="36" spans="1:19" ht="13.5" customHeight="1" x14ac:dyDescent="0.2">
      <c r="A36" s="2" t="str">
        <f>Data!A31</f>
        <v>Colonial Heights</v>
      </c>
      <c r="B36" s="4">
        <f>Data!B31</f>
        <v>0</v>
      </c>
      <c r="C36" s="4">
        <f>Data!C31</f>
        <v>0</v>
      </c>
      <c r="D36" s="5">
        <f t="shared" si="0"/>
        <v>0</v>
      </c>
      <c r="E36" s="4">
        <f>Data!D31</f>
        <v>0</v>
      </c>
      <c r="F36" s="5">
        <f t="shared" si="1"/>
        <v>0</v>
      </c>
      <c r="G36" s="4">
        <f t="shared" si="2"/>
        <v>0</v>
      </c>
      <c r="H36" s="5">
        <f t="shared" si="3"/>
        <v>0</v>
      </c>
      <c r="I36" s="4">
        <f>Data!E31</f>
        <v>0</v>
      </c>
      <c r="J36" s="5">
        <f t="shared" si="4"/>
        <v>0</v>
      </c>
      <c r="K36" s="4">
        <f>Data!F31</f>
        <v>0</v>
      </c>
      <c r="L36" s="6">
        <f t="shared" si="5"/>
        <v>0</v>
      </c>
      <c r="M36" s="11">
        <f>Data!AR31</f>
        <v>0</v>
      </c>
      <c r="N36" s="15">
        <f t="shared" si="6"/>
        <v>0</v>
      </c>
      <c r="O36" s="11">
        <f>Data!AS31</f>
        <v>0</v>
      </c>
      <c r="P36" s="15">
        <f t="shared" si="7"/>
        <v>0</v>
      </c>
      <c r="Q36" s="30">
        <f t="shared" si="8"/>
        <v>0</v>
      </c>
      <c r="R36" s="6">
        <f t="shared" si="9"/>
        <v>0</v>
      </c>
      <c r="S36" s="44" t="str">
        <f>Data!AV31</f>
        <v>Central</v>
      </c>
    </row>
    <row r="37" spans="1:19" ht="13.5" customHeight="1" x14ac:dyDescent="0.2">
      <c r="A37" s="2" t="str">
        <f>Data!A32</f>
        <v>Covington</v>
      </c>
      <c r="B37" s="4">
        <f>Data!B32</f>
        <v>0</v>
      </c>
      <c r="C37" s="4">
        <f>Data!C32</f>
        <v>0</v>
      </c>
      <c r="D37" s="5">
        <f t="shared" si="0"/>
        <v>0</v>
      </c>
      <c r="E37" s="4">
        <f>Data!D32</f>
        <v>0</v>
      </c>
      <c r="F37" s="5">
        <f t="shared" si="1"/>
        <v>0</v>
      </c>
      <c r="G37" s="4">
        <f t="shared" si="2"/>
        <v>0</v>
      </c>
      <c r="H37" s="5">
        <f t="shared" si="3"/>
        <v>0</v>
      </c>
      <c r="I37" s="4">
        <f>Data!E32</f>
        <v>0</v>
      </c>
      <c r="J37" s="5">
        <f t="shared" si="4"/>
        <v>0</v>
      </c>
      <c r="K37" s="4">
        <f>Data!F32</f>
        <v>0</v>
      </c>
      <c r="L37" s="6">
        <f t="shared" si="5"/>
        <v>0</v>
      </c>
      <c r="M37" s="11">
        <f>Data!AR32</f>
        <v>0</v>
      </c>
      <c r="N37" s="15">
        <f t="shared" si="6"/>
        <v>0</v>
      </c>
      <c r="O37" s="11">
        <f>Data!AS32</f>
        <v>0</v>
      </c>
      <c r="P37" s="15">
        <f t="shared" si="7"/>
        <v>0</v>
      </c>
      <c r="Q37" s="30">
        <f t="shared" si="8"/>
        <v>0</v>
      </c>
      <c r="R37" s="6">
        <f t="shared" si="9"/>
        <v>0</v>
      </c>
      <c r="S37" s="44" t="str">
        <f>Data!AV32</f>
        <v>Piedmont</v>
      </c>
    </row>
    <row r="38" spans="1:19" ht="13.5" customHeight="1" x14ac:dyDescent="0.2">
      <c r="A38" s="2" t="str">
        <f>Data!A33</f>
        <v>Craig</v>
      </c>
      <c r="B38" s="4">
        <f>Data!B33</f>
        <v>22</v>
      </c>
      <c r="C38" s="4">
        <f>Data!C33</f>
        <v>19</v>
      </c>
      <c r="D38" s="5">
        <f t="shared" si="0"/>
        <v>0.86363636363636365</v>
      </c>
      <c r="E38" s="4">
        <f>Data!D33</f>
        <v>1</v>
      </c>
      <c r="F38" s="5">
        <f t="shared" si="1"/>
        <v>4.5454545454545456E-2</v>
      </c>
      <c r="G38" s="4">
        <f t="shared" si="2"/>
        <v>20</v>
      </c>
      <c r="H38" s="5">
        <f t="shared" si="3"/>
        <v>0.90909090909090906</v>
      </c>
      <c r="I38" s="4">
        <f>Data!E33</f>
        <v>13</v>
      </c>
      <c r="J38" s="5">
        <f t="shared" si="4"/>
        <v>0.59090909090909094</v>
      </c>
      <c r="K38" s="4">
        <f>Data!F33</f>
        <v>5</v>
      </c>
      <c r="L38" s="6">
        <f t="shared" si="5"/>
        <v>0.22727272727272727</v>
      </c>
      <c r="M38" s="11">
        <f>Data!AR33</f>
        <v>3</v>
      </c>
      <c r="N38" s="15">
        <f t="shared" si="6"/>
        <v>0.13636363636363635</v>
      </c>
      <c r="O38" s="11">
        <f>Data!AS33</f>
        <v>0</v>
      </c>
      <c r="P38" s="15">
        <f t="shared" si="7"/>
        <v>0</v>
      </c>
      <c r="Q38" s="30">
        <f t="shared" si="8"/>
        <v>21</v>
      </c>
      <c r="R38" s="6">
        <f t="shared" si="9"/>
        <v>0.95454545454545459</v>
      </c>
      <c r="S38" s="44" t="str">
        <f>Data!AV33</f>
        <v>Piedmont</v>
      </c>
    </row>
    <row r="39" spans="1:19" ht="13.5" customHeight="1" x14ac:dyDescent="0.2">
      <c r="A39" s="2" t="str">
        <f>Data!A34</f>
        <v>Culpeper</v>
      </c>
      <c r="B39" s="4">
        <f>Data!B34</f>
        <v>29</v>
      </c>
      <c r="C39" s="4">
        <f>Data!C34</f>
        <v>24</v>
      </c>
      <c r="D39" s="5">
        <f t="shared" si="0"/>
        <v>0.82758620689655171</v>
      </c>
      <c r="E39" s="4">
        <f>Data!D34</f>
        <v>0</v>
      </c>
      <c r="F39" s="5">
        <f t="shared" si="1"/>
        <v>0</v>
      </c>
      <c r="G39" s="4">
        <f t="shared" si="2"/>
        <v>24</v>
      </c>
      <c r="H39" s="5">
        <f t="shared" si="3"/>
        <v>0.82758620689655171</v>
      </c>
      <c r="I39" s="4">
        <f>Data!E34</f>
        <v>18</v>
      </c>
      <c r="J39" s="5">
        <f t="shared" si="4"/>
        <v>0.62068965517241381</v>
      </c>
      <c r="K39" s="4">
        <f>Data!F34</f>
        <v>0</v>
      </c>
      <c r="L39" s="6">
        <f t="shared" si="5"/>
        <v>0</v>
      </c>
      <c r="M39" s="11">
        <f>Data!AR34</f>
        <v>5</v>
      </c>
      <c r="N39" s="15">
        <f t="shared" si="6"/>
        <v>0.17241379310344829</v>
      </c>
      <c r="O39" s="11">
        <f>Data!AS34</f>
        <v>0</v>
      </c>
      <c r="P39" s="15">
        <f t="shared" si="7"/>
        <v>0</v>
      </c>
      <c r="Q39" s="30">
        <f t="shared" si="8"/>
        <v>23</v>
      </c>
      <c r="R39" s="6">
        <f t="shared" si="9"/>
        <v>0.7931034482758621</v>
      </c>
      <c r="S39" s="44" t="str">
        <f>Data!AV34</f>
        <v>Northern</v>
      </c>
    </row>
    <row r="40" spans="1:19" ht="13.5" customHeight="1" x14ac:dyDescent="0.2">
      <c r="A40" s="2" t="str">
        <f>Data!A35</f>
        <v>Cumberland</v>
      </c>
      <c r="B40" s="4">
        <f>Data!B35</f>
        <v>10</v>
      </c>
      <c r="C40" s="4">
        <f>Data!C35</f>
        <v>7</v>
      </c>
      <c r="D40" s="5">
        <f t="shared" si="0"/>
        <v>0.7</v>
      </c>
      <c r="E40" s="4">
        <f>Data!D35</f>
        <v>0</v>
      </c>
      <c r="F40" s="5">
        <f t="shared" si="1"/>
        <v>0</v>
      </c>
      <c r="G40" s="4">
        <f t="shared" si="2"/>
        <v>7</v>
      </c>
      <c r="H40" s="5">
        <f t="shared" si="3"/>
        <v>0.7</v>
      </c>
      <c r="I40" s="4">
        <f>Data!E35</f>
        <v>5</v>
      </c>
      <c r="J40" s="5">
        <f t="shared" si="4"/>
        <v>0.5</v>
      </c>
      <c r="K40" s="4">
        <f>Data!F35</f>
        <v>1</v>
      </c>
      <c r="L40" s="6">
        <f t="shared" si="5"/>
        <v>0.1</v>
      </c>
      <c r="M40" s="11">
        <f>Data!AR35</f>
        <v>0</v>
      </c>
      <c r="N40" s="15">
        <f t="shared" si="6"/>
        <v>0</v>
      </c>
      <c r="O40" s="11">
        <f>Data!AS35</f>
        <v>2</v>
      </c>
      <c r="P40" s="15">
        <f t="shared" si="7"/>
        <v>0.2</v>
      </c>
      <c r="Q40" s="30">
        <f t="shared" si="8"/>
        <v>8</v>
      </c>
      <c r="R40" s="6">
        <f t="shared" si="9"/>
        <v>0.8</v>
      </c>
      <c r="S40" s="44" t="str">
        <f>Data!AV35</f>
        <v>Central</v>
      </c>
    </row>
    <row r="41" spans="1:19" ht="13.5" customHeight="1" x14ac:dyDescent="0.2">
      <c r="A41" s="2" t="str">
        <f>Data!A36</f>
        <v>Danville</v>
      </c>
      <c r="B41" s="4">
        <f>Data!B36</f>
        <v>42</v>
      </c>
      <c r="C41" s="4">
        <f>Data!C36</f>
        <v>26</v>
      </c>
      <c r="D41" s="5">
        <f t="shared" si="0"/>
        <v>0.61904761904761907</v>
      </c>
      <c r="E41" s="4">
        <f>Data!D36</f>
        <v>0</v>
      </c>
      <c r="F41" s="5">
        <f t="shared" si="1"/>
        <v>0</v>
      </c>
      <c r="G41" s="4">
        <f t="shared" si="2"/>
        <v>26</v>
      </c>
      <c r="H41" s="5">
        <f t="shared" si="3"/>
        <v>0.61904761904761907</v>
      </c>
      <c r="I41" s="4">
        <f>Data!E36</f>
        <v>18</v>
      </c>
      <c r="J41" s="5">
        <f t="shared" si="4"/>
        <v>0.42857142857142855</v>
      </c>
      <c r="K41" s="4">
        <f>Data!F36</f>
        <v>0</v>
      </c>
      <c r="L41" s="6">
        <f t="shared" si="5"/>
        <v>0</v>
      </c>
      <c r="M41" s="11">
        <f>Data!AR36</f>
        <v>0</v>
      </c>
      <c r="N41" s="15">
        <f t="shared" si="6"/>
        <v>0</v>
      </c>
      <c r="O41" s="11">
        <f>Data!AS36</f>
        <v>4</v>
      </c>
      <c r="P41" s="15">
        <f t="shared" si="7"/>
        <v>9.5238095238095233E-2</v>
      </c>
      <c r="Q41" s="30">
        <f t="shared" si="8"/>
        <v>22</v>
      </c>
      <c r="R41" s="6">
        <f t="shared" si="9"/>
        <v>0.52380952380952384</v>
      </c>
      <c r="S41" s="44" t="str">
        <f>Data!AV36</f>
        <v>Piedmont</v>
      </c>
    </row>
    <row r="42" spans="1:19" ht="13.5" customHeight="1" x14ac:dyDescent="0.2">
      <c r="A42" s="2" t="str">
        <f>Data!A37</f>
        <v>Dickenson</v>
      </c>
      <c r="B42" s="4">
        <f>Data!B37</f>
        <v>30</v>
      </c>
      <c r="C42" s="4">
        <f>Data!C37</f>
        <v>22</v>
      </c>
      <c r="D42" s="5">
        <f t="shared" si="0"/>
        <v>0.73333333333333328</v>
      </c>
      <c r="E42" s="4">
        <f>Data!D37</f>
        <v>1</v>
      </c>
      <c r="F42" s="5">
        <f t="shared" si="1"/>
        <v>3.3333333333333333E-2</v>
      </c>
      <c r="G42" s="4">
        <f t="shared" si="2"/>
        <v>23</v>
      </c>
      <c r="H42" s="5">
        <f t="shared" si="3"/>
        <v>0.76666666666666672</v>
      </c>
      <c r="I42" s="4">
        <f>Data!E37</f>
        <v>21</v>
      </c>
      <c r="J42" s="5">
        <f t="shared" si="4"/>
        <v>0.7</v>
      </c>
      <c r="K42" s="4">
        <f>Data!F37</f>
        <v>4</v>
      </c>
      <c r="L42" s="6">
        <f t="shared" si="5"/>
        <v>0.13333333333333333</v>
      </c>
      <c r="M42" s="11">
        <f>Data!AR37</f>
        <v>0</v>
      </c>
      <c r="N42" s="15">
        <f t="shared" si="6"/>
        <v>0</v>
      </c>
      <c r="O42" s="11">
        <f>Data!AS37</f>
        <v>0</v>
      </c>
      <c r="P42" s="15">
        <f t="shared" si="7"/>
        <v>0</v>
      </c>
      <c r="Q42" s="30">
        <f t="shared" si="8"/>
        <v>25</v>
      </c>
      <c r="R42" s="6">
        <f t="shared" si="9"/>
        <v>0.83333333333333337</v>
      </c>
      <c r="S42" s="44" t="str">
        <f>Data!AV37</f>
        <v>Western</v>
      </c>
    </row>
    <row r="43" spans="1:19" ht="13.5" customHeight="1" x14ac:dyDescent="0.2">
      <c r="A43" s="2" t="str">
        <f>Data!A38</f>
        <v>Dinwiddie</v>
      </c>
      <c r="B43" s="4">
        <f>Data!B38</f>
        <v>15</v>
      </c>
      <c r="C43" s="4">
        <f>Data!C38</f>
        <v>14</v>
      </c>
      <c r="D43" s="5">
        <f t="shared" si="0"/>
        <v>0.93333333333333335</v>
      </c>
      <c r="E43" s="4">
        <f>Data!D38</f>
        <v>0</v>
      </c>
      <c r="F43" s="5">
        <f t="shared" si="1"/>
        <v>0</v>
      </c>
      <c r="G43" s="4">
        <f t="shared" si="2"/>
        <v>14</v>
      </c>
      <c r="H43" s="5">
        <f t="shared" si="3"/>
        <v>0.93333333333333335</v>
      </c>
      <c r="I43" s="4">
        <f>Data!E38</f>
        <v>13</v>
      </c>
      <c r="J43" s="5">
        <f t="shared" si="4"/>
        <v>0.8666666666666667</v>
      </c>
      <c r="K43" s="4">
        <f>Data!F38</f>
        <v>0</v>
      </c>
      <c r="L43" s="6">
        <f t="shared" si="5"/>
        <v>0</v>
      </c>
      <c r="M43" s="11">
        <f>Data!AR38</f>
        <v>0</v>
      </c>
      <c r="N43" s="15">
        <f t="shared" si="6"/>
        <v>0</v>
      </c>
      <c r="O43" s="11">
        <f>Data!AS38</f>
        <v>1</v>
      </c>
      <c r="P43" s="15">
        <f t="shared" si="7"/>
        <v>6.6666666666666666E-2</v>
      </c>
      <c r="Q43" s="30">
        <f t="shared" si="8"/>
        <v>14</v>
      </c>
      <c r="R43" s="6">
        <f t="shared" si="9"/>
        <v>0.93333333333333335</v>
      </c>
      <c r="S43" s="44" t="str">
        <f>Data!AV38</f>
        <v>Eastern</v>
      </c>
    </row>
    <row r="44" spans="1:19" ht="13.5" customHeight="1" x14ac:dyDescent="0.2">
      <c r="A44" s="2" t="str">
        <f>Data!A39</f>
        <v>Emporia</v>
      </c>
      <c r="B44" s="4">
        <f>Data!B39</f>
        <v>0</v>
      </c>
      <c r="C44" s="4">
        <f>Data!C39</f>
        <v>0</v>
      </c>
      <c r="D44" s="5">
        <f t="shared" si="0"/>
        <v>0</v>
      </c>
      <c r="E44" s="4">
        <f>Data!D39</f>
        <v>0</v>
      </c>
      <c r="F44" s="5">
        <f t="shared" si="1"/>
        <v>0</v>
      </c>
      <c r="G44" s="4">
        <f t="shared" si="2"/>
        <v>0</v>
      </c>
      <c r="H44" s="5">
        <f t="shared" si="3"/>
        <v>0</v>
      </c>
      <c r="I44" s="4">
        <f>Data!E39</f>
        <v>0</v>
      </c>
      <c r="J44" s="5">
        <f t="shared" si="4"/>
        <v>0</v>
      </c>
      <c r="K44" s="4">
        <f>Data!F39</f>
        <v>0</v>
      </c>
      <c r="L44" s="6">
        <f t="shared" si="5"/>
        <v>0</v>
      </c>
      <c r="M44" s="11">
        <f>Data!AR39</f>
        <v>0</v>
      </c>
      <c r="N44" s="15">
        <f t="shared" si="6"/>
        <v>0</v>
      </c>
      <c r="O44" s="11">
        <f>Data!AS39</f>
        <v>0</v>
      </c>
      <c r="P44" s="15">
        <f t="shared" si="7"/>
        <v>0</v>
      </c>
      <c r="Q44" s="30">
        <f t="shared" si="8"/>
        <v>0</v>
      </c>
      <c r="R44" s="6">
        <f t="shared" si="9"/>
        <v>0</v>
      </c>
      <c r="S44" s="44" t="str">
        <f>Data!AV39</f>
        <v>Eastern</v>
      </c>
    </row>
    <row r="45" spans="1:19" ht="13.5" customHeight="1" x14ac:dyDescent="0.2">
      <c r="A45" s="2" t="str">
        <f>Data!A40</f>
        <v>Essex</v>
      </c>
      <c r="B45" s="4">
        <f>Data!B40</f>
        <v>14</v>
      </c>
      <c r="C45" s="4">
        <f>Data!C40</f>
        <v>9</v>
      </c>
      <c r="D45" s="5">
        <f t="shared" si="0"/>
        <v>0.6428571428571429</v>
      </c>
      <c r="E45" s="4">
        <f>Data!D40</f>
        <v>0</v>
      </c>
      <c r="F45" s="5">
        <f t="shared" si="1"/>
        <v>0</v>
      </c>
      <c r="G45" s="4">
        <f t="shared" si="2"/>
        <v>9</v>
      </c>
      <c r="H45" s="5">
        <f t="shared" si="3"/>
        <v>0.6428571428571429</v>
      </c>
      <c r="I45" s="4">
        <f>Data!E40</f>
        <v>7</v>
      </c>
      <c r="J45" s="5">
        <f t="shared" si="4"/>
        <v>0.5</v>
      </c>
      <c r="K45" s="4">
        <f>Data!F40</f>
        <v>1</v>
      </c>
      <c r="L45" s="6">
        <f t="shared" si="5"/>
        <v>7.1428571428571425E-2</v>
      </c>
      <c r="M45" s="11">
        <f>Data!AR40</f>
        <v>0</v>
      </c>
      <c r="N45" s="15">
        <f t="shared" si="6"/>
        <v>0</v>
      </c>
      <c r="O45" s="11">
        <f>Data!AS40</f>
        <v>2</v>
      </c>
      <c r="P45" s="15">
        <f t="shared" si="7"/>
        <v>0.14285714285714285</v>
      </c>
      <c r="Q45" s="30">
        <f t="shared" si="8"/>
        <v>10</v>
      </c>
      <c r="R45" s="6">
        <f t="shared" si="9"/>
        <v>0.7142857142857143</v>
      </c>
      <c r="S45" s="44" t="str">
        <f>Data!AV40</f>
        <v>Central</v>
      </c>
    </row>
    <row r="46" spans="1:19" ht="13.5" customHeight="1" x14ac:dyDescent="0.2">
      <c r="A46" s="2" t="str">
        <f>Data!A41</f>
        <v>Fairfax City</v>
      </c>
      <c r="B46" s="4">
        <f>Data!B41</f>
        <v>0</v>
      </c>
      <c r="C46" s="4">
        <f>Data!C41</f>
        <v>0</v>
      </c>
      <c r="D46" s="5">
        <f t="shared" si="0"/>
        <v>0</v>
      </c>
      <c r="E46" s="4">
        <f>Data!D41</f>
        <v>0</v>
      </c>
      <c r="F46" s="5">
        <f t="shared" si="1"/>
        <v>0</v>
      </c>
      <c r="G46" s="4">
        <f t="shared" si="2"/>
        <v>0</v>
      </c>
      <c r="H46" s="5">
        <f t="shared" si="3"/>
        <v>0</v>
      </c>
      <c r="I46" s="4">
        <f>Data!E41</f>
        <v>0</v>
      </c>
      <c r="J46" s="5">
        <f t="shared" si="4"/>
        <v>0</v>
      </c>
      <c r="K46" s="4">
        <f>Data!F41</f>
        <v>0</v>
      </c>
      <c r="L46" s="6">
        <f t="shared" si="5"/>
        <v>0</v>
      </c>
      <c r="M46" s="11">
        <f>Data!AR41</f>
        <v>0</v>
      </c>
      <c r="N46" s="15">
        <f t="shared" si="6"/>
        <v>0</v>
      </c>
      <c r="O46" s="11">
        <f>Data!AS41</f>
        <v>0</v>
      </c>
      <c r="P46" s="15">
        <f t="shared" si="7"/>
        <v>0</v>
      </c>
      <c r="Q46" s="30">
        <f t="shared" si="8"/>
        <v>0</v>
      </c>
      <c r="R46" s="6">
        <f t="shared" si="9"/>
        <v>0</v>
      </c>
      <c r="S46" s="44" t="str">
        <f>Data!AV41</f>
        <v>Northern</v>
      </c>
    </row>
    <row r="47" spans="1:19" ht="13.5" customHeight="1" x14ac:dyDescent="0.2">
      <c r="A47" s="2" t="str">
        <f>Data!A42</f>
        <v>Fairfax County</v>
      </c>
      <c r="B47" s="4">
        <f>Data!B42</f>
        <v>185</v>
      </c>
      <c r="C47" s="4">
        <f>Data!C42</f>
        <v>152</v>
      </c>
      <c r="D47" s="5">
        <f t="shared" si="0"/>
        <v>0.82162162162162167</v>
      </c>
      <c r="E47" s="4">
        <f>Data!D42</f>
        <v>0</v>
      </c>
      <c r="F47" s="5">
        <f t="shared" si="1"/>
        <v>0</v>
      </c>
      <c r="G47" s="4">
        <f t="shared" si="2"/>
        <v>152</v>
      </c>
      <c r="H47" s="5">
        <f t="shared" si="3"/>
        <v>0.82162162162162167</v>
      </c>
      <c r="I47" s="4">
        <f>Data!E42</f>
        <v>118</v>
      </c>
      <c r="J47" s="5">
        <f t="shared" si="4"/>
        <v>0.63783783783783787</v>
      </c>
      <c r="K47" s="4">
        <f>Data!F42</f>
        <v>17</v>
      </c>
      <c r="L47" s="6">
        <f t="shared" si="5"/>
        <v>9.1891891891891897E-2</v>
      </c>
      <c r="M47" s="11">
        <f>Data!AR42</f>
        <v>7</v>
      </c>
      <c r="N47" s="15">
        <f t="shared" si="6"/>
        <v>3.783783783783784E-2</v>
      </c>
      <c r="O47" s="11">
        <f>Data!AS42</f>
        <v>17</v>
      </c>
      <c r="P47" s="15">
        <f t="shared" si="7"/>
        <v>9.1891891891891897E-2</v>
      </c>
      <c r="Q47" s="30">
        <f t="shared" si="8"/>
        <v>159</v>
      </c>
      <c r="R47" s="6">
        <f t="shared" si="9"/>
        <v>0.85945945945945945</v>
      </c>
      <c r="S47" s="44" t="str">
        <f>Data!AV42</f>
        <v>Northern</v>
      </c>
    </row>
    <row r="48" spans="1:19" ht="13.5" customHeight="1" x14ac:dyDescent="0.2">
      <c r="A48" s="2" t="str">
        <f>Data!A43</f>
        <v>Falls Church</v>
      </c>
      <c r="B48" s="4">
        <f>Data!B43</f>
        <v>0</v>
      </c>
      <c r="C48" s="4">
        <f>Data!C43</f>
        <v>0</v>
      </c>
      <c r="D48" s="5">
        <f t="shared" si="0"/>
        <v>0</v>
      </c>
      <c r="E48" s="4">
        <f>Data!D43</f>
        <v>0</v>
      </c>
      <c r="F48" s="5">
        <f t="shared" si="1"/>
        <v>0</v>
      </c>
      <c r="G48" s="4">
        <f t="shared" si="2"/>
        <v>0</v>
      </c>
      <c r="H48" s="5">
        <f t="shared" si="3"/>
        <v>0</v>
      </c>
      <c r="I48" s="4">
        <f>Data!E43</f>
        <v>0</v>
      </c>
      <c r="J48" s="5">
        <f t="shared" si="4"/>
        <v>0</v>
      </c>
      <c r="K48" s="4">
        <f>Data!F43</f>
        <v>0</v>
      </c>
      <c r="L48" s="6">
        <f t="shared" si="5"/>
        <v>0</v>
      </c>
      <c r="M48" s="11">
        <f>Data!AR43</f>
        <v>0</v>
      </c>
      <c r="N48" s="15">
        <f t="shared" si="6"/>
        <v>0</v>
      </c>
      <c r="O48" s="11">
        <f>Data!AS43</f>
        <v>0</v>
      </c>
      <c r="P48" s="15">
        <f t="shared" si="7"/>
        <v>0</v>
      </c>
      <c r="Q48" s="30">
        <f t="shared" si="8"/>
        <v>0</v>
      </c>
      <c r="R48" s="6">
        <f t="shared" si="9"/>
        <v>0</v>
      </c>
      <c r="S48" s="44" t="str">
        <f>Data!AV43</f>
        <v>Northern</v>
      </c>
    </row>
    <row r="49" spans="1:19" ht="13.5" customHeight="1" x14ac:dyDescent="0.2">
      <c r="A49" s="2" t="str">
        <f>Data!A44</f>
        <v>Fauquier</v>
      </c>
      <c r="B49" s="4">
        <f>Data!B44</f>
        <v>43</v>
      </c>
      <c r="C49" s="4">
        <f>Data!C44</f>
        <v>34</v>
      </c>
      <c r="D49" s="5">
        <f t="shared" si="0"/>
        <v>0.79069767441860461</v>
      </c>
      <c r="E49" s="4">
        <f>Data!D44</f>
        <v>1</v>
      </c>
      <c r="F49" s="5">
        <f t="shared" si="1"/>
        <v>2.3255813953488372E-2</v>
      </c>
      <c r="G49" s="4">
        <f t="shared" si="2"/>
        <v>35</v>
      </c>
      <c r="H49" s="5">
        <f t="shared" si="3"/>
        <v>0.81395348837209303</v>
      </c>
      <c r="I49" s="4">
        <f>Data!E44</f>
        <v>28</v>
      </c>
      <c r="J49" s="5">
        <f t="shared" si="4"/>
        <v>0.65116279069767447</v>
      </c>
      <c r="K49" s="4">
        <f>Data!F44</f>
        <v>4</v>
      </c>
      <c r="L49" s="6">
        <f t="shared" si="5"/>
        <v>9.3023255813953487E-2</v>
      </c>
      <c r="M49" s="11">
        <f>Data!AR44</f>
        <v>2</v>
      </c>
      <c r="N49" s="15">
        <f t="shared" si="6"/>
        <v>4.6511627906976744E-2</v>
      </c>
      <c r="O49" s="11">
        <f>Data!AS44</f>
        <v>0</v>
      </c>
      <c r="P49" s="15">
        <f t="shared" si="7"/>
        <v>0</v>
      </c>
      <c r="Q49" s="30">
        <f t="shared" si="8"/>
        <v>34</v>
      </c>
      <c r="R49" s="6">
        <f t="shared" si="9"/>
        <v>0.79069767441860461</v>
      </c>
      <c r="S49" s="44" t="str">
        <f>Data!AV44</f>
        <v>Northern</v>
      </c>
    </row>
    <row r="50" spans="1:19" ht="13.5" customHeight="1" x14ac:dyDescent="0.2">
      <c r="A50" s="2" t="str">
        <f>Data!A45</f>
        <v>Floyd</v>
      </c>
      <c r="B50" s="4">
        <f>Data!B45</f>
        <v>20</v>
      </c>
      <c r="C50" s="4">
        <f>Data!C45</f>
        <v>15</v>
      </c>
      <c r="D50" s="5">
        <f t="shared" si="0"/>
        <v>0.75</v>
      </c>
      <c r="E50" s="4">
        <f>Data!D45</f>
        <v>0</v>
      </c>
      <c r="F50" s="5">
        <f t="shared" si="1"/>
        <v>0</v>
      </c>
      <c r="G50" s="4">
        <f t="shared" si="2"/>
        <v>15</v>
      </c>
      <c r="H50" s="5">
        <f t="shared" si="3"/>
        <v>0.75</v>
      </c>
      <c r="I50" s="4">
        <f>Data!E45</f>
        <v>14</v>
      </c>
      <c r="J50" s="5">
        <f t="shared" si="4"/>
        <v>0.7</v>
      </c>
      <c r="K50" s="4">
        <f>Data!F45</f>
        <v>0</v>
      </c>
      <c r="L50" s="6">
        <f t="shared" si="5"/>
        <v>0</v>
      </c>
      <c r="M50" s="11">
        <f>Data!AR45</f>
        <v>0</v>
      </c>
      <c r="N50" s="15">
        <f t="shared" si="6"/>
        <v>0</v>
      </c>
      <c r="O50" s="11">
        <f>Data!AS45</f>
        <v>0</v>
      </c>
      <c r="P50" s="15">
        <f t="shared" si="7"/>
        <v>0</v>
      </c>
      <c r="Q50" s="30">
        <f t="shared" si="8"/>
        <v>14</v>
      </c>
      <c r="R50" s="6">
        <f t="shared" si="9"/>
        <v>0.7</v>
      </c>
      <c r="S50" s="44" t="str">
        <f>Data!AV45</f>
        <v>Western</v>
      </c>
    </row>
    <row r="51" spans="1:19" ht="13.5" customHeight="1" x14ac:dyDescent="0.2">
      <c r="A51" s="2" t="str">
        <f>Data!A46</f>
        <v>Fluvanna</v>
      </c>
      <c r="B51" s="4">
        <f>Data!B46</f>
        <v>17</v>
      </c>
      <c r="C51" s="4">
        <f>Data!C46</f>
        <v>15</v>
      </c>
      <c r="D51" s="5">
        <f t="shared" si="0"/>
        <v>0.88235294117647056</v>
      </c>
      <c r="E51" s="4">
        <f>Data!D46</f>
        <v>0</v>
      </c>
      <c r="F51" s="5">
        <f t="shared" si="1"/>
        <v>0</v>
      </c>
      <c r="G51" s="4">
        <f t="shared" si="2"/>
        <v>15</v>
      </c>
      <c r="H51" s="5">
        <f t="shared" si="3"/>
        <v>0.88235294117647056</v>
      </c>
      <c r="I51" s="4">
        <f>Data!E46</f>
        <v>12</v>
      </c>
      <c r="J51" s="5">
        <f t="shared" si="4"/>
        <v>0.70588235294117652</v>
      </c>
      <c r="K51" s="4">
        <f>Data!F46</f>
        <v>1</v>
      </c>
      <c r="L51" s="6">
        <f t="shared" si="5"/>
        <v>5.8823529411764705E-2</v>
      </c>
      <c r="M51" s="11">
        <f>Data!AR46</f>
        <v>0</v>
      </c>
      <c r="N51" s="15">
        <f t="shared" si="6"/>
        <v>0</v>
      </c>
      <c r="O51" s="11">
        <f>Data!AS46</f>
        <v>0</v>
      </c>
      <c r="P51" s="15">
        <f t="shared" si="7"/>
        <v>0</v>
      </c>
      <c r="Q51" s="30">
        <f t="shared" si="8"/>
        <v>13</v>
      </c>
      <c r="R51" s="6">
        <f t="shared" si="9"/>
        <v>0.76470588235294112</v>
      </c>
      <c r="S51" s="44" t="str">
        <f>Data!AV46</f>
        <v>Central</v>
      </c>
    </row>
    <row r="52" spans="1:19" ht="13.5" customHeight="1" x14ac:dyDescent="0.2">
      <c r="A52" s="2" t="str">
        <f>Data!A47</f>
        <v>Franklin City</v>
      </c>
      <c r="B52" s="4">
        <f>Data!B47</f>
        <v>6</v>
      </c>
      <c r="C52" s="4">
        <f>Data!C47</f>
        <v>5</v>
      </c>
      <c r="D52" s="5">
        <f t="shared" si="0"/>
        <v>0.83333333333333337</v>
      </c>
      <c r="E52" s="4">
        <f>Data!D47</f>
        <v>0</v>
      </c>
      <c r="F52" s="5">
        <f t="shared" si="1"/>
        <v>0</v>
      </c>
      <c r="G52" s="4">
        <f t="shared" si="2"/>
        <v>5</v>
      </c>
      <c r="H52" s="5">
        <f t="shared" si="3"/>
        <v>0.83333333333333337</v>
      </c>
      <c r="I52" s="4">
        <f>Data!E47</f>
        <v>2</v>
      </c>
      <c r="J52" s="5">
        <f t="shared" si="4"/>
        <v>0.33333333333333331</v>
      </c>
      <c r="K52" s="4">
        <f>Data!F47</f>
        <v>0</v>
      </c>
      <c r="L52" s="6">
        <f t="shared" si="5"/>
        <v>0</v>
      </c>
      <c r="M52" s="11">
        <f>Data!AR47</f>
        <v>0</v>
      </c>
      <c r="N52" s="15">
        <f t="shared" si="6"/>
        <v>0</v>
      </c>
      <c r="O52" s="11">
        <f>Data!AS47</f>
        <v>0</v>
      </c>
      <c r="P52" s="15">
        <f t="shared" si="7"/>
        <v>0</v>
      </c>
      <c r="Q52" s="30">
        <f t="shared" si="8"/>
        <v>2</v>
      </c>
      <c r="R52" s="6">
        <f t="shared" si="9"/>
        <v>0.33333333333333331</v>
      </c>
      <c r="S52" s="44" t="str">
        <f>Data!AV47</f>
        <v>Eastern</v>
      </c>
    </row>
    <row r="53" spans="1:19" ht="13.5" customHeight="1" x14ac:dyDescent="0.2">
      <c r="A53" s="2" t="str">
        <f>Data!A48</f>
        <v>Franklin County</v>
      </c>
      <c r="B53" s="4">
        <f>Data!B48</f>
        <v>89</v>
      </c>
      <c r="C53" s="4">
        <f>Data!C48</f>
        <v>74</v>
      </c>
      <c r="D53" s="5">
        <f t="shared" si="0"/>
        <v>0.8314606741573034</v>
      </c>
      <c r="E53" s="4">
        <f>Data!D48</f>
        <v>0</v>
      </c>
      <c r="F53" s="5">
        <f t="shared" si="1"/>
        <v>0</v>
      </c>
      <c r="G53" s="4">
        <f t="shared" si="2"/>
        <v>74</v>
      </c>
      <c r="H53" s="5">
        <f t="shared" si="3"/>
        <v>0.8314606741573034</v>
      </c>
      <c r="I53" s="4">
        <f>Data!E48</f>
        <v>72</v>
      </c>
      <c r="J53" s="5">
        <f t="shared" si="4"/>
        <v>0.8089887640449438</v>
      </c>
      <c r="K53" s="4">
        <f>Data!F48</f>
        <v>3</v>
      </c>
      <c r="L53" s="6">
        <f t="shared" si="5"/>
        <v>3.3707865168539325E-2</v>
      </c>
      <c r="M53" s="11">
        <f>Data!AR48</f>
        <v>2</v>
      </c>
      <c r="N53" s="15">
        <f t="shared" si="6"/>
        <v>2.247191011235955E-2</v>
      </c>
      <c r="O53" s="11">
        <f>Data!AS48</f>
        <v>0</v>
      </c>
      <c r="P53" s="15">
        <f t="shared" si="7"/>
        <v>0</v>
      </c>
      <c r="Q53" s="30">
        <f t="shared" si="8"/>
        <v>77</v>
      </c>
      <c r="R53" s="6">
        <f t="shared" si="9"/>
        <v>0.8651685393258427</v>
      </c>
      <c r="S53" s="44" t="str">
        <f>Data!AV48</f>
        <v>Piedmont</v>
      </c>
    </row>
    <row r="54" spans="1:19" ht="13.5" customHeight="1" x14ac:dyDescent="0.2">
      <c r="A54" s="2" t="str">
        <f>Data!A49</f>
        <v>Frederick</v>
      </c>
      <c r="B54" s="4">
        <f>Data!B49</f>
        <v>37</v>
      </c>
      <c r="C54" s="4">
        <f>Data!C49</f>
        <v>24</v>
      </c>
      <c r="D54" s="5">
        <f t="shared" si="0"/>
        <v>0.64864864864864868</v>
      </c>
      <c r="E54" s="4">
        <f>Data!D49</f>
        <v>0</v>
      </c>
      <c r="F54" s="5">
        <f t="shared" si="1"/>
        <v>0</v>
      </c>
      <c r="G54" s="4">
        <f t="shared" si="2"/>
        <v>24</v>
      </c>
      <c r="H54" s="5">
        <f t="shared" si="3"/>
        <v>0.64864864864864868</v>
      </c>
      <c r="I54" s="4">
        <f>Data!E49</f>
        <v>18</v>
      </c>
      <c r="J54" s="5">
        <f t="shared" si="4"/>
        <v>0.48648648648648651</v>
      </c>
      <c r="K54" s="4">
        <f>Data!F49</f>
        <v>4</v>
      </c>
      <c r="L54" s="6">
        <f t="shared" si="5"/>
        <v>0.10810810810810811</v>
      </c>
      <c r="M54" s="11">
        <f>Data!AR49</f>
        <v>2</v>
      </c>
      <c r="N54" s="15">
        <f t="shared" si="6"/>
        <v>5.4054054054054057E-2</v>
      </c>
      <c r="O54" s="11">
        <f>Data!AS49</f>
        <v>0</v>
      </c>
      <c r="P54" s="15">
        <f t="shared" si="7"/>
        <v>0</v>
      </c>
      <c r="Q54" s="30">
        <f t="shared" si="8"/>
        <v>24</v>
      </c>
      <c r="R54" s="6">
        <f t="shared" si="9"/>
        <v>0.64864864864864868</v>
      </c>
      <c r="S54" s="44" t="str">
        <f>Data!AV49</f>
        <v>Northern</v>
      </c>
    </row>
    <row r="55" spans="1:19" ht="13.5" customHeight="1" x14ac:dyDescent="0.2">
      <c r="A55" s="2" t="str">
        <f>Data!A50</f>
        <v>Fredericksburg</v>
      </c>
      <c r="B55" s="4">
        <f>Data!B50</f>
        <v>31</v>
      </c>
      <c r="C55" s="4">
        <f>Data!C50</f>
        <v>29</v>
      </c>
      <c r="D55" s="5">
        <f t="shared" si="0"/>
        <v>0.93548387096774188</v>
      </c>
      <c r="E55" s="4">
        <f>Data!D50</f>
        <v>0</v>
      </c>
      <c r="F55" s="5">
        <f t="shared" si="1"/>
        <v>0</v>
      </c>
      <c r="G55" s="4">
        <f t="shared" si="2"/>
        <v>29</v>
      </c>
      <c r="H55" s="5">
        <f t="shared" si="3"/>
        <v>0.93548387096774188</v>
      </c>
      <c r="I55" s="4">
        <f>Data!E50</f>
        <v>24</v>
      </c>
      <c r="J55" s="5">
        <f t="shared" si="4"/>
        <v>0.77419354838709675</v>
      </c>
      <c r="K55" s="4">
        <f>Data!F50</f>
        <v>1</v>
      </c>
      <c r="L55" s="6">
        <f t="shared" si="5"/>
        <v>3.2258064516129031E-2</v>
      </c>
      <c r="M55" s="11">
        <f>Data!AR50</f>
        <v>0</v>
      </c>
      <c r="N55" s="15">
        <f t="shared" si="6"/>
        <v>0</v>
      </c>
      <c r="O55" s="11">
        <f>Data!AS50</f>
        <v>0</v>
      </c>
      <c r="P55" s="15">
        <f t="shared" si="7"/>
        <v>0</v>
      </c>
      <c r="Q55" s="30">
        <f t="shared" si="8"/>
        <v>25</v>
      </c>
      <c r="R55" s="6">
        <f t="shared" si="9"/>
        <v>0.80645161290322576</v>
      </c>
      <c r="S55" s="44" t="str">
        <f>Data!AV50</f>
        <v>Northern</v>
      </c>
    </row>
    <row r="56" spans="1:19" ht="13.5" customHeight="1" x14ac:dyDescent="0.2">
      <c r="A56" s="2" t="str">
        <f>Data!A51</f>
        <v>Galax</v>
      </c>
      <c r="B56" s="4">
        <f>Data!B51</f>
        <v>62</v>
      </c>
      <c r="C56" s="4">
        <f>Data!C51</f>
        <v>51</v>
      </c>
      <c r="D56" s="5">
        <f t="shared" si="0"/>
        <v>0.82258064516129037</v>
      </c>
      <c r="E56" s="4">
        <f>Data!D51</f>
        <v>0</v>
      </c>
      <c r="F56" s="5">
        <f t="shared" si="1"/>
        <v>0</v>
      </c>
      <c r="G56" s="4">
        <f t="shared" si="2"/>
        <v>51</v>
      </c>
      <c r="H56" s="5">
        <f t="shared" si="3"/>
        <v>0.82258064516129037</v>
      </c>
      <c r="I56" s="4">
        <f>Data!E51</f>
        <v>56</v>
      </c>
      <c r="J56" s="5">
        <f t="shared" si="4"/>
        <v>0.90322580645161288</v>
      </c>
      <c r="K56" s="4">
        <f>Data!F51</f>
        <v>1</v>
      </c>
      <c r="L56" s="6">
        <f t="shared" si="5"/>
        <v>1.6129032258064516E-2</v>
      </c>
      <c r="M56" s="11">
        <f>Data!AR51</f>
        <v>2</v>
      </c>
      <c r="N56" s="15">
        <f t="shared" si="6"/>
        <v>3.2258064516129031E-2</v>
      </c>
      <c r="O56" s="11">
        <f>Data!AS51</f>
        <v>1</v>
      </c>
      <c r="P56" s="15">
        <f t="shared" si="7"/>
        <v>1.6129032258064516E-2</v>
      </c>
      <c r="Q56" s="30">
        <f t="shared" si="8"/>
        <v>60</v>
      </c>
      <c r="R56" s="6">
        <f t="shared" si="9"/>
        <v>0.967741935483871</v>
      </c>
      <c r="S56" s="44" t="str">
        <f>Data!AV51</f>
        <v>Western</v>
      </c>
    </row>
    <row r="57" spans="1:19" ht="13.5" customHeight="1" x14ac:dyDescent="0.2">
      <c r="A57" s="2" t="str">
        <f>Data!A52</f>
        <v>Giles</v>
      </c>
      <c r="B57" s="4">
        <f>Data!B52</f>
        <v>42</v>
      </c>
      <c r="C57" s="4">
        <f>Data!C52</f>
        <v>35</v>
      </c>
      <c r="D57" s="5">
        <f t="shared" si="0"/>
        <v>0.83333333333333337</v>
      </c>
      <c r="E57" s="4">
        <f>Data!D52</f>
        <v>0</v>
      </c>
      <c r="F57" s="5">
        <f t="shared" si="1"/>
        <v>0</v>
      </c>
      <c r="G57" s="4">
        <f t="shared" si="2"/>
        <v>35</v>
      </c>
      <c r="H57" s="5">
        <f t="shared" si="3"/>
        <v>0.83333333333333337</v>
      </c>
      <c r="I57" s="4">
        <f>Data!E52</f>
        <v>33</v>
      </c>
      <c r="J57" s="5">
        <f t="shared" si="4"/>
        <v>0.7857142857142857</v>
      </c>
      <c r="K57" s="4">
        <f>Data!F52</f>
        <v>4</v>
      </c>
      <c r="L57" s="6">
        <f t="shared" si="5"/>
        <v>9.5238095238095233E-2</v>
      </c>
      <c r="M57" s="11">
        <f>Data!AR52</f>
        <v>0</v>
      </c>
      <c r="N57" s="15">
        <f t="shared" si="6"/>
        <v>0</v>
      </c>
      <c r="O57" s="11">
        <f>Data!AS52</f>
        <v>0</v>
      </c>
      <c r="P57" s="15">
        <f t="shared" si="7"/>
        <v>0</v>
      </c>
      <c r="Q57" s="30">
        <f t="shared" si="8"/>
        <v>37</v>
      </c>
      <c r="R57" s="6">
        <f t="shared" si="9"/>
        <v>0.88095238095238093</v>
      </c>
      <c r="S57" s="44" t="str">
        <f>Data!AV52</f>
        <v>Western</v>
      </c>
    </row>
    <row r="58" spans="1:19" ht="13.5" customHeight="1" x14ac:dyDescent="0.2">
      <c r="A58" s="2" t="str">
        <f>Data!A53</f>
        <v>Gloucester</v>
      </c>
      <c r="B58" s="4">
        <f>Data!B53</f>
        <v>27</v>
      </c>
      <c r="C58" s="4">
        <f>Data!C53</f>
        <v>24</v>
      </c>
      <c r="D58" s="5">
        <f t="shared" si="0"/>
        <v>0.88888888888888884</v>
      </c>
      <c r="E58" s="4">
        <f>Data!D53</f>
        <v>0</v>
      </c>
      <c r="F58" s="5">
        <f t="shared" si="1"/>
        <v>0</v>
      </c>
      <c r="G58" s="4">
        <f t="shared" si="2"/>
        <v>24</v>
      </c>
      <c r="H58" s="5">
        <f t="shared" si="3"/>
        <v>0.88888888888888884</v>
      </c>
      <c r="I58" s="4">
        <f>Data!E53</f>
        <v>17</v>
      </c>
      <c r="J58" s="5">
        <f t="shared" si="4"/>
        <v>0.62962962962962965</v>
      </c>
      <c r="K58" s="4">
        <f>Data!F53</f>
        <v>8</v>
      </c>
      <c r="L58" s="6">
        <f t="shared" si="5"/>
        <v>0.29629629629629628</v>
      </c>
      <c r="M58" s="11">
        <f>Data!AR53</f>
        <v>1</v>
      </c>
      <c r="N58" s="15">
        <f t="shared" si="6"/>
        <v>3.7037037037037035E-2</v>
      </c>
      <c r="O58" s="11">
        <f>Data!AS53</f>
        <v>0</v>
      </c>
      <c r="P58" s="15">
        <f t="shared" si="7"/>
        <v>0</v>
      </c>
      <c r="Q58" s="30">
        <f t="shared" si="8"/>
        <v>26</v>
      </c>
      <c r="R58" s="6">
        <f t="shared" si="9"/>
        <v>0.96296296296296291</v>
      </c>
      <c r="S58" s="44" t="str">
        <f>Data!AV53</f>
        <v>Eastern</v>
      </c>
    </row>
    <row r="59" spans="1:19" ht="13.5" customHeight="1" x14ac:dyDescent="0.2">
      <c r="A59" s="2" t="str">
        <f>Data!A54</f>
        <v>Goochland</v>
      </c>
      <c r="B59" s="4">
        <f>Data!B54</f>
        <v>14</v>
      </c>
      <c r="C59" s="4">
        <f>Data!C54</f>
        <v>8</v>
      </c>
      <c r="D59" s="5">
        <f t="shared" si="0"/>
        <v>0.5714285714285714</v>
      </c>
      <c r="E59" s="4">
        <f>Data!D54</f>
        <v>0</v>
      </c>
      <c r="F59" s="5">
        <f t="shared" si="1"/>
        <v>0</v>
      </c>
      <c r="G59" s="4">
        <f t="shared" si="2"/>
        <v>8</v>
      </c>
      <c r="H59" s="5">
        <f t="shared" si="3"/>
        <v>0.5714285714285714</v>
      </c>
      <c r="I59" s="4">
        <f>Data!E54</f>
        <v>5</v>
      </c>
      <c r="J59" s="5">
        <f t="shared" si="4"/>
        <v>0.35714285714285715</v>
      </c>
      <c r="K59" s="4">
        <f>Data!F54</f>
        <v>3</v>
      </c>
      <c r="L59" s="6">
        <f t="shared" si="5"/>
        <v>0.21428571428571427</v>
      </c>
      <c r="M59" s="11">
        <f>Data!AR54</f>
        <v>0</v>
      </c>
      <c r="N59" s="15">
        <f t="shared" si="6"/>
        <v>0</v>
      </c>
      <c r="O59" s="11">
        <f>Data!AS54</f>
        <v>3</v>
      </c>
      <c r="P59" s="15">
        <f t="shared" si="7"/>
        <v>0.21428571428571427</v>
      </c>
      <c r="Q59" s="30">
        <f t="shared" si="8"/>
        <v>11</v>
      </c>
      <c r="R59" s="6">
        <f t="shared" si="9"/>
        <v>0.7857142857142857</v>
      </c>
      <c r="S59" s="44" t="str">
        <f>Data!AV54</f>
        <v>Central</v>
      </c>
    </row>
    <row r="60" spans="1:19" ht="13.5" customHeight="1" x14ac:dyDescent="0.2">
      <c r="A60" s="2" t="str">
        <f>Data!A55</f>
        <v>Grayson</v>
      </c>
      <c r="B60" s="4">
        <f>Data!B55</f>
        <v>24</v>
      </c>
      <c r="C60" s="4">
        <f>Data!C55</f>
        <v>21</v>
      </c>
      <c r="D60" s="5">
        <f t="shared" si="0"/>
        <v>0.875</v>
      </c>
      <c r="E60" s="4">
        <f>Data!D55</f>
        <v>0</v>
      </c>
      <c r="F60" s="5">
        <f t="shared" si="1"/>
        <v>0</v>
      </c>
      <c r="G60" s="4">
        <f t="shared" si="2"/>
        <v>21</v>
      </c>
      <c r="H60" s="5">
        <f t="shared" si="3"/>
        <v>0.875</v>
      </c>
      <c r="I60" s="4">
        <f>Data!E55</f>
        <v>22</v>
      </c>
      <c r="J60" s="5">
        <f t="shared" si="4"/>
        <v>0.91666666666666663</v>
      </c>
      <c r="K60" s="4">
        <f>Data!F55</f>
        <v>0</v>
      </c>
      <c r="L60" s="6">
        <f t="shared" si="5"/>
        <v>0</v>
      </c>
      <c r="M60" s="11">
        <f>Data!AR55</f>
        <v>0</v>
      </c>
      <c r="N60" s="15">
        <f t="shared" si="6"/>
        <v>0</v>
      </c>
      <c r="O60" s="11">
        <f>Data!AS55</f>
        <v>0</v>
      </c>
      <c r="P60" s="15">
        <f t="shared" si="7"/>
        <v>0</v>
      </c>
      <c r="Q60" s="30">
        <f t="shared" si="8"/>
        <v>22</v>
      </c>
      <c r="R60" s="6">
        <f t="shared" si="9"/>
        <v>0.91666666666666663</v>
      </c>
      <c r="S60" s="44" t="str">
        <f>Data!AV55</f>
        <v>Western</v>
      </c>
    </row>
    <row r="61" spans="1:19" ht="13.5" customHeight="1" x14ac:dyDescent="0.2">
      <c r="A61" s="2" t="str">
        <f>Data!A56</f>
        <v>Greene</v>
      </c>
      <c r="B61" s="4">
        <f>Data!B56</f>
        <v>12</v>
      </c>
      <c r="C61" s="4">
        <f>Data!C56</f>
        <v>9</v>
      </c>
      <c r="D61" s="5">
        <f t="shared" si="0"/>
        <v>0.75</v>
      </c>
      <c r="E61" s="4">
        <f>Data!D56</f>
        <v>0</v>
      </c>
      <c r="F61" s="5">
        <f t="shared" si="1"/>
        <v>0</v>
      </c>
      <c r="G61" s="4">
        <f t="shared" si="2"/>
        <v>9</v>
      </c>
      <c r="H61" s="5">
        <f t="shared" si="3"/>
        <v>0.75</v>
      </c>
      <c r="I61" s="4">
        <f>Data!E56</f>
        <v>4</v>
      </c>
      <c r="J61" s="5">
        <f t="shared" si="4"/>
        <v>0.33333333333333331</v>
      </c>
      <c r="K61" s="4">
        <f>Data!F56</f>
        <v>4</v>
      </c>
      <c r="L61" s="6">
        <f t="shared" si="5"/>
        <v>0.33333333333333331</v>
      </c>
      <c r="M61" s="11">
        <f>Data!AR56</f>
        <v>0</v>
      </c>
      <c r="N61" s="15">
        <f t="shared" si="6"/>
        <v>0</v>
      </c>
      <c r="O61" s="11">
        <f>Data!AS56</f>
        <v>1</v>
      </c>
      <c r="P61" s="15">
        <f t="shared" si="7"/>
        <v>8.3333333333333329E-2</v>
      </c>
      <c r="Q61" s="30">
        <f t="shared" si="8"/>
        <v>9</v>
      </c>
      <c r="R61" s="6">
        <f t="shared" si="9"/>
        <v>0.75</v>
      </c>
      <c r="S61" s="44" t="str">
        <f>Data!AV56</f>
        <v>Northern</v>
      </c>
    </row>
    <row r="62" spans="1:19" ht="13.5" customHeight="1" x14ac:dyDescent="0.2">
      <c r="A62" s="2" t="str">
        <f>Data!A57</f>
        <v>Greensville</v>
      </c>
      <c r="B62" s="4">
        <f>Data!B57</f>
        <v>20</v>
      </c>
      <c r="C62" s="4">
        <f>Data!C57</f>
        <v>18</v>
      </c>
      <c r="D62" s="5">
        <f t="shared" si="0"/>
        <v>0.9</v>
      </c>
      <c r="E62" s="4">
        <f>Data!D57</f>
        <v>0</v>
      </c>
      <c r="F62" s="5">
        <f t="shared" si="1"/>
        <v>0</v>
      </c>
      <c r="G62" s="4">
        <f t="shared" si="2"/>
        <v>18</v>
      </c>
      <c r="H62" s="5">
        <f t="shared" si="3"/>
        <v>0.9</v>
      </c>
      <c r="I62" s="4">
        <f>Data!E57</f>
        <v>18</v>
      </c>
      <c r="J62" s="5">
        <f t="shared" si="4"/>
        <v>0.9</v>
      </c>
      <c r="K62" s="4">
        <f>Data!F57</f>
        <v>0</v>
      </c>
      <c r="L62" s="6">
        <f t="shared" si="5"/>
        <v>0</v>
      </c>
      <c r="M62" s="11">
        <f>Data!AR57</f>
        <v>0</v>
      </c>
      <c r="N62" s="15">
        <f t="shared" si="6"/>
        <v>0</v>
      </c>
      <c r="O62" s="11">
        <f>Data!AS57</f>
        <v>0</v>
      </c>
      <c r="P62" s="15">
        <f t="shared" si="7"/>
        <v>0</v>
      </c>
      <c r="Q62" s="30">
        <f t="shared" si="8"/>
        <v>18</v>
      </c>
      <c r="R62" s="6">
        <f t="shared" si="9"/>
        <v>0.9</v>
      </c>
      <c r="S62" s="44" t="str">
        <f>Data!AV57</f>
        <v>Eastern</v>
      </c>
    </row>
    <row r="63" spans="1:19" ht="13.5" customHeight="1" x14ac:dyDescent="0.2">
      <c r="A63" s="2" t="str">
        <f>Data!A58</f>
        <v>Halifax</v>
      </c>
      <c r="B63" s="4">
        <f>Data!B58</f>
        <v>31</v>
      </c>
      <c r="C63" s="4">
        <f>Data!C58</f>
        <v>21</v>
      </c>
      <c r="D63" s="5">
        <f t="shared" si="0"/>
        <v>0.67741935483870963</v>
      </c>
      <c r="E63" s="4">
        <f>Data!D58</f>
        <v>0</v>
      </c>
      <c r="F63" s="5">
        <f t="shared" si="1"/>
        <v>0</v>
      </c>
      <c r="G63" s="4">
        <f t="shared" si="2"/>
        <v>21</v>
      </c>
      <c r="H63" s="5">
        <f t="shared" si="3"/>
        <v>0.67741935483870963</v>
      </c>
      <c r="I63" s="4">
        <f>Data!E58</f>
        <v>26</v>
      </c>
      <c r="J63" s="5">
        <f t="shared" si="4"/>
        <v>0.83870967741935487</v>
      </c>
      <c r="K63" s="4">
        <f>Data!F58</f>
        <v>0</v>
      </c>
      <c r="L63" s="6">
        <f t="shared" si="5"/>
        <v>0</v>
      </c>
      <c r="M63" s="11">
        <f>Data!AR58</f>
        <v>0</v>
      </c>
      <c r="N63" s="15">
        <f t="shared" si="6"/>
        <v>0</v>
      </c>
      <c r="O63" s="11">
        <f>Data!AS58</f>
        <v>0</v>
      </c>
      <c r="P63" s="15">
        <f t="shared" si="7"/>
        <v>0</v>
      </c>
      <c r="Q63" s="30">
        <f t="shared" si="8"/>
        <v>26</v>
      </c>
      <c r="R63" s="6">
        <f t="shared" si="9"/>
        <v>0.83870967741935487</v>
      </c>
      <c r="S63" s="44" t="str">
        <f>Data!AV58</f>
        <v>Piedmont</v>
      </c>
    </row>
    <row r="64" spans="1:19" ht="13.5" customHeight="1" x14ac:dyDescent="0.2">
      <c r="A64" s="2" t="str">
        <f>Data!A59</f>
        <v>Hampton</v>
      </c>
      <c r="B64" s="4">
        <f>Data!B59</f>
        <v>71</v>
      </c>
      <c r="C64" s="4">
        <f>Data!C59</f>
        <v>65</v>
      </c>
      <c r="D64" s="5">
        <f t="shared" si="0"/>
        <v>0.91549295774647887</v>
      </c>
      <c r="E64" s="4">
        <f>Data!D59</f>
        <v>0</v>
      </c>
      <c r="F64" s="5">
        <f t="shared" si="1"/>
        <v>0</v>
      </c>
      <c r="G64" s="4">
        <f t="shared" si="2"/>
        <v>65</v>
      </c>
      <c r="H64" s="5">
        <f t="shared" si="3"/>
        <v>0.91549295774647887</v>
      </c>
      <c r="I64" s="4">
        <f>Data!E59</f>
        <v>63</v>
      </c>
      <c r="J64" s="5">
        <f t="shared" si="4"/>
        <v>0.88732394366197187</v>
      </c>
      <c r="K64" s="4">
        <f>Data!F59</f>
        <v>3</v>
      </c>
      <c r="L64" s="6">
        <f t="shared" si="5"/>
        <v>4.2253521126760563E-2</v>
      </c>
      <c r="M64" s="11">
        <f>Data!AR59</f>
        <v>4</v>
      </c>
      <c r="N64" s="15">
        <f t="shared" si="6"/>
        <v>5.6338028169014086E-2</v>
      </c>
      <c r="O64" s="11">
        <f>Data!AS59</f>
        <v>0</v>
      </c>
      <c r="P64" s="15">
        <f t="shared" si="7"/>
        <v>0</v>
      </c>
      <c r="Q64" s="30">
        <f t="shared" si="8"/>
        <v>70</v>
      </c>
      <c r="R64" s="6">
        <f t="shared" si="9"/>
        <v>0.9859154929577465</v>
      </c>
      <c r="S64" s="44" t="str">
        <f>Data!AV59</f>
        <v>Eastern</v>
      </c>
    </row>
    <row r="65" spans="1:19" ht="13.5" customHeight="1" x14ac:dyDescent="0.2">
      <c r="A65" s="2" t="str">
        <f>Data!A60</f>
        <v>Hanover</v>
      </c>
      <c r="B65" s="4">
        <f>Data!B60</f>
        <v>26</v>
      </c>
      <c r="C65" s="4">
        <f>Data!C60</f>
        <v>16</v>
      </c>
      <c r="D65" s="5">
        <f t="shared" si="0"/>
        <v>0.61538461538461542</v>
      </c>
      <c r="E65" s="4">
        <f>Data!D60</f>
        <v>0</v>
      </c>
      <c r="F65" s="5">
        <f t="shared" si="1"/>
        <v>0</v>
      </c>
      <c r="G65" s="4">
        <f t="shared" si="2"/>
        <v>16</v>
      </c>
      <c r="H65" s="5">
        <f t="shared" si="3"/>
        <v>0.61538461538461542</v>
      </c>
      <c r="I65" s="4">
        <f>Data!E60</f>
        <v>16</v>
      </c>
      <c r="J65" s="5">
        <f t="shared" si="4"/>
        <v>0.61538461538461542</v>
      </c>
      <c r="K65" s="4">
        <f>Data!F60</f>
        <v>1</v>
      </c>
      <c r="L65" s="6">
        <f t="shared" si="5"/>
        <v>3.8461538461538464E-2</v>
      </c>
      <c r="M65" s="11">
        <f>Data!AR60</f>
        <v>0</v>
      </c>
      <c r="N65" s="15">
        <f t="shared" si="6"/>
        <v>0</v>
      </c>
      <c r="O65" s="11">
        <f>Data!AS60</f>
        <v>0</v>
      </c>
      <c r="P65" s="15">
        <f t="shared" si="7"/>
        <v>0</v>
      </c>
      <c r="Q65" s="30">
        <f t="shared" si="8"/>
        <v>17</v>
      </c>
      <c r="R65" s="6">
        <f t="shared" si="9"/>
        <v>0.65384615384615385</v>
      </c>
      <c r="S65" s="44" t="str">
        <f>Data!AV60</f>
        <v>Central</v>
      </c>
    </row>
    <row r="66" spans="1:19" ht="13.5" customHeight="1" x14ac:dyDescent="0.2">
      <c r="A66" s="2" t="str">
        <f>Data!A61</f>
        <v>Harrisonburg</v>
      </c>
      <c r="B66" s="4">
        <f>Data!B61</f>
        <v>0</v>
      </c>
      <c r="C66" s="4">
        <f>Data!C61</f>
        <v>0</v>
      </c>
      <c r="D66" s="5">
        <f t="shared" si="0"/>
        <v>0</v>
      </c>
      <c r="E66" s="4">
        <f>Data!D61</f>
        <v>0</v>
      </c>
      <c r="F66" s="5">
        <f t="shared" si="1"/>
        <v>0</v>
      </c>
      <c r="G66" s="4">
        <f t="shared" si="2"/>
        <v>0</v>
      </c>
      <c r="H66" s="5">
        <f t="shared" si="3"/>
        <v>0</v>
      </c>
      <c r="I66" s="4">
        <f>Data!E61</f>
        <v>0</v>
      </c>
      <c r="J66" s="5">
        <f t="shared" si="4"/>
        <v>0</v>
      </c>
      <c r="K66" s="4">
        <f>Data!F61</f>
        <v>0</v>
      </c>
      <c r="L66" s="6">
        <f t="shared" si="5"/>
        <v>0</v>
      </c>
      <c r="M66" s="11">
        <f>Data!AR61</f>
        <v>0</v>
      </c>
      <c r="N66" s="15">
        <f t="shared" si="6"/>
        <v>0</v>
      </c>
      <c r="O66" s="11">
        <f>Data!AS61</f>
        <v>0</v>
      </c>
      <c r="P66" s="15">
        <f t="shared" si="7"/>
        <v>0</v>
      </c>
      <c r="Q66" s="30">
        <f t="shared" si="8"/>
        <v>0</v>
      </c>
      <c r="R66" s="6">
        <f t="shared" si="9"/>
        <v>0</v>
      </c>
      <c r="S66" s="44" t="str">
        <f>Data!AV61</f>
        <v>Northern</v>
      </c>
    </row>
    <row r="67" spans="1:19" ht="13.5" customHeight="1" x14ac:dyDescent="0.2">
      <c r="A67" s="2" t="str">
        <f>Data!A62</f>
        <v>Henrico</v>
      </c>
      <c r="B67" s="4">
        <f>Data!B62</f>
        <v>131</v>
      </c>
      <c r="C67" s="4">
        <f>Data!C62</f>
        <v>98</v>
      </c>
      <c r="D67" s="5">
        <f t="shared" si="0"/>
        <v>0.74809160305343514</v>
      </c>
      <c r="E67" s="4">
        <f>Data!D62</f>
        <v>1</v>
      </c>
      <c r="F67" s="5">
        <f t="shared" si="1"/>
        <v>7.6335877862595417E-3</v>
      </c>
      <c r="G67" s="4">
        <f t="shared" si="2"/>
        <v>99</v>
      </c>
      <c r="H67" s="5">
        <f t="shared" si="3"/>
        <v>0.75572519083969469</v>
      </c>
      <c r="I67" s="4">
        <f>Data!E62</f>
        <v>87</v>
      </c>
      <c r="J67" s="5">
        <f t="shared" si="4"/>
        <v>0.66412213740458015</v>
      </c>
      <c r="K67" s="4">
        <f>Data!F62</f>
        <v>5</v>
      </c>
      <c r="L67" s="6">
        <f t="shared" si="5"/>
        <v>3.8167938931297711E-2</v>
      </c>
      <c r="M67" s="11">
        <f>Data!AR62</f>
        <v>2</v>
      </c>
      <c r="N67" s="15">
        <f t="shared" si="6"/>
        <v>1.5267175572519083E-2</v>
      </c>
      <c r="O67" s="11">
        <f>Data!AS62</f>
        <v>1</v>
      </c>
      <c r="P67" s="15">
        <f t="shared" si="7"/>
        <v>7.6335877862595417E-3</v>
      </c>
      <c r="Q67" s="30">
        <f t="shared" si="8"/>
        <v>95</v>
      </c>
      <c r="R67" s="6">
        <f t="shared" si="9"/>
        <v>0.72519083969465647</v>
      </c>
      <c r="S67" s="44" t="str">
        <f>Data!AV62</f>
        <v>Central</v>
      </c>
    </row>
    <row r="68" spans="1:19" ht="13.5" customHeight="1" x14ac:dyDescent="0.2">
      <c r="A68" s="2" t="str">
        <f>Data!A63</f>
        <v>Henry</v>
      </c>
      <c r="B68" s="4">
        <f>Data!B63</f>
        <v>63</v>
      </c>
      <c r="C68" s="4">
        <f>Data!C63</f>
        <v>60</v>
      </c>
      <c r="D68" s="5">
        <f t="shared" si="0"/>
        <v>0.95238095238095233</v>
      </c>
      <c r="E68" s="4">
        <f>Data!D63</f>
        <v>0</v>
      </c>
      <c r="F68" s="5">
        <f t="shared" si="1"/>
        <v>0</v>
      </c>
      <c r="G68" s="4">
        <f t="shared" si="2"/>
        <v>60</v>
      </c>
      <c r="H68" s="5">
        <f t="shared" si="3"/>
        <v>0.95238095238095233</v>
      </c>
      <c r="I68" s="4">
        <f>Data!E63</f>
        <v>40</v>
      </c>
      <c r="J68" s="5">
        <f t="shared" si="4"/>
        <v>0.63492063492063489</v>
      </c>
      <c r="K68" s="4">
        <f>Data!F63</f>
        <v>8</v>
      </c>
      <c r="L68" s="6">
        <f t="shared" si="5"/>
        <v>0.12698412698412698</v>
      </c>
      <c r="M68" s="11">
        <f>Data!AR63</f>
        <v>0</v>
      </c>
      <c r="N68" s="15">
        <f t="shared" si="6"/>
        <v>0</v>
      </c>
      <c r="O68" s="11">
        <f>Data!AS63</f>
        <v>5</v>
      </c>
      <c r="P68" s="15">
        <f t="shared" si="7"/>
        <v>7.9365079365079361E-2</v>
      </c>
      <c r="Q68" s="30">
        <f t="shared" si="8"/>
        <v>53</v>
      </c>
      <c r="R68" s="6">
        <f t="shared" si="9"/>
        <v>0.84126984126984128</v>
      </c>
      <c r="S68" s="44" t="str">
        <f>Data!AV63</f>
        <v>Piedmont</v>
      </c>
    </row>
    <row r="69" spans="1:19" ht="13.5" customHeight="1" x14ac:dyDescent="0.2">
      <c r="A69" s="2" t="str">
        <f>Data!A64</f>
        <v>Highland</v>
      </c>
      <c r="B69" s="4">
        <f>Data!B64</f>
        <v>0</v>
      </c>
      <c r="C69" s="4">
        <f>Data!C64</f>
        <v>0</v>
      </c>
      <c r="D69" s="5">
        <f t="shared" si="0"/>
        <v>0</v>
      </c>
      <c r="E69" s="4">
        <f>Data!D64</f>
        <v>0</v>
      </c>
      <c r="F69" s="5">
        <f t="shared" si="1"/>
        <v>0</v>
      </c>
      <c r="G69" s="4">
        <f t="shared" si="2"/>
        <v>0</v>
      </c>
      <c r="H69" s="5">
        <f t="shared" si="3"/>
        <v>0</v>
      </c>
      <c r="I69" s="4">
        <f>Data!E64</f>
        <v>0</v>
      </c>
      <c r="J69" s="5">
        <f t="shared" si="4"/>
        <v>0</v>
      </c>
      <c r="K69" s="4">
        <f>Data!F64</f>
        <v>0</v>
      </c>
      <c r="L69" s="6">
        <f t="shared" si="5"/>
        <v>0</v>
      </c>
      <c r="M69" s="11">
        <f>Data!AR64</f>
        <v>0</v>
      </c>
      <c r="N69" s="15">
        <f t="shared" si="6"/>
        <v>0</v>
      </c>
      <c r="O69" s="11">
        <f>Data!AS64</f>
        <v>0</v>
      </c>
      <c r="P69" s="15">
        <f t="shared" si="7"/>
        <v>0</v>
      </c>
      <c r="Q69" s="30">
        <f t="shared" si="8"/>
        <v>0</v>
      </c>
      <c r="R69" s="6">
        <f t="shared" si="9"/>
        <v>0</v>
      </c>
      <c r="S69" s="44" t="str">
        <f>Data!AV64</f>
        <v>Piedmont</v>
      </c>
    </row>
    <row r="70" spans="1:19" ht="13.5" customHeight="1" x14ac:dyDescent="0.2">
      <c r="A70" s="2" t="str">
        <f>Data!A65</f>
        <v>Hopewell</v>
      </c>
      <c r="B70" s="4">
        <f>Data!B65</f>
        <v>15</v>
      </c>
      <c r="C70" s="4">
        <f>Data!C65</f>
        <v>13</v>
      </c>
      <c r="D70" s="5">
        <f t="shared" si="0"/>
        <v>0.8666666666666667</v>
      </c>
      <c r="E70" s="4">
        <f>Data!D65</f>
        <v>0</v>
      </c>
      <c r="F70" s="5">
        <f t="shared" si="1"/>
        <v>0</v>
      </c>
      <c r="G70" s="4">
        <f t="shared" si="2"/>
        <v>13</v>
      </c>
      <c r="H70" s="5">
        <f t="shared" si="3"/>
        <v>0.8666666666666667</v>
      </c>
      <c r="I70" s="4">
        <f>Data!E65</f>
        <v>15</v>
      </c>
      <c r="J70" s="5">
        <f t="shared" si="4"/>
        <v>1</v>
      </c>
      <c r="K70" s="4">
        <f>Data!F65</f>
        <v>0</v>
      </c>
      <c r="L70" s="6">
        <f t="shared" si="5"/>
        <v>0</v>
      </c>
      <c r="M70" s="11">
        <f>Data!AR65</f>
        <v>0</v>
      </c>
      <c r="N70" s="15">
        <f t="shared" si="6"/>
        <v>0</v>
      </c>
      <c r="O70" s="11">
        <f>Data!AS65</f>
        <v>0</v>
      </c>
      <c r="P70" s="15">
        <f t="shared" si="7"/>
        <v>0</v>
      </c>
      <c r="Q70" s="30">
        <f t="shared" si="8"/>
        <v>15</v>
      </c>
      <c r="R70" s="6">
        <f t="shared" si="9"/>
        <v>1</v>
      </c>
      <c r="S70" s="44" t="str">
        <f>Data!AV65</f>
        <v>Central</v>
      </c>
    </row>
    <row r="71" spans="1:19" ht="13.5" customHeight="1" x14ac:dyDescent="0.2">
      <c r="A71" s="2" t="str">
        <f>Data!A66</f>
        <v>Isle Of Wight</v>
      </c>
      <c r="B71" s="4">
        <f>Data!B66</f>
        <v>9</v>
      </c>
      <c r="C71" s="4">
        <f>Data!C66</f>
        <v>7</v>
      </c>
      <c r="D71" s="5">
        <f t="shared" si="0"/>
        <v>0.77777777777777779</v>
      </c>
      <c r="E71" s="4">
        <f>Data!D66</f>
        <v>0</v>
      </c>
      <c r="F71" s="5">
        <f t="shared" si="1"/>
        <v>0</v>
      </c>
      <c r="G71" s="4">
        <f t="shared" si="2"/>
        <v>7</v>
      </c>
      <c r="H71" s="5">
        <f t="shared" si="3"/>
        <v>0.77777777777777779</v>
      </c>
      <c r="I71" s="4">
        <f>Data!E66</f>
        <v>7</v>
      </c>
      <c r="J71" s="5">
        <f t="shared" si="4"/>
        <v>0.77777777777777779</v>
      </c>
      <c r="K71" s="4">
        <f>Data!F66</f>
        <v>1</v>
      </c>
      <c r="L71" s="6">
        <f t="shared" si="5"/>
        <v>0.1111111111111111</v>
      </c>
      <c r="M71" s="11">
        <f>Data!AR66</f>
        <v>0</v>
      </c>
      <c r="N71" s="15">
        <f t="shared" si="6"/>
        <v>0</v>
      </c>
      <c r="O71" s="11">
        <f>Data!AS66</f>
        <v>0</v>
      </c>
      <c r="P71" s="15">
        <f t="shared" si="7"/>
        <v>0</v>
      </c>
      <c r="Q71" s="30">
        <f t="shared" si="8"/>
        <v>8</v>
      </c>
      <c r="R71" s="6">
        <f t="shared" si="9"/>
        <v>0.88888888888888884</v>
      </c>
      <c r="S71" s="44" t="str">
        <f>Data!AV66</f>
        <v>Eastern</v>
      </c>
    </row>
    <row r="72" spans="1:19" ht="13.5" customHeight="1" x14ac:dyDescent="0.2">
      <c r="A72" s="2" t="str">
        <f>Data!A67</f>
        <v>James City</v>
      </c>
      <c r="B72" s="4">
        <f>Data!B67</f>
        <v>17</v>
      </c>
      <c r="C72" s="4">
        <f>Data!C67</f>
        <v>11</v>
      </c>
      <c r="D72" s="5">
        <f t="shared" ref="D72:D135" si="10">IF(B72=0,0,C72/B72)</f>
        <v>0.6470588235294118</v>
      </c>
      <c r="E72" s="4">
        <f>Data!D67</f>
        <v>0</v>
      </c>
      <c r="F72" s="5">
        <f t="shared" ref="F72:F135" si="11">IF(B72=0,0,E72/B72)</f>
        <v>0</v>
      </c>
      <c r="G72" s="4">
        <f t="shared" ref="G72:G135" si="12">E72+C72</f>
        <v>11</v>
      </c>
      <c r="H72" s="5">
        <f t="shared" ref="H72:H135" si="13">IF(B72=0,0,G72/B72)</f>
        <v>0.6470588235294118</v>
      </c>
      <c r="I72" s="4">
        <f>Data!E67</f>
        <v>9</v>
      </c>
      <c r="J72" s="5">
        <f t="shared" ref="J72:J135" si="14">IF(B72=0,0,I72/B72)</f>
        <v>0.52941176470588236</v>
      </c>
      <c r="K72" s="4">
        <f>Data!F67</f>
        <v>1</v>
      </c>
      <c r="L72" s="6">
        <f t="shared" ref="L72:L135" si="15">IF(B72=0,0,K72/B72)</f>
        <v>5.8823529411764705E-2</v>
      </c>
      <c r="M72" s="11">
        <f>Data!AR67</f>
        <v>0</v>
      </c>
      <c r="N72" s="15">
        <f t="shared" ref="N72:N135" si="16">IF(B72=0,0,M72/B72)</f>
        <v>0</v>
      </c>
      <c r="O72" s="11">
        <f>Data!AS67</f>
        <v>3</v>
      </c>
      <c r="P72" s="15">
        <f t="shared" ref="P72:P135" si="17">IF(B72=0,0,O72/B72)</f>
        <v>0.17647058823529413</v>
      </c>
      <c r="Q72" s="30">
        <f t="shared" ref="Q72:Q135" si="18">K72+I72+M72+O72</f>
        <v>13</v>
      </c>
      <c r="R72" s="6">
        <f t="shared" ref="R72:R135" si="19">IF(B72=0,0,Q72/B72)</f>
        <v>0.76470588235294112</v>
      </c>
      <c r="S72" s="44" t="str">
        <f>Data!AV67</f>
        <v>Eastern</v>
      </c>
    </row>
    <row r="73" spans="1:19" ht="13.5" customHeight="1" x14ac:dyDescent="0.2">
      <c r="A73" s="2" t="str">
        <f>Data!A68</f>
        <v>King And Queen</v>
      </c>
      <c r="B73" s="4">
        <f>Data!B68</f>
        <v>1</v>
      </c>
      <c r="C73" s="4">
        <f>Data!C68</f>
        <v>1</v>
      </c>
      <c r="D73" s="5">
        <f t="shared" si="10"/>
        <v>1</v>
      </c>
      <c r="E73" s="4">
        <f>Data!D68</f>
        <v>0</v>
      </c>
      <c r="F73" s="5">
        <f t="shared" si="11"/>
        <v>0</v>
      </c>
      <c r="G73" s="4">
        <f t="shared" si="12"/>
        <v>1</v>
      </c>
      <c r="H73" s="5">
        <f t="shared" si="13"/>
        <v>1</v>
      </c>
      <c r="I73" s="4">
        <f>Data!E68</f>
        <v>1</v>
      </c>
      <c r="J73" s="5">
        <f t="shared" si="14"/>
        <v>1</v>
      </c>
      <c r="K73" s="4">
        <f>Data!F68</f>
        <v>0</v>
      </c>
      <c r="L73" s="6">
        <f t="shared" si="15"/>
        <v>0</v>
      </c>
      <c r="M73" s="11">
        <f>Data!AR68</f>
        <v>0</v>
      </c>
      <c r="N73" s="15">
        <f t="shared" si="16"/>
        <v>0</v>
      </c>
      <c r="O73" s="11">
        <f>Data!AS68</f>
        <v>0</v>
      </c>
      <c r="P73" s="15">
        <f t="shared" si="17"/>
        <v>0</v>
      </c>
      <c r="Q73" s="30">
        <f t="shared" si="18"/>
        <v>1</v>
      </c>
      <c r="R73" s="6">
        <f t="shared" si="19"/>
        <v>1</v>
      </c>
      <c r="S73" s="44" t="str">
        <f>Data!AV68</f>
        <v>Central</v>
      </c>
    </row>
    <row r="74" spans="1:19" ht="13.5" customHeight="1" x14ac:dyDescent="0.2">
      <c r="A74" s="2" t="str">
        <f>Data!A69</f>
        <v>King George</v>
      </c>
      <c r="B74" s="4">
        <f>Data!B69</f>
        <v>9</v>
      </c>
      <c r="C74" s="4">
        <f>Data!C69</f>
        <v>6</v>
      </c>
      <c r="D74" s="5">
        <f t="shared" si="10"/>
        <v>0.66666666666666663</v>
      </c>
      <c r="E74" s="4">
        <f>Data!D69</f>
        <v>0</v>
      </c>
      <c r="F74" s="5">
        <f t="shared" si="11"/>
        <v>0</v>
      </c>
      <c r="G74" s="4">
        <f t="shared" si="12"/>
        <v>6</v>
      </c>
      <c r="H74" s="5">
        <f t="shared" si="13"/>
        <v>0.66666666666666663</v>
      </c>
      <c r="I74" s="4">
        <f>Data!E69</f>
        <v>5</v>
      </c>
      <c r="J74" s="5">
        <f t="shared" si="14"/>
        <v>0.55555555555555558</v>
      </c>
      <c r="K74" s="4">
        <f>Data!F69</f>
        <v>0</v>
      </c>
      <c r="L74" s="6">
        <f t="shared" si="15"/>
        <v>0</v>
      </c>
      <c r="M74" s="11">
        <f>Data!AR69</f>
        <v>0</v>
      </c>
      <c r="N74" s="15">
        <f t="shared" si="16"/>
        <v>0</v>
      </c>
      <c r="O74" s="11">
        <f>Data!AS69</f>
        <v>0</v>
      </c>
      <c r="P74" s="15">
        <f t="shared" si="17"/>
        <v>0</v>
      </c>
      <c r="Q74" s="30">
        <f t="shared" si="18"/>
        <v>5</v>
      </c>
      <c r="R74" s="6">
        <f t="shared" si="19"/>
        <v>0.55555555555555558</v>
      </c>
      <c r="S74" s="44" t="str">
        <f>Data!AV69</f>
        <v>Northern</v>
      </c>
    </row>
    <row r="75" spans="1:19" ht="13.5" customHeight="1" x14ac:dyDescent="0.2">
      <c r="A75" s="2" t="str">
        <f>Data!A70</f>
        <v>King William</v>
      </c>
      <c r="B75" s="4">
        <f>Data!B70</f>
        <v>3</v>
      </c>
      <c r="C75" s="4">
        <f>Data!C70</f>
        <v>3</v>
      </c>
      <c r="D75" s="5">
        <f t="shared" si="10"/>
        <v>1</v>
      </c>
      <c r="E75" s="4">
        <f>Data!D70</f>
        <v>0</v>
      </c>
      <c r="F75" s="5">
        <f t="shared" si="11"/>
        <v>0</v>
      </c>
      <c r="G75" s="4">
        <f t="shared" si="12"/>
        <v>3</v>
      </c>
      <c r="H75" s="5">
        <f t="shared" si="13"/>
        <v>1</v>
      </c>
      <c r="I75" s="4">
        <f>Data!E70</f>
        <v>1</v>
      </c>
      <c r="J75" s="5">
        <f t="shared" si="14"/>
        <v>0.33333333333333331</v>
      </c>
      <c r="K75" s="4">
        <f>Data!F70</f>
        <v>0</v>
      </c>
      <c r="L75" s="6">
        <f t="shared" si="15"/>
        <v>0</v>
      </c>
      <c r="M75" s="11">
        <f>Data!AR70</f>
        <v>0</v>
      </c>
      <c r="N75" s="15">
        <f t="shared" si="16"/>
        <v>0</v>
      </c>
      <c r="O75" s="11">
        <f>Data!AS70</f>
        <v>0</v>
      </c>
      <c r="P75" s="15">
        <f t="shared" si="17"/>
        <v>0</v>
      </c>
      <c r="Q75" s="30">
        <f t="shared" si="18"/>
        <v>1</v>
      </c>
      <c r="R75" s="6">
        <f t="shared" si="19"/>
        <v>0.33333333333333331</v>
      </c>
      <c r="S75" s="44" t="str">
        <f>Data!AV70</f>
        <v>Central</v>
      </c>
    </row>
    <row r="76" spans="1:19" ht="13.5" customHeight="1" x14ac:dyDescent="0.2">
      <c r="A76" s="2" t="str">
        <f>Data!A71</f>
        <v>Lancaster</v>
      </c>
      <c r="B76" s="4">
        <f>Data!B71</f>
        <v>6</v>
      </c>
      <c r="C76" s="4">
        <f>Data!C71</f>
        <v>2</v>
      </c>
      <c r="D76" s="5">
        <f t="shared" si="10"/>
        <v>0.33333333333333331</v>
      </c>
      <c r="E76" s="4">
        <f>Data!D71</f>
        <v>0</v>
      </c>
      <c r="F76" s="5">
        <f t="shared" si="11"/>
        <v>0</v>
      </c>
      <c r="G76" s="4">
        <f t="shared" si="12"/>
        <v>2</v>
      </c>
      <c r="H76" s="5">
        <f t="shared" si="13"/>
        <v>0.33333333333333331</v>
      </c>
      <c r="I76" s="4">
        <f>Data!E71</f>
        <v>3</v>
      </c>
      <c r="J76" s="5">
        <f t="shared" si="14"/>
        <v>0.5</v>
      </c>
      <c r="K76" s="4">
        <f>Data!F71</f>
        <v>0</v>
      </c>
      <c r="L76" s="6">
        <f t="shared" si="15"/>
        <v>0</v>
      </c>
      <c r="M76" s="11">
        <f>Data!AR71</f>
        <v>0</v>
      </c>
      <c r="N76" s="15">
        <f t="shared" si="16"/>
        <v>0</v>
      </c>
      <c r="O76" s="11">
        <f>Data!AS71</f>
        <v>0</v>
      </c>
      <c r="P76" s="15">
        <f t="shared" si="17"/>
        <v>0</v>
      </c>
      <c r="Q76" s="30">
        <f t="shared" si="18"/>
        <v>3</v>
      </c>
      <c r="R76" s="6">
        <f t="shared" si="19"/>
        <v>0.5</v>
      </c>
      <c r="S76" s="44" t="str">
        <f>Data!AV71</f>
        <v>Central</v>
      </c>
    </row>
    <row r="77" spans="1:19" ht="13.5" customHeight="1" x14ac:dyDescent="0.2">
      <c r="A77" s="2" t="str">
        <f>Data!A72</f>
        <v>Lee</v>
      </c>
      <c r="B77" s="4">
        <f>Data!B72</f>
        <v>47</v>
      </c>
      <c r="C77" s="4">
        <f>Data!C72</f>
        <v>36</v>
      </c>
      <c r="D77" s="5">
        <f t="shared" si="10"/>
        <v>0.76595744680851063</v>
      </c>
      <c r="E77" s="4">
        <f>Data!D72</f>
        <v>0</v>
      </c>
      <c r="F77" s="5">
        <f t="shared" si="11"/>
        <v>0</v>
      </c>
      <c r="G77" s="4">
        <f t="shared" si="12"/>
        <v>36</v>
      </c>
      <c r="H77" s="5">
        <f t="shared" si="13"/>
        <v>0.76595744680851063</v>
      </c>
      <c r="I77" s="4">
        <f>Data!E72</f>
        <v>41</v>
      </c>
      <c r="J77" s="5">
        <f t="shared" si="14"/>
        <v>0.87234042553191493</v>
      </c>
      <c r="K77" s="4">
        <f>Data!F72</f>
        <v>0</v>
      </c>
      <c r="L77" s="6">
        <f t="shared" si="15"/>
        <v>0</v>
      </c>
      <c r="M77" s="11">
        <f>Data!AR72</f>
        <v>0</v>
      </c>
      <c r="N77" s="15">
        <f t="shared" si="16"/>
        <v>0</v>
      </c>
      <c r="O77" s="11">
        <f>Data!AS72</f>
        <v>1</v>
      </c>
      <c r="P77" s="15">
        <f t="shared" si="17"/>
        <v>2.1276595744680851E-2</v>
      </c>
      <c r="Q77" s="30">
        <f t="shared" si="18"/>
        <v>42</v>
      </c>
      <c r="R77" s="6">
        <f t="shared" si="19"/>
        <v>0.8936170212765957</v>
      </c>
      <c r="S77" s="44" t="str">
        <f>Data!AV72</f>
        <v>Western</v>
      </c>
    </row>
    <row r="78" spans="1:19" ht="13.5" customHeight="1" x14ac:dyDescent="0.2">
      <c r="A78" s="2" t="str">
        <f>Data!A73</f>
        <v>Lexington</v>
      </c>
      <c r="B78" s="4">
        <f>Data!B73</f>
        <v>0</v>
      </c>
      <c r="C78" s="4">
        <f>Data!C73</f>
        <v>0</v>
      </c>
      <c r="D78" s="5">
        <f t="shared" si="10"/>
        <v>0</v>
      </c>
      <c r="E78" s="4">
        <f>Data!D73</f>
        <v>0</v>
      </c>
      <c r="F78" s="5">
        <f t="shared" si="11"/>
        <v>0</v>
      </c>
      <c r="G78" s="4">
        <f t="shared" si="12"/>
        <v>0</v>
      </c>
      <c r="H78" s="5">
        <f t="shared" si="13"/>
        <v>0</v>
      </c>
      <c r="I78" s="4">
        <f>Data!E73</f>
        <v>0</v>
      </c>
      <c r="J78" s="5">
        <f t="shared" si="14"/>
        <v>0</v>
      </c>
      <c r="K78" s="4">
        <f>Data!F73</f>
        <v>0</v>
      </c>
      <c r="L78" s="6">
        <f t="shared" si="15"/>
        <v>0</v>
      </c>
      <c r="M78" s="11">
        <f>Data!AR73</f>
        <v>0</v>
      </c>
      <c r="N78" s="15">
        <f t="shared" si="16"/>
        <v>0</v>
      </c>
      <c r="O78" s="11">
        <f>Data!AS73</f>
        <v>0</v>
      </c>
      <c r="P78" s="15">
        <f t="shared" si="17"/>
        <v>0</v>
      </c>
      <c r="Q78" s="30">
        <f t="shared" si="18"/>
        <v>0</v>
      </c>
      <c r="R78" s="6">
        <f t="shared" si="19"/>
        <v>0</v>
      </c>
      <c r="S78" s="44" t="str">
        <f>Data!AV73</f>
        <v>Piedmont</v>
      </c>
    </row>
    <row r="79" spans="1:19" ht="13.5" customHeight="1" x14ac:dyDescent="0.2">
      <c r="A79" s="2" t="str">
        <f>Data!A74</f>
        <v>Loudoun</v>
      </c>
      <c r="B79" s="4">
        <f>Data!B74</f>
        <v>39</v>
      </c>
      <c r="C79" s="4">
        <f>Data!C74</f>
        <v>20</v>
      </c>
      <c r="D79" s="5">
        <f t="shared" si="10"/>
        <v>0.51282051282051277</v>
      </c>
      <c r="E79" s="4">
        <f>Data!D74</f>
        <v>0</v>
      </c>
      <c r="F79" s="5">
        <f t="shared" si="11"/>
        <v>0</v>
      </c>
      <c r="G79" s="4">
        <f t="shared" si="12"/>
        <v>20</v>
      </c>
      <c r="H79" s="5">
        <f t="shared" si="13"/>
        <v>0.51282051282051277</v>
      </c>
      <c r="I79" s="4">
        <f>Data!E74</f>
        <v>21</v>
      </c>
      <c r="J79" s="5">
        <f t="shared" si="14"/>
        <v>0.53846153846153844</v>
      </c>
      <c r="K79" s="4">
        <f>Data!F74</f>
        <v>4</v>
      </c>
      <c r="L79" s="6">
        <f t="shared" si="15"/>
        <v>0.10256410256410256</v>
      </c>
      <c r="M79" s="11">
        <f>Data!AR74</f>
        <v>0</v>
      </c>
      <c r="N79" s="15">
        <f t="shared" si="16"/>
        <v>0</v>
      </c>
      <c r="O79" s="11">
        <f>Data!AS74</f>
        <v>3</v>
      </c>
      <c r="P79" s="15">
        <f t="shared" si="17"/>
        <v>7.6923076923076927E-2</v>
      </c>
      <c r="Q79" s="30">
        <f t="shared" si="18"/>
        <v>28</v>
      </c>
      <c r="R79" s="6">
        <f t="shared" si="19"/>
        <v>0.71794871794871795</v>
      </c>
      <c r="S79" s="44" t="str">
        <f>Data!AV74</f>
        <v>Northern</v>
      </c>
    </row>
    <row r="80" spans="1:19" ht="13.5" customHeight="1" x14ac:dyDescent="0.2">
      <c r="A80" s="2" t="str">
        <f>Data!A75</f>
        <v>Louisa</v>
      </c>
      <c r="B80" s="4">
        <f>Data!B75</f>
        <v>34</v>
      </c>
      <c r="C80" s="4">
        <f>Data!C75</f>
        <v>31</v>
      </c>
      <c r="D80" s="5">
        <f t="shared" si="10"/>
        <v>0.91176470588235292</v>
      </c>
      <c r="E80" s="4">
        <f>Data!D75</f>
        <v>0</v>
      </c>
      <c r="F80" s="5">
        <f t="shared" si="11"/>
        <v>0</v>
      </c>
      <c r="G80" s="4">
        <f t="shared" si="12"/>
        <v>31</v>
      </c>
      <c r="H80" s="5">
        <f t="shared" si="13"/>
        <v>0.91176470588235292</v>
      </c>
      <c r="I80" s="4">
        <f>Data!E75</f>
        <v>18</v>
      </c>
      <c r="J80" s="5">
        <f t="shared" si="14"/>
        <v>0.52941176470588236</v>
      </c>
      <c r="K80" s="4">
        <f>Data!F75</f>
        <v>0</v>
      </c>
      <c r="L80" s="6">
        <f t="shared" si="15"/>
        <v>0</v>
      </c>
      <c r="M80" s="11">
        <f>Data!AR75</f>
        <v>0</v>
      </c>
      <c r="N80" s="15">
        <f t="shared" si="16"/>
        <v>0</v>
      </c>
      <c r="O80" s="11">
        <f>Data!AS75</f>
        <v>9</v>
      </c>
      <c r="P80" s="15">
        <f t="shared" si="17"/>
        <v>0.26470588235294118</v>
      </c>
      <c r="Q80" s="30">
        <f t="shared" si="18"/>
        <v>27</v>
      </c>
      <c r="R80" s="6">
        <f t="shared" si="19"/>
        <v>0.79411764705882348</v>
      </c>
      <c r="S80" s="44" t="str">
        <f>Data!AV75</f>
        <v>Northern</v>
      </c>
    </row>
    <row r="81" spans="1:19" ht="13.5" customHeight="1" x14ac:dyDescent="0.2">
      <c r="A81" s="2" t="str">
        <f>Data!A76</f>
        <v>Lunenburg</v>
      </c>
      <c r="B81" s="4">
        <f>Data!B76</f>
        <v>12</v>
      </c>
      <c r="C81" s="4">
        <f>Data!C76</f>
        <v>9</v>
      </c>
      <c r="D81" s="5">
        <f t="shared" si="10"/>
        <v>0.75</v>
      </c>
      <c r="E81" s="4">
        <f>Data!D76</f>
        <v>0</v>
      </c>
      <c r="F81" s="5">
        <f t="shared" si="11"/>
        <v>0</v>
      </c>
      <c r="G81" s="4">
        <f t="shared" si="12"/>
        <v>9</v>
      </c>
      <c r="H81" s="5">
        <f t="shared" si="13"/>
        <v>0.75</v>
      </c>
      <c r="I81" s="4">
        <f>Data!E76</f>
        <v>7</v>
      </c>
      <c r="J81" s="5">
        <f t="shared" si="14"/>
        <v>0.58333333333333337</v>
      </c>
      <c r="K81" s="4">
        <f>Data!F76</f>
        <v>0</v>
      </c>
      <c r="L81" s="6">
        <f t="shared" si="15"/>
        <v>0</v>
      </c>
      <c r="M81" s="11">
        <f>Data!AR76</f>
        <v>0</v>
      </c>
      <c r="N81" s="15">
        <f t="shared" si="16"/>
        <v>0</v>
      </c>
      <c r="O81" s="11">
        <f>Data!AS76</f>
        <v>1</v>
      </c>
      <c r="P81" s="15">
        <f t="shared" si="17"/>
        <v>8.3333333333333329E-2</v>
      </c>
      <c r="Q81" s="30">
        <f t="shared" si="18"/>
        <v>8</v>
      </c>
      <c r="R81" s="6">
        <f t="shared" si="19"/>
        <v>0.66666666666666663</v>
      </c>
      <c r="S81" s="44" t="str">
        <f>Data!AV76</f>
        <v>Central</v>
      </c>
    </row>
    <row r="82" spans="1:19" ht="13.5" customHeight="1" x14ac:dyDescent="0.2">
      <c r="A82" s="2" t="str">
        <f>Data!A77</f>
        <v>Lynchburg</v>
      </c>
      <c r="B82" s="4">
        <f>Data!B77</f>
        <v>153</v>
      </c>
      <c r="C82" s="4">
        <f>Data!C77</f>
        <v>135</v>
      </c>
      <c r="D82" s="5">
        <f t="shared" si="10"/>
        <v>0.88235294117647056</v>
      </c>
      <c r="E82" s="4">
        <f>Data!D77</f>
        <v>0</v>
      </c>
      <c r="F82" s="5">
        <f t="shared" si="11"/>
        <v>0</v>
      </c>
      <c r="G82" s="4">
        <f t="shared" si="12"/>
        <v>135</v>
      </c>
      <c r="H82" s="5">
        <f t="shared" si="13"/>
        <v>0.88235294117647056</v>
      </c>
      <c r="I82" s="4">
        <f>Data!E77</f>
        <v>96</v>
      </c>
      <c r="J82" s="5">
        <f t="shared" si="14"/>
        <v>0.62745098039215685</v>
      </c>
      <c r="K82" s="4">
        <f>Data!F77</f>
        <v>36</v>
      </c>
      <c r="L82" s="6">
        <f t="shared" si="15"/>
        <v>0.23529411764705882</v>
      </c>
      <c r="M82" s="11">
        <f>Data!AR77</f>
        <v>1</v>
      </c>
      <c r="N82" s="15">
        <f t="shared" si="16"/>
        <v>6.5359477124183009E-3</v>
      </c>
      <c r="O82" s="11">
        <f>Data!AS77</f>
        <v>5</v>
      </c>
      <c r="P82" s="15">
        <f t="shared" si="17"/>
        <v>3.2679738562091505E-2</v>
      </c>
      <c r="Q82" s="30">
        <f t="shared" si="18"/>
        <v>138</v>
      </c>
      <c r="R82" s="6">
        <f t="shared" si="19"/>
        <v>0.90196078431372551</v>
      </c>
      <c r="S82" s="44" t="str">
        <f>Data!AV77</f>
        <v>Piedmont</v>
      </c>
    </row>
    <row r="83" spans="1:19" ht="13.5" customHeight="1" x14ac:dyDescent="0.2">
      <c r="A83" s="2" t="str">
        <f>Data!A78</f>
        <v>Madison</v>
      </c>
      <c r="B83" s="4">
        <f>Data!B78</f>
        <v>38</v>
      </c>
      <c r="C83" s="4">
        <f>Data!C78</f>
        <v>33</v>
      </c>
      <c r="D83" s="5">
        <f t="shared" si="10"/>
        <v>0.86842105263157898</v>
      </c>
      <c r="E83" s="4">
        <f>Data!D78</f>
        <v>0</v>
      </c>
      <c r="F83" s="5">
        <f t="shared" si="11"/>
        <v>0</v>
      </c>
      <c r="G83" s="4">
        <f t="shared" si="12"/>
        <v>33</v>
      </c>
      <c r="H83" s="5">
        <f t="shared" si="13"/>
        <v>0.86842105263157898</v>
      </c>
      <c r="I83" s="4">
        <f>Data!E78</f>
        <v>27</v>
      </c>
      <c r="J83" s="5">
        <f t="shared" si="14"/>
        <v>0.71052631578947367</v>
      </c>
      <c r="K83" s="4">
        <f>Data!F78</f>
        <v>1</v>
      </c>
      <c r="L83" s="6">
        <f t="shared" si="15"/>
        <v>2.6315789473684209E-2</v>
      </c>
      <c r="M83" s="11">
        <f>Data!AR78</f>
        <v>1</v>
      </c>
      <c r="N83" s="15">
        <f t="shared" si="16"/>
        <v>2.6315789473684209E-2</v>
      </c>
      <c r="O83" s="11">
        <f>Data!AS78</f>
        <v>6</v>
      </c>
      <c r="P83" s="15">
        <f t="shared" si="17"/>
        <v>0.15789473684210525</v>
      </c>
      <c r="Q83" s="30">
        <f t="shared" si="18"/>
        <v>35</v>
      </c>
      <c r="R83" s="6">
        <f t="shared" si="19"/>
        <v>0.92105263157894735</v>
      </c>
      <c r="S83" s="44" t="str">
        <f>Data!AV78</f>
        <v>Northern</v>
      </c>
    </row>
    <row r="84" spans="1:19" ht="13.5" customHeight="1" x14ac:dyDescent="0.2">
      <c r="A84" s="2" t="str">
        <f>Data!A79</f>
        <v>Manassas</v>
      </c>
      <c r="B84" s="4">
        <f>Data!B79</f>
        <v>22</v>
      </c>
      <c r="C84" s="4">
        <f>Data!C79</f>
        <v>18</v>
      </c>
      <c r="D84" s="5">
        <f t="shared" si="10"/>
        <v>0.81818181818181823</v>
      </c>
      <c r="E84" s="4">
        <f>Data!D79</f>
        <v>0</v>
      </c>
      <c r="F84" s="5">
        <f t="shared" si="11"/>
        <v>0</v>
      </c>
      <c r="G84" s="4">
        <f t="shared" si="12"/>
        <v>18</v>
      </c>
      <c r="H84" s="5">
        <f t="shared" si="13"/>
        <v>0.81818181818181823</v>
      </c>
      <c r="I84" s="4">
        <f>Data!E79</f>
        <v>20</v>
      </c>
      <c r="J84" s="5">
        <f t="shared" si="14"/>
        <v>0.90909090909090906</v>
      </c>
      <c r="K84" s="4">
        <f>Data!F79</f>
        <v>0</v>
      </c>
      <c r="L84" s="6">
        <f t="shared" si="15"/>
        <v>0</v>
      </c>
      <c r="M84" s="11">
        <f>Data!AR79</f>
        <v>0</v>
      </c>
      <c r="N84" s="15">
        <f t="shared" si="16"/>
        <v>0</v>
      </c>
      <c r="O84" s="11">
        <f>Data!AS79</f>
        <v>0</v>
      </c>
      <c r="P84" s="15">
        <f t="shared" si="17"/>
        <v>0</v>
      </c>
      <c r="Q84" s="30">
        <f t="shared" si="18"/>
        <v>20</v>
      </c>
      <c r="R84" s="6">
        <f t="shared" si="19"/>
        <v>0.90909090909090906</v>
      </c>
      <c r="S84" s="44" t="str">
        <f>Data!AV79</f>
        <v>Northern</v>
      </c>
    </row>
    <row r="85" spans="1:19" ht="13.5" customHeight="1" x14ac:dyDescent="0.2">
      <c r="A85" s="2" t="str">
        <f>Data!A80</f>
        <v>Manassas Park</v>
      </c>
      <c r="B85" s="4">
        <f>Data!B80</f>
        <v>8</v>
      </c>
      <c r="C85" s="4">
        <f>Data!C80</f>
        <v>6</v>
      </c>
      <c r="D85" s="5">
        <f t="shared" si="10"/>
        <v>0.75</v>
      </c>
      <c r="E85" s="4">
        <f>Data!D80</f>
        <v>0</v>
      </c>
      <c r="F85" s="5">
        <f t="shared" si="11"/>
        <v>0</v>
      </c>
      <c r="G85" s="4">
        <f t="shared" si="12"/>
        <v>6</v>
      </c>
      <c r="H85" s="5">
        <f t="shared" si="13"/>
        <v>0.75</v>
      </c>
      <c r="I85" s="4">
        <f>Data!E80</f>
        <v>7</v>
      </c>
      <c r="J85" s="5">
        <f t="shared" si="14"/>
        <v>0.875</v>
      </c>
      <c r="K85" s="4">
        <f>Data!F80</f>
        <v>0</v>
      </c>
      <c r="L85" s="6">
        <f t="shared" si="15"/>
        <v>0</v>
      </c>
      <c r="M85" s="11">
        <f>Data!AR80</f>
        <v>0</v>
      </c>
      <c r="N85" s="15">
        <f t="shared" si="16"/>
        <v>0</v>
      </c>
      <c r="O85" s="11">
        <f>Data!AS80</f>
        <v>0</v>
      </c>
      <c r="P85" s="15">
        <f t="shared" si="17"/>
        <v>0</v>
      </c>
      <c r="Q85" s="30">
        <f t="shared" si="18"/>
        <v>7</v>
      </c>
      <c r="R85" s="6">
        <f t="shared" si="19"/>
        <v>0.875</v>
      </c>
      <c r="S85" s="44" t="str">
        <f>Data!AV80</f>
        <v>Northern</v>
      </c>
    </row>
    <row r="86" spans="1:19" ht="13.5" customHeight="1" x14ac:dyDescent="0.2">
      <c r="A86" s="2" t="str">
        <f>Data!A81</f>
        <v>Martinsville</v>
      </c>
      <c r="B86" s="4">
        <f>Data!B81</f>
        <v>0</v>
      </c>
      <c r="C86" s="4">
        <f>Data!C81</f>
        <v>0</v>
      </c>
      <c r="D86" s="5">
        <f t="shared" si="10"/>
        <v>0</v>
      </c>
      <c r="E86" s="4">
        <f>Data!D81</f>
        <v>0</v>
      </c>
      <c r="F86" s="5">
        <f t="shared" si="11"/>
        <v>0</v>
      </c>
      <c r="G86" s="4">
        <f t="shared" si="12"/>
        <v>0</v>
      </c>
      <c r="H86" s="5">
        <f t="shared" si="13"/>
        <v>0</v>
      </c>
      <c r="I86" s="4">
        <f>Data!E81</f>
        <v>0</v>
      </c>
      <c r="J86" s="5">
        <f t="shared" si="14"/>
        <v>0</v>
      </c>
      <c r="K86" s="4">
        <f>Data!F81</f>
        <v>0</v>
      </c>
      <c r="L86" s="6">
        <f t="shared" si="15"/>
        <v>0</v>
      </c>
      <c r="M86" s="11">
        <f>Data!AR81</f>
        <v>0</v>
      </c>
      <c r="N86" s="15">
        <f t="shared" si="16"/>
        <v>0</v>
      </c>
      <c r="O86" s="11">
        <f>Data!AS81</f>
        <v>0</v>
      </c>
      <c r="P86" s="15">
        <f t="shared" si="17"/>
        <v>0</v>
      </c>
      <c r="Q86" s="30">
        <f t="shared" si="18"/>
        <v>0</v>
      </c>
      <c r="R86" s="6">
        <f t="shared" si="19"/>
        <v>0</v>
      </c>
      <c r="S86" s="44" t="str">
        <f>Data!AV81</f>
        <v>Piedmont</v>
      </c>
    </row>
    <row r="87" spans="1:19" ht="13.5" customHeight="1" x14ac:dyDescent="0.2">
      <c r="A87" s="2" t="str">
        <f>Data!A82</f>
        <v>Mathews</v>
      </c>
      <c r="B87" s="4">
        <f>Data!B82</f>
        <v>5</v>
      </c>
      <c r="C87" s="4">
        <f>Data!C82</f>
        <v>5</v>
      </c>
      <c r="D87" s="5">
        <f t="shared" si="10"/>
        <v>1</v>
      </c>
      <c r="E87" s="4">
        <f>Data!D82</f>
        <v>0</v>
      </c>
      <c r="F87" s="5">
        <f t="shared" si="11"/>
        <v>0</v>
      </c>
      <c r="G87" s="4">
        <f t="shared" si="12"/>
        <v>5</v>
      </c>
      <c r="H87" s="5">
        <f t="shared" si="13"/>
        <v>1</v>
      </c>
      <c r="I87" s="4">
        <f>Data!E82</f>
        <v>3</v>
      </c>
      <c r="J87" s="5">
        <f t="shared" si="14"/>
        <v>0.6</v>
      </c>
      <c r="K87" s="4">
        <f>Data!F82</f>
        <v>1</v>
      </c>
      <c r="L87" s="6">
        <f t="shared" si="15"/>
        <v>0.2</v>
      </c>
      <c r="M87" s="11">
        <f>Data!AR82</f>
        <v>0</v>
      </c>
      <c r="N87" s="15">
        <f t="shared" si="16"/>
        <v>0</v>
      </c>
      <c r="O87" s="11">
        <f>Data!AS82</f>
        <v>0</v>
      </c>
      <c r="P87" s="15">
        <f t="shared" si="17"/>
        <v>0</v>
      </c>
      <c r="Q87" s="30">
        <f t="shared" si="18"/>
        <v>4</v>
      </c>
      <c r="R87" s="6">
        <f t="shared" si="19"/>
        <v>0.8</v>
      </c>
      <c r="S87" s="44" t="str">
        <f>Data!AV82</f>
        <v>Eastern</v>
      </c>
    </row>
    <row r="88" spans="1:19" ht="13.5" customHeight="1" x14ac:dyDescent="0.2">
      <c r="A88" s="2" t="str">
        <f>Data!A83</f>
        <v>Mecklenburg</v>
      </c>
      <c r="B88" s="4">
        <f>Data!B83</f>
        <v>24</v>
      </c>
      <c r="C88" s="4">
        <f>Data!C83</f>
        <v>14</v>
      </c>
      <c r="D88" s="5">
        <f t="shared" si="10"/>
        <v>0.58333333333333337</v>
      </c>
      <c r="E88" s="4">
        <f>Data!D83</f>
        <v>0</v>
      </c>
      <c r="F88" s="5">
        <f t="shared" si="11"/>
        <v>0</v>
      </c>
      <c r="G88" s="4">
        <f t="shared" si="12"/>
        <v>14</v>
      </c>
      <c r="H88" s="5">
        <f t="shared" si="13"/>
        <v>0.58333333333333337</v>
      </c>
      <c r="I88" s="4">
        <f>Data!E83</f>
        <v>13</v>
      </c>
      <c r="J88" s="5">
        <f t="shared" si="14"/>
        <v>0.54166666666666663</v>
      </c>
      <c r="K88" s="4">
        <f>Data!F83</f>
        <v>0</v>
      </c>
      <c r="L88" s="6">
        <f t="shared" si="15"/>
        <v>0</v>
      </c>
      <c r="M88" s="11">
        <f>Data!AR83</f>
        <v>0</v>
      </c>
      <c r="N88" s="15">
        <f t="shared" si="16"/>
        <v>0</v>
      </c>
      <c r="O88" s="11">
        <f>Data!AS83</f>
        <v>0</v>
      </c>
      <c r="P88" s="15">
        <f t="shared" si="17"/>
        <v>0</v>
      </c>
      <c r="Q88" s="30">
        <f t="shared" si="18"/>
        <v>13</v>
      </c>
      <c r="R88" s="6">
        <f t="shared" si="19"/>
        <v>0.54166666666666663</v>
      </c>
      <c r="S88" s="44" t="str">
        <f>Data!AV83</f>
        <v>Piedmont</v>
      </c>
    </row>
    <row r="89" spans="1:19" ht="13.5" customHeight="1" x14ac:dyDescent="0.2">
      <c r="A89" s="2" t="str">
        <f>Data!A84</f>
        <v>Middlesex</v>
      </c>
      <c r="B89" s="4">
        <f>Data!B84</f>
        <v>4</v>
      </c>
      <c r="C89" s="4">
        <f>Data!C84</f>
        <v>4</v>
      </c>
      <c r="D89" s="5">
        <f t="shared" si="10"/>
        <v>1</v>
      </c>
      <c r="E89" s="4">
        <f>Data!D84</f>
        <v>0</v>
      </c>
      <c r="F89" s="5">
        <f t="shared" si="11"/>
        <v>0</v>
      </c>
      <c r="G89" s="4">
        <f t="shared" si="12"/>
        <v>4</v>
      </c>
      <c r="H89" s="5">
        <f t="shared" si="13"/>
        <v>1</v>
      </c>
      <c r="I89" s="4">
        <f>Data!E84</f>
        <v>4</v>
      </c>
      <c r="J89" s="5">
        <f t="shared" si="14"/>
        <v>1</v>
      </c>
      <c r="K89" s="4">
        <f>Data!F84</f>
        <v>0</v>
      </c>
      <c r="L89" s="6">
        <f t="shared" si="15"/>
        <v>0</v>
      </c>
      <c r="M89" s="11">
        <f>Data!AR84</f>
        <v>0</v>
      </c>
      <c r="N89" s="15">
        <f t="shared" si="16"/>
        <v>0</v>
      </c>
      <c r="O89" s="11">
        <f>Data!AS84</f>
        <v>0</v>
      </c>
      <c r="P89" s="15">
        <f t="shared" si="17"/>
        <v>0</v>
      </c>
      <c r="Q89" s="30">
        <f t="shared" si="18"/>
        <v>4</v>
      </c>
      <c r="R89" s="6">
        <f t="shared" si="19"/>
        <v>1</v>
      </c>
      <c r="S89" s="44" t="str">
        <f>Data!AV84</f>
        <v>Central</v>
      </c>
    </row>
    <row r="90" spans="1:19" ht="13.5" customHeight="1" x14ac:dyDescent="0.2">
      <c r="A90" s="2" t="str">
        <f>Data!A85</f>
        <v>Montgomery</v>
      </c>
      <c r="B90" s="4">
        <f>Data!B85</f>
        <v>49</v>
      </c>
      <c r="C90" s="4">
        <f>Data!C85</f>
        <v>40</v>
      </c>
      <c r="D90" s="5">
        <f t="shared" si="10"/>
        <v>0.81632653061224492</v>
      </c>
      <c r="E90" s="4">
        <f>Data!D85</f>
        <v>0</v>
      </c>
      <c r="F90" s="5">
        <f t="shared" si="11"/>
        <v>0</v>
      </c>
      <c r="G90" s="4">
        <f t="shared" si="12"/>
        <v>40</v>
      </c>
      <c r="H90" s="5">
        <f t="shared" si="13"/>
        <v>0.81632653061224492</v>
      </c>
      <c r="I90" s="4">
        <f>Data!E85</f>
        <v>31</v>
      </c>
      <c r="J90" s="5">
        <f t="shared" si="14"/>
        <v>0.63265306122448983</v>
      </c>
      <c r="K90" s="4">
        <f>Data!F85</f>
        <v>4</v>
      </c>
      <c r="L90" s="6">
        <f t="shared" si="15"/>
        <v>8.1632653061224483E-2</v>
      </c>
      <c r="M90" s="11">
        <f>Data!AR85</f>
        <v>3</v>
      </c>
      <c r="N90" s="15">
        <f t="shared" si="16"/>
        <v>6.1224489795918366E-2</v>
      </c>
      <c r="O90" s="11">
        <f>Data!AS85</f>
        <v>3</v>
      </c>
      <c r="P90" s="15">
        <f t="shared" si="17"/>
        <v>6.1224489795918366E-2</v>
      </c>
      <c r="Q90" s="30">
        <f t="shared" si="18"/>
        <v>41</v>
      </c>
      <c r="R90" s="6">
        <f t="shared" si="19"/>
        <v>0.83673469387755106</v>
      </c>
      <c r="S90" s="44" t="str">
        <f>Data!AV85</f>
        <v>Western</v>
      </c>
    </row>
    <row r="91" spans="1:19" ht="13.5" customHeight="1" x14ac:dyDescent="0.2">
      <c r="A91" s="2" t="str">
        <f>Data!A86</f>
        <v>Nelson</v>
      </c>
      <c r="B91" s="4">
        <f>Data!B86</f>
        <v>27</v>
      </c>
      <c r="C91" s="4">
        <f>Data!C86</f>
        <v>25</v>
      </c>
      <c r="D91" s="5">
        <f t="shared" si="10"/>
        <v>0.92592592592592593</v>
      </c>
      <c r="E91" s="4">
        <f>Data!D86</f>
        <v>1</v>
      </c>
      <c r="F91" s="5">
        <f t="shared" si="11"/>
        <v>3.7037037037037035E-2</v>
      </c>
      <c r="G91" s="4">
        <f t="shared" si="12"/>
        <v>26</v>
      </c>
      <c r="H91" s="5">
        <f t="shared" si="13"/>
        <v>0.96296296296296291</v>
      </c>
      <c r="I91" s="4">
        <f>Data!E86</f>
        <v>25</v>
      </c>
      <c r="J91" s="5">
        <f t="shared" si="14"/>
        <v>0.92592592592592593</v>
      </c>
      <c r="K91" s="4">
        <f>Data!F86</f>
        <v>0</v>
      </c>
      <c r="L91" s="6">
        <f t="shared" si="15"/>
        <v>0</v>
      </c>
      <c r="M91" s="11">
        <f>Data!AR86</f>
        <v>0</v>
      </c>
      <c r="N91" s="15">
        <f t="shared" si="16"/>
        <v>0</v>
      </c>
      <c r="O91" s="11">
        <f>Data!AS86</f>
        <v>0</v>
      </c>
      <c r="P91" s="15">
        <f t="shared" si="17"/>
        <v>0</v>
      </c>
      <c r="Q91" s="30">
        <f t="shared" si="18"/>
        <v>25</v>
      </c>
      <c r="R91" s="6">
        <f t="shared" si="19"/>
        <v>0.92592592592592593</v>
      </c>
      <c r="S91" s="44" t="str">
        <f>Data!AV86</f>
        <v>Piedmont</v>
      </c>
    </row>
    <row r="92" spans="1:19" ht="13.5" customHeight="1" x14ac:dyDescent="0.2">
      <c r="A92" s="2" t="str">
        <f>Data!A87</f>
        <v>New Kent</v>
      </c>
      <c r="B92" s="4">
        <f>Data!B87</f>
        <v>5</v>
      </c>
      <c r="C92" s="4">
        <f>Data!C87</f>
        <v>3</v>
      </c>
      <c r="D92" s="5">
        <f t="shared" si="10"/>
        <v>0.6</v>
      </c>
      <c r="E92" s="4">
        <f>Data!D87</f>
        <v>0</v>
      </c>
      <c r="F92" s="5">
        <f t="shared" si="11"/>
        <v>0</v>
      </c>
      <c r="G92" s="4">
        <f t="shared" si="12"/>
        <v>3</v>
      </c>
      <c r="H92" s="5">
        <f t="shared" si="13"/>
        <v>0.6</v>
      </c>
      <c r="I92" s="4">
        <f>Data!E87</f>
        <v>2</v>
      </c>
      <c r="J92" s="5">
        <f t="shared" si="14"/>
        <v>0.4</v>
      </c>
      <c r="K92" s="4">
        <f>Data!F87</f>
        <v>3</v>
      </c>
      <c r="L92" s="6">
        <f t="shared" si="15"/>
        <v>0.6</v>
      </c>
      <c r="M92" s="11">
        <f>Data!AR87</f>
        <v>0</v>
      </c>
      <c r="N92" s="15">
        <f t="shared" si="16"/>
        <v>0</v>
      </c>
      <c r="O92" s="11">
        <f>Data!AS87</f>
        <v>0</v>
      </c>
      <c r="P92" s="15">
        <f t="shared" si="17"/>
        <v>0</v>
      </c>
      <c r="Q92" s="30">
        <f t="shared" si="18"/>
        <v>5</v>
      </c>
      <c r="R92" s="6">
        <f t="shared" si="19"/>
        <v>1</v>
      </c>
      <c r="S92" s="44" t="str">
        <f>Data!AV87</f>
        <v>Central</v>
      </c>
    </row>
    <row r="93" spans="1:19" ht="13.5" customHeight="1" x14ac:dyDescent="0.2">
      <c r="A93" s="2" t="str">
        <f>Data!A88</f>
        <v>Newport News</v>
      </c>
      <c r="B93" s="4">
        <f>Data!B88</f>
        <v>140</v>
      </c>
      <c r="C93" s="4">
        <f>Data!C88</f>
        <v>119</v>
      </c>
      <c r="D93" s="5">
        <f t="shared" si="10"/>
        <v>0.85</v>
      </c>
      <c r="E93" s="4">
        <f>Data!D88</f>
        <v>0</v>
      </c>
      <c r="F93" s="5">
        <f t="shared" si="11"/>
        <v>0</v>
      </c>
      <c r="G93" s="4">
        <f t="shared" si="12"/>
        <v>119</v>
      </c>
      <c r="H93" s="5">
        <f t="shared" si="13"/>
        <v>0.85</v>
      </c>
      <c r="I93" s="4">
        <f>Data!E88</f>
        <v>117</v>
      </c>
      <c r="J93" s="5">
        <f t="shared" si="14"/>
        <v>0.83571428571428574</v>
      </c>
      <c r="K93" s="4">
        <f>Data!F88</f>
        <v>2</v>
      </c>
      <c r="L93" s="6">
        <f t="shared" si="15"/>
        <v>1.4285714285714285E-2</v>
      </c>
      <c r="M93" s="11">
        <f>Data!AR88</f>
        <v>1</v>
      </c>
      <c r="N93" s="15">
        <f t="shared" si="16"/>
        <v>7.1428571428571426E-3</v>
      </c>
      <c r="O93" s="11">
        <f>Data!AS88</f>
        <v>4</v>
      </c>
      <c r="P93" s="15">
        <f t="shared" si="17"/>
        <v>2.8571428571428571E-2</v>
      </c>
      <c r="Q93" s="30">
        <f t="shared" si="18"/>
        <v>124</v>
      </c>
      <c r="R93" s="6">
        <f t="shared" si="19"/>
        <v>0.88571428571428568</v>
      </c>
      <c r="S93" s="44" t="str">
        <f>Data!AV88</f>
        <v>Eastern</v>
      </c>
    </row>
    <row r="94" spans="1:19" ht="13.5" customHeight="1" x14ac:dyDescent="0.2">
      <c r="A94" s="2" t="str">
        <f>Data!A89</f>
        <v>Norfolk</v>
      </c>
      <c r="B94" s="4">
        <f>Data!B89</f>
        <v>205</v>
      </c>
      <c r="C94" s="4">
        <f>Data!C89</f>
        <v>170</v>
      </c>
      <c r="D94" s="5">
        <f t="shared" si="10"/>
        <v>0.82926829268292679</v>
      </c>
      <c r="E94" s="4">
        <f>Data!D89</f>
        <v>0</v>
      </c>
      <c r="F94" s="5">
        <f t="shared" si="11"/>
        <v>0</v>
      </c>
      <c r="G94" s="4">
        <f t="shared" si="12"/>
        <v>170</v>
      </c>
      <c r="H94" s="5">
        <f t="shared" si="13"/>
        <v>0.82926829268292679</v>
      </c>
      <c r="I94" s="4">
        <f>Data!E89</f>
        <v>175</v>
      </c>
      <c r="J94" s="5">
        <f t="shared" si="14"/>
        <v>0.85365853658536583</v>
      </c>
      <c r="K94" s="4">
        <f>Data!F89</f>
        <v>6</v>
      </c>
      <c r="L94" s="6">
        <f t="shared" si="15"/>
        <v>2.9268292682926831E-2</v>
      </c>
      <c r="M94" s="11">
        <f>Data!AR89</f>
        <v>4</v>
      </c>
      <c r="N94" s="15">
        <f t="shared" si="16"/>
        <v>1.9512195121951219E-2</v>
      </c>
      <c r="O94" s="11">
        <f>Data!AS89</f>
        <v>3</v>
      </c>
      <c r="P94" s="15">
        <f t="shared" si="17"/>
        <v>1.4634146341463415E-2</v>
      </c>
      <c r="Q94" s="30">
        <f t="shared" si="18"/>
        <v>188</v>
      </c>
      <c r="R94" s="6">
        <f t="shared" si="19"/>
        <v>0.91707317073170735</v>
      </c>
      <c r="S94" s="44" t="str">
        <f>Data!AV89</f>
        <v>Eastern</v>
      </c>
    </row>
    <row r="95" spans="1:19" ht="13.5" customHeight="1" x14ac:dyDescent="0.2">
      <c r="A95" s="2" t="str">
        <f>Data!A90</f>
        <v>Northampton</v>
      </c>
      <c r="B95" s="4">
        <f>Data!B90</f>
        <v>3</v>
      </c>
      <c r="C95" s="4">
        <f>Data!C90</f>
        <v>2</v>
      </c>
      <c r="D95" s="5">
        <f t="shared" si="10"/>
        <v>0.66666666666666663</v>
      </c>
      <c r="E95" s="4">
        <f>Data!D90</f>
        <v>0</v>
      </c>
      <c r="F95" s="5">
        <f t="shared" si="11"/>
        <v>0</v>
      </c>
      <c r="G95" s="4">
        <f t="shared" si="12"/>
        <v>2</v>
      </c>
      <c r="H95" s="5">
        <f t="shared" si="13"/>
        <v>0.66666666666666663</v>
      </c>
      <c r="I95" s="4">
        <f>Data!E90</f>
        <v>0</v>
      </c>
      <c r="J95" s="5">
        <f t="shared" si="14"/>
        <v>0</v>
      </c>
      <c r="K95" s="4">
        <f>Data!F90</f>
        <v>0</v>
      </c>
      <c r="L95" s="6">
        <f t="shared" si="15"/>
        <v>0</v>
      </c>
      <c r="M95" s="11">
        <f>Data!AR90</f>
        <v>0</v>
      </c>
      <c r="N95" s="15">
        <f t="shared" si="16"/>
        <v>0</v>
      </c>
      <c r="O95" s="11">
        <f>Data!AS90</f>
        <v>0</v>
      </c>
      <c r="P95" s="15">
        <f t="shared" si="17"/>
        <v>0</v>
      </c>
      <c r="Q95" s="30">
        <f t="shared" si="18"/>
        <v>0</v>
      </c>
      <c r="R95" s="6">
        <f t="shared" si="19"/>
        <v>0</v>
      </c>
      <c r="S95" s="44" t="str">
        <f>Data!AV90</f>
        <v>Eastern</v>
      </c>
    </row>
    <row r="96" spans="1:19" ht="13.5" customHeight="1" x14ac:dyDescent="0.2">
      <c r="A96" s="2" t="str">
        <f>Data!A91</f>
        <v>Northumberland</v>
      </c>
      <c r="B96" s="4">
        <f>Data!B91</f>
        <v>0</v>
      </c>
      <c r="C96" s="4">
        <f>Data!C91</f>
        <v>0</v>
      </c>
      <c r="D96" s="5">
        <f t="shared" si="10"/>
        <v>0</v>
      </c>
      <c r="E96" s="4">
        <f>Data!D91</f>
        <v>0</v>
      </c>
      <c r="F96" s="5">
        <f t="shared" si="11"/>
        <v>0</v>
      </c>
      <c r="G96" s="4">
        <f t="shared" si="12"/>
        <v>0</v>
      </c>
      <c r="H96" s="5">
        <f t="shared" si="13"/>
        <v>0</v>
      </c>
      <c r="I96" s="4">
        <f>Data!E91</f>
        <v>0</v>
      </c>
      <c r="J96" s="5">
        <f t="shared" si="14"/>
        <v>0</v>
      </c>
      <c r="K96" s="4">
        <f>Data!F91</f>
        <v>0</v>
      </c>
      <c r="L96" s="6">
        <f t="shared" si="15"/>
        <v>0</v>
      </c>
      <c r="M96" s="11">
        <f>Data!AR91</f>
        <v>0</v>
      </c>
      <c r="N96" s="15">
        <f t="shared" si="16"/>
        <v>0</v>
      </c>
      <c r="O96" s="11">
        <f>Data!AS91</f>
        <v>0</v>
      </c>
      <c r="P96" s="15">
        <f t="shared" si="17"/>
        <v>0</v>
      </c>
      <c r="Q96" s="30">
        <f t="shared" si="18"/>
        <v>0</v>
      </c>
      <c r="R96" s="6">
        <f t="shared" si="19"/>
        <v>0</v>
      </c>
      <c r="S96" s="44" t="str">
        <f>Data!AV91</f>
        <v>Central</v>
      </c>
    </row>
    <row r="97" spans="1:19" ht="13.5" customHeight="1" x14ac:dyDescent="0.2">
      <c r="A97" s="2" t="str">
        <f>Data!A92</f>
        <v>Norton</v>
      </c>
      <c r="B97" s="4">
        <f>Data!B92</f>
        <v>5</v>
      </c>
      <c r="C97" s="4">
        <f>Data!C92</f>
        <v>4</v>
      </c>
      <c r="D97" s="5">
        <f t="shared" si="10"/>
        <v>0.8</v>
      </c>
      <c r="E97" s="4">
        <f>Data!D92</f>
        <v>0</v>
      </c>
      <c r="F97" s="5">
        <f t="shared" si="11"/>
        <v>0</v>
      </c>
      <c r="G97" s="4">
        <f t="shared" si="12"/>
        <v>4</v>
      </c>
      <c r="H97" s="5">
        <f t="shared" si="13"/>
        <v>0.8</v>
      </c>
      <c r="I97" s="4">
        <f>Data!E92</f>
        <v>5</v>
      </c>
      <c r="J97" s="5">
        <f t="shared" si="14"/>
        <v>1</v>
      </c>
      <c r="K97" s="4">
        <f>Data!F92</f>
        <v>0</v>
      </c>
      <c r="L97" s="6">
        <f t="shared" si="15"/>
        <v>0</v>
      </c>
      <c r="M97" s="11">
        <f>Data!AR92</f>
        <v>0</v>
      </c>
      <c r="N97" s="15">
        <f t="shared" si="16"/>
        <v>0</v>
      </c>
      <c r="O97" s="11">
        <f>Data!AS92</f>
        <v>0</v>
      </c>
      <c r="P97" s="15">
        <f t="shared" si="17"/>
        <v>0</v>
      </c>
      <c r="Q97" s="30">
        <f t="shared" si="18"/>
        <v>5</v>
      </c>
      <c r="R97" s="6">
        <f t="shared" si="19"/>
        <v>1</v>
      </c>
      <c r="S97" s="44" t="str">
        <f>Data!AV92</f>
        <v>Western</v>
      </c>
    </row>
    <row r="98" spans="1:19" ht="13.5" customHeight="1" x14ac:dyDescent="0.2">
      <c r="A98" s="2" t="str">
        <f>Data!A93</f>
        <v>Nottoway</v>
      </c>
      <c r="B98" s="4">
        <f>Data!B93</f>
        <v>7</v>
      </c>
      <c r="C98" s="4">
        <f>Data!C93</f>
        <v>2</v>
      </c>
      <c r="D98" s="5">
        <f t="shared" si="10"/>
        <v>0.2857142857142857</v>
      </c>
      <c r="E98" s="4">
        <f>Data!D93</f>
        <v>0</v>
      </c>
      <c r="F98" s="5">
        <f t="shared" si="11"/>
        <v>0</v>
      </c>
      <c r="G98" s="4">
        <f t="shared" si="12"/>
        <v>2</v>
      </c>
      <c r="H98" s="5">
        <f t="shared" si="13"/>
        <v>0.2857142857142857</v>
      </c>
      <c r="I98" s="4">
        <f>Data!E93</f>
        <v>3</v>
      </c>
      <c r="J98" s="5">
        <f t="shared" si="14"/>
        <v>0.42857142857142855</v>
      </c>
      <c r="K98" s="4">
        <f>Data!F93</f>
        <v>0</v>
      </c>
      <c r="L98" s="6">
        <f t="shared" si="15"/>
        <v>0</v>
      </c>
      <c r="M98" s="11">
        <f>Data!AR93</f>
        <v>0</v>
      </c>
      <c r="N98" s="15">
        <f t="shared" si="16"/>
        <v>0</v>
      </c>
      <c r="O98" s="11">
        <f>Data!AS93</f>
        <v>0</v>
      </c>
      <c r="P98" s="15">
        <f t="shared" si="17"/>
        <v>0</v>
      </c>
      <c r="Q98" s="30">
        <f t="shared" si="18"/>
        <v>3</v>
      </c>
      <c r="R98" s="6">
        <f t="shared" si="19"/>
        <v>0.42857142857142855</v>
      </c>
      <c r="S98" s="44" t="str">
        <f>Data!AV93</f>
        <v>Central</v>
      </c>
    </row>
    <row r="99" spans="1:19" ht="13.5" customHeight="1" x14ac:dyDescent="0.2">
      <c r="A99" s="2" t="str">
        <f>Data!A94</f>
        <v>Orange</v>
      </c>
      <c r="B99" s="4">
        <f>Data!B94</f>
        <v>20</v>
      </c>
      <c r="C99" s="4">
        <f>Data!C94</f>
        <v>14</v>
      </c>
      <c r="D99" s="5">
        <f t="shared" si="10"/>
        <v>0.7</v>
      </c>
      <c r="E99" s="4">
        <f>Data!D94</f>
        <v>0</v>
      </c>
      <c r="F99" s="5">
        <f t="shared" si="11"/>
        <v>0</v>
      </c>
      <c r="G99" s="4">
        <f t="shared" si="12"/>
        <v>14</v>
      </c>
      <c r="H99" s="5">
        <f t="shared" si="13"/>
        <v>0.7</v>
      </c>
      <c r="I99" s="4">
        <f>Data!E94</f>
        <v>13</v>
      </c>
      <c r="J99" s="5">
        <f t="shared" si="14"/>
        <v>0.65</v>
      </c>
      <c r="K99" s="4">
        <f>Data!F94</f>
        <v>2</v>
      </c>
      <c r="L99" s="6">
        <f t="shared" si="15"/>
        <v>0.1</v>
      </c>
      <c r="M99" s="11">
        <f>Data!AR94</f>
        <v>0</v>
      </c>
      <c r="N99" s="15">
        <f t="shared" si="16"/>
        <v>0</v>
      </c>
      <c r="O99" s="11">
        <f>Data!AS94</f>
        <v>2</v>
      </c>
      <c r="P99" s="15">
        <f t="shared" si="17"/>
        <v>0.1</v>
      </c>
      <c r="Q99" s="30">
        <f t="shared" si="18"/>
        <v>17</v>
      </c>
      <c r="R99" s="6">
        <f t="shared" si="19"/>
        <v>0.85</v>
      </c>
      <c r="S99" s="44" t="str">
        <f>Data!AV94</f>
        <v>Northern</v>
      </c>
    </row>
    <row r="100" spans="1:19" ht="13.5" customHeight="1" x14ac:dyDescent="0.2">
      <c r="A100" s="2" t="str">
        <f>Data!A95</f>
        <v>Page</v>
      </c>
      <c r="B100" s="4">
        <f>Data!B95</f>
        <v>24</v>
      </c>
      <c r="C100" s="4">
        <f>Data!C95</f>
        <v>16</v>
      </c>
      <c r="D100" s="5">
        <f t="shared" si="10"/>
        <v>0.66666666666666663</v>
      </c>
      <c r="E100" s="4">
        <f>Data!D95</f>
        <v>0</v>
      </c>
      <c r="F100" s="5">
        <f t="shared" si="11"/>
        <v>0</v>
      </c>
      <c r="G100" s="4">
        <f t="shared" si="12"/>
        <v>16</v>
      </c>
      <c r="H100" s="5">
        <f t="shared" si="13"/>
        <v>0.66666666666666663</v>
      </c>
      <c r="I100" s="4">
        <f>Data!E95</f>
        <v>19</v>
      </c>
      <c r="J100" s="5">
        <f t="shared" si="14"/>
        <v>0.79166666666666663</v>
      </c>
      <c r="K100" s="4">
        <f>Data!F95</f>
        <v>0</v>
      </c>
      <c r="L100" s="6">
        <f t="shared" si="15"/>
        <v>0</v>
      </c>
      <c r="M100" s="11">
        <f>Data!AR95</f>
        <v>2</v>
      </c>
      <c r="N100" s="15">
        <f t="shared" si="16"/>
        <v>8.3333333333333329E-2</v>
      </c>
      <c r="O100" s="11">
        <f>Data!AS95</f>
        <v>0</v>
      </c>
      <c r="P100" s="15">
        <f t="shared" si="17"/>
        <v>0</v>
      </c>
      <c r="Q100" s="30">
        <f t="shared" si="18"/>
        <v>21</v>
      </c>
      <c r="R100" s="6">
        <f t="shared" si="19"/>
        <v>0.875</v>
      </c>
      <c r="S100" s="44" t="str">
        <f>Data!AV95</f>
        <v>Northern</v>
      </c>
    </row>
    <row r="101" spans="1:19" ht="13.5" customHeight="1" x14ac:dyDescent="0.2">
      <c r="A101" s="2" t="str">
        <f>Data!A96</f>
        <v>Patrick</v>
      </c>
      <c r="B101" s="4">
        <f>Data!B96</f>
        <v>23</v>
      </c>
      <c r="C101" s="4">
        <f>Data!C96</f>
        <v>23</v>
      </c>
      <c r="D101" s="5">
        <f t="shared" si="10"/>
        <v>1</v>
      </c>
      <c r="E101" s="4">
        <f>Data!D96</f>
        <v>0</v>
      </c>
      <c r="F101" s="5">
        <f t="shared" si="11"/>
        <v>0</v>
      </c>
      <c r="G101" s="4">
        <f t="shared" si="12"/>
        <v>23</v>
      </c>
      <c r="H101" s="5">
        <f t="shared" si="13"/>
        <v>1</v>
      </c>
      <c r="I101" s="4">
        <f>Data!E96</f>
        <v>20</v>
      </c>
      <c r="J101" s="5">
        <f t="shared" si="14"/>
        <v>0.86956521739130432</v>
      </c>
      <c r="K101" s="4">
        <f>Data!F96</f>
        <v>1</v>
      </c>
      <c r="L101" s="6">
        <f t="shared" si="15"/>
        <v>4.3478260869565216E-2</v>
      </c>
      <c r="M101" s="11">
        <f>Data!AR96</f>
        <v>0</v>
      </c>
      <c r="N101" s="15">
        <f t="shared" si="16"/>
        <v>0</v>
      </c>
      <c r="O101" s="11">
        <f>Data!AS96</f>
        <v>0</v>
      </c>
      <c r="P101" s="15">
        <f t="shared" si="17"/>
        <v>0</v>
      </c>
      <c r="Q101" s="30">
        <f t="shared" si="18"/>
        <v>21</v>
      </c>
      <c r="R101" s="6">
        <f t="shared" si="19"/>
        <v>0.91304347826086951</v>
      </c>
      <c r="S101" s="44" t="str">
        <f>Data!AV96</f>
        <v>Western</v>
      </c>
    </row>
    <row r="102" spans="1:19" ht="13.5" customHeight="1" x14ac:dyDescent="0.2">
      <c r="A102" s="2" t="str">
        <f>Data!A97</f>
        <v>Petersburg</v>
      </c>
      <c r="B102" s="4">
        <f>Data!B97</f>
        <v>41</v>
      </c>
      <c r="C102" s="4">
        <f>Data!C97</f>
        <v>33</v>
      </c>
      <c r="D102" s="5">
        <f t="shared" si="10"/>
        <v>0.80487804878048785</v>
      </c>
      <c r="E102" s="4">
        <f>Data!D97</f>
        <v>0</v>
      </c>
      <c r="F102" s="5">
        <f t="shared" si="11"/>
        <v>0</v>
      </c>
      <c r="G102" s="4">
        <f t="shared" si="12"/>
        <v>33</v>
      </c>
      <c r="H102" s="5">
        <f t="shared" si="13"/>
        <v>0.80487804878048785</v>
      </c>
      <c r="I102" s="4">
        <f>Data!E97</f>
        <v>33</v>
      </c>
      <c r="J102" s="5">
        <f t="shared" si="14"/>
        <v>0.80487804878048785</v>
      </c>
      <c r="K102" s="4">
        <f>Data!F97</f>
        <v>0</v>
      </c>
      <c r="L102" s="6">
        <f t="shared" si="15"/>
        <v>0</v>
      </c>
      <c r="M102" s="11">
        <f>Data!AR97</f>
        <v>0</v>
      </c>
      <c r="N102" s="15">
        <f t="shared" si="16"/>
        <v>0</v>
      </c>
      <c r="O102" s="11">
        <f>Data!AS97</f>
        <v>0</v>
      </c>
      <c r="P102" s="15">
        <f t="shared" si="17"/>
        <v>0</v>
      </c>
      <c r="Q102" s="30">
        <f t="shared" si="18"/>
        <v>33</v>
      </c>
      <c r="R102" s="6">
        <f t="shared" si="19"/>
        <v>0.80487804878048785</v>
      </c>
      <c r="S102" s="44" t="str">
        <f>Data!AV97</f>
        <v>Central</v>
      </c>
    </row>
    <row r="103" spans="1:19" ht="13.5" customHeight="1" x14ac:dyDescent="0.2">
      <c r="A103" s="2" t="str">
        <f>Data!A98</f>
        <v>Pittsylvania</v>
      </c>
      <c r="B103" s="4">
        <f>Data!B98</f>
        <v>27</v>
      </c>
      <c r="C103" s="4">
        <f>Data!C98</f>
        <v>26</v>
      </c>
      <c r="D103" s="5">
        <f t="shared" si="10"/>
        <v>0.96296296296296291</v>
      </c>
      <c r="E103" s="4">
        <f>Data!D98</f>
        <v>0</v>
      </c>
      <c r="F103" s="5">
        <f t="shared" si="11"/>
        <v>0</v>
      </c>
      <c r="G103" s="4">
        <f t="shared" si="12"/>
        <v>26</v>
      </c>
      <c r="H103" s="5">
        <f t="shared" si="13"/>
        <v>0.96296296296296291</v>
      </c>
      <c r="I103" s="4">
        <f>Data!E98</f>
        <v>24</v>
      </c>
      <c r="J103" s="5">
        <f t="shared" si="14"/>
        <v>0.88888888888888884</v>
      </c>
      <c r="K103" s="4">
        <f>Data!F98</f>
        <v>0</v>
      </c>
      <c r="L103" s="6">
        <f t="shared" si="15"/>
        <v>0</v>
      </c>
      <c r="M103" s="11">
        <f>Data!AR98</f>
        <v>0</v>
      </c>
      <c r="N103" s="15">
        <f t="shared" si="16"/>
        <v>0</v>
      </c>
      <c r="O103" s="11">
        <f>Data!AS98</f>
        <v>0</v>
      </c>
      <c r="P103" s="15">
        <f t="shared" si="17"/>
        <v>0</v>
      </c>
      <c r="Q103" s="30">
        <f t="shared" si="18"/>
        <v>24</v>
      </c>
      <c r="R103" s="6">
        <f t="shared" si="19"/>
        <v>0.88888888888888884</v>
      </c>
      <c r="S103" s="44" t="str">
        <f>Data!AV98</f>
        <v>Piedmont</v>
      </c>
    </row>
    <row r="104" spans="1:19" ht="13.5" customHeight="1" x14ac:dyDescent="0.2">
      <c r="A104" s="2" t="str">
        <f>Data!A99</f>
        <v>Poquoson</v>
      </c>
      <c r="B104" s="4">
        <f>Data!B99</f>
        <v>0</v>
      </c>
      <c r="C104" s="4">
        <f>Data!C99</f>
        <v>0</v>
      </c>
      <c r="D104" s="5">
        <f t="shared" si="10"/>
        <v>0</v>
      </c>
      <c r="E104" s="4">
        <f>Data!D99</f>
        <v>0</v>
      </c>
      <c r="F104" s="5">
        <f t="shared" si="11"/>
        <v>0</v>
      </c>
      <c r="G104" s="4">
        <f t="shared" si="12"/>
        <v>0</v>
      </c>
      <c r="H104" s="5">
        <f t="shared" si="13"/>
        <v>0</v>
      </c>
      <c r="I104" s="4">
        <f>Data!E99</f>
        <v>0</v>
      </c>
      <c r="J104" s="5">
        <f t="shared" si="14"/>
        <v>0</v>
      </c>
      <c r="K104" s="4">
        <f>Data!F99</f>
        <v>0</v>
      </c>
      <c r="L104" s="6">
        <f t="shared" si="15"/>
        <v>0</v>
      </c>
      <c r="M104" s="11">
        <f>Data!AR99</f>
        <v>0</v>
      </c>
      <c r="N104" s="15">
        <f t="shared" si="16"/>
        <v>0</v>
      </c>
      <c r="O104" s="11">
        <f>Data!AS99</f>
        <v>0</v>
      </c>
      <c r="P104" s="15">
        <f t="shared" si="17"/>
        <v>0</v>
      </c>
      <c r="Q104" s="30">
        <f t="shared" si="18"/>
        <v>0</v>
      </c>
      <c r="R104" s="6">
        <f t="shared" si="19"/>
        <v>0</v>
      </c>
      <c r="S104" s="44" t="str">
        <f>Data!AV99</f>
        <v>Eastern</v>
      </c>
    </row>
    <row r="105" spans="1:19" ht="13.5" customHeight="1" x14ac:dyDescent="0.2">
      <c r="A105" s="2" t="str">
        <f>Data!A100</f>
        <v>Portsmouth</v>
      </c>
      <c r="B105" s="4">
        <f>Data!B100</f>
        <v>33</v>
      </c>
      <c r="C105" s="4">
        <f>Data!C100</f>
        <v>29</v>
      </c>
      <c r="D105" s="5">
        <f t="shared" si="10"/>
        <v>0.87878787878787878</v>
      </c>
      <c r="E105" s="4">
        <f>Data!D100</f>
        <v>0</v>
      </c>
      <c r="F105" s="5">
        <f t="shared" si="11"/>
        <v>0</v>
      </c>
      <c r="G105" s="4">
        <f t="shared" si="12"/>
        <v>29</v>
      </c>
      <c r="H105" s="5">
        <f t="shared" si="13"/>
        <v>0.87878787878787878</v>
      </c>
      <c r="I105" s="4">
        <f>Data!E100</f>
        <v>19</v>
      </c>
      <c r="J105" s="5">
        <f t="shared" si="14"/>
        <v>0.5757575757575758</v>
      </c>
      <c r="K105" s="4">
        <f>Data!F100</f>
        <v>0</v>
      </c>
      <c r="L105" s="6">
        <f t="shared" si="15"/>
        <v>0</v>
      </c>
      <c r="M105" s="11">
        <f>Data!AR100</f>
        <v>3</v>
      </c>
      <c r="N105" s="15">
        <f t="shared" si="16"/>
        <v>9.0909090909090912E-2</v>
      </c>
      <c r="O105" s="11">
        <f>Data!AS100</f>
        <v>1</v>
      </c>
      <c r="P105" s="15">
        <f t="shared" si="17"/>
        <v>3.0303030303030304E-2</v>
      </c>
      <c r="Q105" s="30">
        <f t="shared" si="18"/>
        <v>23</v>
      </c>
      <c r="R105" s="6">
        <f t="shared" si="19"/>
        <v>0.69696969696969702</v>
      </c>
      <c r="S105" s="44" t="str">
        <f>Data!AV100</f>
        <v>Eastern</v>
      </c>
    </row>
    <row r="106" spans="1:19" ht="13.5" customHeight="1" x14ac:dyDescent="0.2">
      <c r="A106" s="2" t="str">
        <f>Data!A101</f>
        <v>Powhatan</v>
      </c>
      <c r="B106" s="4">
        <f>Data!B101</f>
        <v>3</v>
      </c>
      <c r="C106" s="4">
        <f>Data!C101</f>
        <v>0</v>
      </c>
      <c r="D106" s="5">
        <f t="shared" si="10"/>
        <v>0</v>
      </c>
      <c r="E106" s="4">
        <f>Data!D101</f>
        <v>0</v>
      </c>
      <c r="F106" s="5">
        <f t="shared" si="11"/>
        <v>0</v>
      </c>
      <c r="G106" s="4">
        <f t="shared" si="12"/>
        <v>0</v>
      </c>
      <c r="H106" s="5">
        <f t="shared" si="13"/>
        <v>0</v>
      </c>
      <c r="I106" s="4">
        <f>Data!E101</f>
        <v>1</v>
      </c>
      <c r="J106" s="5">
        <f t="shared" si="14"/>
        <v>0.33333333333333331</v>
      </c>
      <c r="K106" s="4">
        <f>Data!F101</f>
        <v>0</v>
      </c>
      <c r="L106" s="6">
        <f t="shared" si="15"/>
        <v>0</v>
      </c>
      <c r="M106" s="11">
        <f>Data!AR101</f>
        <v>0</v>
      </c>
      <c r="N106" s="15">
        <f t="shared" si="16"/>
        <v>0</v>
      </c>
      <c r="O106" s="11">
        <f>Data!AS101</f>
        <v>0</v>
      </c>
      <c r="P106" s="15">
        <f t="shared" si="17"/>
        <v>0</v>
      </c>
      <c r="Q106" s="30">
        <f t="shared" si="18"/>
        <v>1</v>
      </c>
      <c r="R106" s="6">
        <f t="shared" si="19"/>
        <v>0.33333333333333331</v>
      </c>
      <c r="S106" s="44" t="str">
        <f>Data!AV101</f>
        <v>Central</v>
      </c>
    </row>
    <row r="107" spans="1:19" ht="13.5" customHeight="1" x14ac:dyDescent="0.2">
      <c r="A107" s="2" t="str">
        <f>Data!A102</f>
        <v>Prince Edward</v>
      </c>
      <c r="B107" s="4">
        <f>Data!B102</f>
        <v>8</v>
      </c>
      <c r="C107" s="4">
        <f>Data!C102</f>
        <v>7</v>
      </c>
      <c r="D107" s="5">
        <f t="shared" si="10"/>
        <v>0.875</v>
      </c>
      <c r="E107" s="4">
        <f>Data!D102</f>
        <v>0</v>
      </c>
      <c r="F107" s="5">
        <f t="shared" si="11"/>
        <v>0</v>
      </c>
      <c r="G107" s="4">
        <f t="shared" si="12"/>
        <v>7</v>
      </c>
      <c r="H107" s="5">
        <f t="shared" si="13"/>
        <v>0.875</v>
      </c>
      <c r="I107" s="4">
        <f>Data!E102</f>
        <v>5</v>
      </c>
      <c r="J107" s="5">
        <f t="shared" si="14"/>
        <v>0.625</v>
      </c>
      <c r="K107" s="4">
        <f>Data!F102</f>
        <v>0</v>
      </c>
      <c r="L107" s="6">
        <f t="shared" si="15"/>
        <v>0</v>
      </c>
      <c r="M107" s="11">
        <f>Data!AR102</f>
        <v>0</v>
      </c>
      <c r="N107" s="15">
        <f t="shared" si="16"/>
        <v>0</v>
      </c>
      <c r="O107" s="11">
        <f>Data!AS102</f>
        <v>0</v>
      </c>
      <c r="P107" s="15">
        <f t="shared" si="17"/>
        <v>0</v>
      </c>
      <c r="Q107" s="30">
        <f t="shared" si="18"/>
        <v>5</v>
      </c>
      <c r="R107" s="6">
        <f t="shared" si="19"/>
        <v>0.625</v>
      </c>
      <c r="S107" s="44" t="str">
        <f>Data!AV102</f>
        <v>Central</v>
      </c>
    </row>
    <row r="108" spans="1:19" ht="13.5" customHeight="1" x14ac:dyDescent="0.2">
      <c r="A108" s="2" t="str">
        <f>Data!A103</f>
        <v>Prince George</v>
      </c>
      <c r="B108" s="4">
        <f>Data!B103</f>
        <v>20</v>
      </c>
      <c r="C108" s="4">
        <f>Data!C103</f>
        <v>17</v>
      </c>
      <c r="D108" s="5">
        <f t="shared" si="10"/>
        <v>0.85</v>
      </c>
      <c r="E108" s="4">
        <f>Data!D103</f>
        <v>0</v>
      </c>
      <c r="F108" s="5">
        <f t="shared" si="11"/>
        <v>0</v>
      </c>
      <c r="G108" s="4">
        <f t="shared" si="12"/>
        <v>17</v>
      </c>
      <c r="H108" s="5">
        <f t="shared" si="13"/>
        <v>0.85</v>
      </c>
      <c r="I108" s="4">
        <f>Data!E103</f>
        <v>15</v>
      </c>
      <c r="J108" s="5">
        <f t="shared" si="14"/>
        <v>0.75</v>
      </c>
      <c r="K108" s="4">
        <f>Data!F103</f>
        <v>0</v>
      </c>
      <c r="L108" s="6">
        <f t="shared" si="15"/>
        <v>0</v>
      </c>
      <c r="M108" s="11">
        <f>Data!AR103</f>
        <v>1</v>
      </c>
      <c r="N108" s="15">
        <f t="shared" si="16"/>
        <v>0.05</v>
      </c>
      <c r="O108" s="11">
        <f>Data!AS103</f>
        <v>0</v>
      </c>
      <c r="P108" s="15">
        <f t="shared" si="17"/>
        <v>0</v>
      </c>
      <c r="Q108" s="30">
        <f t="shared" si="18"/>
        <v>16</v>
      </c>
      <c r="R108" s="6">
        <f t="shared" si="19"/>
        <v>0.8</v>
      </c>
      <c r="S108" s="44" t="str">
        <f>Data!AV103</f>
        <v>Eastern</v>
      </c>
    </row>
    <row r="109" spans="1:19" ht="13.5" customHeight="1" x14ac:dyDescent="0.2">
      <c r="A109" s="2" t="str">
        <f>Data!A104</f>
        <v>Prince William</v>
      </c>
      <c r="B109" s="4">
        <f>Data!B104</f>
        <v>86</v>
      </c>
      <c r="C109" s="4">
        <f>Data!C104</f>
        <v>57</v>
      </c>
      <c r="D109" s="5">
        <f t="shared" si="10"/>
        <v>0.66279069767441856</v>
      </c>
      <c r="E109" s="4">
        <f>Data!D104</f>
        <v>0</v>
      </c>
      <c r="F109" s="5">
        <f t="shared" si="11"/>
        <v>0</v>
      </c>
      <c r="G109" s="4">
        <f t="shared" si="12"/>
        <v>57</v>
      </c>
      <c r="H109" s="5">
        <f t="shared" si="13"/>
        <v>0.66279069767441856</v>
      </c>
      <c r="I109" s="4">
        <f>Data!E104</f>
        <v>52</v>
      </c>
      <c r="J109" s="5">
        <f t="shared" si="14"/>
        <v>0.60465116279069764</v>
      </c>
      <c r="K109" s="4">
        <f>Data!F104</f>
        <v>7</v>
      </c>
      <c r="L109" s="6">
        <f t="shared" si="15"/>
        <v>8.1395348837209308E-2</v>
      </c>
      <c r="M109" s="11">
        <f>Data!AR104</f>
        <v>0</v>
      </c>
      <c r="N109" s="15">
        <f t="shared" si="16"/>
        <v>0</v>
      </c>
      <c r="O109" s="11">
        <f>Data!AS104</f>
        <v>2</v>
      </c>
      <c r="P109" s="15">
        <f t="shared" si="17"/>
        <v>2.3255813953488372E-2</v>
      </c>
      <c r="Q109" s="30">
        <f t="shared" si="18"/>
        <v>61</v>
      </c>
      <c r="R109" s="6">
        <f t="shared" si="19"/>
        <v>0.70930232558139539</v>
      </c>
      <c r="S109" s="44" t="str">
        <f>Data!AV104</f>
        <v>Northern</v>
      </c>
    </row>
    <row r="110" spans="1:19" ht="13.5" customHeight="1" x14ac:dyDescent="0.2">
      <c r="A110" s="2" t="str">
        <f>Data!A105</f>
        <v>Pulaski</v>
      </c>
      <c r="B110" s="4">
        <f>Data!B105</f>
        <v>24</v>
      </c>
      <c r="C110" s="4">
        <f>Data!C105</f>
        <v>18</v>
      </c>
      <c r="D110" s="5">
        <f t="shared" si="10"/>
        <v>0.75</v>
      </c>
      <c r="E110" s="4">
        <f>Data!D105</f>
        <v>0</v>
      </c>
      <c r="F110" s="5">
        <f t="shared" si="11"/>
        <v>0</v>
      </c>
      <c r="G110" s="4">
        <f t="shared" si="12"/>
        <v>18</v>
      </c>
      <c r="H110" s="5">
        <f t="shared" si="13"/>
        <v>0.75</v>
      </c>
      <c r="I110" s="4">
        <f>Data!E105</f>
        <v>16</v>
      </c>
      <c r="J110" s="5">
        <f t="shared" si="14"/>
        <v>0.66666666666666663</v>
      </c>
      <c r="K110" s="4">
        <f>Data!F105</f>
        <v>0</v>
      </c>
      <c r="L110" s="6">
        <f t="shared" si="15"/>
        <v>0</v>
      </c>
      <c r="M110" s="11">
        <f>Data!AR105</f>
        <v>1</v>
      </c>
      <c r="N110" s="15">
        <f t="shared" si="16"/>
        <v>4.1666666666666664E-2</v>
      </c>
      <c r="O110" s="11">
        <f>Data!AS105</f>
        <v>0</v>
      </c>
      <c r="P110" s="15">
        <f t="shared" si="17"/>
        <v>0</v>
      </c>
      <c r="Q110" s="30">
        <f t="shared" si="18"/>
        <v>17</v>
      </c>
      <c r="R110" s="6">
        <f t="shared" si="19"/>
        <v>0.70833333333333337</v>
      </c>
      <c r="S110" s="44" t="str">
        <f>Data!AV105</f>
        <v>Western</v>
      </c>
    </row>
    <row r="111" spans="1:19" ht="13.5" customHeight="1" x14ac:dyDescent="0.2">
      <c r="A111" s="2" t="str">
        <f>Data!A106</f>
        <v>Radford</v>
      </c>
      <c r="B111" s="4">
        <f>Data!B106</f>
        <v>20</v>
      </c>
      <c r="C111" s="4">
        <f>Data!C106</f>
        <v>18</v>
      </c>
      <c r="D111" s="5">
        <f t="shared" si="10"/>
        <v>0.9</v>
      </c>
      <c r="E111" s="4">
        <f>Data!D106</f>
        <v>0</v>
      </c>
      <c r="F111" s="5">
        <f t="shared" si="11"/>
        <v>0</v>
      </c>
      <c r="G111" s="4">
        <f t="shared" si="12"/>
        <v>18</v>
      </c>
      <c r="H111" s="5">
        <f t="shared" si="13"/>
        <v>0.9</v>
      </c>
      <c r="I111" s="4">
        <f>Data!E106</f>
        <v>19</v>
      </c>
      <c r="J111" s="5">
        <f t="shared" si="14"/>
        <v>0.95</v>
      </c>
      <c r="K111" s="4">
        <f>Data!F106</f>
        <v>0</v>
      </c>
      <c r="L111" s="6">
        <f t="shared" si="15"/>
        <v>0</v>
      </c>
      <c r="M111" s="11">
        <f>Data!AR106</f>
        <v>0</v>
      </c>
      <c r="N111" s="15">
        <f t="shared" si="16"/>
        <v>0</v>
      </c>
      <c r="O111" s="11">
        <f>Data!AS106</f>
        <v>0</v>
      </c>
      <c r="P111" s="15">
        <f t="shared" si="17"/>
        <v>0</v>
      </c>
      <c r="Q111" s="30">
        <f t="shared" si="18"/>
        <v>19</v>
      </c>
      <c r="R111" s="6">
        <f t="shared" si="19"/>
        <v>0.95</v>
      </c>
      <c r="S111" s="44" t="str">
        <f>Data!AV106</f>
        <v>Western</v>
      </c>
    </row>
    <row r="112" spans="1:19" ht="13.5" customHeight="1" x14ac:dyDescent="0.2">
      <c r="A112" s="2" t="str">
        <f>Data!A107</f>
        <v>Rappahannock</v>
      </c>
      <c r="B112" s="4">
        <f>Data!B107</f>
        <v>17</v>
      </c>
      <c r="C112" s="4">
        <f>Data!C107</f>
        <v>8</v>
      </c>
      <c r="D112" s="5">
        <f t="shared" si="10"/>
        <v>0.47058823529411764</v>
      </c>
      <c r="E112" s="4">
        <f>Data!D107</f>
        <v>2</v>
      </c>
      <c r="F112" s="5">
        <f t="shared" si="11"/>
        <v>0.11764705882352941</v>
      </c>
      <c r="G112" s="4">
        <f t="shared" si="12"/>
        <v>10</v>
      </c>
      <c r="H112" s="5">
        <f t="shared" si="13"/>
        <v>0.58823529411764708</v>
      </c>
      <c r="I112" s="4">
        <f>Data!E107</f>
        <v>8</v>
      </c>
      <c r="J112" s="5">
        <f t="shared" si="14"/>
        <v>0.47058823529411764</v>
      </c>
      <c r="K112" s="4">
        <f>Data!F107</f>
        <v>1</v>
      </c>
      <c r="L112" s="6">
        <f t="shared" si="15"/>
        <v>5.8823529411764705E-2</v>
      </c>
      <c r="M112" s="11">
        <f>Data!AR107</f>
        <v>1</v>
      </c>
      <c r="N112" s="15">
        <f t="shared" si="16"/>
        <v>5.8823529411764705E-2</v>
      </c>
      <c r="O112" s="11">
        <f>Data!AS107</f>
        <v>0</v>
      </c>
      <c r="P112" s="15">
        <f t="shared" si="17"/>
        <v>0</v>
      </c>
      <c r="Q112" s="30">
        <f t="shared" si="18"/>
        <v>10</v>
      </c>
      <c r="R112" s="6">
        <f t="shared" si="19"/>
        <v>0.58823529411764708</v>
      </c>
      <c r="S112" s="44" t="str">
        <f>Data!AV107</f>
        <v>Northern</v>
      </c>
    </row>
    <row r="113" spans="1:19" ht="13.5" customHeight="1" x14ac:dyDescent="0.2">
      <c r="A113" s="2" t="str">
        <f>Data!A108</f>
        <v>Richmond City</v>
      </c>
      <c r="B113" s="4">
        <f>Data!B108</f>
        <v>226</v>
      </c>
      <c r="C113" s="4">
        <f>Data!C108</f>
        <v>141</v>
      </c>
      <c r="D113" s="5">
        <f t="shared" si="10"/>
        <v>0.62389380530973448</v>
      </c>
      <c r="E113" s="4">
        <f>Data!D108</f>
        <v>7</v>
      </c>
      <c r="F113" s="5">
        <f t="shared" si="11"/>
        <v>3.0973451327433628E-2</v>
      </c>
      <c r="G113" s="4">
        <f t="shared" si="12"/>
        <v>148</v>
      </c>
      <c r="H113" s="5">
        <f t="shared" si="13"/>
        <v>0.65486725663716816</v>
      </c>
      <c r="I113" s="4">
        <f>Data!E108</f>
        <v>142</v>
      </c>
      <c r="J113" s="5">
        <f t="shared" si="14"/>
        <v>0.62831858407079644</v>
      </c>
      <c r="K113" s="4">
        <f>Data!F108</f>
        <v>14</v>
      </c>
      <c r="L113" s="6">
        <f t="shared" si="15"/>
        <v>6.1946902654867256E-2</v>
      </c>
      <c r="M113" s="11">
        <f>Data!AR108</f>
        <v>1</v>
      </c>
      <c r="N113" s="15">
        <f t="shared" si="16"/>
        <v>4.4247787610619468E-3</v>
      </c>
      <c r="O113" s="11">
        <f>Data!AS108</f>
        <v>5</v>
      </c>
      <c r="P113" s="15">
        <f t="shared" si="17"/>
        <v>2.2123893805309734E-2</v>
      </c>
      <c r="Q113" s="30">
        <f t="shared" si="18"/>
        <v>162</v>
      </c>
      <c r="R113" s="6">
        <f t="shared" si="19"/>
        <v>0.7168141592920354</v>
      </c>
      <c r="S113" s="44" t="str">
        <f>Data!AV108</f>
        <v>Central</v>
      </c>
    </row>
    <row r="114" spans="1:19" ht="13.5" customHeight="1" x14ac:dyDescent="0.2">
      <c r="A114" s="2" t="str">
        <f>Data!A109</f>
        <v>Richmond County</v>
      </c>
      <c r="B114" s="4">
        <f>Data!B109</f>
        <v>0</v>
      </c>
      <c r="C114" s="4">
        <f>Data!C109</f>
        <v>0</v>
      </c>
      <c r="D114" s="5">
        <f t="shared" si="10"/>
        <v>0</v>
      </c>
      <c r="E114" s="4">
        <f>Data!D109</f>
        <v>0</v>
      </c>
      <c r="F114" s="5">
        <f t="shared" si="11"/>
        <v>0</v>
      </c>
      <c r="G114" s="4">
        <f t="shared" si="12"/>
        <v>0</v>
      </c>
      <c r="H114" s="5">
        <f t="shared" si="13"/>
        <v>0</v>
      </c>
      <c r="I114" s="4">
        <f>Data!E109</f>
        <v>0</v>
      </c>
      <c r="J114" s="5">
        <f t="shared" si="14"/>
        <v>0</v>
      </c>
      <c r="K114" s="4">
        <f>Data!F109</f>
        <v>0</v>
      </c>
      <c r="L114" s="6">
        <f t="shared" si="15"/>
        <v>0</v>
      </c>
      <c r="M114" s="11">
        <f>Data!AR109</f>
        <v>0</v>
      </c>
      <c r="N114" s="15">
        <f t="shared" si="16"/>
        <v>0</v>
      </c>
      <c r="O114" s="11">
        <f>Data!AS109</f>
        <v>0</v>
      </c>
      <c r="P114" s="15">
        <f t="shared" si="17"/>
        <v>0</v>
      </c>
      <c r="Q114" s="30">
        <f t="shared" si="18"/>
        <v>0</v>
      </c>
      <c r="R114" s="6">
        <f t="shared" si="19"/>
        <v>0</v>
      </c>
      <c r="S114" s="44" t="str">
        <f>Data!AV109</f>
        <v>Central</v>
      </c>
    </row>
    <row r="115" spans="1:19" ht="13.5" customHeight="1" x14ac:dyDescent="0.2">
      <c r="A115" s="2" t="str">
        <f>Data!A110</f>
        <v>Roanoke City</v>
      </c>
      <c r="B115" s="4">
        <f>Data!B110</f>
        <v>213</v>
      </c>
      <c r="C115" s="4">
        <f>Data!C110</f>
        <v>172</v>
      </c>
      <c r="D115" s="5">
        <f t="shared" si="10"/>
        <v>0.80751173708920188</v>
      </c>
      <c r="E115" s="4">
        <f>Data!D110</f>
        <v>1</v>
      </c>
      <c r="F115" s="5">
        <f t="shared" si="11"/>
        <v>4.6948356807511738E-3</v>
      </c>
      <c r="G115" s="4">
        <f t="shared" si="12"/>
        <v>173</v>
      </c>
      <c r="H115" s="5">
        <f t="shared" si="13"/>
        <v>0.81220657276995301</v>
      </c>
      <c r="I115" s="4">
        <f>Data!E110</f>
        <v>152</v>
      </c>
      <c r="J115" s="5">
        <f t="shared" si="14"/>
        <v>0.71361502347417838</v>
      </c>
      <c r="K115" s="4">
        <f>Data!F110</f>
        <v>11</v>
      </c>
      <c r="L115" s="6">
        <f t="shared" si="15"/>
        <v>5.1643192488262914E-2</v>
      </c>
      <c r="M115" s="11">
        <f>Data!AR110</f>
        <v>11</v>
      </c>
      <c r="N115" s="15">
        <f t="shared" si="16"/>
        <v>5.1643192488262914E-2</v>
      </c>
      <c r="O115" s="11">
        <f>Data!AS110</f>
        <v>1</v>
      </c>
      <c r="P115" s="15">
        <f t="shared" si="17"/>
        <v>4.6948356807511738E-3</v>
      </c>
      <c r="Q115" s="30">
        <f t="shared" si="18"/>
        <v>175</v>
      </c>
      <c r="R115" s="6">
        <f t="shared" si="19"/>
        <v>0.82159624413145538</v>
      </c>
      <c r="S115" s="44" t="str">
        <f>Data!AV110</f>
        <v>Piedmont</v>
      </c>
    </row>
    <row r="116" spans="1:19" ht="13.5" customHeight="1" x14ac:dyDescent="0.2">
      <c r="A116" s="2" t="str">
        <f>Data!A111</f>
        <v>Roanoke County</v>
      </c>
      <c r="B116" s="4">
        <f>Data!B111</f>
        <v>108</v>
      </c>
      <c r="C116" s="4">
        <f>Data!C111</f>
        <v>89</v>
      </c>
      <c r="D116" s="5">
        <f t="shared" si="10"/>
        <v>0.82407407407407407</v>
      </c>
      <c r="E116" s="4">
        <f>Data!D111</f>
        <v>0</v>
      </c>
      <c r="F116" s="5">
        <f t="shared" si="11"/>
        <v>0</v>
      </c>
      <c r="G116" s="4">
        <f t="shared" si="12"/>
        <v>89</v>
      </c>
      <c r="H116" s="5">
        <f t="shared" si="13"/>
        <v>0.82407407407407407</v>
      </c>
      <c r="I116" s="4">
        <f>Data!E111</f>
        <v>71</v>
      </c>
      <c r="J116" s="5">
        <f t="shared" si="14"/>
        <v>0.65740740740740744</v>
      </c>
      <c r="K116" s="4">
        <f>Data!F111</f>
        <v>8</v>
      </c>
      <c r="L116" s="6">
        <f t="shared" si="15"/>
        <v>7.407407407407407E-2</v>
      </c>
      <c r="M116" s="11">
        <f>Data!AR111</f>
        <v>4</v>
      </c>
      <c r="N116" s="15">
        <f t="shared" si="16"/>
        <v>3.7037037037037035E-2</v>
      </c>
      <c r="O116" s="11">
        <f>Data!AS111</f>
        <v>5</v>
      </c>
      <c r="P116" s="15">
        <f t="shared" si="17"/>
        <v>4.6296296296296294E-2</v>
      </c>
      <c r="Q116" s="30">
        <f t="shared" si="18"/>
        <v>88</v>
      </c>
      <c r="R116" s="6">
        <f t="shared" si="19"/>
        <v>0.81481481481481477</v>
      </c>
      <c r="S116" s="44" t="str">
        <f>Data!AV111</f>
        <v>Piedmont</v>
      </c>
    </row>
    <row r="117" spans="1:19" ht="13.5" customHeight="1" x14ac:dyDescent="0.2">
      <c r="A117" s="2" t="str">
        <f>Data!A112</f>
        <v>Rockbridge</v>
      </c>
      <c r="B117" s="4">
        <f>Data!B112</f>
        <v>38</v>
      </c>
      <c r="C117" s="4">
        <f>Data!C112</f>
        <v>29</v>
      </c>
      <c r="D117" s="5">
        <f t="shared" si="10"/>
        <v>0.76315789473684215</v>
      </c>
      <c r="E117" s="4">
        <f>Data!D112</f>
        <v>0</v>
      </c>
      <c r="F117" s="5">
        <f t="shared" si="11"/>
        <v>0</v>
      </c>
      <c r="G117" s="4">
        <f t="shared" si="12"/>
        <v>29</v>
      </c>
      <c r="H117" s="5">
        <f t="shared" si="13"/>
        <v>0.76315789473684215</v>
      </c>
      <c r="I117" s="4">
        <f>Data!E112</f>
        <v>29</v>
      </c>
      <c r="J117" s="5">
        <f t="shared" si="14"/>
        <v>0.76315789473684215</v>
      </c>
      <c r="K117" s="4">
        <f>Data!F112</f>
        <v>1</v>
      </c>
      <c r="L117" s="6">
        <f t="shared" si="15"/>
        <v>2.6315789473684209E-2</v>
      </c>
      <c r="M117" s="11">
        <f>Data!AR112</f>
        <v>0</v>
      </c>
      <c r="N117" s="15">
        <f t="shared" si="16"/>
        <v>0</v>
      </c>
      <c r="O117" s="11">
        <f>Data!AS112</f>
        <v>1</v>
      </c>
      <c r="P117" s="15">
        <f t="shared" si="17"/>
        <v>2.6315789473684209E-2</v>
      </c>
      <c r="Q117" s="30">
        <f t="shared" si="18"/>
        <v>31</v>
      </c>
      <c r="R117" s="6">
        <f t="shared" si="19"/>
        <v>0.81578947368421051</v>
      </c>
      <c r="S117" s="44" t="str">
        <f>Data!AV112</f>
        <v>Piedmont</v>
      </c>
    </row>
    <row r="118" spans="1:19" ht="13.5" customHeight="1" x14ac:dyDescent="0.2">
      <c r="A118" s="2" t="str">
        <f>Data!A113</f>
        <v>Rockingham</v>
      </c>
      <c r="B118" s="4">
        <f>Data!B113</f>
        <v>175</v>
      </c>
      <c r="C118" s="4">
        <f>Data!C113</f>
        <v>138</v>
      </c>
      <c r="D118" s="5">
        <f t="shared" si="10"/>
        <v>0.78857142857142859</v>
      </c>
      <c r="E118" s="4">
        <f>Data!D113</f>
        <v>0</v>
      </c>
      <c r="F118" s="5">
        <f t="shared" si="11"/>
        <v>0</v>
      </c>
      <c r="G118" s="4">
        <f t="shared" si="12"/>
        <v>138</v>
      </c>
      <c r="H118" s="5">
        <f t="shared" si="13"/>
        <v>0.78857142857142859</v>
      </c>
      <c r="I118" s="4">
        <f>Data!E113</f>
        <v>121</v>
      </c>
      <c r="J118" s="5">
        <f t="shared" si="14"/>
        <v>0.69142857142857139</v>
      </c>
      <c r="K118" s="4">
        <f>Data!F113</f>
        <v>9</v>
      </c>
      <c r="L118" s="6">
        <f t="shared" si="15"/>
        <v>5.1428571428571428E-2</v>
      </c>
      <c r="M118" s="11">
        <f>Data!AR113</f>
        <v>2</v>
      </c>
      <c r="N118" s="15">
        <f t="shared" si="16"/>
        <v>1.1428571428571429E-2</v>
      </c>
      <c r="O118" s="11">
        <f>Data!AS113</f>
        <v>5</v>
      </c>
      <c r="P118" s="15">
        <f t="shared" si="17"/>
        <v>2.8571428571428571E-2</v>
      </c>
      <c r="Q118" s="30">
        <f t="shared" si="18"/>
        <v>137</v>
      </c>
      <c r="R118" s="6">
        <f t="shared" si="19"/>
        <v>0.78285714285714281</v>
      </c>
      <c r="S118" s="44" t="str">
        <f>Data!AV113</f>
        <v>Northern</v>
      </c>
    </row>
    <row r="119" spans="1:19" ht="13.5" customHeight="1" x14ac:dyDescent="0.2">
      <c r="A119" s="2" t="str">
        <f>Data!A114</f>
        <v>Russell</v>
      </c>
      <c r="B119" s="4">
        <f>Data!B114</f>
        <v>44</v>
      </c>
      <c r="C119" s="4">
        <f>Data!C114</f>
        <v>35</v>
      </c>
      <c r="D119" s="5">
        <f t="shared" si="10"/>
        <v>0.79545454545454541</v>
      </c>
      <c r="E119" s="4">
        <f>Data!D114</f>
        <v>0</v>
      </c>
      <c r="F119" s="5">
        <f t="shared" si="11"/>
        <v>0</v>
      </c>
      <c r="G119" s="4">
        <f t="shared" si="12"/>
        <v>35</v>
      </c>
      <c r="H119" s="5">
        <f t="shared" si="13"/>
        <v>0.79545454545454541</v>
      </c>
      <c r="I119" s="4">
        <f>Data!E114</f>
        <v>35</v>
      </c>
      <c r="J119" s="5">
        <f t="shared" si="14"/>
        <v>0.79545454545454541</v>
      </c>
      <c r="K119" s="4">
        <f>Data!F114</f>
        <v>1</v>
      </c>
      <c r="L119" s="6">
        <f t="shared" si="15"/>
        <v>2.2727272727272728E-2</v>
      </c>
      <c r="M119" s="11">
        <f>Data!AR114</f>
        <v>0</v>
      </c>
      <c r="N119" s="15">
        <f t="shared" si="16"/>
        <v>0</v>
      </c>
      <c r="O119" s="11">
        <f>Data!AS114</f>
        <v>3</v>
      </c>
      <c r="P119" s="15">
        <f t="shared" si="17"/>
        <v>6.8181818181818177E-2</v>
      </c>
      <c r="Q119" s="30">
        <f t="shared" si="18"/>
        <v>39</v>
      </c>
      <c r="R119" s="6">
        <f t="shared" si="19"/>
        <v>0.88636363636363635</v>
      </c>
      <c r="S119" s="44" t="str">
        <f>Data!AV114</f>
        <v>Western</v>
      </c>
    </row>
    <row r="120" spans="1:19" ht="13.5" customHeight="1" x14ac:dyDescent="0.2">
      <c r="A120" s="2" t="str">
        <f>Data!A115</f>
        <v>Salem</v>
      </c>
      <c r="B120" s="4">
        <f>Data!B115</f>
        <v>0</v>
      </c>
      <c r="C120" s="4">
        <f>Data!C115</f>
        <v>0</v>
      </c>
      <c r="D120" s="5">
        <f t="shared" si="10"/>
        <v>0</v>
      </c>
      <c r="E120" s="4">
        <f>Data!D115</f>
        <v>0</v>
      </c>
      <c r="F120" s="5">
        <f t="shared" si="11"/>
        <v>0</v>
      </c>
      <c r="G120" s="4">
        <f t="shared" si="12"/>
        <v>0</v>
      </c>
      <c r="H120" s="5">
        <f t="shared" si="13"/>
        <v>0</v>
      </c>
      <c r="I120" s="4">
        <f>Data!E115</f>
        <v>0</v>
      </c>
      <c r="J120" s="5">
        <f t="shared" si="14"/>
        <v>0</v>
      </c>
      <c r="K120" s="4">
        <f>Data!F115</f>
        <v>0</v>
      </c>
      <c r="L120" s="6">
        <f t="shared" si="15"/>
        <v>0</v>
      </c>
      <c r="M120" s="11">
        <f>Data!AR115</f>
        <v>0</v>
      </c>
      <c r="N120" s="15">
        <f t="shared" si="16"/>
        <v>0</v>
      </c>
      <c r="O120" s="11">
        <f>Data!AS115</f>
        <v>0</v>
      </c>
      <c r="P120" s="15">
        <f t="shared" si="17"/>
        <v>0</v>
      </c>
      <c r="Q120" s="30">
        <f t="shared" si="18"/>
        <v>0</v>
      </c>
      <c r="R120" s="6">
        <f t="shared" si="19"/>
        <v>0</v>
      </c>
      <c r="S120" s="44" t="str">
        <f>Data!AV115</f>
        <v>Piedmont</v>
      </c>
    </row>
    <row r="121" spans="1:19" ht="13.5" customHeight="1" x14ac:dyDescent="0.2">
      <c r="A121" s="2" t="str">
        <f>Data!A116</f>
        <v>Scott</v>
      </c>
      <c r="B121" s="4">
        <f>Data!B116</f>
        <v>44</v>
      </c>
      <c r="C121" s="4">
        <f>Data!C116</f>
        <v>39</v>
      </c>
      <c r="D121" s="5">
        <f t="shared" si="10"/>
        <v>0.88636363636363635</v>
      </c>
      <c r="E121" s="4">
        <f>Data!D116</f>
        <v>0</v>
      </c>
      <c r="F121" s="5">
        <f t="shared" si="11"/>
        <v>0</v>
      </c>
      <c r="G121" s="4">
        <f t="shared" si="12"/>
        <v>39</v>
      </c>
      <c r="H121" s="5">
        <f t="shared" si="13"/>
        <v>0.88636363636363635</v>
      </c>
      <c r="I121" s="4">
        <f>Data!E116</f>
        <v>42</v>
      </c>
      <c r="J121" s="5">
        <f t="shared" si="14"/>
        <v>0.95454545454545459</v>
      </c>
      <c r="K121" s="4">
        <f>Data!F116</f>
        <v>1</v>
      </c>
      <c r="L121" s="6">
        <f t="shared" si="15"/>
        <v>2.2727272727272728E-2</v>
      </c>
      <c r="M121" s="11">
        <f>Data!AR116</f>
        <v>0</v>
      </c>
      <c r="N121" s="15">
        <f t="shared" si="16"/>
        <v>0</v>
      </c>
      <c r="O121" s="11">
        <f>Data!AS116</f>
        <v>0</v>
      </c>
      <c r="P121" s="15">
        <f t="shared" si="17"/>
        <v>0</v>
      </c>
      <c r="Q121" s="30">
        <f t="shared" si="18"/>
        <v>43</v>
      </c>
      <c r="R121" s="6">
        <f t="shared" si="19"/>
        <v>0.97727272727272729</v>
      </c>
      <c r="S121" s="44" t="str">
        <f>Data!AV116</f>
        <v>Western</v>
      </c>
    </row>
    <row r="122" spans="1:19" ht="13.5" customHeight="1" x14ac:dyDescent="0.2">
      <c r="A122" s="2" t="str">
        <f>Data!A117</f>
        <v>Shenandoah</v>
      </c>
      <c r="B122" s="4">
        <f>Data!B117</f>
        <v>14</v>
      </c>
      <c r="C122" s="4">
        <f>Data!C117</f>
        <v>10</v>
      </c>
      <c r="D122" s="5">
        <f t="shared" si="10"/>
        <v>0.7142857142857143</v>
      </c>
      <c r="E122" s="4">
        <f>Data!D117</f>
        <v>0</v>
      </c>
      <c r="F122" s="5">
        <f t="shared" si="11"/>
        <v>0</v>
      </c>
      <c r="G122" s="4">
        <f t="shared" si="12"/>
        <v>10</v>
      </c>
      <c r="H122" s="5">
        <f t="shared" si="13"/>
        <v>0.7142857142857143</v>
      </c>
      <c r="I122" s="4">
        <f>Data!E117</f>
        <v>7</v>
      </c>
      <c r="J122" s="5">
        <f t="shared" si="14"/>
        <v>0.5</v>
      </c>
      <c r="K122" s="4">
        <f>Data!F117</f>
        <v>1</v>
      </c>
      <c r="L122" s="6">
        <f t="shared" si="15"/>
        <v>7.1428571428571425E-2</v>
      </c>
      <c r="M122" s="11">
        <f>Data!AR117</f>
        <v>0</v>
      </c>
      <c r="N122" s="15">
        <f t="shared" si="16"/>
        <v>0</v>
      </c>
      <c r="O122" s="11">
        <f>Data!AS117</f>
        <v>2</v>
      </c>
      <c r="P122" s="15">
        <f t="shared" si="17"/>
        <v>0.14285714285714285</v>
      </c>
      <c r="Q122" s="30">
        <f t="shared" si="18"/>
        <v>10</v>
      </c>
      <c r="R122" s="6">
        <f t="shared" si="19"/>
        <v>0.7142857142857143</v>
      </c>
      <c r="S122" s="44" t="str">
        <f>Data!AV117</f>
        <v>Northern</v>
      </c>
    </row>
    <row r="123" spans="1:19" ht="13.5" customHeight="1" x14ac:dyDescent="0.2">
      <c r="A123" s="2" t="str">
        <f>Data!A118</f>
        <v>Smyth</v>
      </c>
      <c r="B123" s="4">
        <f>Data!B118</f>
        <v>45</v>
      </c>
      <c r="C123" s="4">
        <f>Data!C118</f>
        <v>35</v>
      </c>
      <c r="D123" s="5">
        <f t="shared" si="10"/>
        <v>0.77777777777777779</v>
      </c>
      <c r="E123" s="4">
        <f>Data!D118</f>
        <v>1</v>
      </c>
      <c r="F123" s="5">
        <f t="shared" si="11"/>
        <v>2.2222222222222223E-2</v>
      </c>
      <c r="G123" s="4">
        <f t="shared" si="12"/>
        <v>36</v>
      </c>
      <c r="H123" s="5">
        <f t="shared" si="13"/>
        <v>0.8</v>
      </c>
      <c r="I123" s="4">
        <f>Data!E118</f>
        <v>37</v>
      </c>
      <c r="J123" s="5">
        <f t="shared" si="14"/>
        <v>0.82222222222222219</v>
      </c>
      <c r="K123" s="4">
        <f>Data!F118</f>
        <v>1</v>
      </c>
      <c r="L123" s="6">
        <f t="shared" si="15"/>
        <v>2.2222222222222223E-2</v>
      </c>
      <c r="M123" s="11">
        <f>Data!AR118</f>
        <v>0</v>
      </c>
      <c r="N123" s="15">
        <f t="shared" si="16"/>
        <v>0</v>
      </c>
      <c r="O123" s="11">
        <f>Data!AS118</f>
        <v>1</v>
      </c>
      <c r="P123" s="15">
        <f t="shared" si="17"/>
        <v>2.2222222222222223E-2</v>
      </c>
      <c r="Q123" s="30">
        <f t="shared" si="18"/>
        <v>39</v>
      </c>
      <c r="R123" s="6">
        <f t="shared" si="19"/>
        <v>0.8666666666666667</v>
      </c>
      <c r="S123" s="44" t="str">
        <f>Data!AV118</f>
        <v>Western</v>
      </c>
    </row>
    <row r="124" spans="1:19" ht="13.5" customHeight="1" x14ac:dyDescent="0.2">
      <c r="A124" s="2" t="str">
        <f>Data!A119</f>
        <v>Southampton</v>
      </c>
      <c r="B124" s="4">
        <f>Data!B119</f>
        <v>0</v>
      </c>
      <c r="C124" s="4">
        <f>Data!C119</f>
        <v>0</v>
      </c>
      <c r="D124" s="5">
        <f t="shared" si="10"/>
        <v>0</v>
      </c>
      <c r="E124" s="4">
        <f>Data!D119</f>
        <v>0</v>
      </c>
      <c r="F124" s="5">
        <f t="shared" si="11"/>
        <v>0</v>
      </c>
      <c r="G124" s="4">
        <f t="shared" si="12"/>
        <v>0</v>
      </c>
      <c r="H124" s="5">
        <f t="shared" si="13"/>
        <v>0</v>
      </c>
      <c r="I124" s="4">
        <f>Data!E119</f>
        <v>0</v>
      </c>
      <c r="J124" s="5">
        <f t="shared" si="14"/>
        <v>0</v>
      </c>
      <c r="K124" s="4">
        <f>Data!F119</f>
        <v>0</v>
      </c>
      <c r="L124" s="6">
        <f t="shared" si="15"/>
        <v>0</v>
      </c>
      <c r="M124" s="11">
        <f>Data!AR119</f>
        <v>0</v>
      </c>
      <c r="N124" s="15">
        <f t="shared" si="16"/>
        <v>0</v>
      </c>
      <c r="O124" s="11">
        <f>Data!AS119</f>
        <v>0</v>
      </c>
      <c r="P124" s="15">
        <f t="shared" si="17"/>
        <v>0</v>
      </c>
      <c r="Q124" s="30">
        <f t="shared" si="18"/>
        <v>0</v>
      </c>
      <c r="R124" s="6">
        <f t="shared" si="19"/>
        <v>0</v>
      </c>
      <c r="S124" s="44" t="str">
        <f>Data!AV119</f>
        <v>Eastern</v>
      </c>
    </row>
    <row r="125" spans="1:19" ht="13.5" customHeight="1" x14ac:dyDescent="0.2">
      <c r="A125" s="2" t="str">
        <f>Data!A120</f>
        <v>Spotsylvania</v>
      </c>
      <c r="B125" s="4">
        <f>Data!B120</f>
        <v>104</v>
      </c>
      <c r="C125" s="4">
        <f>Data!C120</f>
        <v>86</v>
      </c>
      <c r="D125" s="5">
        <f t="shared" si="10"/>
        <v>0.82692307692307687</v>
      </c>
      <c r="E125" s="4">
        <f>Data!D120</f>
        <v>0</v>
      </c>
      <c r="F125" s="5">
        <f t="shared" si="11"/>
        <v>0</v>
      </c>
      <c r="G125" s="4">
        <f t="shared" si="12"/>
        <v>86</v>
      </c>
      <c r="H125" s="5">
        <f t="shared" si="13"/>
        <v>0.82692307692307687</v>
      </c>
      <c r="I125" s="4">
        <f>Data!E120</f>
        <v>75</v>
      </c>
      <c r="J125" s="5">
        <f t="shared" si="14"/>
        <v>0.72115384615384615</v>
      </c>
      <c r="K125" s="4">
        <f>Data!F120</f>
        <v>6</v>
      </c>
      <c r="L125" s="6">
        <f t="shared" si="15"/>
        <v>5.7692307692307696E-2</v>
      </c>
      <c r="M125" s="11">
        <f>Data!AR120</f>
        <v>4</v>
      </c>
      <c r="N125" s="15">
        <f t="shared" si="16"/>
        <v>3.8461538461538464E-2</v>
      </c>
      <c r="O125" s="11">
        <f>Data!AS120</f>
        <v>0</v>
      </c>
      <c r="P125" s="15">
        <f t="shared" si="17"/>
        <v>0</v>
      </c>
      <c r="Q125" s="30">
        <f t="shared" si="18"/>
        <v>85</v>
      </c>
      <c r="R125" s="6">
        <f t="shared" si="19"/>
        <v>0.81730769230769229</v>
      </c>
      <c r="S125" s="44" t="str">
        <f>Data!AV120</f>
        <v>Northern</v>
      </c>
    </row>
    <row r="126" spans="1:19" ht="13.5" customHeight="1" x14ac:dyDescent="0.2">
      <c r="A126" s="2" t="str">
        <f>Data!A121</f>
        <v>Stafford</v>
      </c>
      <c r="B126" s="4">
        <f>Data!B121</f>
        <v>42</v>
      </c>
      <c r="C126" s="4">
        <f>Data!C121</f>
        <v>38</v>
      </c>
      <c r="D126" s="5">
        <f t="shared" si="10"/>
        <v>0.90476190476190477</v>
      </c>
      <c r="E126" s="4">
        <f>Data!D121</f>
        <v>0</v>
      </c>
      <c r="F126" s="5">
        <f t="shared" si="11"/>
        <v>0</v>
      </c>
      <c r="G126" s="4">
        <f t="shared" si="12"/>
        <v>38</v>
      </c>
      <c r="H126" s="5">
        <f t="shared" si="13"/>
        <v>0.90476190476190477</v>
      </c>
      <c r="I126" s="4">
        <f>Data!E121</f>
        <v>36</v>
      </c>
      <c r="J126" s="5">
        <f t="shared" si="14"/>
        <v>0.8571428571428571</v>
      </c>
      <c r="K126" s="4">
        <f>Data!F121</f>
        <v>2</v>
      </c>
      <c r="L126" s="6">
        <f t="shared" si="15"/>
        <v>4.7619047619047616E-2</v>
      </c>
      <c r="M126" s="11">
        <f>Data!AR121</f>
        <v>2</v>
      </c>
      <c r="N126" s="15">
        <f t="shared" si="16"/>
        <v>4.7619047619047616E-2</v>
      </c>
      <c r="O126" s="11">
        <f>Data!AS121</f>
        <v>0</v>
      </c>
      <c r="P126" s="15">
        <f t="shared" si="17"/>
        <v>0</v>
      </c>
      <c r="Q126" s="30">
        <f t="shared" si="18"/>
        <v>40</v>
      </c>
      <c r="R126" s="6">
        <f t="shared" si="19"/>
        <v>0.95238095238095233</v>
      </c>
      <c r="S126" s="44" t="str">
        <f>Data!AV121</f>
        <v>Northern</v>
      </c>
    </row>
    <row r="127" spans="1:19" ht="13.5" customHeight="1" x14ac:dyDescent="0.2">
      <c r="A127" s="2" t="str">
        <f>Data!A122</f>
        <v>Staunton</v>
      </c>
      <c r="B127" s="4">
        <f>Data!B122</f>
        <v>151</v>
      </c>
      <c r="C127" s="4">
        <f>Data!C122</f>
        <v>130</v>
      </c>
      <c r="D127" s="5">
        <f t="shared" si="10"/>
        <v>0.86092715231788075</v>
      </c>
      <c r="E127" s="4">
        <f>Data!D122</f>
        <v>1</v>
      </c>
      <c r="F127" s="5">
        <f t="shared" si="11"/>
        <v>6.6225165562913907E-3</v>
      </c>
      <c r="G127" s="4">
        <f t="shared" si="12"/>
        <v>131</v>
      </c>
      <c r="H127" s="5">
        <f t="shared" si="13"/>
        <v>0.86754966887417218</v>
      </c>
      <c r="I127" s="4">
        <f>Data!E122</f>
        <v>91</v>
      </c>
      <c r="J127" s="5">
        <f t="shared" si="14"/>
        <v>0.60264900662251653</v>
      </c>
      <c r="K127" s="4">
        <f>Data!F122</f>
        <v>14</v>
      </c>
      <c r="L127" s="6">
        <f t="shared" si="15"/>
        <v>9.2715231788079472E-2</v>
      </c>
      <c r="M127" s="11">
        <f>Data!AR122</f>
        <v>6</v>
      </c>
      <c r="N127" s="15">
        <f t="shared" si="16"/>
        <v>3.9735099337748346E-2</v>
      </c>
      <c r="O127" s="11">
        <f>Data!AS122</f>
        <v>10</v>
      </c>
      <c r="P127" s="15">
        <f t="shared" si="17"/>
        <v>6.6225165562913912E-2</v>
      </c>
      <c r="Q127" s="30">
        <f t="shared" si="18"/>
        <v>121</v>
      </c>
      <c r="R127" s="6">
        <f t="shared" si="19"/>
        <v>0.80132450331125826</v>
      </c>
      <c r="S127" s="44" t="str">
        <f>Data!AV122</f>
        <v>Piedmont</v>
      </c>
    </row>
    <row r="128" spans="1:19" ht="13.5" customHeight="1" x14ac:dyDescent="0.2">
      <c r="A128" s="2" t="str">
        <f>Data!A123</f>
        <v>Suffolk</v>
      </c>
      <c r="B128" s="4">
        <f>Data!B123</f>
        <v>35</v>
      </c>
      <c r="C128" s="4">
        <f>Data!C123</f>
        <v>29</v>
      </c>
      <c r="D128" s="5">
        <f t="shared" si="10"/>
        <v>0.82857142857142863</v>
      </c>
      <c r="E128" s="4">
        <f>Data!D123</f>
        <v>0</v>
      </c>
      <c r="F128" s="5">
        <f t="shared" si="11"/>
        <v>0</v>
      </c>
      <c r="G128" s="4">
        <f t="shared" si="12"/>
        <v>29</v>
      </c>
      <c r="H128" s="5">
        <f t="shared" si="13"/>
        <v>0.82857142857142863</v>
      </c>
      <c r="I128" s="4">
        <f>Data!E123</f>
        <v>30</v>
      </c>
      <c r="J128" s="5">
        <f t="shared" si="14"/>
        <v>0.8571428571428571</v>
      </c>
      <c r="K128" s="4">
        <f>Data!F123</f>
        <v>0</v>
      </c>
      <c r="L128" s="6">
        <f t="shared" si="15"/>
        <v>0</v>
      </c>
      <c r="M128" s="11">
        <f>Data!AR123</f>
        <v>0</v>
      </c>
      <c r="N128" s="15">
        <f t="shared" si="16"/>
        <v>0</v>
      </c>
      <c r="O128" s="11">
        <f>Data!AS123</f>
        <v>1</v>
      </c>
      <c r="P128" s="15">
        <f t="shared" si="17"/>
        <v>2.8571428571428571E-2</v>
      </c>
      <c r="Q128" s="30">
        <f t="shared" si="18"/>
        <v>31</v>
      </c>
      <c r="R128" s="6">
        <f t="shared" si="19"/>
        <v>0.88571428571428568</v>
      </c>
      <c r="S128" s="44" t="str">
        <f>Data!AV123</f>
        <v>Eastern</v>
      </c>
    </row>
    <row r="129" spans="1:19" ht="13.5" customHeight="1" x14ac:dyDescent="0.2">
      <c r="A129" s="2" t="str">
        <f>Data!A124</f>
        <v>Surry</v>
      </c>
      <c r="B129" s="4">
        <f>Data!B124</f>
        <v>2</v>
      </c>
      <c r="C129" s="4">
        <f>Data!C124</f>
        <v>1</v>
      </c>
      <c r="D129" s="5">
        <f t="shared" si="10"/>
        <v>0.5</v>
      </c>
      <c r="E129" s="4">
        <f>Data!D124</f>
        <v>0</v>
      </c>
      <c r="F129" s="5">
        <f t="shared" si="11"/>
        <v>0</v>
      </c>
      <c r="G129" s="4">
        <f t="shared" si="12"/>
        <v>1</v>
      </c>
      <c r="H129" s="5">
        <f t="shared" si="13"/>
        <v>0.5</v>
      </c>
      <c r="I129" s="4">
        <f>Data!E124</f>
        <v>1</v>
      </c>
      <c r="J129" s="5">
        <f t="shared" si="14"/>
        <v>0.5</v>
      </c>
      <c r="K129" s="4">
        <f>Data!F124</f>
        <v>0</v>
      </c>
      <c r="L129" s="6">
        <f t="shared" si="15"/>
        <v>0</v>
      </c>
      <c r="M129" s="11">
        <f>Data!AR124</f>
        <v>0</v>
      </c>
      <c r="N129" s="15">
        <f t="shared" si="16"/>
        <v>0</v>
      </c>
      <c r="O129" s="11">
        <f>Data!AS124</f>
        <v>0</v>
      </c>
      <c r="P129" s="15">
        <f t="shared" si="17"/>
        <v>0</v>
      </c>
      <c r="Q129" s="30">
        <f t="shared" si="18"/>
        <v>1</v>
      </c>
      <c r="R129" s="6">
        <f t="shared" si="19"/>
        <v>0.5</v>
      </c>
      <c r="S129" s="44" t="str">
        <f>Data!AV124</f>
        <v>Eastern</v>
      </c>
    </row>
    <row r="130" spans="1:19" ht="13.5" customHeight="1" x14ac:dyDescent="0.2">
      <c r="A130" s="2" t="str">
        <f>Data!A125</f>
        <v>Sussex</v>
      </c>
      <c r="B130" s="4">
        <f>Data!B125</f>
        <v>5</v>
      </c>
      <c r="C130" s="4">
        <f>Data!C125</f>
        <v>5</v>
      </c>
      <c r="D130" s="5">
        <f t="shared" si="10"/>
        <v>1</v>
      </c>
      <c r="E130" s="4">
        <f>Data!D125</f>
        <v>0</v>
      </c>
      <c r="F130" s="5">
        <f t="shared" si="11"/>
        <v>0</v>
      </c>
      <c r="G130" s="4">
        <f t="shared" si="12"/>
        <v>5</v>
      </c>
      <c r="H130" s="5">
        <f t="shared" si="13"/>
        <v>1</v>
      </c>
      <c r="I130" s="4">
        <f>Data!E125</f>
        <v>4</v>
      </c>
      <c r="J130" s="5">
        <f t="shared" si="14"/>
        <v>0.8</v>
      </c>
      <c r="K130" s="4">
        <f>Data!F125</f>
        <v>0</v>
      </c>
      <c r="L130" s="6">
        <f t="shared" si="15"/>
        <v>0</v>
      </c>
      <c r="M130" s="11">
        <f>Data!AR125</f>
        <v>0</v>
      </c>
      <c r="N130" s="15">
        <f t="shared" si="16"/>
        <v>0</v>
      </c>
      <c r="O130" s="11">
        <f>Data!AS125</f>
        <v>0</v>
      </c>
      <c r="P130" s="15">
        <f t="shared" si="17"/>
        <v>0</v>
      </c>
      <c r="Q130" s="30">
        <f t="shared" si="18"/>
        <v>4</v>
      </c>
      <c r="R130" s="6">
        <f t="shared" si="19"/>
        <v>0.8</v>
      </c>
      <c r="S130" s="44" t="str">
        <f>Data!AV125</f>
        <v>Eastern</v>
      </c>
    </row>
    <row r="131" spans="1:19" ht="13.5" customHeight="1" x14ac:dyDescent="0.2">
      <c r="A131" s="2" t="str">
        <f>Data!A126</f>
        <v>Tazewell</v>
      </c>
      <c r="B131" s="4">
        <f>Data!B126</f>
        <v>76</v>
      </c>
      <c r="C131" s="4">
        <f>Data!C126</f>
        <v>68</v>
      </c>
      <c r="D131" s="5">
        <f t="shared" si="10"/>
        <v>0.89473684210526316</v>
      </c>
      <c r="E131" s="4">
        <f>Data!D126</f>
        <v>0</v>
      </c>
      <c r="F131" s="5">
        <f t="shared" si="11"/>
        <v>0</v>
      </c>
      <c r="G131" s="4">
        <f t="shared" si="12"/>
        <v>68</v>
      </c>
      <c r="H131" s="5">
        <f t="shared" si="13"/>
        <v>0.89473684210526316</v>
      </c>
      <c r="I131" s="4">
        <f>Data!E126</f>
        <v>50</v>
      </c>
      <c r="J131" s="5">
        <f t="shared" si="14"/>
        <v>0.65789473684210531</v>
      </c>
      <c r="K131" s="4">
        <f>Data!F126</f>
        <v>12</v>
      </c>
      <c r="L131" s="6">
        <f t="shared" si="15"/>
        <v>0.15789473684210525</v>
      </c>
      <c r="M131" s="11">
        <f>Data!AR126</f>
        <v>0</v>
      </c>
      <c r="N131" s="15">
        <f t="shared" si="16"/>
        <v>0</v>
      </c>
      <c r="O131" s="11">
        <f>Data!AS126</f>
        <v>5</v>
      </c>
      <c r="P131" s="15">
        <f t="shared" si="17"/>
        <v>6.5789473684210523E-2</v>
      </c>
      <c r="Q131" s="30">
        <f t="shared" si="18"/>
        <v>67</v>
      </c>
      <c r="R131" s="6">
        <f t="shared" si="19"/>
        <v>0.88157894736842102</v>
      </c>
      <c r="S131" s="44" t="str">
        <f>Data!AV126</f>
        <v>Western</v>
      </c>
    </row>
    <row r="132" spans="1:19" ht="13.5" customHeight="1" x14ac:dyDescent="0.2">
      <c r="A132" s="2" t="str">
        <f>Data!A127</f>
        <v>Virginia Beach</v>
      </c>
      <c r="B132" s="4">
        <f>Data!B127</f>
        <v>196</v>
      </c>
      <c r="C132" s="4">
        <f>Data!C127</f>
        <v>155</v>
      </c>
      <c r="D132" s="5">
        <f t="shared" si="10"/>
        <v>0.79081632653061229</v>
      </c>
      <c r="E132" s="4">
        <f>Data!D127</f>
        <v>0</v>
      </c>
      <c r="F132" s="5">
        <f t="shared" si="11"/>
        <v>0</v>
      </c>
      <c r="G132" s="4">
        <f t="shared" si="12"/>
        <v>155</v>
      </c>
      <c r="H132" s="5">
        <f t="shared" si="13"/>
        <v>0.79081632653061229</v>
      </c>
      <c r="I132" s="4">
        <f>Data!E127</f>
        <v>146</v>
      </c>
      <c r="J132" s="5">
        <f t="shared" si="14"/>
        <v>0.74489795918367352</v>
      </c>
      <c r="K132" s="4">
        <f>Data!F127</f>
        <v>11</v>
      </c>
      <c r="L132" s="6">
        <f t="shared" si="15"/>
        <v>5.6122448979591837E-2</v>
      </c>
      <c r="M132" s="11">
        <f>Data!AR127</f>
        <v>2</v>
      </c>
      <c r="N132" s="15">
        <f t="shared" si="16"/>
        <v>1.020408163265306E-2</v>
      </c>
      <c r="O132" s="11">
        <f>Data!AS127</f>
        <v>6</v>
      </c>
      <c r="P132" s="15">
        <f t="shared" si="17"/>
        <v>3.0612244897959183E-2</v>
      </c>
      <c r="Q132" s="30">
        <f t="shared" si="18"/>
        <v>165</v>
      </c>
      <c r="R132" s="6">
        <f t="shared" si="19"/>
        <v>0.84183673469387754</v>
      </c>
      <c r="S132" s="44" t="str">
        <f>Data!AV127</f>
        <v>Eastern</v>
      </c>
    </row>
    <row r="133" spans="1:19" ht="13.5" customHeight="1" x14ac:dyDescent="0.2">
      <c r="A133" s="2" t="str">
        <f>Data!A128</f>
        <v>Warren</v>
      </c>
      <c r="B133" s="4">
        <f>Data!B128</f>
        <v>22</v>
      </c>
      <c r="C133" s="4">
        <f>Data!C128</f>
        <v>17</v>
      </c>
      <c r="D133" s="5">
        <f t="shared" si="10"/>
        <v>0.77272727272727271</v>
      </c>
      <c r="E133" s="4">
        <f>Data!D128</f>
        <v>0</v>
      </c>
      <c r="F133" s="5">
        <f t="shared" si="11"/>
        <v>0</v>
      </c>
      <c r="G133" s="4">
        <f t="shared" si="12"/>
        <v>17</v>
      </c>
      <c r="H133" s="5">
        <f t="shared" si="13"/>
        <v>0.77272727272727271</v>
      </c>
      <c r="I133" s="4">
        <f>Data!E128</f>
        <v>15</v>
      </c>
      <c r="J133" s="5">
        <f t="shared" si="14"/>
        <v>0.68181818181818177</v>
      </c>
      <c r="K133" s="4">
        <f>Data!F128</f>
        <v>0</v>
      </c>
      <c r="L133" s="6">
        <f t="shared" si="15"/>
        <v>0</v>
      </c>
      <c r="M133" s="11">
        <f>Data!AR128</f>
        <v>0</v>
      </c>
      <c r="N133" s="15">
        <f t="shared" si="16"/>
        <v>0</v>
      </c>
      <c r="O133" s="11">
        <f>Data!AS128</f>
        <v>3</v>
      </c>
      <c r="P133" s="15">
        <f t="shared" si="17"/>
        <v>0.13636363636363635</v>
      </c>
      <c r="Q133" s="30">
        <f t="shared" si="18"/>
        <v>18</v>
      </c>
      <c r="R133" s="6">
        <f t="shared" si="19"/>
        <v>0.81818181818181823</v>
      </c>
      <c r="S133" s="44" t="str">
        <f>Data!AV128</f>
        <v>Northern</v>
      </c>
    </row>
    <row r="134" spans="1:19" ht="13.5" customHeight="1" x14ac:dyDescent="0.2">
      <c r="A134" s="2" t="str">
        <f>Data!A129</f>
        <v>Washington</v>
      </c>
      <c r="B134" s="4">
        <f>Data!B129</f>
        <v>46</v>
      </c>
      <c r="C134" s="4">
        <f>Data!C129</f>
        <v>37</v>
      </c>
      <c r="D134" s="5">
        <f t="shared" si="10"/>
        <v>0.80434782608695654</v>
      </c>
      <c r="E134" s="4">
        <f>Data!D129</f>
        <v>0</v>
      </c>
      <c r="F134" s="5">
        <f t="shared" si="11"/>
        <v>0</v>
      </c>
      <c r="G134" s="4">
        <f t="shared" si="12"/>
        <v>37</v>
      </c>
      <c r="H134" s="5">
        <f t="shared" si="13"/>
        <v>0.80434782608695654</v>
      </c>
      <c r="I134" s="4">
        <f>Data!E129</f>
        <v>34</v>
      </c>
      <c r="J134" s="5">
        <f t="shared" si="14"/>
        <v>0.73913043478260865</v>
      </c>
      <c r="K134" s="4">
        <f>Data!F129</f>
        <v>0</v>
      </c>
      <c r="L134" s="6">
        <f t="shared" si="15"/>
        <v>0</v>
      </c>
      <c r="M134" s="11">
        <f>Data!AR129</f>
        <v>0</v>
      </c>
      <c r="N134" s="15">
        <f t="shared" si="16"/>
        <v>0</v>
      </c>
      <c r="O134" s="11">
        <f>Data!AS129</f>
        <v>1</v>
      </c>
      <c r="P134" s="15">
        <f t="shared" si="17"/>
        <v>2.1739130434782608E-2</v>
      </c>
      <c r="Q134" s="30">
        <f t="shared" si="18"/>
        <v>35</v>
      </c>
      <c r="R134" s="6">
        <f t="shared" si="19"/>
        <v>0.76086956521739135</v>
      </c>
      <c r="S134" s="44" t="str">
        <f>Data!AV129</f>
        <v>Western</v>
      </c>
    </row>
    <row r="135" spans="1:19" ht="13.5" customHeight="1" x14ac:dyDescent="0.2">
      <c r="A135" s="2" t="str">
        <f>Data!A130</f>
        <v>Waynesboro</v>
      </c>
      <c r="B135" s="4">
        <f>Data!B130</f>
        <v>0</v>
      </c>
      <c r="C135" s="4">
        <f>Data!C130</f>
        <v>0</v>
      </c>
      <c r="D135" s="5">
        <f t="shared" si="10"/>
        <v>0</v>
      </c>
      <c r="E135" s="4">
        <f>Data!D130</f>
        <v>0</v>
      </c>
      <c r="F135" s="5">
        <f t="shared" si="11"/>
        <v>0</v>
      </c>
      <c r="G135" s="4">
        <f t="shared" si="12"/>
        <v>0</v>
      </c>
      <c r="H135" s="5">
        <f t="shared" si="13"/>
        <v>0</v>
      </c>
      <c r="I135" s="4">
        <f>Data!E130</f>
        <v>0</v>
      </c>
      <c r="J135" s="5">
        <f t="shared" si="14"/>
        <v>0</v>
      </c>
      <c r="K135" s="4">
        <f>Data!F130</f>
        <v>0</v>
      </c>
      <c r="L135" s="6">
        <f t="shared" si="15"/>
        <v>0</v>
      </c>
      <c r="M135" s="11">
        <f>Data!AR130</f>
        <v>0</v>
      </c>
      <c r="N135" s="15">
        <f t="shared" si="16"/>
        <v>0</v>
      </c>
      <c r="O135" s="11">
        <f>Data!AS130</f>
        <v>0</v>
      </c>
      <c r="P135" s="15">
        <f t="shared" si="17"/>
        <v>0</v>
      </c>
      <c r="Q135" s="30">
        <f t="shared" si="18"/>
        <v>0</v>
      </c>
      <c r="R135" s="6">
        <f t="shared" si="19"/>
        <v>0</v>
      </c>
      <c r="S135" s="44" t="str">
        <f>Data!AV130</f>
        <v>Piedmont</v>
      </c>
    </row>
    <row r="136" spans="1:19" ht="13.5" customHeight="1" x14ac:dyDescent="0.2">
      <c r="A136" s="2" t="str">
        <f>Data!A131</f>
        <v>Westmoreland</v>
      </c>
      <c r="B136" s="4">
        <f>Data!B131</f>
        <v>11</v>
      </c>
      <c r="C136" s="4">
        <f>Data!C131</f>
        <v>6</v>
      </c>
      <c r="D136" s="5">
        <f t="shared" ref="D136:D142" si="20">IF(B136=0,0,C136/B136)</f>
        <v>0.54545454545454541</v>
      </c>
      <c r="E136" s="4">
        <f>Data!D131</f>
        <v>0</v>
      </c>
      <c r="F136" s="5">
        <f t="shared" ref="F136:F142" si="21">IF(B136=0,0,E136/B136)</f>
        <v>0</v>
      </c>
      <c r="G136" s="4">
        <f t="shared" ref="G136:G141" si="22">E136+C136</f>
        <v>6</v>
      </c>
      <c r="H136" s="5">
        <f t="shared" ref="H136:H141" si="23">IF(B136=0,0,G136/B136)</f>
        <v>0.54545454545454541</v>
      </c>
      <c r="I136" s="4">
        <f>Data!E131</f>
        <v>6</v>
      </c>
      <c r="J136" s="5">
        <f t="shared" ref="J136:J142" si="24">IF(B136=0,0,I136/B136)</f>
        <v>0.54545454545454541</v>
      </c>
      <c r="K136" s="4">
        <f>Data!F131</f>
        <v>0</v>
      </c>
      <c r="L136" s="6">
        <f t="shared" ref="L136:L142" si="25">IF(B136=0,0,K136/B136)</f>
        <v>0</v>
      </c>
      <c r="M136" s="11">
        <f>Data!AR131</f>
        <v>0</v>
      </c>
      <c r="N136" s="15">
        <f t="shared" ref="N136:N141" si="26">IF(B136=0,0,M136/B136)</f>
        <v>0</v>
      </c>
      <c r="O136" s="11">
        <f>Data!AS131</f>
        <v>1</v>
      </c>
      <c r="P136" s="15">
        <f t="shared" ref="P136:P141" si="27">IF(B136=0,0,O136/B136)</f>
        <v>9.0909090909090912E-2</v>
      </c>
      <c r="Q136" s="30">
        <f t="shared" ref="Q136:Q141" si="28">K136+I136+M136+O136</f>
        <v>7</v>
      </c>
      <c r="R136" s="6">
        <f t="shared" ref="R136:R141" si="29">IF(B136=0,0,Q136/B136)</f>
        <v>0.63636363636363635</v>
      </c>
      <c r="S136" s="44" t="str">
        <f>Data!AV131</f>
        <v>Central</v>
      </c>
    </row>
    <row r="137" spans="1:19" ht="13.5" customHeight="1" x14ac:dyDescent="0.2">
      <c r="A137" s="2" t="str">
        <f>Data!A132</f>
        <v>Williamsburg</v>
      </c>
      <c r="B137" s="4">
        <f>Data!B132</f>
        <v>3</v>
      </c>
      <c r="C137" s="4">
        <f>Data!C132</f>
        <v>2</v>
      </c>
      <c r="D137" s="5">
        <f t="shared" si="20"/>
        <v>0.66666666666666663</v>
      </c>
      <c r="E137" s="4">
        <f>Data!D132</f>
        <v>0</v>
      </c>
      <c r="F137" s="5">
        <f t="shared" si="21"/>
        <v>0</v>
      </c>
      <c r="G137" s="4">
        <f t="shared" si="22"/>
        <v>2</v>
      </c>
      <c r="H137" s="5">
        <f t="shared" si="23"/>
        <v>0.66666666666666663</v>
      </c>
      <c r="I137" s="4">
        <f>Data!E132</f>
        <v>1</v>
      </c>
      <c r="J137" s="5">
        <f t="shared" si="24"/>
        <v>0.33333333333333331</v>
      </c>
      <c r="K137" s="4">
        <f>Data!F132</f>
        <v>0</v>
      </c>
      <c r="L137" s="6">
        <f t="shared" si="25"/>
        <v>0</v>
      </c>
      <c r="M137" s="11">
        <f>Data!AR132</f>
        <v>0</v>
      </c>
      <c r="N137" s="15">
        <f t="shared" si="26"/>
        <v>0</v>
      </c>
      <c r="O137" s="11">
        <f>Data!AS132</f>
        <v>1</v>
      </c>
      <c r="P137" s="15">
        <f t="shared" si="27"/>
        <v>0.33333333333333331</v>
      </c>
      <c r="Q137" s="30">
        <f t="shared" si="28"/>
        <v>2</v>
      </c>
      <c r="R137" s="6">
        <f t="shared" si="29"/>
        <v>0.66666666666666663</v>
      </c>
      <c r="S137" s="44" t="str">
        <f>Data!AV132</f>
        <v>Eastern</v>
      </c>
    </row>
    <row r="138" spans="1:19" ht="13.5" customHeight="1" x14ac:dyDescent="0.2">
      <c r="A138" s="2" t="str">
        <f>Data!A133</f>
        <v>Winchester</v>
      </c>
      <c r="B138" s="4">
        <f>Data!B133</f>
        <v>54</v>
      </c>
      <c r="C138" s="4">
        <f>Data!C133</f>
        <v>44</v>
      </c>
      <c r="D138" s="5">
        <f t="shared" si="20"/>
        <v>0.81481481481481477</v>
      </c>
      <c r="E138" s="4">
        <f>Data!D133</f>
        <v>0</v>
      </c>
      <c r="F138" s="5">
        <f t="shared" si="21"/>
        <v>0</v>
      </c>
      <c r="G138" s="4">
        <f t="shared" si="22"/>
        <v>44</v>
      </c>
      <c r="H138" s="5">
        <f t="shared" si="23"/>
        <v>0.81481481481481477</v>
      </c>
      <c r="I138" s="4">
        <f>Data!E133</f>
        <v>35</v>
      </c>
      <c r="J138" s="5">
        <f t="shared" si="24"/>
        <v>0.64814814814814814</v>
      </c>
      <c r="K138" s="4">
        <f>Data!F133</f>
        <v>4</v>
      </c>
      <c r="L138" s="6">
        <f t="shared" si="25"/>
        <v>7.407407407407407E-2</v>
      </c>
      <c r="M138" s="11">
        <f>Data!AR133</f>
        <v>4</v>
      </c>
      <c r="N138" s="15">
        <f t="shared" si="26"/>
        <v>7.407407407407407E-2</v>
      </c>
      <c r="O138" s="11">
        <f>Data!AS133</f>
        <v>2</v>
      </c>
      <c r="P138" s="15">
        <f t="shared" si="27"/>
        <v>3.7037037037037035E-2</v>
      </c>
      <c r="Q138" s="30">
        <f t="shared" si="28"/>
        <v>45</v>
      </c>
      <c r="R138" s="6">
        <f t="shared" si="29"/>
        <v>0.83333333333333337</v>
      </c>
      <c r="S138" s="44" t="str">
        <f>Data!AV133</f>
        <v>Northern</v>
      </c>
    </row>
    <row r="139" spans="1:19" ht="13.5" customHeight="1" x14ac:dyDescent="0.2">
      <c r="A139" s="2" t="str">
        <f>Data!A134</f>
        <v>Wise</v>
      </c>
      <c r="B139" s="4">
        <f>Data!B134</f>
        <v>57</v>
      </c>
      <c r="C139" s="4">
        <f>Data!C134</f>
        <v>51</v>
      </c>
      <c r="D139" s="5">
        <f t="shared" si="20"/>
        <v>0.89473684210526316</v>
      </c>
      <c r="E139" s="4">
        <f>Data!D134</f>
        <v>0</v>
      </c>
      <c r="F139" s="5">
        <f t="shared" si="21"/>
        <v>0</v>
      </c>
      <c r="G139" s="4">
        <f t="shared" si="22"/>
        <v>51</v>
      </c>
      <c r="H139" s="5">
        <f t="shared" si="23"/>
        <v>0.89473684210526316</v>
      </c>
      <c r="I139" s="4">
        <f>Data!E134</f>
        <v>53</v>
      </c>
      <c r="J139" s="5">
        <f t="shared" si="24"/>
        <v>0.92982456140350878</v>
      </c>
      <c r="K139" s="4">
        <f>Data!F134</f>
        <v>0</v>
      </c>
      <c r="L139" s="6">
        <f t="shared" si="25"/>
        <v>0</v>
      </c>
      <c r="M139" s="11">
        <f>Data!AR134</f>
        <v>1</v>
      </c>
      <c r="N139" s="15">
        <f t="shared" si="26"/>
        <v>1.7543859649122806E-2</v>
      </c>
      <c r="O139" s="11">
        <f>Data!AS134</f>
        <v>0</v>
      </c>
      <c r="P139" s="15">
        <f t="shared" si="27"/>
        <v>0</v>
      </c>
      <c r="Q139" s="30">
        <f t="shared" si="28"/>
        <v>54</v>
      </c>
      <c r="R139" s="6">
        <f t="shared" si="29"/>
        <v>0.94736842105263153</v>
      </c>
      <c r="S139" s="44" t="str">
        <f>Data!AV134</f>
        <v>Western</v>
      </c>
    </row>
    <row r="140" spans="1:19" ht="13.5" customHeight="1" x14ac:dyDescent="0.2">
      <c r="A140" s="2" t="str">
        <f>Data!A135</f>
        <v>Wythe</v>
      </c>
      <c r="B140" s="4">
        <f>Data!B135</f>
        <v>38</v>
      </c>
      <c r="C140" s="4">
        <f>Data!C135</f>
        <v>37</v>
      </c>
      <c r="D140" s="5">
        <f t="shared" si="20"/>
        <v>0.97368421052631582</v>
      </c>
      <c r="E140" s="4">
        <f>Data!D135</f>
        <v>0</v>
      </c>
      <c r="F140" s="5">
        <f t="shared" si="21"/>
        <v>0</v>
      </c>
      <c r="G140" s="4">
        <f t="shared" si="22"/>
        <v>37</v>
      </c>
      <c r="H140" s="5">
        <f t="shared" si="23"/>
        <v>0.97368421052631582</v>
      </c>
      <c r="I140" s="4">
        <f>Data!E135</f>
        <v>26</v>
      </c>
      <c r="J140" s="5">
        <f t="shared" si="24"/>
        <v>0.68421052631578949</v>
      </c>
      <c r="K140" s="4">
        <f>Data!F135</f>
        <v>5</v>
      </c>
      <c r="L140" s="6">
        <f t="shared" si="25"/>
        <v>0.13157894736842105</v>
      </c>
      <c r="M140" s="11">
        <f>Data!AR135</f>
        <v>4</v>
      </c>
      <c r="N140" s="15">
        <f t="shared" si="26"/>
        <v>0.10526315789473684</v>
      </c>
      <c r="O140" s="11">
        <f>Data!AS135</f>
        <v>0</v>
      </c>
      <c r="P140" s="15">
        <f t="shared" si="27"/>
        <v>0</v>
      </c>
      <c r="Q140" s="30">
        <f t="shared" si="28"/>
        <v>35</v>
      </c>
      <c r="R140" s="6">
        <f t="shared" si="29"/>
        <v>0.92105263157894735</v>
      </c>
      <c r="S140" s="44" t="str">
        <f>Data!AV135</f>
        <v>Western</v>
      </c>
    </row>
    <row r="141" spans="1:19" ht="13.5" customHeight="1" thickBot="1" x14ac:dyDescent="0.25">
      <c r="A141" s="16" t="str">
        <f>Data!A136</f>
        <v>York</v>
      </c>
      <c r="B141" s="17">
        <f>Data!B136</f>
        <v>4</v>
      </c>
      <c r="C141" s="17">
        <f>Data!C136</f>
        <v>3</v>
      </c>
      <c r="D141" s="18">
        <f t="shared" si="20"/>
        <v>0.75</v>
      </c>
      <c r="E141" s="17">
        <f>Data!D136</f>
        <v>0</v>
      </c>
      <c r="F141" s="18">
        <f t="shared" si="21"/>
        <v>0</v>
      </c>
      <c r="G141" s="17">
        <f t="shared" si="22"/>
        <v>3</v>
      </c>
      <c r="H141" s="18">
        <f t="shared" si="23"/>
        <v>0.75</v>
      </c>
      <c r="I141" s="17">
        <f>Data!E136</f>
        <v>1</v>
      </c>
      <c r="J141" s="18">
        <f t="shared" si="24"/>
        <v>0.25</v>
      </c>
      <c r="K141" s="17">
        <f>Data!F136</f>
        <v>0</v>
      </c>
      <c r="L141" s="23">
        <f t="shared" si="25"/>
        <v>0</v>
      </c>
      <c r="M141" s="11">
        <f>Data!AR136</f>
        <v>0</v>
      </c>
      <c r="N141" s="15">
        <f t="shared" si="26"/>
        <v>0</v>
      </c>
      <c r="O141" s="11">
        <f>Data!AS136</f>
        <v>0</v>
      </c>
      <c r="P141" s="15">
        <f t="shared" si="27"/>
        <v>0</v>
      </c>
      <c r="Q141" s="30">
        <f t="shared" si="28"/>
        <v>1</v>
      </c>
      <c r="R141" s="23">
        <f t="shared" si="29"/>
        <v>0.25</v>
      </c>
      <c r="S141" s="44" t="str">
        <f>Data!AV136</f>
        <v>Eastern</v>
      </c>
    </row>
    <row r="142" spans="1:19" s="3" customFormat="1" ht="13.5" customHeight="1" thickBot="1" x14ac:dyDescent="0.25">
      <c r="A142" s="19" t="s">
        <v>162</v>
      </c>
      <c r="B142" s="20">
        <f>SUM(B7:B141)</f>
        <v>5166</v>
      </c>
      <c r="C142" s="20">
        <f>SUM(C7:C141)</f>
        <v>4141</v>
      </c>
      <c r="D142" s="21">
        <f t="shared" si="20"/>
        <v>0.80158730158730163</v>
      </c>
      <c r="E142" s="20">
        <f>SUM(E7:E141)</f>
        <v>28</v>
      </c>
      <c r="F142" s="21">
        <f t="shared" si="21"/>
        <v>5.4200542005420054E-3</v>
      </c>
      <c r="G142" s="20">
        <f>SUM(G7:G141)</f>
        <v>4169</v>
      </c>
      <c r="H142" s="21">
        <f>IF(B142=0,0,G142/B142)</f>
        <v>0.80700735578784355</v>
      </c>
      <c r="I142" s="20">
        <f>SUM(I7:I141)</f>
        <v>3607</v>
      </c>
      <c r="J142" s="21">
        <f t="shared" si="24"/>
        <v>0.69821912504839334</v>
      </c>
      <c r="K142" s="20">
        <f>SUM(K7:K141)</f>
        <v>370</v>
      </c>
      <c r="L142" s="37">
        <f t="shared" si="25"/>
        <v>7.1622144792876499E-2</v>
      </c>
      <c r="M142" s="20">
        <f>SUM(M7:M141)</f>
        <v>112</v>
      </c>
      <c r="N142" s="37">
        <f>IF(B142=0,0,M142/B142)</f>
        <v>2.1680216802168022E-2</v>
      </c>
      <c r="O142" s="20">
        <f>SUM(O7:O141)</f>
        <v>183</v>
      </c>
      <c r="P142" s="37">
        <f>IF(B142=0,0,O142/B142)</f>
        <v>3.5423925667828107E-2</v>
      </c>
      <c r="Q142" s="33">
        <f>SUM(Q7:Q141)</f>
        <v>4272</v>
      </c>
      <c r="R142" s="24">
        <f>IF(B142=0,0,Q142/B142)</f>
        <v>0.82694541231126595</v>
      </c>
      <c r="S142" s="14"/>
    </row>
    <row r="143" spans="1:19" ht="13.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34"/>
      <c r="R143" s="10"/>
    </row>
  </sheetData>
  <mergeCells count="5">
    <mergeCell ref="A5:S5"/>
    <mergeCell ref="A1:S1"/>
    <mergeCell ref="A2:S2"/>
    <mergeCell ref="A3:S3"/>
    <mergeCell ref="A4:S4"/>
  </mergeCells>
  <phoneticPr fontId="2" type="noConversion"/>
  <pageMargins left="0.32" right="0.17" top="0.19" bottom="0.42" header="0.5" footer="0.17"/>
  <pageSetup scale="65" orientation="landscape" r:id="rId1"/>
  <headerFooter alignWithMargins="0">
    <oddFooter>&amp;L&amp;F&amp;C&amp;D  &amp;T&amp;RPage #: &amp;P of &amp;N</oddFooter>
  </headerFooter>
  <ignoredErrors>
    <ignoredError sqref="J142 F142 D14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workbookViewId="0">
      <pane ySplit="6" topLeftCell="A7" activePane="bottomLeft" state="frozen"/>
      <selection pane="bottomLeft" activeCell="A7" sqref="A7"/>
    </sheetView>
  </sheetViews>
  <sheetFormatPr defaultColWidth="9.140625" defaultRowHeight="12.75" x14ac:dyDescent="0.2"/>
  <cols>
    <col min="1" max="1" width="16.7109375" style="2" customWidth="1"/>
    <col min="2" max="2" width="9.7109375" style="2" customWidth="1"/>
    <col min="3" max="3" width="17.7109375" style="2" customWidth="1"/>
    <col min="4" max="4" width="10.7109375" style="2" customWidth="1"/>
    <col min="5" max="5" width="17.7109375" style="2" customWidth="1"/>
    <col min="6" max="6" width="11.7109375" style="2" customWidth="1"/>
    <col min="7" max="16384" width="9.140625" style="2"/>
  </cols>
  <sheetData>
    <row r="1" spans="1:8" ht="15.75" x14ac:dyDescent="0.25">
      <c r="A1" s="97" t="str">
        <f>'Nbr Family'!A1:S1</f>
        <v>Children's Services System Outcomes</v>
      </c>
      <c r="B1" s="95"/>
      <c r="C1" s="95"/>
      <c r="D1" s="95"/>
      <c r="E1" s="95"/>
      <c r="F1" s="95"/>
      <c r="G1" s="103"/>
    </row>
    <row r="2" spans="1:8" ht="15.75" x14ac:dyDescent="0.25">
      <c r="A2" s="97" t="s">
        <v>191</v>
      </c>
      <c r="B2" s="95"/>
      <c r="C2" s="95"/>
      <c r="D2" s="95"/>
      <c r="E2" s="95"/>
      <c r="F2" s="95"/>
      <c r="G2" s="103"/>
    </row>
    <row r="3" spans="1:8" ht="15" x14ac:dyDescent="0.25">
      <c r="A3" s="98" t="str">
        <f>"Date Range From: " &amp; TEXT(Time!C2,"mm/dd/yyyy") &amp; " To: " &amp; TEXT(Time!B2,"mm/dd/yyyy")</f>
        <v>Date Range From: 02/01/2020 To: 02/29/2020</v>
      </c>
      <c r="B3" s="104"/>
      <c r="C3" s="104"/>
      <c r="D3" s="104"/>
      <c r="E3" s="104"/>
      <c r="F3" s="104"/>
      <c r="G3" s="105"/>
    </row>
    <row r="4" spans="1:8" x14ac:dyDescent="0.2">
      <c r="A4" s="99" t="str">
        <f>"Data Is As Of: " &amp; TEXT(Time!E2,"mm/dd/yyyy")</f>
        <v>Data Is As Of: 04/01/2020</v>
      </c>
      <c r="B4" s="106"/>
      <c r="C4" s="106"/>
      <c r="D4" s="106"/>
      <c r="E4" s="106"/>
      <c r="F4" s="106"/>
      <c r="G4" s="107"/>
    </row>
    <row r="5" spans="1:8" ht="13.5" thickBot="1" x14ac:dyDescent="0.25">
      <c r="A5" s="100"/>
      <c r="B5" s="101"/>
      <c r="C5" s="101"/>
      <c r="D5" s="101"/>
      <c r="E5" s="101"/>
      <c r="F5" s="101"/>
      <c r="G5" s="102"/>
    </row>
    <row r="6" spans="1:8" ht="43.5" customHeight="1" thickBot="1" x14ac:dyDescent="0.25">
      <c r="A6" s="75" t="str">
        <f>Data!A1</f>
        <v>Local Agency</v>
      </c>
      <c r="B6" s="76" t="s">
        <v>188</v>
      </c>
      <c r="C6" s="77" t="s">
        <v>4</v>
      </c>
      <c r="D6" s="70" t="s">
        <v>230</v>
      </c>
      <c r="E6" s="79" t="s">
        <v>168</v>
      </c>
      <c r="F6" s="80" t="s">
        <v>231</v>
      </c>
      <c r="G6" s="74" t="s">
        <v>251</v>
      </c>
      <c r="H6" s="9"/>
    </row>
    <row r="7" spans="1:8" x14ac:dyDescent="0.2">
      <c r="A7" s="10" t="str">
        <f>Data!A2</f>
        <v>Accomack</v>
      </c>
      <c r="B7" s="11">
        <f>Data!B2</f>
        <v>15</v>
      </c>
      <c r="C7" s="11">
        <f>Data!G2</f>
        <v>0</v>
      </c>
      <c r="D7" s="13">
        <f>IF(B7=0,0,C7/B7)</f>
        <v>0</v>
      </c>
      <c r="E7" s="11">
        <f>Data!H2</f>
        <v>1</v>
      </c>
      <c r="F7" s="13">
        <f t="shared" ref="F7:F38" si="0">IF(B7=0,0,E7/B7)</f>
        <v>6.6666666666666666E-2</v>
      </c>
      <c r="G7" s="46" t="str">
        <f>Data!AV2</f>
        <v>Eastern</v>
      </c>
    </row>
    <row r="8" spans="1:8" x14ac:dyDescent="0.2">
      <c r="A8" s="2" t="str">
        <f>Data!A3</f>
        <v>Albemarle</v>
      </c>
      <c r="B8" s="4">
        <f>Data!B3</f>
        <v>97</v>
      </c>
      <c r="C8" s="4">
        <f>Data!G3</f>
        <v>5</v>
      </c>
      <c r="D8" s="5">
        <f t="shared" ref="D8:D71" si="1">IF(B8=0,0,C8/B8)</f>
        <v>5.1546391752577317E-2</v>
      </c>
      <c r="E8" s="4">
        <f>Data!H3</f>
        <v>9</v>
      </c>
      <c r="F8" s="5">
        <f t="shared" si="0"/>
        <v>9.2783505154639179E-2</v>
      </c>
      <c r="G8" s="44" t="str">
        <f>Data!AV3</f>
        <v>Piedmont</v>
      </c>
    </row>
    <row r="9" spans="1:8" x14ac:dyDescent="0.2">
      <c r="A9" s="2" t="str">
        <f>Data!A4</f>
        <v>Alexandria</v>
      </c>
      <c r="B9" s="4">
        <f>Data!B4</f>
        <v>106</v>
      </c>
      <c r="C9" s="4">
        <f>Data!G4</f>
        <v>13</v>
      </c>
      <c r="D9" s="5">
        <f t="shared" si="1"/>
        <v>0.12264150943396226</v>
      </c>
      <c r="E9" s="4">
        <f>Data!H4</f>
        <v>8</v>
      </c>
      <c r="F9" s="5">
        <f t="shared" si="0"/>
        <v>7.5471698113207544E-2</v>
      </c>
      <c r="G9" s="44" t="str">
        <f>Data!AV4</f>
        <v>Northern</v>
      </c>
    </row>
    <row r="10" spans="1:8" x14ac:dyDescent="0.2">
      <c r="A10" s="2" t="str">
        <f>Data!A5</f>
        <v>Alleghany</v>
      </c>
      <c r="B10" s="4">
        <f>Data!B5</f>
        <v>22</v>
      </c>
      <c r="C10" s="4">
        <f>Data!G5</f>
        <v>6</v>
      </c>
      <c r="D10" s="5">
        <f t="shared" si="1"/>
        <v>0.27272727272727271</v>
      </c>
      <c r="E10" s="4">
        <f>Data!H5</f>
        <v>10</v>
      </c>
      <c r="F10" s="5">
        <f t="shared" si="0"/>
        <v>0.45454545454545453</v>
      </c>
      <c r="G10" s="44" t="str">
        <f>Data!AV5</f>
        <v>Piedmont</v>
      </c>
    </row>
    <row r="11" spans="1:8" x14ac:dyDescent="0.2">
      <c r="A11" s="2" t="str">
        <f>Data!A6</f>
        <v>Amelia</v>
      </c>
      <c r="B11" s="4">
        <f>Data!B6</f>
        <v>2</v>
      </c>
      <c r="C11" s="4">
        <f>Data!G6</f>
        <v>0</v>
      </c>
      <c r="D11" s="5">
        <f t="shared" si="1"/>
        <v>0</v>
      </c>
      <c r="E11" s="4">
        <f>Data!H6</f>
        <v>0</v>
      </c>
      <c r="F11" s="5">
        <f t="shared" si="0"/>
        <v>0</v>
      </c>
      <c r="G11" s="44" t="str">
        <f>Data!AV6</f>
        <v>Central</v>
      </c>
    </row>
    <row r="12" spans="1:8" x14ac:dyDescent="0.2">
      <c r="A12" s="2" t="str">
        <f>Data!A7</f>
        <v>Amherst</v>
      </c>
      <c r="B12" s="4">
        <f>Data!B7</f>
        <v>33</v>
      </c>
      <c r="C12" s="4">
        <f>Data!G7</f>
        <v>6</v>
      </c>
      <c r="D12" s="5">
        <f t="shared" si="1"/>
        <v>0.18181818181818182</v>
      </c>
      <c r="E12" s="4">
        <f>Data!H7</f>
        <v>1</v>
      </c>
      <c r="F12" s="5">
        <f t="shared" si="0"/>
        <v>3.0303030303030304E-2</v>
      </c>
      <c r="G12" s="44" t="str">
        <f>Data!AV7</f>
        <v>Piedmont</v>
      </c>
    </row>
    <row r="13" spans="1:8" x14ac:dyDescent="0.2">
      <c r="A13" s="2" t="str">
        <f>Data!A8</f>
        <v>Appomattox</v>
      </c>
      <c r="B13" s="4">
        <f>Data!B8</f>
        <v>23</v>
      </c>
      <c r="C13" s="4">
        <f>Data!G8</f>
        <v>6</v>
      </c>
      <c r="D13" s="5">
        <f t="shared" si="1"/>
        <v>0.2608695652173913</v>
      </c>
      <c r="E13" s="4">
        <f>Data!H8</f>
        <v>3</v>
      </c>
      <c r="F13" s="5">
        <f t="shared" si="0"/>
        <v>0.13043478260869565</v>
      </c>
      <c r="G13" s="44" t="str">
        <f>Data!AV8</f>
        <v>Piedmont</v>
      </c>
    </row>
    <row r="14" spans="1:8" x14ac:dyDescent="0.2">
      <c r="A14" s="2" t="str">
        <f>Data!A9</f>
        <v>Arlington</v>
      </c>
      <c r="B14" s="4">
        <f>Data!B9</f>
        <v>55</v>
      </c>
      <c r="C14" s="4">
        <f>Data!G9</f>
        <v>9</v>
      </c>
      <c r="D14" s="5">
        <f t="shared" si="1"/>
        <v>0.16363636363636364</v>
      </c>
      <c r="E14" s="4">
        <f>Data!H9</f>
        <v>5</v>
      </c>
      <c r="F14" s="5">
        <f t="shared" si="0"/>
        <v>9.0909090909090912E-2</v>
      </c>
      <c r="G14" s="44" t="str">
        <f>Data!AV9</f>
        <v>Northern</v>
      </c>
    </row>
    <row r="15" spans="1:8" x14ac:dyDescent="0.2">
      <c r="A15" s="2" t="str">
        <f>Data!A10</f>
        <v>Augusta</v>
      </c>
      <c r="B15" s="4">
        <f>Data!B10</f>
        <v>1</v>
      </c>
      <c r="C15" s="4">
        <f>Data!G10</f>
        <v>1</v>
      </c>
      <c r="D15" s="5">
        <f t="shared" si="1"/>
        <v>1</v>
      </c>
      <c r="E15" s="4">
        <f>Data!H10</f>
        <v>1</v>
      </c>
      <c r="F15" s="5">
        <f t="shared" si="0"/>
        <v>1</v>
      </c>
      <c r="G15" s="44" t="str">
        <f>Data!AV10</f>
        <v>Piedmont</v>
      </c>
    </row>
    <row r="16" spans="1:8" x14ac:dyDescent="0.2">
      <c r="A16" s="2" t="str">
        <f>Data!A11</f>
        <v>Bath</v>
      </c>
      <c r="B16" s="4">
        <f>Data!B11</f>
        <v>0</v>
      </c>
      <c r="C16" s="4">
        <f>Data!G11</f>
        <v>0</v>
      </c>
      <c r="D16" s="5">
        <f t="shared" si="1"/>
        <v>0</v>
      </c>
      <c r="E16" s="4">
        <f>Data!H11</f>
        <v>0</v>
      </c>
      <c r="F16" s="5">
        <f t="shared" si="0"/>
        <v>0</v>
      </c>
      <c r="G16" s="44" t="str">
        <f>Data!AV11</f>
        <v>Piedmont</v>
      </c>
    </row>
    <row r="17" spans="1:7" x14ac:dyDescent="0.2">
      <c r="A17" s="2" t="str">
        <f>Data!A12</f>
        <v>Bedford City</v>
      </c>
      <c r="B17" s="4">
        <f>Data!B12</f>
        <v>0</v>
      </c>
      <c r="C17" s="4">
        <f>Data!G12</f>
        <v>0</v>
      </c>
      <c r="D17" s="5">
        <f t="shared" si="1"/>
        <v>0</v>
      </c>
      <c r="E17" s="4">
        <f>Data!H12</f>
        <v>0</v>
      </c>
      <c r="F17" s="5">
        <f t="shared" si="0"/>
        <v>0</v>
      </c>
      <c r="G17" s="44" t="str">
        <f>Data!AV12</f>
        <v>Piedmont</v>
      </c>
    </row>
    <row r="18" spans="1:7" x14ac:dyDescent="0.2">
      <c r="A18" s="2" t="str">
        <f>Data!A13</f>
        <v>Bedford County</v>
      </c>
      <c r="B18" s="4">
        <f>Data!B13</f>
        <v>98</v>
      </c>
      <c r="C18" s="4">
        <f>Data!G13</f>
        <v>19</v>
      </c>
      <c r="D18" s="5">
        <f t="shared" si="1"/>
        <v>0.19387755102040816</v>
      </c>
      <c r="E18" s="4">
        <f>Data!H13</f>
        <v>19</v>
      </c>
      <c r="F18" s="5">
        <f t="shared" si="0"/>
        <v>0.19387755102040816</v>
      </c>
      <c r="G18" s="44" t="str">
        <f>Data!AV13</f>
        <v>Piedmont</v>
      </c>
    </row>
    <row r="19" spans="1:7" x14ac:dyDescent="0.2">
      <c r="A19" s="2" t="str">
        <f>Data!A14</f>
        <v>Bland</v>
      </c>
      <c r="B19" s="4">
        <f>Data!B14</f>
        <v>5</v>
      </c>
      <c r="C19" s="4">
        <f>Data!G14</f>
        <v>2</v>
      </c>
      <c r="D19" s="5">
        <f t="shared" si="1"/>
        <v>0.4</v>
      </c>
      <c r="E19" s="4">
        <f>Data!H14</f>
        <v>0</v>
      </c>
      <c r="F19" s="5">
        <f t="shared" si="0"/>
        <v>0</v>
      </c>
      <c r="G19" s="44" t="str">
        <f>Data!AV14</f>
        <v>Western</v>
      </c>
    </row>
    <row r="20" spans="1:7" x14ac:dyDescent="0.2">
      <c r="A20" s="2" t="str">
        <f>Data!A15</f>
        <v>Botetourt</v>
      </c>
      <c r="B20" s="4">
        <f>Data!B15</f>
        <v>15</v>
      </c>
      <c r="C20" s="4">
        <f>Data!G15</f>
        <v>0</v>
      </c>
      <c r="D20" s="5">
        <f t="shared" si="1"/>
        <v>0</v>
      </c>
      <c r="E20" s="4">
        <f>Data!H15</f>
        <v>3</v>
      </c>
      <c r="F20" s="5">
        <f t="shared" si="0"/>
        <v>0.2</v>
      </c>
      <c r="G20" s="44" t="str">
        <f>Data!AV15</f>
        <v>Piedmont</v>
      </c>
    </row>
    <row r="21" spans="1:7" x14ac:dyDescent="0.2">
      <c r="A21" s="2" t="str">
        <f>Data!A16</f>
        <v>Bristol</v>
      </c>
      <c r="B21" s="4">
        <f>Data!B16</f>
        <v>54</v>
      </c>
      <c r="C21" s="4">
        <f>Data!G16</f>
        <v>13</v>
      </c>
      <c r="D21" s="5">
        <f t="shared" si="1"/>
        <v>0.24074074074074073</v>
      </c>
      <c r="E21" s="4">
        <f>Data!H16</f>
        <v>10</v>
      </c>
      <c r="F21" s="5">
        <f t="shared" si="0"/>
        <v>0.18518518518518517</v>
      </c>
      <c r="G21" s="44" t="str">
        <f>Data!AV16</f>
        <v>Western</v>
      </c>
    </row>
    <row r="22" spans="1:7" x14ac:dyDescent="0.2">
      <c r="A22" s="2" t="str">
        <f>Data!A17</f>
        <v>Brunswick</v>
      </c>
      <c r="B22" s="4">
        <f>Data!B17</f>
        <v>7</v>
      </c>
      <c r="C22" s="4">
        <f>Data!G17</f>
        <v>0</v>
      </c>
      <c r="D22" s="5">
        <f t="shared" si="1"/>
        <v>0</v>
      </c>
      <c r="E22" s="4">
        <f>Data!H17</f>
        <v>1</v>
      </c>
      <c r="F22" s="5">
        <f t="shared" si="0"/>
        <v>0.14285714285714285</v>
      </c>
      <c r="G22" s="44" t="str">
        <f>Data!AV17</f>
        <v>Eastern</v>
      </c>
    </row>
    <row r="23" spans="1:7" x14ac:dyDescent="0.2">
      <c r="A23" s="2" t="str">
        <f>Data!A18</f>
        <v>Buchanan</v>
      </c>
      <c r="B23" s="4">
        <f>Data!B18</f>
        <v>61</v>
      </c>
      <c r="C23" s="4">
        <f>Data!G18</f>
        <v>7</v>
      </c>
      <c r="D23" s="5">
        <f t="shared" si="1"/>
        <v>0.11475409836065574</v>
      </c>
      <c r="E23" s="4">
        <f>Data!H18</f>
        <v>11</v>
      </c>
      <c r="F23" s="5">
        <f t="shared" si="0"/>
        <v>0.18032786885245902</v>
      </c>
      <c r="G23" s="44" t="str">
        <f>Data!AV18</f>
        <v>Western</v>
      </c>
    </row>
    <row r="24" spans="1:7" x14ac:dyDescent="0.2">
      <c r="A24" s="2" t="str">
        <f>Data!A19</f>
        <v>Buckingham</v>
      </c>
      <c r="B24" s="4">
        <f>Data!B19</f>
        <v>21</v>
      </c>
      <c r="C24" s="4">
        <f>Data!G19</f>
        <v>2</v>
      </c>
      <c r="D24" s="5">
        <f t="shared" si="1"/>
        <v>9.5238095238095233E-2</v>
      </c>
      <c r="E24" s="4">
        <f>Data!H19</f>
        <v>1</v>
      </c>
      <c r="F24" s="5">
        <f t="shared" si="0"/>
        <v>4.7619047619047616E-2</v>
      </c>
      <c r="G24" s="44" t="str">
        <f>Data!AV19</f>
        <v>Central</v>
      </c>
    </row>
    <row r="25" spans="1:7" x14ac:dyDescent="0.2">
      <c r="A25" s="2" t="str">
        <f>Data!A20</f>
        <v>Buena Vista</v>
      </c>
      <c r="B25" s="4">
        <f>Data!B20</f>
        <v>0</v>
      </c>
      <c r="C25" s="4">
        <f>Data!G20</f>
        <v>0</v>
      </c>
      <c r="D25" s="5">
        <f t="shared" si="1"/>
        <v>0</v>
      </c>
      <c r="E25" s="4">
        <f>Data!H20</f>
        <v>0</v>
      </c>
      <c r="F25" s="5">
        <f t="shared" si="0"/>
        <v>0</v>
      </c>
      <c r="G25" s="44" t="str">
        <f>Data!AV20</f>
        <v>Piedmont</v>
      </c>
    </row>
    <row r="26" spans="1:7" x14ac:dyDescent="0.2">
      <c r="A26" s="2" t="str">
        <f>Data!A21</f>
        <v>Campbell</v>
      </c>
      <c r="B26" s="4">
        <f>Data!B21</f>
        <v>61</v>
      </c>
      <c r="C26" s="4">
        <f>Data!G21</f>
        <v>8</v>
      </c>
      <c r="D26" s="5">
        <f t="shared" si="1"/>
        <v>0.13114754098360656</v>
      </c>
      <c r="E26" s="4">
        <f>Data!H21</f>
        <v>6</v>
      </c>
      <c r="F26" s="5">
        <f t="shared" si="0"/>
        <v>9.8360655737704916E-2</v>
      </c>
      <c r="G26" s="44" t="str">
        <f>Data!AV21</f>
        <v>Piedmont</v>
      </c>
    </row>
    <row r="27" spans="1:7" x14ac:dyDescent="0.2">
      <c r="A27" s="2" t="str">
        <f>Data!A22</f>
        <v>Caroline</v>
      </c>
      <c r="B27" s="4">
        <f>Data!B22</f>
        <v>13</v>
      </c>
      <c r="C27" s="4">
        <f>Data!G22</f>
        <v>4</v>
      </c>
      <c r="D27" s="5">
        <f t="shared" si="1"/>
        <v>0.30769230769230771</v>
      </c>
      <c r="E27" s="4">
        <f>Data!H22</f>
        <v>1</v>
      </c>
      <c r="F27" s="5">
        <f t="shared" si="0"/>
        <v>7.6923076923076927E-2</v>
      </c>
      <c r="G27" s="44" t="str">
        <f>Data!AV22</f>
        <v>Central</v>
      </c>
    </row>
    <row r="28" spans="1:7" x14ac:dyDescent="0.2">
      <c r="A28" s="2" t="str">
        <f>Data!A23</f>
        <v>Carroll</v>
      </c>
      <c r="B28" s="4">
        <f>Data!B23</f>
        <v>85</v>
      </c>
      <c r="C28" s="4">
        <f>Data!G23</f>
        <v>9</v>
      </c>
      <c r="D28" s="5">
        <f t="shared" si="1"/>
        <v>0.10588235294117647</v>
      </c>
      <c r="E28" s="4">
        <f>Data!H23</f>
        <v>18</v>
      </c>
      <c r="F28" s="5">
        <f t="shared" si="0"/>
        <v>0.21176470588235294</v>
      </c>
      <c r="G28" s="44" t="str">
        <f>Data!AV23</f>
        <v>Western</v>
      </c>
    </row>
    <row r="29" spans="1:7" x14ac:dyDescent="0.2">
      <c r="A29" s="2" t="str">
        <f>Data!A24</f>
        <v>Charles City</v>
      </c>
      <c r="B29" s="4">
        <f>Data!B24</f>
        <v>2</v>
      </c>
      <c r="C29" s="4">
        <f>Data!G24</f>
        <v>0</v>
      </c>
      <c r="D29" s="5">
        <f t="shared" si="1"/>
        <v>0</v>
      </c>
      <c r="E29" s="4">
        <f>Data!H24</f>
        <v>0</v>
      </c>
      <c r="F29" s="5">
        <f t="shared" si="0"/>
        <v>0</v>
      </c>
      <c r="G29" s="44" t="str">
        <f>Data!AV24</f>
        <v>Central</v>
      </c>
    </row>
    <row r="30" spans="1:7" x14ac:dyDescent="0.2">
      <c r="A30" s="2" t="str">
        <f>Data!A25</f>
        <v>Charlotte</v>
      </c>
      <c r="B30" s="4">
        <f>Data!B25</f>
        <v>18</v>
      </c>
      <c r="C30" s="4">
        <f>Data!G25</f>
        <v>1</v>
      </c>
      <c r="D30" s="5">
        <f t="shared" si="1"/>
        <v>5.5555555555555552E-2</v>
      </c>
      <c r="E30" s="4">
        <f>Data!H25</f>
        <v>1</v>
      </c>
      <c r="F30" s="5">
        <f t="shared" si="0"/>
        <v>5.5555555555555552E-2</v>
      </c>
      <c r="G30" s="44" t="str">
        <f>Data!AV25</f>
        <v>Piedmont</v>
      </c>
    </row>
    <row r="31" spans="1:7" x14ac:dyDescent="0.2">
      <c r="A31" s="2" t="str">
        <f>Data!A26</f>
        <v>Charlottesville</v>
      </c>
      <c r="B31" s="4">
        <f>Data!B26</f>
        <v>97</v>
      </c>
      <c r="C31" s="4">
        <f>Data!G26</f>
        <v>8</v>
      </c>
      <c r="D31" s="5">
        <f t="shared" si="1"/>
        <v>8.247422680412371E-2</v>
      </c>
      <c r="E31" s="4">
        <f>Data!H26</f>
        <v>5</v>
      </c>
      <c r="F31" s="5">
        <f t="shared" si="0"/>
        <v>5.1546391752577317E-2</v>
      </c>
      <c r="G31" s="44" t="str">
        <f>Data!AV26</f>
        <v>Piedmont</v>
      </c>
    </row>
    <row r="32" spans="1:7" x14ac:dyDescent="0.2">
      <c r="A32" s="2" t="str">
        <f>Data!A27</f>
        <v>Chesapeake</v>
      </c>
      <c r="B32" s="4">
        <f>Data!B27</f>
        <v>53</v>
      </c>
      <c r="C32" s="4">
        <f>Data!G27</f>
        <v>3</v>
      </c>
      <c r="D32" s="5">
        <f t="shared" si="1"/>
        <v>5.6603773584905662E-2</v>
      </c>
      <c r="E32" s="4">
        <f>Data!H27</f>
        <v>4</v>
      </c>
      <c r="F32" s="5">
        <f t="shared" si="0"/>
        <v>7.5471698113207544E-2</v>
      </c>
      <c r="G32" s="44" t="str">
        <f>Data!AV27</f>
        <v>Eastern</v>
      </c>
    </row>
    <row r="33" spans="1:7" x14ac:dyDescent="0.2">
      <c r="A33" s="2" t="str">
        <f>Data!A28</f>
        <v>Chesterfield</v>
      </c>
      <c r="B33" s="4">
        <f>Data!B28</f>
        <v>118</v>
      </c>
      <c r="C33" s="4">
        <f>Data!G28</f>
        <v>24</v>
      </c>
      <c r="D33" s="5">
        <f t="shared" si="1"/>
        <v>0.20338983050847459</v>
      </c>
      <c r="E33" s="4">
        <f>Data!H28</f>
        <v>24</v>
      </c>
      <c r="F33" s="5">
        <f t="shared" si="0"/>
        <v>0.20338983050847459</v>
      </c>
      <c r="G33" s="44" t="str">
        <f>Data!AV28</f>
        <v>Central</v>
      </c>
    </row>
    <row r="34" spans="1:7" x14ac:dyDescent="0.2">
      <c r="A34" s="2" t="str">
        <f>Data!A29</f>
        <v>Clarke</v>
      </c>
      <c r="B34" s="4">
        <f>Data!B29</f>
        <v>5</v>
      </c>
      <c r="C34" s="4">
        <f>Data!G29</f>
        <v>1</v>
      </c>
      <c r="D34" s="5">
        <f t="shared" si="1"/>
        <v>0.2</v>
      </c>
      <c r="E34" s="4">
        <f>Data!H29</f>
        <v>2</v>
      </c>
      <c r="F34" s="5">
        <f t="shared" si="0"/>
        <v>0.4</v>
      </c>
      <c r="G34" s="44" t="str">
        <f>Data!AV29</f>
        <v>Northern</v>
      </c>
    </row>
    <row r="35" spans="1:7" x14ac:dyDescent="0.2">
      <c r="A35" s="2" t="str">
        <f>Data!A30</f>
        <v>Clifton Forge</v>
      </c>
      <c r="B35" s="4">
        <f>Data!B30</f>
        <v>0</v>
      </c>
      <c r="C35" s="4">
        <f>Data!G30</f>
        <v>0</v>
      </c>
      <c r="D35" s="5">
        <f t="shared" si="1"/>
        <v>0</v>
      </c>
      <c r="E35" s="4">
        <f>Data!H30</f>
        <v>0</v>
      </c>
      <c r="F35" s="5">
        <f t="shared" si="0"/>
        <v>0</v>
      </c>
      <c r="G35" s="44" t="str">
        <f>Data!AV30</f>
        <v>Piedmont</v>
      </c>
    </row>
    <row r="36" spans="1:7" x14ac:dyDescent="0.2">
      <c r="A36" s="2" t="str">
        <f>Data!A31</f>
        <v>Colonial Heights</v>
      </c>
      <c r="B36" s="4">
        <f>Data!B31</f>
        <v>0</v>
      </c>
      <c r="C36" s="4">
        <f>Data!G31</f>
        <v>0</v>
      </c>
      <c r="D36" s="5">
        <f t="shared" si="1"/>
        <v>0</v>
      </c>
      <c r="E36" s="4">
        <f>Data!H31</f>
        <v>0</v>
      </c>
      <c r="F36" s="5">
        <f t="shared" si="0"/>
        <v>0</v>
      </c>
      <c r="G36" s="44" t="str">
        <f>Data!AV31</f>
        <v>Central</v>
      </c>
    </row>
    <row r="37" spans="1:7" x14ac:dyDescent="0.2">
      <c r="A37" s="2" t="str">
        <f>Data!A32</f>
        <v>Covington</v>
      </c>
      <c r="B37" s="4">
        <f>Data!B32</f>
        <v>0</v>
      </c>
      <c r="C37" s="4">
        <f>Data!G32</f>
        <v>0</v>
      </c>
      <c r="D37" s="5">
        <f t="shared" si="1"/>
        <v>0</v>
      </c>
      <c r="E37" s="4">
        <f>Data!H32</f>
        <v>0</v>
      </c>
      <c r="F37" s="5">
        <f t="shared" si="0"/>
        <v>0</v>
      </c>
      <c r="G37" s="44" t="str">
        <f>Data!AV32</f>
        <v>Piedmont</v>
      </c>
    </row>
    <row r="38" spans="1:7" x14ac:dyDescent="0.2">
      <c r="A38" s="2" t="str">
        <f>Data!A33</f>
        <v>Craig</v>
      </c>
      <c r="B38" s="4">
        <f>Data!B33</f>
        <v>22</v>
      </c>
      <c r="C38" s="4">
        <f>Data!G33</f>
        <v>1</v>
      </c>
      <c r="D38" s="5">
        <f t="shared" si="1"/>
        <v>4.5454545454545456E-2</v>
      </c>
      <c r="E38" s="4">
        <f>Data!H33</f>
        <v>1</v>
      </c>
      <c r="F38" s="5">
        <f t="shared" si="0"/>
        <v>4.5454545454545456E-2</v>
      </c>
      <c r="G38" s="44" t="str">
        <f>Data!AV33</f>
        <v>Piedmont</v>
      </c>
    </row>
    <row r="39" spans="1:7" x14ac:dyDescent="0.2">
      <c r="A39" s="2" t="str">
        <f>Data!A34</f>
        <v>Culpeper</v>
      </c>
      <c r="B39" s="4">
        <f>Data!B34</f>
        <v>29</v>
      </c>
      <c r="C39" s="4">
        <f>Data!G34</f>
        <v>4</v>
      </c>
      <c r="D39" s="5">
        <f t="shared" si="1"/>
        <v>0.13793103448275862</v>
      </c>
      <c r="E39" s="4">
        <f>Data!H34</f>
        <v>5</v>
      </c>
      <c r="F39" s="5">
        <f t="shared" ref="F39:F70" si="2">IF(B39=0,0,E39/B39)</f>
        <v>0.17241379310344829</v>
      </c>
      <c r="G39" s="44" t="str">
        <f>Data!AV34</f>
        <v>Northern</v>
      </c>
    </row>
    <row r="40" spans="1:7" x14ac:dyDescent="0.2">
      <c r="A40" s="2" t="str">
        <f>Data!A35</f>
        <v>Cumberland</v>
      </c>
      <c r="B40" s="4">
        <f>Data!B35</f>
        <v>10</v>
      </c>
      <c r="C40" s="4">
        <f>Data!G35</f>
        <v>3</v>
      </c>
      <c r="D40" s="5">
        <f t="shared" si="1"/>
        <v>0.3</v>
      </c>
      <c r="E40" s="4">
        <f>Data!H35</f>
        <v>1</v>
      </c>
      <c r="F40" s="5">
        <f t="shared" si="2"/>
        <v>0.1</v>
      </c>
      <c r="G40" s="44" t="str">
        <f>Data!AV35</f>
        <v>Central</v>
      </c>
    </row>
    <row r="41" spans="1:7" x14ac:dyDescent="0.2">
      <c r="A41" s="2" t="str">
        <f>Data!A36</f>
        <v>Danville</v>
      </c>
      <c r="B41" s="4">
        <f>Data!B36</f>
        <v>42</v>
      </c>
      <c r="C41" s="4">
        <f>Data!G36</f>
        <v>15</v>
      </c>
      <c r="D41" s="5">
        <f t="shared" si="1"/>
        <v>0.35714285714285715</v>
      </c>
      <c r="E41" s="4">
        <f>Data!H36</f>
        <v>16</v>
      </c>
      <c r="F41" s="5">
        <f t="shared" si="2"/>
        <v>0.38095238095238093</v>
      </c>
      <c r="G41" s="44" t="str">
        <f>Data!AV36</f>
        <v>Piedmont</v>
      </c>
    </row>
    <row r="42" spans="1:7" x14ac:dyDescent="0.2">
      <c r="A42" s="2" t="str">
        <f>Data!A37</f>
        <v>Dickenson</v>
      </c>
      <c r="B42" s="4">
        <f>Data!B37</f>
        <v>30</v>
      </c>
      <c r="C42" s="4">
        <f>Data!G37</f>
        <v>4</v>
      </c>
      <c r="D42" s="5">
        <f t="shared" si="1"/>
        <v>0.13333333333333333</v>
      </c>
      <c r="E42" s="4">
        <f>Data!H37</f>
        <v>4</v>
      </c>
      <c r="F42" s="5">
        <f t="shared" si="2"/>
        <v>0.13333333333333333</v>
      </c>
      <c r="G42" s="44" t="str">
        <f>Data!AV37</f>
        <v>Western</v>
      </c>
    </row>
    <row r="43" spans="1:7" x14ac:dyDescent="0.2">
      <c r="A43" s="2" t="str">
        <f>Data!A38</f>
        <v>Dinwiddie</v>
      </c>
      <c r="B43" s="4">
        <f>Data!B38</f>
        <v>15</v>
      </c>
      <c r="C43" s="4">
        <f>Data!G38</f>
        <v>1</v>
      </c>
      <c r="D43" s="5">
        <f t="shared" si="1"/>
        <v>6.6666666666666666E-2</v>
      </c>
      <c r="E43" s="4">
        <f>Data!H38</f>
        <v>1</v>
      </c>
      <c r="F43" s="5">
        <f t="shared" si="2"/>
        <v>6.6666666666666666E-2</v>
      </c>
      <c r="G43" s="44" t="str">
        <f>Data!AV38</f>
        <v>Eastern</v>
      </c>
    </row>
    <row r="44" spans="1:7" x14ac:dyDescent="0.2">
      <c r="A44" s="2" t="str">
        <f>Data!A39</f>
        <v>Emporia</v>
      </c>
      <c r="B44" s="4">
        <f>Data!B39</f>
        <v>0</v>
      </c>
      <c r="C44" s="4">
        <f>Data!G39</f>
        <v>0</v>
      </c>
      <c r="D44" s="5">
        <f t="shared" si="1"/>
        <v>0</v>
      </c>
      <c r="E44" s="4">
        <f>Data!H39</f>
        <v>0</v>
      </c>
      <c r="F44" s="5">
        <f t="shared" si="2"/>
        <v>0</v>
      </c>
      <c r="G44" s="44" t="str">
        <f>Data!AV39</f>
        <v>Eastern</v>
      </c>
    </row>
    <row r="45" spans="1:7" x14ac:dyDescent="0.2">
      <c r="A45" s="2" t="str">
        <f>Data!A40</f>
        <v>Essex</v>
      </c>
      <c r="B45" s="4">
        <f>Data!B40</f>
        <v>14</v>
      </c>
      <c r="C45" s="4">
        <f>Data!G40</f>
        <v>4</v>
      </c>
      <c r="D45" s="5">
        <f t="shared" si="1"/>
        <v>0.2857142857142857</v>
      </c>
      <c r="E45" s="4">
        <f>Data!H40</f>
        <v>4</v>
      </c>
      <c r="F45" s="5">
        <f t="shared" si="2"/>
        <v>0.2857142857142857</v>
      </c>
      <c r="G45" s="44" t="str">
        <f>Data!AV40</f>
        <v>Central</v>
      </c>
    </row>
    <row r="46" spans="1:7" x14ac:dyDescent="0.2">
      <c r="A46" s="2" t="str">
        <f>Data!A41</f>
        <v>Fairfax City</v>
      </c>
      <c r="B46" s="4">
        <f>Data!B41</f>
        <v>0</v>
      </c>
      <c r="C46" s="4">
        <f>Data!G41</f>
        <v>0</v>
      </c>
      <c r="D46" s="5">
        <f t="shared" si="1"/>
        <v>0</v>
      </c>
      <c r="E46" s="4">
        <f>Data!H41</f>
        <v>0</v>
      </c>
      <c r="F46" s="5">
        <f t="shared" si="2"/>
        <v>0</v>
      </c>
      <c r="G46" s="44" t="str">
        <f>Data!AV41</f>
        <v>Northern</v>
      </c>
    </row>
    <row r="47" spans="1:7" x14ac:dyDescent="0.2">
      <c r="A47" s="2" t="str">
        <f>Data!A42</f>
        <v>Fairfax County</v>
      </c>
      <c r="B47" s="4">
        <f>Data!B42</f>
        <v>185</v>
      </c>
      <c r="C47" s="4">
        <f>Data!G42</f>
        <v>25</v>
      </c>
      <c r="D47" s="5">
        <f t="shared" si="1"/>
        <v>0.13513513513513514</v>
      </c>
      <c r="E47" s="4">
        <f>Data!H42</f>
        <v>21</v>
      </c>
      <c r="F47" s="5">
        <f t="shared" si="2"/>
        <v>0.11351351351351352</v>
      </c>
      <c r="G47" s="44" t="str">
        <f>Data!AV42</f>
        <v>Northern</v>
      </c>
    </row>
    <row r="48" spans="1:7" x14ac:dyDescent="0.2">
      <c r="A48" s="2" t="str">
        <f>Data!A43</f>
        <v>Falls Church</v>
      </c>
      <c r="B48" s="4">
        <f>Data!B43</f>
        <v>0</v>
      </c>
      <c r="C48" s="4">
        <f>Data!G43</f>
        <v>0</v>
      </c>
      <c r="D48" s="5">
        <f t="shared" si="1"/>
        <v>0</v>
      </c>
      <c r="E48" s="4">
        <f>Data!H43</f>
        <v>0</v>
      </c>
      <c r="F48" s="5">
        <f t="shared" si="2"/>
        <v>0</v>
      </c>
      <c r="G48" s="44" t="str">
        <f>Data!AV43</f>
        <v>Northern</v>
      </c>
    </row>
    <row r="49" spans="1:7" x14ac:dyDescent="0.2">
      <c r="A49" s="2" t="str">
        <f>Data!A44</f>
        <v>Fauquier</v>
      </c>
      <c r="B49" s="4">
        <f>Data!B44</f>
        <v>43</v>
      </c>
      <c r="C49" s="4">
        <f>Data!G44</f>
        <v>8</v>
      </c>
      <c r="D49" s="5">
        <f t="shared" si="1"/>
        <v>0.18604651162790697</v>
      </c>
      <c r="E49" s="4">
        <f>Data!H44</f>
        <v>7</v>
      </c>
      <c r="F49" s="5">
        <f t="shared" si="2"/>
        <v>0.16279069767441862</v>
      </c>
      <c r="G49" s="44" t="str">
        <f>Data!AV44</f>
        <v>Northern</v>
      </c>
    </row>
    <row r="50" spans="1:7" x14ac:dyDescent="0.2">
      <c r="A50" s="2" t="str">
        <f>Data!A45</f>
        <v>Floyd</v>
      </c>
      <c r="B50" s="4">
        <f>Data!B45</f>
        <v>20</v>
      </c>
      <c r="C50" s="4">
        <f>Data!G45</f>
        <v>4</v>
      </c>
      <c r="D50" s="5">
        <f t="shared" si="1"/>
        <v>0.2</v>
      </c>
      <c r="E50" s="4">
        <f>Data!H45</f>
        <v>5</v>
      </c>
      <c r="F50" s="5">
        <f t="shared" si="2"/>
        <v>0.25</v>
      </c>
      <c r="G50" s="44" t="str">
        <f>Data!AV45</f>
        <v>Western</v>
      </c>
    </row>
    <row r="51" spans="1:7" x14ac:dyDescent="0.2">
      <c r="A51" s="2" t="str">
        <f>Data!A46</f>
        <v>Fluvanna</v>
      </c>
      <c r="B51" s="4">
        <f>Data!B46</f>
        <v>17</v>
      </c>
      <c r="C51" s="4">
        <f>Data!G46</f>
        <v>1</v>
      </c>
      <c r="D51" s="5">
        <f t="shared" si="1"/>
        <v>5.8823529411764705E-2</v>
      </c>
      <c r="E51" s="4">
        <f>Data!H46</f>
        <v>4</v>
      </c>
      <c r="F51" s="5">
        <f t="shared" si="2"/>
        <v>0.23529411764705882</v>
      </c>
      <c r="G51" s="44" t="str">
        <f>Data!AV46</f>
        <v>Central</v>
      </c>
    </row>
    <row r="52" spans="1:7" x14ac:dyDescent="0.2">
      <c r="A52" s="2" t="str">
        <f>Data!A47</f>
        <v>Franklin City</v>
      </c>
      <c r="B52" s="4">
        <f>Data!B47</f>
        <v>6</v>
      </c>
      <c r="C52" s="4">
        <f>Data!G47</f>
        <v>1</v>
      </c>
      <c r="D52" s="5">
        <f t="shared" si="1"/>
        <v>0.16666666666666666</v>
      </c>
      <c r="E52" s="4">
        <f>Data!H47</f>
        <v>2</v>
      </c>
      <c r="F52" s="5">
        <f t="shared" si="2"/>
        <v>0.33333333333333331</v>
      </c>
      <c r="G52" s="44" t="str">
        <f>Data!AV47</f>
        <v>Eastern</v>
      </c>
    </row>
    <row r="53" spans="1:7" x14ac:dyDescent="0.2">
      <c r="A53" s="2" t="str">
        <f>Data!A48</f>
        <v>Franklin County</v>
      </c>
      <c r="B53" s="4">
        <f>Data!B48</f>
        <v>89</v>
      </c>
      <c r="C53" s="4">
        <f>Data!G48</f>
        <v>13</v>
      </c>
      <c r="D53" s="5">
        <f t="shared" si="1"/>
        <v>0.14606741573033707</v>
      </c>
      <c r="E53" s="4">
        <f>Data!H48</f>
        <v>11</v>
      </c>
      <c r="F53" s="5">
        <f t="shared" si="2"/>
        <v>0.12359550561797752</v>
      </c>
      <c r="G53" s="44" t="str">
        <f>Data!AV48</f>
        <v>Piedmont</v>
      </c>
    </row>
    <row r="54" spans="1:7" x14ac:dyDescent="0.2">
      <c r="A54" s="2" t="str">
        <f>Data!A49</f>
        <v>Frederick</v>
      </c>
      <c r="B54" s="4">
        <f>Data!B49</f>
        <v>37</v>
      </c>
      <c r="C54" s="4">
        <f>Data!G49</f>
        <v>11</v>
      </c>
      <c r="D54" s="5">
        <f t="shared" si="1"/>
        <v>0.29729729729729731</v>
      </c>
      <c r="E54" s="4">
        <f>Data!H49</f>
        <v>13</v>
      </c>
      <c r="F54" s="5">
        <f t="shared" si="2"/>
        <v>0.35135135135135137</v>
      </c>
      <c r="G54" s="44" t="str">
        <f>Data!AV49</f>
        <v>Northern</v>
      </c>
    </row>
    <row r="55" spans="1:7" x14ac:dyDescent="0.2">
      <c r="A55" s="2" t="str">
        <f>Data!A50</f>
        <v>Fredericksburg</v>
      </c>
      <c r="B55" s="4">
        <f>Data!B50</f>
        <v>31</v>
      </c>
      <c r="C55" s="4">
        <f>Data!G50</f>
        <v>2</v>
      </c>
      <c r="D55" s="5">
        <f t="shared" si="1"/>
        <v>6.4516129032258063E-2</v>
      </c>
      <c r="E55" s="4">
        <f>Data!H50</f>
        <v>5</v>
      </c>
      <c r="F55" s="5">
        <f t="shared" si="2"/>
        <v>0.16129032258064516</v>
      </c>
      <c r="G55" s="44" t="str">
        <f>Data!AV50</f>
        <v>Northern</v>
      </c>
    </row>
    <row r="56" spans="1:7" x14ac:dyDescent="0.2">
      <c r="A56" s="2" t="str">
        <f>Data!A51</f>
        <v>Galax</v>
      </c>
      <c r="B56" s="4">
        <f>Data!B51</f>
        <v>62</v>
      </c>
      <c r="C56" s="4">
        <f>Data!G51</f>
        <v>10</v>
      </c>
      <c r="D56" s="5">
        <f t="shared" si="1"/>
        <v>0.16129032258064516</v>
      </c>
      <c r="E56" s="4">
        <f>Data!H51</f>
        <v>1</v>
      </c>
      <c r="F56" s="5">
        <f t="shared" si="2"/>
        <v>1.6129032258064516E-2</v>
      </c>
      <c r="G56" s="44" t="str">
        <f>Data!AV51</f>
        <v>Western</v>
      </c>
    </row>
    <row r="57" spans="1:7" x14ac:dyDescent="0.2">
      <c r="A57" s="2" t="str">
        <f>Data!A52</f>
        <v>Giles</v>
      </c>
      <c r="B57" s="4">
        <f>Data!B52</f>
        <v>42</v>
      </c>
      <c r="C57" s="4">
        <f>Data!G52</f>
        <v>7</v>
      </c>
      <c r="D57" s="5">
        <f t="shared" si="1"/>
        <v>0.16666666666666666</v>
      </c>
      <c r="E57" s="4">
        <f>Data!H52</f>
        <v>4</v>
      </c>
      <c r="F57" s="5">
        <f t="shared" si="2"/>
        <v>9.5238095238095233E-2</v>
      </c>
      <c r="G57" s="44" t="str">
        <f>Data!AV52</f>
        <v>Western</v>
      </c>
    </row>
    <row r="58" spans="1:7" x14ac:dyDescent="0.2">
      <c r="A58" s="2" t="str">
        <f>Data!A53</f>
        <v>Gloucester</v>
      </c>
      <c r="B58" s="4">
        <f>Data!B53</f>
        <v>27</v>
      </c>
      <c r="C58" s="4">
        <f>Data!G53</f>
        <v>3</v>
      </c>
      <c r="D58" s="5">
        <f t="shared" si="1"/>
        <v>0.1111111111111111</v>
      </c>
      <c r="E58" s="4">
        <f>Data!H53</f>
        <v>1</v>
      </c>
      <c r="F58" s="5">
        <f t="shared" si="2"/>
        <v>3.7037037037037035E-2</v>
      </c>
      <c r="G58" s="44" t="str">
        <f>Data!AV53</f>
        <v>Eastern</v>
      </c>
    </row>
    <row r="59" spans="1:7" x14ac:dyDescent="0.2">
      <c r="A59" s="2" t="str">
        <f>Data!A54</f>
        <v>Goochland</v>
      </c>
      <c r="B59" s="4">
        <f>Data!B54</f>
        <v>14</v>
      </c>
      <c r="C59" s="4">
        <f>Data!G54</f>
        <v>5</v>
      </c>
      <c r="D59" s="5">
        <f t="shared" si="1"/>
        <v>0.35714285714285715</v>
      </c>
      <c r="E59" s="4">
        <f>Data!H54</f>
        <v>2</v>
      </c>
      <c r="F59" s="5">
        <f t="shared" si="2"/>
        <v>0.14285714285714285</v>
      </c>
      <c r="G59" s="44" t="str">
        <f>Data!AV54</f>
        <v>Central</v>
      </c>
    </row>
    <row r="60" spans="1:7" x14ac:dyDescent="0.2">
      <c r="A60" s="2" t="str">
        <f>Data!A55</f>
        <v>Grayson</v>
      </c>
      <c r="B60" s="4">
        <f>Data!B55</f>
        <v>24</v>
      </c>
      <c r="C60" s="4">
        <f>Data!G55</f>
        <v>2</v>
      </c>
      <c r="D60" s="5">
        <f t="shared" si="1"/>
        <v>8.3333333333333329E-2</v>
      </c>
      <c r="E60" s="4">
        <f>Data!H55</f>
        <v>2</v>
      </c>
      <c r="F60" s="5">
        <f t="shared" si="2"/>
        <v>8.3333333333333329E-2</v>
      </c>
      <c r="G60" s="44" t="str">
        <f>Data!AV55</f>
        <v>Western</v>
      </c>
    </row>
    <row r="61" spans="1:7" x14ac:dyDescent="0.2">
      <c r="A61" s="2" t="str">
        <f>Data!A56</f>
        <v>Greene</v>
      </c>
      <c r="B61" s="4">
        <f>Data!B56</f>
        <v>12</v>
      </c>
      <c r="C61" s="4">
        <f>Data!G56</f>
        <v>2</v>
      </c>
      <c r="D61" s="5">
        <f t="shared" si="1"/>
        <v>0.16666666666666666</v>
      </c>
      <c r="E61" s="4">
        <f>Data!H56</f>
        <v>1</v>
      </c>
      <c r="F61" s="5">
        <f t="shared" si="2"/>
        <v>8.3333333333333329E-2</v>
      </c>
      <c r="G61" s="44" t="str">
        <f>Data!AV56</f>
        <v>Northern</v>
      </c>
    </row>
    <row r="62" spans="1:7" x14ac:dyDescent="0.2">
      <c r="A62" s="2" t="str">
        <f>Data!A57</f>
        <v>Greensville</v>
      </c>
      <c r="B62" s="4">
        <f>Data!B57</f>
        <v>20</v>
      </c>
      <c r="C62" s="4">
        <f>Data!G57</f>
        <v>1</v>
      </c>
      <c r="D62" s="5">
        <f t="shared" si="1"/>
        <v>0.05</v>
      </c>
      <c r="E62" s="4">
        <f>Data!H57</f>
        <v>2</v>
      </c>
      <c r="F62" s="5">
        <f t="shared" si="2"/>
        <v>0.1</v>
      </c>
      <c r="G62" s="44" t="str">
        <f>Data!AV57</f>
        <v>Eastern</v>
      </c>
    </row>
    <row r="63" spans="1:7" x14ac:dyDescent="0.2">
      <c r="A63" s="2" t="str">
        <f>Data!A58</f>
        <v>Halifax</v>
      </c>
      <c r="B63" s="4">
        <f>Data!B58</f>
        <v>31</v>
      </c>
      <c r="C63" s="4">
        <f>Data!G58</f>
        <v>10</v>
      </c>
      <c r="D63" s="5">
        <f t="shared" si="1"/>
        <v>0.32258064516129031</v>
      </c>
      <c r="E63" s="4">
        <f>Data!H58</f>
        <v>4</v>
      </c>
      <c r="F63" s="5">
        <f t="shared" si="2"/>
        <v>0.12903225806451613</v>
      </c>
      <c r="G63" s="44" t="str">
        <f>Data!AV58</f>
        <v>Piedmont</v>
      </c>
    </row>
    <row r="64" spans="1:7" x14ac:dyDescent="0.2">
      <c r="A64" s="2" t="str">
        <f>Data!A59</f>
        <v>Hampton</v>
      </c>
      <c r="B64" s="4">
        <f>Data!B59</f>
        <v>71</v>
      </c>
      <c r="C64" s="4">
        <f>Data!G59</f>
        <v>5</v>
      </c>
      <c r="D64" s="5">
        <f t="shared" si="1"/>
        <v>7.0422535211267609E-2</v>
      </c>
      <c r="E64" s="4">
        <f>Data!H59</f>
        <v>0</v>
      </c>
      <c r="F64" s="5">
        <f t="shared" si="2"/>
        <v>0</v>
      </c>
      <c r="G64" s="44" t="str">
        <f>Data!AV59</f>
        <v>Eastern</v>
      </c>
    </row>
    <row r="65" spans="1:7" x14ac:dyDescent="0.2">
      <c r="A65" s="2" t="str">
        <f>Data!A60</f>
        <v>Hanover</v>
      </c>
      <c r="B65" s="4">
        <f>Data!B60</f>
        <v>26</v>
      </c>
      <c r="C65" s="4">
        <f>Data!G60</f>
        <v>7</v>
      </c>
      <c r="D65" s="5">
        <f t="shared" si="1"/>
        <v>0.26923076923076922</v>
      </c>
      <c r="E65" s="4">
        <f>Data!H60</f>
        <v>7</v>
      </c>
      <c r="F65" s="5">
        <f t="shared" si="2"/>
        <v>0.26923076923076922</v>
      </c>
      <c r="G65" s="44" t="str">
        <f>Data!AV60</f>
        <v>Central</v>
      </c>
    </row>
    <row r="66" spans="1:7" x14ac:dyDescent="0.2">
      <c r="A66" s="2" t="str">
        <f>Data!A61</f>
        <v>Harrisonburg</v>
      </c>
      <c r="B66" s="4">
        <f>Data!B61</f>
        <v>0</v>
      </c>
      <c r="C66" s="4">
        <f>Data!G61</f>
        <v>0</v>
      </c>
      <c r="D66" s="5">
        <f t="shared" si="1"/>
        <v>0</v>
      </c>
      <c r="E66" s="4">
        <f>Data!H61</f>
        <v>0</v>
      </c>
      <c r="F66" s="5">
        <f t="shared" si="2"/>
        <v>0</v>
      </c>
      <c r="G66" s="44" t="str">
        <f>Data!AV61</f>
        <v>Northern</v>
      </c>
    </row>
    <row r="67" spans="1:7" x14ac:dyDescent="0.2">
      <c r="A67" s="2" t="str">
        <f>Data!A62</f>
        <v>Henrico</v>
      </c>
      <c r="B67" s="4">
        <f>Data!B62</f>
        <v>131</v>
      </c>
      <c r="C67" s="4">
        <f>Data!G62</f>
        <v>24</v>
      </c>
      <c r="D67" s="5">
        <f t="shared" si="1"/>
        <v>0.18320610687022901</v>
      </c>
      <c r="E67" s="4">
        <f>Data!H62</f>
        <v>32</v>
      </c>
      <c r="F67" s="5">
        <f t="shared" si="2"/>
        <v>0.24427480916030533</v>
      </c>
      <c r="G67" s="44" t="str">
        <f>Data!AV62</f>
        <v>Central</v>
      </c>
    </row>
    <row r="68" spans="1:7" x14ac:dyDescent="0.2">
      <c r="A68" s="2" t="str">
        <f>Data!A63</f>
        <v>Henry</v>
      </c>
      <c r="B68" s="4">
        <f>Data!B63</f>
        <v>63</v>
      </c>
      <c r="C68" s="4">
        <f>Data!G63</f>
        <v>1</v>
      </c>
      <c r="D68" s="5">
        <f t="shared" si="1"/>
        <v>1.5873015873015872E-2</v>
      </c>
      <c r="E68" s="4">
        <f>Data!H63</f>
        <v>7</v>
      </c>
      <c r="F68" s="5">
        <f t="shared" si="2"/>
        <v>0.1111111111111111</v>
      </c>
      <c r="G68" s="44" t="str">
        <f>Data!AV63</f>
        <v>Piedmont</v>
      </c>
    </row>
    <row r="69" spans="1:7" x14ac:dyDescent="0.2">
      <c r="A69" s="2" t="str">
        <f>Data!A64</f>
        <v>Highland</v>
      </c>
      <c r="B69" s="4">
        <f>Data!B64</f>
        <v>0</v>
      </c>
      <c r="C69" s="4">
        <f>Data!G64</f>
        <v>0</v>
      </c>
      <c r="D69" s="5">
        <f t="shared" si="1"/>
        <v>0</v>
      </c>
      <c r="E69" s="4">
        <f>Data!H64</f>
        <v>0</v>
      </c>
      <c r="F69" s="5">
        <f t="shared" si="2"/>
        <v>0</v>
      </c>
      <c r="G69" s="44" t="str">
        <f>Data!AV64</f>
        <v>Piedmont</v>
      </c>
    </row>
    <row r="70" spans="1:7" x14ac:dyDescent="0.2">
      <c r="A70" s="2" t="str">
        <f>Data!A65</f>
        <v>Hopewell</v>
      </c>
      <c r="B70" s="4">
        <f>Data!B65</f>
        <v>15</v>
      </c>
      <c r="C70" s="4">
        <f>Data!G65</f>
        <v>2</v>
      </c>
      <c r="D70" s="5">
        <f t="shared" si="1"/>
        <v>0.13333333333333333</v>
      </c>
      <c r="E70" s="4">
        <f>Data!H65</f>
        <v>0</v>
      </c>
      <c r="F70" s="5">
        <f t="shared" si="2"/>
        <v>0</v>
      </c>
      <c r="G70" s="44" t="str">
        <f>Data!AV65</f>
        <v>Central</v>
      </c>
    </row>
    <row r="71" spans="1:7" x14ac:dyDescent="0.2">
      <c r="A71" s="2" t="str">
        <f>Data!A66</f>
        <v>Isle Of Wight</v>
      </c>
      <c r="B71" s="4">
        <f>Data!B66</f>
        <v>9</v>
      </c>
      <c r="C71" s="4">
        <f>Data!G66</f>
        <v>2</v>
      </c>
      <c r="D71" s="5">
        <f t="shared" si="1"/>
        <v>0.22222222222222221</v>
      </c>
      <c r="E71" s="4">
        <f>Data!H66</f>
        <v>0</v>
      </c>
      <c r="F71" s="5">
        <f t="shared" ref="F71:F102" si="3">IF(B71=0,0,E71/B71)</f>
        <v>0</v>
      </c>
      <c r="G71" s="44" t="str">
        <f>Data!AV66</f>
        <v>Eastern</v>
      </c>
    </row>
    <row r="72" spans="1:7" x14ac:dyDescent="0.2">
      <c r="A72" s="2" t="str">
        <f>Data!A67</f>
        <v>James City</v>
      </c>
      <c r="B72" s="4">
        <f>Data!B67</f>
        <v>17</v>
      </c>
      <c r="C72" s="4">
        <f>Data!G67</f>
        <v>6</v>
      </c>
      <c r="D72" s="5">
        <f t="shared" ref="D72:D135" si="4">IF(B72=0,0,C72/B72)</f>
        <v>0.35294117647058826</v>
      </c>
      <c r="E72" s="4">
        <f>Data!H67</f>
        <v>4</v>
      </c>
      <c r="F72" s="5">
        <f t="shared" si="3"/>
        <v>0.23529411764705882</v>
      </c>
      <c r="G72" s="44" t="str">
        <f>Data!AV67</f>
        <v>Eastern</v>
      </c>
    </row>
    <row r="73" spans="1:7" x14ac:dyDescent="0.2">
      <c r="A73" s="2" t="str">
        <f>Data!A68</f>
        <v>King And Queen</v>
      </c>
      <c r="B73" s="4">
        <f>Data!B68</f>
        <v>1</v>
      </c>
      <c r="C73" s="4">
        <f>Data!G68</f>
        <v>0</v>
      </c>
      <c r="D73" s="5">
        <f t="shared" si="4"/>
        <v>0</v>
      </c>
      <c r="E73" s="4">
        <f>Data!H68</f>
        <v>0</v>
      </c>
      <c r="F73" s="5">
        <f t="shared" si="3"/>
        <v>0</v>
      </c>
      <c r="G73" s="44" t="str">
        <f>Data!AV68</f>
        <v>Central</v>
      </c>
    </row>
    <row r="74" spans="1:7" x14ac:dyDescent="0.2">
      <c r="A74" s="2" t="str">
        <f>Data!A69</f>
        <v>King George</v>
      </c>
      <c r="B74" s="4">
        <f>Data!B69</f>
        <v>9</v>
      </c>
      <c r="C74" s="4">
        <f>Data!G69</f>
        <v>2</v>
      </c>
      <c r="D74" s="5">
        <f t="shared" si="4"/>
        <v>0.22222222222222221</v>
      </c>
      <c r="E74" s="4">
        <f>Data!H69</f>
        <v>3</v>
      </c>
      <c r="F74" s="5">
        <f t="shared" si="3"/>
        <v>0.33333333333333331</v>
      </c>
      <c r="G74" s="44" t="str">
        <f>Data!AV69</f>
        <v>Northern</v>
      </c>
    </row>
    <row r="75" spans="1:7" x14ac:dyDescent="0.2">
      <c r="A75" s="2" t="str">
        <f>Data!A70</f>
        <v>King William</v>
      </c>
      <c r="B75" s="4">
        <f>Data!B70</f>
        <v>3</v>
      </c>
      <c r="C75" s="4">
        <f>Data!G70</f>
        <v>0</v>
      </c>
      <c r="D75" s="5">
        <f t="shared" si="4"/>
        <v>0</v>
      </c>
      <c r="E75" s="4">
        <f>Data!H70</f>
        <v>1</v>
      </c>
      <c r="F75" s="5">
        <f t="shared" si="3"/>
        <v>0.33333333333333331</v>
      </c>
      <c r="G75" s="44" t="str">
        <f>Data!AV70</f>
        <v>Central</v>
      </c>
    </row>
    <row r="76" spans="1:7" x14ac:dyDescent="0.2">
      <c r="A76" s="2" t="str">
        <f>Data!A71</f>
        <v>Lancaster</v>
      </c>
      <c r="B76" s="4">
        <f>Data!B71</f>
        <v>6</v>
      </c>
      <c r="C76" s="4">
        <f>Data!G71</f>
        <v>2</v>
      </c>
      <c r="D76" s="5">
        <f t="shared" si="4"/>
        <v>0.33333333333333331</v>
      </c>
      <c r="E76" s="4">
        <f>Data!H71</f>
        <v>3</v>
      </c>
      <c r="F76" s="5">
        <f t="shared" si="3"/>
        <v>0.5</v>
      </c>
      <c r="G76" s="44" t="str">
        <f>Data!AV71</f>
        <v>Central</v>
      </c>
    </row>
    <row r="77" spans="1:7" x14ac:dyDescent="0.2">
      <c r="A77" s="2" t="str">
        <f>Data!A72</f>
        <v>Lee</v>
      </c>
      <c r="B77" s="4">
        <f>Data!B72</f>
        <v>47</v>
      </c>
      <c r="C77" s="4">
        <f>Data!G72</f>
        <v>8</v>
      </c>
      <c r="D77" s="5">
        <f t="shared" si="4"/>
        <v>0.1702127659574468</v>
      </c>
      <c r="E77" s="4">
        <f>Data!H72</f>
        <v>3</v>
      </c>
      <c r="F77" s="5">
        <f t="shared" si="3"/>
        <v>6.3829787234042548E-2</v>
      </c>
      <c r="G77" s="44" t="str">
        <f>Data!AV72</f>
        <v>Western</v>
      </c>
    </row>
    <row r="78" spans="1:7" x14ac:dyDescent="0.2">
      <c r="A78" s="2" t="str">
        <f>Data!A73</f>
        <v>Lexington</v>
      </c>
      <c r="B78" s="4">
        <f>Data!B73</f>
        <v>0</v>
      </c>
      <c r="C78" s="4">
        <f>Data!G73</f>
        <v>0</v>
      </c>
      <c r="D78" s="5">
        <f t="shared" si="4"/>
        <v>0</v>
      </c>
      <c r="E78" s="4">
        <f>Data!H73</f>
        <v>0</v>
      </c>
      <c r="F78" s="5">
        <f t="shared" si="3"/>
        <v>0</v>
      </c>
      <c r="G78" s="44" t="str">
        <f>Data!AV73</f>
        <v>Piedmont</v>
      </c>
    </row>
    <row r="79" spans="1:7" x14ac:dyDescent="0.2">
      <c r="A79" s="2" t="str">
        <f>Data!A74</f>
        <v>Loudoun</v>
      </c>
      <c r="B79" s="4">
        <f>Data!B74</f>
        <v>39</v>
      </c>
      <c r="C79" s="4">
        <f>Data!G74</f>
        <v>16</v>
      </c>
      <c r="D79" s="5">
        <f t="shared" si="4"/>
        <v>0.41025641025641024</v>
      </c>
      <c r="E79" s="4">
        <f>Data!H74</f>
        <v>8</v>
      </c>
      <c r="F79" s="5">
        <f t="shared" si="3"/>
        <v>0.20512820512820512</v>
      </c>
      <c r="G79" s="44" t="str">
        <f>Data!AV74</f>
        <v>Northern</v>
      </c>
    </row>
    <row r="80" spans="1:7" x14ac:dyDescent="0.2">
      <c r="A80" s="2" t="str">
        <f>Data!A75</f>
        <v>Louisa</v>
      </c>
      <c r="B80" s="4">
        <f>Data!B75</f>
        <v>34</v>
      </c>
      <c r="C80" s="4">
        <f>Data!G75</f>
        <v>3</v>
      </c>
      <c r="D80" s="5">
        <f t="shared" si="4"/>
        <v>8.8235294117647065E-2</v>
      </c>
      <c r="E80" s="4">
        <f>Data!H75</f>
        <v>4</v>
      </c>
      <c r="F80" s="5">
        <f t="shared" si="3"/>
        <v>0.11764705882352941</v>
      </c>
      <c r="G80" s="44" t="str">
        <f>Data!AV75</f>
        <v>Northern</v>
      </c>
    </row>
    <row r="81" spans="1:7" x14ac:dyDescent="0.2">
      <c r="A81" s="2" t="str">
        <f>Data!A76</f>
        <v>Lunenburg</v>
      </c>
      <c r="B81" s="4">
        <f>Data!B76</f>
        <v>12</v>
      </c>
      <c r="C81" s="4">
        <f>Data!G76</f>
        <v>3</v>
      </c>
      <c r="D81" s="5">
        <f t="shared" si="4"/>
        <v>0.25</v>
      </c>
      <c r="E81" s="4">
        <f>Data!H76</f>
        <v>3</v>
      </c>
      <c r="F81" s="5">
        <f t="shared" si="3"/>
        <v>0.25</v>
      </c>
      <c r="G81" s="44" t="str">
        <f>Data!AV76</f>
        <v>Central</v>
      </c>
    </row>
    <row r="82" spans="1:7" x14ac:dyDescent="0.2">
      <c r="A82" s="2" t="str">
        <f>Data!A77</f>
        <v>Lynchburg</v>
      </c>
      <c r="B82" s="4">
        <f>Data!B77</f>
        <v>153</v>
      </c>
      <c r="C82" s="4">
        <f>Data!G77</f>
        <v>13</v>
      </c>
      <c r="D82" s="5">
        <f t="shared" si="4"/>
        <v>8.4967320261437912E-2</v>
      </c>
      <c r="E82" s="4">
        <f>Data!H77</f>
        <v>10</v>
      </c>
      <c r="F82" s="5">
        <f t="shared" si="3"/>
        <v>6.535947712418301E-2</v>
      </c>
      <c r="G82" s="44" t="str">
        <f>Data!AV77</f>
        <v>Piedmont</v>
      </c>
    </row>
    <row r="83" spans="1:7" x14ac:dyDescent="0.2">
      <c r="A83" s="2" t="str">
        <f>Data!A78</f>
        <v>Madison</v>
      </c>
      <c r="B83" s="4">
        <f>Data!B78</f>
        <v>38</v>
      </c>
      <c r="C83" s="4">
        <f>Data!G78</f>
        <v>5</v>
      </c>
      <c r="D83" s="5">
        <f t="shared" si="4"/>
        <v>0.13157894736842105</v>
      </c>
      <c r="E83" s="4">
        <f>Data!H78</f>
        <v>3</v>
      </c>
      <c r="F83" s="5">
        <f t="shared" si="3"/>
        <v>7.8947368421052627E-2</v>
      </c>
      <c r="G83" s="44" t="str">
        <f>Data!AV78</f>
        <v>Northern</v>
      </c>
    </row>
    <row r="84" spans="1:7" x14ac:dyDescent="0.2">
      <c r="A84" s="2" t="str">
        <f>Data!A79</f>
        <v>Manassas</v>
      </c>
      <c r="B84" s="4">
        <f>Data!B79</f>
        <v>22</v>
      </c>
      <c r="C84" s="4">
        <f>Data!G79</f>
        <v>3</v>
      </c>
      <c r="D84" s="5">
        <f t="shared" si="4"/>
        <v>0.13636363636363635</v>
      </c>
      <c r="E84" s="4">
        <f>Data!H79</f>
        <v>2</v>
      </c>
      <c r="F84" s="5">
        <f t="shared" si="3"/>
        <v>9.0909090909090912E-2</v>
      </c>
      <c r="G84" s="44" t="str">
        <f>Data!AV79</f>
        <v>Northern</v>
      </c>
    </row>
    <row r="85" spans="1:7" x14ac:dyDescent="0.2">
      <c r="A85" s="2" t="str">
        <f>Data!A80</f>
        <v>Manassas Park</v>
      </c>
      <c r="B85" s="4">
        <f>Data!B80</f>
        <v>8</v>
      </c>
      <c r="C85" s="4">
        <f>Data!G80</f>
        <v>1</v>
      </c>
      <c r="D85" s="5">
        <f t="shared" si="4"/>
        <v>0.125</v>
      </c>
      <c r="E85" s="4">
        <f>Data!H80</f>
        <v>1</v>
      </c>
      <c r="F85" s="5">
        <f t="shared" si="3"/>
        <v>0.125</v>
      </c>
      <c r="G85" s="44" t="str">
        <f>Data!AV80</f>
        <v>Northern</v>
      </c>
    </row>
    <row r="86" spans="1:7" x14ac:dyDescent="0.2">
      <c r="A86" s="2" t="str">
        <f>Data!A81</f>
        <v>Martinsville</v>
      </c>
      <c r="B86" s="4">
        <f>Data!B81</f>
        <v>0</v>
      </c>
      <c r="C86" s="4">
        <f>Data!G81</f>
        <v>0</v>
      </c>
      <c r="D86" s="5">
        <f t="shared" si="4"/>
        <v>0</v>
      </c>
      <c r="E86" s="4">
        <f>Data!H81</f>
        <v>0</v>
      </c>
      <c r="F86" s="5">
        <f t="shared" si="3"/>
        <v>0</v>
      </c>
      <c r="G86" s="44" t="str">
        <f>Data!AV81</f>
        <v>Piedmont</v>
      </c>
    </row>
    <row r="87" spans="1:7" x14ac:dyDescent="0.2">
      <c r="A87" s="2" t="str">
        <f>Data!A82</f>
        <v>Mathews</v>
      </c>
      <c r="B87" s="4">
        <f>Data!B82</f>
        <v>5</v>
      </c>
      <c r="C87" s="4">
        <f>Data!G82</f>
        <v>0</v>
      </c>
      <c r="D87" s="5">
        <f t="shared" si="4"/>
        <v>0</v>
      </c>
      <c r="E87" s="4">
        <f>Data!H82</f>
        <v>1</v>
      </c>
      <c r="F87" s="5">
        <f t="shared" si="3"/>
        <v>0.2</v>
      </c>
      <c r="G87" s="44" t="str">
        <f>Data!AV82</f>
        <v>Eastern</v>
      </c>
    </row>
    <row r="88" spans="1:7" x14ac:dyDescent="0.2">
      <c r="A88" s="2" t="str">
        <f>Data!A83</f>
        <v>Mecklenburg</v>
      </c>
      <c r="B88" s="4">
        <f>Data!B83</f>
        <v>24</v>
      </c>
      <c r="C88" s="4">
        <f>Data!G83</f>
        <v>9</v>
      </c>
      <c r="D88" s="5">
        <f t="shared" si="4"/>
        <v>0.375</v>
      </c>
      <c r="E88" s="4">
        <f>Data!H83</f>
        <v>9</v>
      </c>
      <c r="F88" s="5">
        <f t="shared" si="3"/>
        <v>0.375</v>
      </c>
      <c r="G88" s="44" t="str">
        <f>Data!AV83</f>
        <v>Piedmont</v>
      </c>
    </row>
    <row r="89" spans="1:7" x14ac:dyDescent="0.2">
      <c r="A89" s="2" t="str">
        <f>Data!A84</f>
        <v>Middlesex</v>
      </c>
      <c r="B89" s="4">
        <f>Data!B84</f>
        <v>4</v>
      </c>
      <c r="C89" s="4">
        <f>Data!G84</f>
        <v>0</v>
      </c>
      <c r="D89" s="5">
        <f t="shared" si="4"/>
        <v>0</v>
      </c>
      <c r="E89" s="4">
        <f>Data!H84</f>
        <v>0</v>
      </c>
      <c r="F89" s="5">
        <f t="shared" si="3"/>
        <v>0</v>
      </c>
      <c r="G89" s="44" t="str">
        <f>Data!AV84</f>
        <v>Central</v>
      </c>
    </row>
    <row r="90" spans="1:7" x14ac:dyDescent="0.2">
      <c r="A90" s="2" t="str">
        <f>Data!A85</f>
        <v>Montgomery</v>
      </c>
      <c r="B90" s="4">
        <f>Data!B85</f>
        <v>49</v>
      </c>
      <c r="C90" s="4">
        <f>Data!G85</f>
        <v>4</v>
      </c>
      <c r="D90" s="5">
        <f t="shared" si="4"/>
        <v>8.1632653061224483E-2</v>
      </c>
      <c r="E90" s="4">
        <f>Data!H85</f>
        <v>5</v>
      </c>
      <c r="F90" s="5">
        <f t="shared" si="3"/>
        <v>0.10204081632653061</v>
      </c>
      <c r="G90" s="44" t="str">
        <f>Data!AV85</f>
        <v>Western</v>
      </c>
    </row>
    <row r="91" spans="1:7" x14ac:dyDescent="0.2">
      <c r="A91" s="2" t="str">
        <f>Data!A86</f>
        <v>Nelson</v>
      </c>
      <c r="B91" s="4">
        <f>Data!B86</f>
        <v>27</v>
      </c>
      <c r="C91" s="4">
        <f>Data!G86</f>
        <v>1</v>
      </c>
      <c r="D91" s="5">
        <f t="shared" si="4"/>
        <v>3.7037037037037035E-2</v>
      </c>
      <c r="E91" s="4">
        <f>Data!H86</f>
        <v>1</v>
      </c>
      <c r="F91" s="5">
        <f t="shared" si="3"/>
        <v>3.7037037037037035E-2</v>
      </c>
      <c r="G91" s="44" t="str">
        <f>Data!AV86</f>
        <v>Piedmont</v>
      </c>
    </row>
    <row r="92" spans="1:7" x14ac:dyDescent="0.2">
      <c r="A92" s="2" t="str">
        <f>Data!A87</f>
        <v>New Kent</v>
      </c>
      <c r="B92" s="4">
        <f>Data!B87</f>
        <v>5</v>
      </c>
      <c r="C92" s="4">
        <f>Data!G87</f>
        <v>2</v>
      </c>
      <c r="D92" s="5">
        <f t="shared" si="4"/>
        <v>0.4</v>
      </c>
      <c r="E92" s="4">
        <f>Data!H87</f>
        <v>0</v>
      </c>
      <c r="F92" s="5">
        <f t="shared" si="3"/>
        <v>0</v>
      </c>
      <c r="G92" s="44" t="str">
        <f>Data!AV87</f>
        <v>Central</v>
      </c>
    </row>
    <row r="93" spans="1:7" x14ac:dyDescent="0.2">
      <c r="A93" s="2" t="str">
        <f>Data!A88</f>
        <v>Newport News</v>
      </c>
      <c r="B93" s="4">
        <f>Data!B88</f>
        <v>140</v>
      </c>
      <c r="C93" s="4">
        <f>Data!G88</f>
        <v>5</v>
      </c>
      <c r="D93" s="5">
        <f t="shared" si="4"/>
        <v>3.5714285714285712E-2</v>
      </c>
      <c r="E93" s="4">
        <f>Data!H88</f>
        <v>9</v>
      </c>
      <c r="F93" s="5">
        <f t="shared" si="3"/>
        <v>6.4285714285714279E-2</v>
      </c>
      <c r="G93" s="44" t="str">
        <f>Data!AV88</f>
        <v>Eastern</v>
      </c>
    </row>
    <row r="94" spans="1:7" x14ac:dyDescent="0.2">
      <c r="A94" s="2" t="str">
        <f>Data!A89</f>
        <v>Norfolk</v>
      </c>
      <c r="B94" s="4">
        <f>Data!B89</f>
        <v>205</v>
      </c>
      <c r="C94" s="4">
        <f>Data!G89</f>
        <v>31</v>
      </c>
      <c r="D94" s="5">
        <f t="shared" si="4"/>
        <v>0.15121951219512195</v>
      </c>
      <c r="E94" s="4">
        <f>Data!H89</f>
        <v>10</v>
      </c>
      <c r="F94" s="5">
        <f t="shared" si="3"/>
        <v>4.878048780487805E-2</v>
      </c>
      <c r="G94" s="44" t="str">
        <f>Data!AV89</f>
        <v>Eastern</v>
      </c>
    </row>
    <row r="95" spans="1:7" x14ac:dyDescent="0.2">
      <c r="A95" s="2" t="str">
        <f>Data!A90</f>
        <v>Northampton</v>
      </c>
      <c r="B95" s="4">
        <f>Data!B90</f>
        <v>3</v>
      </c>
      <c r="C95" s="4">
        <f>Data!G90</f>
        <v>0</v>
      </c>
      <c r="D95" s="5">
        <f t="shared" si="4"/>
        <v>0</v>
      </c>
      <c r="E95" s="4">
        <f>Data!H90</f>
        <v>1</v>
      </c>
      <c r="F95" s="5">
        <f t="shared" si="3"/>
        <v>0.33333333333333331</v>
      </c>
      <c r="G95" s="44" t="str">
        <f>Data!AV90</f>
        <v>Eastern</v>
      </c>
    </row>
    <row r="96" spans="1:7" x14ac:dyDescent="0.2">
      <c r="A96" s="2" t="str">
        <f>Data!A91</f>
        <v>Northumberland</v>
      </c>
      <c r="B96" s="4">
        <f>Data!B91</f>
        <v>0</v>
      </c>
      <c r="C96" s="4">
        <f>Data!G91</f>
        <v>0</v>
      </c>
      <c r="D96" s="5">
        <f t="shared" si="4"/>
        <v>0</v>
      </c>
      <c r="E96" s="4">
        <f>Data!H91</f>
        <v>0</v>
      </c>
      <c r="F96" s="5">
        <f t="shared" si="3"/>
        <v>0</v>
      </c>
      <c r="G96" s="44" t="str">
        <f>Data!AV91</f>
        <v>Central</v>
      </c>
    </row>
    <row r="97" spans="1:7" x14ac:dyDescent="0.2">
      <c r="A97" s="2" t="str">
        <f>Data!A92</f>
        <v>Norton</v>
      </c>
      <c r="B97" s="4">
        <f>Data!B92</f>
        <v>5</v>
      </c>
      <c r="C97" s="4">
        <f>Data!G92</f>
        <v>0</v>
      </c>
      <c r="D97" s="5">
        <f t="shared" si="4"/>
        <v>0</v>
      </c>
      <c r="E97" s="4">
        <f>Data!H92</f>
        <v>0</v>
      </c>
      <c r="F97" s="5">
        <f t="shared" si="3"/>
        <v>0</v>
      </c>
      <c r="G97" s="44" t="str">
        <f>Data!AV92</f>
        <v>Western</v>
      </c>
    </row>
    <row r="98" spans="1:7" x14ac:dyDescent="0.2">
      <c r="A98" s="2" t="str">
        <f>Data!A93</f>
        <v>Nottoway</v>
      </c>
      <c r="B98" s="4">
        <f>Data!B93</f>
        <v>7</v>
      </c>
      <c r="C98" s="4">
        <f>Data!G93</f>
        <v>4</v>
      </c>
      <c r="D98" s="5">
        <f t="shared" si="4"/>
        <v>0.5714285714285714</v>
      </c>
      <c r="E98" s="4">
        <f>Data!H93</f>
        <v>3</v>
      </c>
      <c r="F98" s="5">
        <f t="shared" si="3"/>
        <v>0.42857142857142855</v>
      </c>
      <c r="G98" s="44" t="str">
        <f>Data!AV93</f>
        <v>Central</v>
      </c>
    </row>
    <row r="99" spans="1:7" x14ac:dyDescent="0.2">
      <c r="A99" s="2" t="str">
        <f>Data!A94</f>
        <v>Orange</v>
      </c>
      <c r="B99" s="4">
        <f>Data!B94</f>
        <v>20</v>
      </c>
      <c r="C99" s="4">
        <f>Data!G94</f>
        <v>6</v>
      </c>
      <c r="D99" s="5">
        <f t="shared" si="4"/>
        <v>0.3</v>
      </c>
      <c r="E99" s="4">
        <f>Data!H94</f>
        <v>1</v>
      </c>
      <c r="F99" s="5">
        <f t="shared" si="3"/>
        <v>0.05</v>
      </c>
      <c r="G99" s="44" t="str">
        <f>Data!AV94</f>
        <v>Northern</v>
      </c>
    </row>
    <row r="100" spans="1:7" x14ac:dyDescent="0.2">
      <c r="A100" s="2" t="str">
        <f>Data!A95</f>
        <v>Page</v>
      </c>
      <c r="B100" s="4">
        <f>Data!B95</f>
        <v>24</v>
      </c>
      <c r="C100" s="4">
        <f>Data!G95</f>
        <v>5</v>
      </c>
      <c r="D100" s="5">
        <f t="shared" si="4"/>
        <v>0.20833333333333334</v>
      </c>
      <c r="E100" s="4">
        <f>Data!H95</f>
        <v>3</v>
      </c>
      <c r="F100" s="5">
        <f t="shared" si="3"/>
        <v>0.125</v>
      </c>
      <c r="G100" s="44" t="str">
        <f>Data!AV95</f>
        <v>Northern</v>
      </c>
    </row>
    <row r="101" spans="1:7" x14ac:dyDescent="0.2">
      <c r="A101" s="2" t="str">
        <f>Data!A96</f>
        <v>Patrick</v>
      </c>
      <c r="B101" s="4">
        <f>Data!B96</f>
        <v>23</v>
      </c>
      <c r="C101" s="4">
        <f>Data!G96</f>
        <v>0</v>
      </c>
      <c r="D101" s="5">
        <f t="shared" si="4"/>
        <v>0</v>
      </c>
      <c r="E101" s="4">
        <f>Data!H96</f>
        <v>1</v>
      </c>
      <c r="F101" s="5">
        <f t="shared" si="3"/>
        <v>4.3478260869565216E-2</v>
      </c>
      <c r="G101" s="44" t="str">
        <f>Data!AV96</f>
        <v>Western</v>
      </c>
    </row>
    <row r="102" spans="1:7" x14ac:dyDescent="0.2">
      <c r="A102" s="2" t="str">
        <f>Data!A97</f>
        <v>Petersburg</v>
      </c>
      <c r="B102" s="4">
        <f>Data!B97</f>
        <v>41</v>
      </c>
      <c r="C102" s="4">
        <f>Data!G97</f>
        <v>8</v>
      </c>
      <c r="D102" s="5">
        <f t="shared" si="4"/>
        <v>0.1951219512195122</v>
      </c>
      <c r="E102" s="4">
        <f>Data!H97</f>
        <v>5</v>
      </c>
      <c r="F102" s="5">
        <f t="shared" si="3"/>
        <v>0.12195121951219512</v>
      </c>
      <c r="G102" s="44" t="str">
        <f>Data!AV97</f>
        <v>Central</v>
      </c>
    </row>
    <row r="103" spans="1:7" x14ac:dyDescent="0.2">
      <c r="A103" s="2" t="str">
        <f>Data!A98</f>
        <v>Pittsylvania</v>
      </c>
      <c r="B103" s="4">
        <f>Data!B98</f>
        <v>27</v>
      </c>
      <c r="C103" s="4">
        <f>Data!G98</f>
        <v>1</v>
      </c>
      <c r="D103" s="5">
        <f t="shared" si="4"/>
        <v>3.7037037037037035E-2</v>
      </c>
      <c r="E103" s="4">
        <f>Data!H98</f>
        <v>2</v>
      </c>
      <c r="F103" s="5">
        <f t="shared" ref="F103:F134" si="5">IF(B103=0,0,E103/B103)</f>
        <v>7.407407407407407E-2</v>
      </c>
      <c r="G103" s="44" t="str">
        <f>Data!AV98</f>
        <v>Piedmont</v>
      </c>
    </row>
    <row r="104" spans="1:7" x14ac:dyDescent="0.2">
      <c r="A104" s="2" t="str">
        <f>Data!A99</f>
        <v>Poquoson</v>
      </c>
      <c r="B104" s="4">
        <f>Data!B99</f>
        <v>0</v>
      </c>
      <c r="C104" s="4">
        <f>Data!G99</f>
        <v>0</v>
      </c>
      <c r="D104" s="5">
        <f t="shared" si="4"/>
        <v>0</v>
      </c>
      <c r="E104" s="4">
        <f>Data!H99</f>
        <v>0</v>
      </c>
      <c r="F104" s="5">
        <f t="shared" si="5"/>
        <v>0</v>
      </c>
      <c r="G104" s="44" t="str">
        <f>Data!AV99</f>
        <v>Eastern</v>
      </c>
    </row>
    <row r="105" spans="1:7" x14ac:dyDescent="0.2">
      <c r="A105" s="2" t="str">
        <f>Data!A100</f>
        <v>Portsmouth</v>
      </c>
      <c r="B105" s="4">
        <f>Data!B100</f>
        <v>33</v>
      </c>
      <c r="C105" s="4">
        <f>Data!G100</f>
        <v>4</v>
      </c>
      <c r="D105" s="5">
        <f t="shared" si="4"/>
        <v>0.12121212121212122</v>
      </c>
      <c r="E105" s="4">
        <f>Data!H100</f>
        <v>3</v>
      </c>
      <c r="F105" s="5">
        <f t="shared" si="5"/>
        <v>9.0909090909090912E-2</v>
      </c>
      <c r="G105" s="44" t="str">
        <f>Data!AV100</f>
        <v>Eastern</v>
      </c>
    </row>
    <row r="106" spans="1:7" x14ac:dyDescent="0.2">
      <c r="A106" s="2" t="str">
        <f>Data!A101</f>
        <v>Powhatan</v>
      </c>
      <c r="B106" s="4">
        <f>Data!B101</f>
        <v>3</v>
      </c>
      <c r="C106" s="4">
        <f>Data!G101</f>
        <v>3</v>
      </c>
      <c r="D106" s="5">
        <f t="shared" si="4"/>
        <v>1</v>
      </c>
      <c r="E106" s="4">
        <f>Data!H101</f>
        <v>2</v>
      </c>
      <c r="F106" s="5">
        <f t="shared" si="5"/>
        <v>0.66666666666666663</v>
      </c>
      <c r="G106" s="44" t="str">
        <f>Data!AV101</f>
        <v>Central</v>
      </c>
    </row>
    <row r="107" spans="1:7" x14ac:dyDescent="0.2">
      <c r="A107" s="2" t="str">
        <f>Data!A102</f>
        <v>Prince Edward</v>
      </c>
      <c r="B107" s="4">
        <f>Data!B102</f>
        <v>8</v>
      </c>
      <c r="C107" s="4">
        <f>Data!G102</f>
        <v>0</v>
      </c>
      <c r="D107" s="5">
        <f t="shared" si="4"/>
        <v>0</v>
      </c>
      <c r="E107" s="4">
        <f>Data!H102</f>
        <v>2</v>
      </c>
      <c r="F107" s="5">
        <f t="shared" si="5"/>
        <v>0.25</v>
      </c>
      <c r="G107" s="44" t="str">
        <f>Data!AV102</f>
        <v>Central</v>
      </c>
    </row>
    <row r="108" spans="1:7" x14ac:dyDescent="0.2">
      <c r="A108" s="2" t="str">
        <f>Data!A103</f>
        <v>Prince George</v>
      </c>
      <c r="B108" s="4">
        <f>Data!B103</f>
        <v>20</v>
      </c>
      <c r="C108" s="4">
        <f>Data!G103</f>
        <v>2</v>
      </c>
      <c r="D108" s="5">
        <f t="shared" si="4"/>
        <v>0.1</v>
      </c>
      <c r="E108" s="4">
        <f>Data!H103</f>
        <v>4</v>
      </c>
      <c r="F108" s="5">
        <f t="shared" si="5"/>
        <v>0.2</v>
      </c>
      <c r="G108" s="44" t="str">
        <f>Data!AV103</f>
        <v>Eastern</v>
      </c>
    </row>
    <row r="109" spans="1:7" x14ac:dyDescent="0.2">
      <c r="A109" s="2" t="str">
        <f>Data!A104</f>
        <v>Prince William</v>
      </c>
      <c r="B109" s="4">
        <f>Data!B104</f>
        <v>86</v>
      </c>
      <c r="C109" s="4">
        <f>Data!G104</f>
        <v>21</v>
      </c>
      <c r="D109" s="5">
        <f t="shared" si="4"/>
        <v>0.2441860465116279</v>
      </c>
      <c r="E109" s="4">
        <f>Data!H104</f>
        <v>20</v>
      </c>
      <c r="F109" s="5">
        <f t="shared" si="5"/>
        <v>0.23255813953488372</v>
      </c>
      <c r="G109" s="44" t="str">
        <f>Data!AV104</f>
        <v>Northern</v>
      </c>
    </row>
    <row r="110" spans="1:7" x14ac:dyDescent="0.2">
      <c r="A110" s="2" t="str">
        <f>Data!A105</f>
        <v>Pulaski</v>
      </c>
      <c r="B110" s="4">
        <f>Data!B105</f>
        <v>24</v>
      </c>
      <c r="C110" s="4">
        <f>Data!G105</f>
        <v>4</v>
      </c>
      <c r="D110" s="5">
        <f t="shared" si="4"/>
        <v>0.16666666666666666</v>
      </c>
      <c r="E110" s="4">
        <f>Data!H105</f>
        <v>3</v>
      </c>
      <c r="F110" s="5">
        <f t="shared" si="5"/>
        <v>0.125</v>
      </c>
      <c r="G110" s="44" t="str">
        <f>Data!AV105</f>
        <v>Western</v>
      </c>
    </row>
    <row r="111" spans="1:7" x14ac:dyDescent="0.2">
      <c r="A111" s="2" t="str">
        <f>Data!A106</f>
        <v>Radford</v>
      </c>
      <c r="B111" s="4">
        <f>Data!B106</f>
        <v>20</v>
      </c>
      <c r="C111" s="4">
        <f>Data!G106</f>
        <v>1</v>
      </c>
      <c r="D111" s="5">
        <f t="shared" si="4"/>
        <v>0.05</v>
      </c>
      <c r="E111" s="4">
        <f>Data!H106</f>
        <v>1</v>
      </c>
      <c r="F111" s="5">
        <f t="shared" si="5"/>
        <v>0.05</v>
      </c>
      <c r="G111" s="44" t="str">
        <f>Data!AV106</f>
        <v>Western</v>
      </c>
    </row>
    <row r="112" spans="1:7" x14ac:dyDescent="0.2">
      <c r="A112" s="2" t="str">
        <f>Data!A107</f>
        <v>Rappahannock</v>
      </c>
      <c r="B112" s="4">
        <f>Data!B107</f>
        <v>17</v>
      </c>
      <c r="C112" s="4">
        <f>Data!G107</f>
        <v>7</v>
      </c>
      <c r="D112" s="5">
        <f t="shared" si="4"/>
        <v>0.41176470588235292</v>
      </c>
      <c r="E112" s="4">
        <f>Data!H107</f>
        <v>7</v>
      </c>
      <c r="F112" s="5">
        <f t="shared" si="5"/>
        <v>0.41176470588235292</v>
      </c>
      <c r="G112" s="44" t="str">
        <f>Data!AV107</f>
        <v>Northern</v>
      </c>
    </row>
    <row r="113" spans="1:7" x14ac:dyDescent="0.2">
      <c r="A113" s="2" t="str">
        <f>Data!A108</f>
        <v>Richmond City</v>
      </c>
      <c r="B113" s="4">
        <f>Data!B108</f>
        <v>226</v>
      </c>
      <c r="C113" s="4">
        <f>Data!G108</f>
        <v>58</v>
      </c>
      <c r="D113" s="5">
        <f t="shared" si="4"/>
        <v>0.25663716814159293</v>
      </c>
      <c r="E113" s="4">
        <f>Data!H108</f>
        <v>57</v>
      </c>
      <c r="F113" s="5">
        <f t="shared" si="5"/>
        <v>0.25221238938053098</v>
      </c>
      <c r="G113" s="44" t="str">
        <f>Data!AV108</f>
        <v>Central</v>
      </c>
    </row>
    <row r="114" spans="1:7" x14ac:dyDescent="0.2">
      <c r="A114" s="2" t="str">
        <f>Data!A109</f>
        <v>Richmond County</v>
      </c>
      <c r="B114" s="4">
        <f>Data!B109</f>
        <v>0</v>
      </c>
      <c r="C114" s="4">
        <f>Data!G109</f>
        <v>0</v>
      </c>
      <c r="D114" s="5">
        <f t="shared" si="4"/>
        <v>0</v>
      </c>
      <c r="E114" s="4">
        <f>Data!H109</f>
        <v>0</v>
      </c>
      <c r="F114" s="5">
        <f t="shared" si="5"/>
        <v>0</v>
      </c>
      <c r="G114" s="44" t="str">
        <f>Data!AV109</f>
        <v>Central</v>
      </c>
    </row>
    <row r="115" spans="1:7" x14ac:dyDescent="0.2">
      <c r="A115" s="2" t="str">
        <f>Data!A110</f>
        <v>Roanoke City</v>
      </c>
      <c r="B115" s="4">
        <f>Data!B110</f>
        <v>213</v>
      </c>
      <c r="C115" s="4">
        <f>Data!G110</f>
        <v>23</v>
      </c>
      <c r="D115" s="5">
        <f t="shared" si="4"/>
        <v>0.107981220657277</v>
      </c>
      <c r="E115" s="4">
        <f>Data!H110</f>
        <v>33</v>
      </c>
      <c r="F115" s="5">
        <f t="shared" si="5"/>
        <v>0.15492957746478872</v>
      </c>
      <c r="G115" s="44" t="str">
        <f>Data!AV110</f>
        <v>Piedmont</v>
      </c>
    </row>
    <row r="116" spans="1:7" x14ac:dyDescent="0.2">
      <c r="A116" s="2" t="str">
        <f>Data!A111</f>
        <v>Roanoke County</v>
      </c>
      <c r="B116" s="4">
        <f>Data!B111</f>
        <v>108</v>
      </c>
      <c r="C116" s="4">
        <f>Data!G111</f>
        <v>13</v>
      </c>
      <c r="D116" s="5">
        <f t="shared" si="4"/>
        <v>0.12037037037037036</v>
      </c>
      <c r="E116" s="4">
        <f>Data!H111</f>
        <v>19</v>
      </c>
      <c r="F116" s="5">
        <f t="shared" si="5"/>
        <v>0.17592592592592593</v>
      </c>
      <c r="G116" s="44" t="str">
        <f>Data!AV111</f>
        <v>Piedmont</v>
      </c>
    </row>
    <row r="117" spans="1:7" x14ac:dyDescent="0.2">
      <c r="A117" s="2" t="str">
        <f>Data!A112</f>
        <v>Rockbridge</v>
      </c>
      <c r="B117" s="4">
        <f>Data!B112</f>
        <v>38</v>
      </c>
      <c r="C117" s="4">
        <f>Data!G112</f>
        <v>7</v>
      </c>
      <c r="D117" s="5">
        <f t="shared" si="4"/>
        <v>0.18421052631578946</v>
      </c>
      <c r="E117" s="4">
        <f>Data!H112</f>
        <v>7</v>
      </c>
      <c r="F117" s="5">
        <f t="shared" si="5"/>
        <v>0.18421052631578946</v>
      </c>
      <c r="G117" s="44" t="str">
        <f>Data!AV112</f>
        <v>Piedmont</v>
      </c>
    </row>
    <row r="118" spans="1:7" x14ac:dyDescent="0.2">
      <c r="A118" s="2" t="str">
        <f>Data!A113</f>
        <v>Rockingham</v>
      </c>
      <c r="B118" s="4">
        <f>Data!B113</f>
        <v>175</v>
      </c>
      <c r="C118" s="4">
        <f>Data!G113</f>
        <v>25</v>
      </c>
      <c r="D118" s="5">
        <f t="shared" si="4"/>
        <v>0.14285714285714285</v>
      </c>
      <c r="E118" s="4">
        <f>Data!H113</f>
        <v>37</v>
      </c>
      <c r="F118" s="5">
        <f t="shared" si="5"/>
        <v>0.21142857142857144</v>
      </c>
      <c r="G118" s="44" t="str">
        <f>Data!AV113</f>
        <v>Northern</v>
      </c>
    </row>
    <row r="119" spans="1:7" x14ac:dyDescent="0.2">
      <c r="A119" s="2" t="str">
        <f>Data!A114</f>
        <v>Russell</v>
      </c>
      <c r="B119" s="4">
        <f>Data!B114</f>
        <v>44</v>
      </c>
      <c r="C119" s="4">
        <f>Data!G114</f>
        <v>5</v>
      </c>
      <c r="D119" s="5">
        <f t="shared" si="4"/>
        <v>0.11363636363636363</v>
      </c>
      <c r="E119" s="4">
        <f>Data!H114</f>
        <v>5</v>
      </c>
      <c r="F119" s="5">
        <f t="shared" si="5"/>
        <v>0.11363636363636363</v>
      </c>
      <c r="G119" s="44" t="str">
        <f>Data!AV114</f>
        <v>Western</v>
      </c>
    </row>
    <row r="120" spans="1:7" x14ac:dyDescent="0.2">
      <c r="A120" s="2" t="str">
        <f>Data!A115</f>
        <v>Salem</v>
      </c>
      <c r="B120" s="4">
        <f>Data!B115</f>
        <v>0</v>
      </c>
      <c r="C120" s="4">
        <f>Data!G115</f>
        <v>0</v>
      </c>
      <c r="D120" s="5">
        <f t="shared" si="4"/>
        <v>0</v>
      </c>
      <c r="E120" s="4">
        <f>Data!H115</f>
        <v>0</v>
      </c>
      <c r="F120" s="5">
        <f t="shared" si="5"/>
        <v>0</v>
      </c>
      <c r="G120" s="44" t="str">
        <f>Data!AV115</f>
        <v>Piedmont</v>
      </c>
    </row>
    <row r="121" spans="1:7" x14ac:dyDescent="0.2">
      <c r="A121" s="2" t="str">
        <f>Data!A116</f>
        <v>Scott</v>
      </c>
      <c r="B121" s="4">
        <f>Data!B116</f>
        <v>44</v>
      </c>
      <c r="C121" s="4">
        <f>Data!G116</f>
        <v>4</v>
      </c>
      <c r="D121" s="5">
        <f t="shared" si="4"/>
        <v>9.0909090909090912E-2</v>
      </c>
      <c r="E121" s="4">
        <f>Data!H116</f>
        <v>0</v>
      </c>
      <c r="F121" s="5">
        <f t="shared" si="5"/>
        <v>0</v>
      </c>
      <c r="G121" s="44" t="str">
        <f>Data!AV116</f>
        <v>Western</v>
      </c>
    </row>
    <row r="122" spans="1:7" x14ac:dyDescent="0.2">
      <c r="A122" s="2" t="str">
        <f>Data!A117</f>
        <v>Shenandoah</v>
      </c>
      <c r="B122" s="4">
        <f>Data!B117</f>
        <v>14</v>
      </c>
      <c r="C122" s="4">
        <f>Data!G117</f>
        <v>2</v>
      </c>
      <c r="D122" s="5">
        <f t="shared" si="4"/>
        <v>0.14285714285714285</v>
      </c>
      <c r="E122" s="4">
        <f>Data!H117</f>
        <v>4</v>
      </c>
      <c r="F122" s="5">
        <f t="shared" si="5"/>
        <v>0.2857142857142857</v>
      </c>
      <c r="G122" s="44" t="str">
        <f>Data!AV117</f>
        <v>Northern</v>
      </c>
    </row>
    <row r="123" spans="1:7" x14ac:dyDescent="0.2">
      <c r="A123" s="2" t="str">
        <f>Data!A118</f>
        <v>Smyth</v>
      </c>
      <c r="B123" s="4">
        <f>Data!B118</f>
        <v>45</v>
      </c>
      <c r="C123" s="4">
        <f>Data!G118</f>
        <v>9</v>
      </c>
      <c r="D123" s="5">
        <f t="shared" si="4"/>
        <v>0.2</v>
      </c>
      <c r="E123" s="4">
        <f>Data!H118</f>
        <v>5</v>
      </c>
      <c r="F123" s="5">
        <f t="shared" si="5"/>
        <v>0.1111111111111111</v>
      </c>
      <c r="G123" s="44" t="str">
        <f>Data!AV118</f>
        <v>Western</v>
      </c>
    </row>
    <row r="124" spans="1:7" x14ac:dyDescent="0.2">
      <c r="A124" s="2" t="str">
        <f>Data!A119</f>
        <v>Southampton</v>
      </c>
      <c r="B124" s="4">
        <f>Data!B119</f>
        <v>0</v>
      </c>
      <c r="C124" s="4">
        <f>Data!G119</f>
        <v>0</v>
      </c>
      <c r="D124" s="5">
        <f t="shared" si="4"/>
        <v>0</v>
      </c>
      <c r="E124" s="4">
        <f>Data!H119</f>
        <v>0</v>
      </c>
      <c r="F124" s="5">
        <f t="shared" si="5"/>
        <v>0</v>
      </c>
      <c r="G124" s="44" t="str">
        <f>Data!AV119</f>
        <v>Eastern</v>
      </c>
    </row>
    <row r="125" spans="1:7" x14ac:dyDescent="0.2">
      <c r="A125" s="2" t="str">
        <f>Data!A120</f>
        <v>Spotsylvania</v>
      </c>
      <c r="B125" s="4">
        <f>Data!B120</f>
        <v>104</v>
      </c>
      <c r="C125" s="4">
        <f>Data!G120</f>
        <v>12</v>
      </c>
      <c r="D125" s="5">
        <f t="shared" si="4"/>
        <v>0.11538461538461539</v>
      </c>
      <c r="E125" s="4">
        <f>Data!H120</f>
        <v>12</v>
      </c>
      <c r="F125" s="5">
        <f t="shared" si="5"/>
        <v>0.11538461538461539</v>
      </c>
      <c r="G125" s="44" t="str">
        <f>Data!AV120</f>
        <v>Northern</v>
      </c>
    </row>
    <row r="126" spans="1:7" x14ac:dyDescent="0.2">
      <c r="A126" s="2" t="str">
        <f>Data!A121</f>
        <v>Stafford</v>
      </c>
      <c r="B126" s="4">
        <f>Data!B121</f>
        <v>42</v>
      </c>
      <c r="C126" s="4">
        <f>Data!G121</f>
        <v>3</v>
      </c>
      <c r="D126" s="5">
        <f t="shared" si="4"/>
        <v>7.1428571428571425E-2</v>
      </c>
      <c r="E126" s="4">
        <f>Data!H121</f>
        <v>2</v>
      </c>
      <c r="F126" s="5">
        <f t="shared" si="5"/>
        <v>4.7619047619047616E-2</v>
      </c>
      <c r="G126" s="44" t="str">
        <f>Data!AV121</f>
        <v>Northern</v>
      </c>
    </row>
    <row r="127" spans="1:7" x14ac:dyDescent="0.2">
      <c r="A127" s="2" t="str">
        <f>Data!A122</f>
        <v>Staunton</v>
      </c>
      <c r="B127" s="4">
        <f>Data!B122</f>
        <v>151</v>
      </c>
      <c r="C127" s="4">
        <f>Data!G122</f>
        <v>10</v>
      </c>
      <c r="D127" s="5">
        <f t="shared" si="4"/>
        <v>6.6225165562913912E-2</v>
      </c>
      <c r="E127" s="4">
        <f>Data!H122</f>
        <v>25</v>
      </c>
      <c r="F127" s="5">
        <f t="shared" si="5"/>
        <v>0.16556291390728478</v>
      </c>
      <c r="G127" s="44" t="str">
        <f>Data!AV122</f>
        <v>Piedmont</v>
      </c>
    </row>
    <row r="128" spans="1:7" x14ac:dyDescent="0.2">
      <c r="A128" s="2" t="str">
        <f>Data!A123</f>
        <v>Suffolk</v>
      </c>
      <c r="B128" s="4">
        <f>Data!B123</f>
        <v>35</v>
      </c>
      <c r="C128" s="4">
        <f>Data!G123</f>
        <v>6</v>
      </c>
      <c r="D128" s="5">
        <f t="shared" si="4"/>
        <v>0.17142857142857143</v>
      </c>
      <c r="E128" s="4">
        <f>Data!H123</f>
        <v>4</v>
      </c>
      <c r="F128" s="5">
        <f t="shared" si="5"/>
        <v>0.11428571428571428</v>
      </c>
      <c r="G128" s="44" t="str">
        <f>Data!AV123</f>
        <v>Eastern</v>
      </c>
    </row>
    <row r="129" spans="1:7" x14ac:dyDescent="0.2">
      <c r="A129" s="2" t="str">
        <f>Data!A124</f>
        <v>Surry</v>
      </c>
      <c r="B129" s="4">
        <f>Data!B124</f>
        <v>2</v>
      </c>
      <c r="C129" s="4">
        <f>Data!G124</f>
        <v>1</v>
      </c>
      <c r="D129" s="5">
        <f t="shared" si="4"/>
        <v>0.5</v>
      </c>
      <c r="E129" s="4">
        <f>Data!H124</f>
        <v>1</v>
      </c>
      <c r="F129" s="5">
        <f t="shared" si="5"/>
        <v>0.5</v>
      </c>
      <c r="G129" s="44" t="str">
        <f>Data!AV124</f>
        <v>Eastern</v>
      </c>
    </row>
    <row r="130" spans="1:7" x14ac:dyDescent="0.2">
      <c r="A130" s="2" t="str">
        <f>Data!A125</f>
        <v>Sussex</v>
      </c>
      <c r="B130" s="4">
        <f>Data!B125</f>
        <v>5</v>
      </c>
      <c r="C130" s="4">
        <f>Data!G125</f>
        <v>0</v>
      </c>
      <c r="D130" s="5">
        <f t="shared" si="4"/>
        <v>0</v>
      </c>
      <c r="E130" s="4">
        <f>Data!H125</f>
        <v>1</v>
      </c>
      <c r="F130" s="5">
        <f t="shared" si="5"/>
        <v>0.2</v>
      </c>
      <c r="G130" s="44" t="str">
        <f>Data!AV125</f>
        <v>Eastern</v>
      </c>
    </row>
    <row r="131" spans="1:7" x14ac:dyDescent="0.2">
      <c r="A131" s="2" t="str">
        <f>Data!A126</f>
        <v>Tazewell</v>
      </c>
      <c r="B131" s="4">
        <f>Data!B126</f>
        <v>76</v>
      </c>
      <c r="C131" s="4">
        <f>Data!G126</f>
        <v>6</v>
      </c>
      <c r="D131" s="5">
        <f t="shared" si="4"/>
        <v>7.8947368421052627E-2</v>
      </c>
      <c r="E131" s="4">
        <f>Data!H126</f>
        <v>8</v>
      </c>
      <c r="F131" s="5">
        <f t="shared" si="5"/>
        <v>0.10526315789473684</v>
      </c>
      <c r="G131" s="44" t="str">
        <f>Data!AV126</f>
        <v>Western</v>
      </c>
    </row>
    <row r="132" spans="1:7" x14ac:dyDescent="0.2">
      <c r="A132" s="2" t="str">
        <f>Data!A127</f>
        <v>Virginia Beach</v>
      </c>
      <c r="B132" s="4">
        <f>Data!B127</f>
        <v>196</v>
      </c>
      <c r="C132" s="4">
        <f>Data!G127</f>
        <v>36</v>
      </c>
      <c r="D132" s="5">
        <f t="shared" si="4"/>
        <v>0.18367346938775511</v>
      </c>
      <c r="E132" s="4">
        <f>Data!H127</f>
        <v>25</v>
      </c>
      <c r="F132" s="5">
        <f t="shared" si="5"/>
        <v>0.12755102040816327</v>
      </c>
      <c r="G132" s="44" t="str">
        <f>Data!AV127</f>
        <v>Eastern</v>
      </c>
    </row>
    <row r="133" spans="1:7" x14ac:dyDescent="0.2">
      <c r="A133" s="2" t="str">
        <f>Data!A128</f>
        <v>Warren</v>
      </c>
      <c r="B133" s="4">
        <f>Data!B128</f>
        <v>22</v>
      </c>
      <c r="C133" s="4">
        <f>Data!G128</f>
        <v>5</v>
      </c>
      <c r="D133" s="5">
        <f t="shared" si="4"/>
        <v>0.22727272727272727</v>
      </c>
      <c r="E133" s="4">
        <f>Data!H128</f>
        <v>3</v>
      </c>
      <c r="F133" s="5">
        <f t="shared" si="5"/>
        <v>0.13636363636363635</v>
      </c>
      <c r="G133" s="44" t="str">
        <f>Data!AV128</f>
        <v>Northern</v>
      </c>
    </row>
    <row r="134" spans="1:7" x14ac:dyDescent="0.2">
      <c r="A134" s="2" t="str">
        <f>Data!A129</f>
        <v>Washington</v>
      </c>
      <c r="B134" s="4">
        <f>Data!B129</f>
        <v>46</v>
      </c>
      <c r="C134" s="4">
        <f>Data!G129</f>
        <v>6</v>
      </c>
      <c r="D134" s="5">
        <f t="shared" si="4"/>
        <v>0.13043478260869565</v>
      </c>
      <c r="E134" s="4">
        <f>Data!H129</f>
        <v>8</v>
      </c>
      <c r="F134" s="5">
        <f t="shared" si="5"/>
        <v>0.17391304347826086</v>
      </c>
      <c r="G134" s="44" t="str">
        <f>Data!AV129</f>
        <v>Western</v>
      </c>
    </row>
    <row r="135" spans="1:7" x14ac:dyDescent="0.2">
      <c r="A135" s="2" t="str">
        <f>Data!A130</f>
        <v>Waynesboro</v>
      </c>
      <c r="B135" s="4">
        <f>Data!B130</f>
        <v>0</v>
      </c>
      <c r="C135" s="4">
        <f>Data!G130</f>
        <v>0</v>
      </c>
      <c r="D135" s="5">
        <f t="shared" si="4"/>
        <v>0</v>
      </c>
      <c r="E135" s="4">
        <f>Data!H130</f>
        <v>0</v>
      </c>
      <c r="F135" s="5">
        <f t="shared" ref="F135:F142" si="6">IF(B135=0,0,E135/B135)</f>
        <v>0</v>
      </c>
      <c r="G135" s="44" t="str">
        <f>Data!AV130</f>
        <v>Piedmont</v>
      </c>
    </row>
    <row r="136" spans="1:7" x14ac:dyDescent="0.2">
      <c r="A136" s="2" t="str">
        <f>Data!A131</f>
        <v>Westmoreland</v>
      </c>
      <c r="B136" s="4">
        <f>Data!B131</f>
        <v>11</v>
      </c>
      <c r="C136" s="4">
        <f>Data!G131</f>
        <v>3</v>
      </c>
      <c r="D136" s="5">
        <f t="shared" ref="D136:D142" si="7">IF(B136=0,0,C136/B136)</f>
        <v>0.27272727272727271</v>
      </c>
      <c r="E136" s="4">
        <f>Data!H131</f>
        <v>4</v>
      </c>
      <c r="F136" s="5">
        <f t="shared" si="6"/>
        <v>0.36363636363636365</v>
      </c>
      <c r="G136" s="44" t="str">
        <f>Data!AV131</f>
        <v>Central</v>
      </c>
    </row>
    <row r="137" spans="1:7" x14ac:dyDescent="0.2">
      <c r="A137" s="2" t="str">
        <f>Data!A132</f>
        <v>Williamsburg</v>
      </c>
      <c r="B137" s="4">
        <f>Data!B132</f>
        <v>3</v>
      </c>
      <c r="C137" s="4">
        <f>Data!G132</f>
        <v>1</v>
      </c>
      <c r="D137" s="5">
        <f t="shared" si="7"/>
        <v>0.33333333333333331</v>
      </c>
      <c r="E137" s="4">
        <f>Data!H132</f>
        <v>1</v>
      </c>
      <c r="F137" s="5">
        <f t="shared" si="6"/>
        <v>0.33333333333333331</v>
      </c>
      <c r="G137" s="44" t="str">
        <f>Data!AV132</f>
        <v>Eastern</v>
      </c>
    </row>
    <row r="138" spans="1:7" x14ac:dyDescent="0.2">
      <c r="A138" s="2" t="str">
        <f>Data!A133</f>
        <v>Winchester</v>
      </c>
      <c r="B138" s="4">
        <f>Data!B133</f>
        <v>54</v>
      </c>
      <c r="C138" s="4">
        <f>Data!G133</f>
        <v>10</v>
      </c>
      <c r="D138" s="5">
        <f t="shared" si="7"/>
        <v>0.18518518518518517</v>
      </c>
      <c r="E138" s="4">
        <f>Data!H133</f>
        <v>8</v>
      </c>
      <c r="F138" s="5">
        <f t="shared" si="6"/>
        <v>0.14814814814814814</v>
      </c>
      <c r="G138" s="44" t="str">
        <f>Data!AV133</f>
        <v>Northern</v>
      </c>
    </row>
    <row r="139" spans="1:7" x14ac:dyDescent="0.2">
      <c r="A139" s="2" t="str">
        <f>Data!A134</f>
        <v>Wise</v>
      </c>
      <c r="B139" s="4">
        <f>Data!B134</f>
        <v>57</v>
      </c>
      <c r="C139" s="4">
        <f>Data!G134</f>
        <v>5</v>
      </c>
      <c r="D139" s="5">
        <f t="shared" si="7"/>
        <v>8.771929824561403E-2</v>
      </c>
      <c r="E139" s="4">
        <f>Data!H134</f>
        <v>3</v>
      </c>
      <c r="F139" s="5">
        <f t="shared" si="6"/>
        <v>5.2631578947368418E-2</v>
      </c>
      <c r="G139" s="44" t="str">
        <f>Data!AV134</f>
        <v>Western</v>
      </c>
    </row>
    <row r="140" spans="1:7" x14ac:dyDescent="0.2">
      <c r="A140" s="2" t="str">
        <f>Data!A135</f>
        <v>Wythe</v>
      </c>
      <c r="B140" s="4">
        <f>Data!B135</f>
        <v>38</v>
      </c>
      <c r="C140" s="4">
        <f>Data!G135</f>
        <v>1</v>
      </c>
      <c r="D140" s="5">
        <f t="shared" si="7"/>
        <v>2.6315789473684209E-2</v>
      </c>
      <c r="E140" s="4">
        <f>Data!H135</f>
        <v>2</v>
      </c>
      <c r="F140" s="5">
        <f t="shared" si="6"/>
        <v>5.2631578947368418E-2</v>
      </c>
      <c r="G140" s="44" t="str">
        <f>Data!AV135</f>
        <v>Western</v>
      </c>
    </row>
    <row r="141" spans="1:7" ht="13.5" thickBot="1" x14ac:dyDescent="0.25">
      <c r="A141" s="16" t="str">
        <f>Data!A136</f>
        <v>York</v>
      </c>
      <c r="B141" s="17">
        <f>Data!B136</f>
        <v>4</v>
      </c>
      <c r="C141" s="17">
        <f>Data!G136</f>
        <v>1</v>
      </c>
      <c r="D141" s="18">
        <f t="shared" si="7"/>
        <v>0.25</v>
      </c>
      <c r="E141" s="17">
        <f>Data!H136</f>
        <v>3</v>
      </c>
      <c r="F141" s="18">
        <f t="shared" si="6"/>
        <v>0.75</v>
      </c>
      <c r="G141" s="44" t="str">
        <f>Data!AV136</f>
        <v>Eastern</v>
      </c>
    </row>
    <row r="142" spans="1:7" ht="13.5" thickBot="1" x14ac:dyDescent="0.25">
      <c r="A142" s="19" t="s">
        <v>162</v>
      </c>
      <c r="B142" s="20">
        <f>SUM(B7:B141)</f>
        <v>5166</v>
      </c>
      <c r="C142" s="20">
        <f>SUM(C7:C141)</f>
        <v>757</v>
      </c>
      <c r="D142" s="21">
        <f t="shared" si="7"/>
        <v>0.14653503677893923</v>
      </c>
      <c r="E142" s="20">
        <f>SUM(E7:E141)</f>
        <v>722</v>
      </c>
      <c r="F142" s="22">
        <f t="shared" si="6"/>
        <v>0.13975996902826171</v>
      </c>
      <c r="G142" s="9"/>
    </row>
    <row r="143" spans="1:7" x14ac:dyDescent="0.2">
      <c r="A143" s="10"/>
      <c r="B143" s="10"/>
      <c r="C143" s="10"/>
      <c r="D143" s="10"/>
      <c r="E143" s="10"/>
      <c r="F143" s="10"/>
    </row>
  </sheetData>
  <mergeCells count="5">
    <mergeCell ref="A5:G5"/>
    <mergeCell ref="A1:G1"/>
    <mergeCell ref="A2:G2"/>
    <mergeCell ref="A3:G3"/>
    <mergeCell ref="A4:G4"/>
  </mergeCells>
  <phoneticPr fontId="2" type="noConversion"/>
  <pageMargins left="0.57999999999999996" right="0.16" top="0.48" bottom="0.79" header="0.5" footer="0.5"/>
  <pageSetup orientation="portrait" r:id="rId1"/>
  <headerFooter alignWithMargins="0">
    <oddFooter>&amp;L&amp;F&amp;C&amp;D  &amp;T&amp;RPage #: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workbookViewId="0">
      <pane ySplit="6" topLeftCell="A118" activePane="bottomLeft" state="frozen"/>
      <selection pane="bottomLeft" activeCell="F4" sqref="F4"/>
    </sheetView>
  </sheetViews>
  <sheetFormatPr defaultColWidth="9.140625" defaultRowHeight="12.75" x14ac:dyDescent="0.2"/>
  <cols>
    <col min="1" max="1" width="16.7109375" style="2" customWidth="1"/>
    <col min="2" max="2" width="15.7109375" style="2" customWidth="1"/>
    <col min="3" max="4" width="12.7109375" style="2" customWidth="1"/>
    <col min="5" max="16384" width="9.140625" style="2"/>
  </cols>
  <sheetData>
    <row r="1" spans="1:6" ht="19.5" customHeight="1" x14ac:dyDescent="0.25">
      <c r="A1" s="108" t="str">
        <f>'Nbr Family'!A1:S1</f>
        <v>Children's Services System Outcomes</v>
      </c>
      <c r="B1" s="109"/>
      <c r="C1" s="109"/>
      <c r="D1" s="109"/>
      <c r="E1" s="110"/>
    </row>
    <row r="2" spans="1:6" ht="15.75" x14ac:dyDescent="0.25">
      <c r="A2" s="97" t="s">
        <v>167</v>
      </c>
      <c r="B2" s="95"/>
      <c r="C2" s="95"/>
      <c r="D2" s="95"/>
      <c r="E2" s="103"/>
    </row>
    <row r="3" spans="1:6" ht="15" x14ac:dyDescent="0.25">
      <c r="A3" s="98" t="str">
        <f>"Date Range From: " &amp; TEXT(Time!D2,"mm/dd/yyyy") &amp; " To: " &amp; TEXT(Time!B2,"mm/dd/yyyy")</f>
        <v>Date Range From: 02/01/2020 To: 02/29/2020</v>
      </c>
      <c r="B3" s="95"/>
      <c r="C3" s="95"/>
      <c r="D3" s="95"/>
      <c r="E3" s="103"/>
    </row>
    <row r="4" spans="1:6" x14ac:dyDescent="0.2">
      <c r="A4" s="99" t="str">
        <f>"Data Is As Of: " &amp; TEXT(Time!E2,"mm/dd/yyyy")</f>
        <v>Data Is As Of: 04/01/2020</v>
      </c>
      <c r="B4" s="95"/>
      <c r="C4" s="95"/>
      <c r="D4" s="95"/>
      <c r="E4" s="103"/>
    </row>
    <row r="5" spans="1:6" ht="13.5" thickBot="1" x14ac:dyDescent="0.25">
      <c r="A5" s="100"/>
      <c r="B5" s="101"/>
      <c r="C5" s="101"/>
      <c r="D5" s="101"/>
      <c r="E5" s="102"/>
    </row>
    <row r="6" spans="1:6" ht="44.25" customHeight="1" thickBot="1" x14ac:dyDescent="0.25">
      <c r="A6" s="75" t="str">
        <f>Data!A1</f>
        <v>Local Agency</v>
      </c>
      <c r="B6" s="77" t="s">
        <v>189</v>
      </c>
      <c r="C6" s="77" t="s">
        <v>169</v>
      </c>
      <c r="D6" s="78" t="s">
        <v>170</v>
      </c>
      <c r="E6" s="74" t="s">
        <v>251</v>
      </c>
      <c r="F6" s="9"/>
    </row>
    <row r="7" spans="1:6" x14ac:dyDescent="0.2">
      <c r="A7" s="10" t="str">
        <f>Data!A2</f>
        <v>Accomack</v>
      </c>
      <c r="B7" s="11">
        <f>Data!I2</f>
        <v>1</v>
      </c>
      <c r="C7" s="11">
        <f>Data!J2</f>
        <v>93</v>
      </c>
      <c r="D7" s="12">
        <f>Data!K2</f>
        <v>3.055441478439425</v>
      </c>
      <c r="E7" s="46" t="str">
        <f>Data!AV2</f>
        <v>Eastern</v>
      </c>
    </row>
    <row r="8" spans="1:6" x14ac:dyDescent="0.2">
      <c r="A8" s="2" t="str">
        <f>Data!A3</f>
        <v>Albemarle</v>
      </c>
      <c r="B8" s="4">
        <f>Data!I3</f>
        <v>9</v>
      </c>
      <c r="C8" s="4">
        <f>Data!J3</f>
        <v>6400</v>
      </c>
      <c r="D8" s="8">
        <f>Data!K3</f>
        <v>23.362993383527265</v>
      </c>
      <c r="E8" s="44" t="str">
        <f>Data!AV3</f>
        <v>Piedmont</v>
      </c>
    </row>
    <row r="9" spans="1:6" x14ac:dyDescent="0.2">
      <c r="A9" s="2" t="str">
        <f>Data!A4</f>
        <v>Alexandria</v>
      </c>
      <c r="B9" s="4">
        <f>Data!I4</f>
        <v>8</v>
      </c>
      <c r="C9" s="4">
        <f>Data!J4</f>
        <v>8550</v>
      </c>
      <c r="D9" s="8">
        <f>Data!K4</f>
        <v>35.112936344969199</v>
      </c>
      <c r="E9" s="44" t="str">
        <f>Data!AV4</f>
        <v>Northern</v>
      </c>
    </row>
    <row r="10" spans="1:6" x14ac:dyDescent="0.2">
      <c r="A10" s="2" t="str">
        <f>Data!A5</f>
        <v>Alleghany</v>
      </c>
      <c r="B10" s="4">
        <f>Data!I5</f>
        <v>10</v>
      </c>
      <c r="C10" s="4">
        <f>Data!J5</f>
        <v>2587</v>
      </c>
      <c r="D10" s="8">
        <f>Data!K5</f>
        <v>8.4993839835728942</v>
      </c>
      <c r="E10" s="44" t="str">
        <f>Data!AV5</f>
        <v>Piedmont</v>
      </c>
    </row>
    <row r="11" spans="1:6" x14ac:dyDescent="0.2">
      <c r="A11" s="2" t="str">
        <f>Data!A6</f>
        <v>Amelia</v>
      </c>
      <c r="B11" s="4">
        <f>Data!I6</f>
        <v>0</v>
      </c>
      <c r="C11" s="4">
        <f>Data!J6</f>
        <v>0</v>
      </c>
      <c r="D11" s="8">
        <f>Data!K6</f>
        <v>0</v>
      </c>
      <c r="E11" s="44" t="str">
        <f>Data!AV6</f>
        <v>Central</v>
      </c>
    </row>
    <row r="12" spans="1:6" x14ac:dyDescent="0.2">
      <c r="A12" s="2" t="str">
        <f>Data!A7</f>
        <v>Amherst</v>
      </c>
      <c r="B12" s="4">
        <f>Data!I7</f>
        <v>1</v>
      </c>
      <c r="C12" s="4">
        <f>Data!J7</f>
        <v>68</v>
      </c>
      <c r="D12" s="8">
        <f>Data!K7</f>
        <v>2.2340862422997945</v>
      </c>
      <c r="E12" s="44" t="str">
        <f>Data!AV7</f>
        <v>Piedmont</v>
      </c>
    </row>
    <row r="13" spans="1:6" x14ac:dyDescent="0.2">
      <c r="A13" s="2" t="str">
        <f>Data!A8</f>
        <v>Appomattox</v>
      </c>
      <c r="B13" s="4">
        <f>Data!I8</f>
        <v>3</v>
      </c>
      <c r="C13" s="4">
        <f>Data!J8</f>
        <v>1154</v>
      </c>
      <c r="D13" s="8">
        <f>Data!K8</f>
        <v>12.63791923340178</v>
      </c>
      <c r="E13" s="44" t="str">
        <f>Data!AV8</f>
        <v>Piedmont</v>
      </c>
    </row>
    <row r="14" spans="1:6" x14ac:dyDescent="0.2">
      <c r="A14" s="2" t="str">
        <f>Data!A9</f>
        <v>Arlington</v>
      </c>
      <c r="B14" s="4">
        <f>Data!I9</f>
        <v>5</v>
      </c>
      <c r="C14" s="4">
        <f>Data!J9</f>
        <v>2539</v>
      </c>
      <c r="D14" s="8">
        <f>Data!K9</f>
        <v>16.683367556468173</v>
      </c>
      <c r="E14" s="44" t="str">
        <f>Data!AV9</f>
        <v>Northern</v>
      </c>
    </row>
    <row r="15" spans="1:6" x14ac:dyDescent="0.2">
      <c r="A15" s="2" t="str">
        <f>Data!A10</f>
        <v>Augusta</v>
      </c>
      <c r="B15" s="4">
        <f>Data!I10</f>
        <v>1</v>
      </c>
      <c r="C15" s="4">
        <f>Data!J10</f>
        <v>150</v>
      </c>
      <c r="D15" s="8">
        <f>Data!K10</f>
        <v>4.9281314168377826</v>
      </c>
      <c r="E15" s="44" t="str">
        <f>Data!AV10</f>
        <v>Piedmont</v>
      </c>
    </row>
    <row r="16" spans="1:6" x14ac:dyDescent="0.2">
      <c r="A16" s="2" t="str">
        <f>Data!A11</f>
        <v>Bath</v>
      </c>
      <c r="B16" s="4">
        <f>Data!I11</f>
        <v>0</v>
      </c>
      <c r="C16" s="4">
        <f>Data!J11</f>
        <v>0</v>
      </c>
      <c r="D16" s="8">
        <f>Data!K11</f>
        <v>0</v>
      </c>
      <c r="E16" s="44" t="str">
        <f>Data!AV11</f>
        <v>Piedmont</v>
      </c>
    </row>
    <row r="17" spans="1:5" x14ac:dyDescent="0.2">
      <c r="A17" s="2" t="str">
        <f>Data!A12</f>
        <v>Bedford City</v>
      </c>
      <c r="B17" s="4">
        <f>Data!I12</f>
        <v>0</v>
      </c>
      <c r="C17" s="4">
        <f>Data!J12</f>
        <v>0</v>
      </c>
      <c r="D17" s="8">
        <f>Data!K12</f>
        <v>0</v>
      </c>
      <c r="E17" s="44" t="str">
        <f>Data!AV12</f>
        <v>Piedmont</v>
      </c>
    </row>
    <row r="18" spans="1:5" x14ac:dyDescent="0.2">
      <c r="A18" s="2" t="str">
        <f>Data!A13</f>
        <v>Bedford County</v>
      </c>
      <c r="B18" s="4">
        <f>Data!I13</f>
        <v>19</v>
      </c>
      <c r="C18" s="4">
        <f>Data!J13</f>
        <v>10826</v>
      </c>
      <c r="D18" s="8">
        <f>Data!K13</f>
        <v>18.71998270831082</v>
      </c>
      <c r="E18" s="44" t="str">
        <f>Data!AV13</f>
        <v>Piedmont</v>
      </c>
    </row>
    <row r="19" spans="1:5" x14ac:dyDescent="0.2">
      <c r="A19" s="2" t="str">
        <f>Data!A14</f>
        <v>Bland</v>
      </c>
      <c r="B19" s="4">
        <f>Data!I14</f>
        <v>0</v>
      </c>
      <c r="C19" s="4">
        <f>Data!J14</f>
        <v>0</v>
      </c>
      <c r="D19" s="8">
        <f>Data!K14</f>
        <v>0</v>
      </c>
      <c r="E19" s="44" t="str">
        <f>Data!AV14</f>
        <v>Western</v>
      </c>
    </row>
    <row r="20" spans="1:5" x14ac:dyDescent="0.2">
      <c r="A20" s="2" t="str">
        <f>Data!A15</f>
        <v>Botetourt</v>
      </c>
      <c r="B20" s="4">
        <f>Data!I15</f>
        <v>3</v>
      </c>
      <c r="C20" s="4">
        <f>Data!J15</f>
        <v>929</v>
      </c>
      <c r="D20" s="8">
        <f>Data!K15</f>
        <v>10.173853524982889</v>
      </c>
      <c r="E20" s="44" t="str">
        <f>Data!AV15</f>
        <v>Piedmont</v>
      </c>
    </row>
    <row r="21" spans="1:5" x14ac:dyDescent="0.2">
      <c r="A21" s="2" t="str">
        <f>Data!A16</f>
        <v>Bristol</v>
      </c>
      <c r="B21" s="4">
        <f>Data!I16</f>
        <v>10</v>
      </c>
      <c r="C21" s="4">
        <f>Data!J16</f>
        <v>6718</v>
      </c>
      <c r="D21" s="8">
        <f>Data!K16</f>
        <v>22.071457905544147</v>
      </c>
      <c r="E21" s="44" t="str">
        <f>Data!AV16</f>
        <v>Western</v>
      </c>
    </row>
    <row r="22" spans="1:5" x14ac:dyDescent="0.2">
      <c r="A22" s="2" t="str">
        <f>Data!A17</f>
        <v>Brunswick</v>
      </c>
      <c r="B22" s="4">
        <f>Data!I17</f>
        <v>1</v>
      </c>
      <c r="C22" s="4">
        <f>Data!J17</f>
        <v>2662</v>
      </c>
      <c r="D22" s="8">
        <f>Data!K17</f>
        <v>87.457905544147849</v>
      </c>
      <c r="E22" s="44" t="str">
        <f>Data!AV17</f>
        <v>Eastern</v>
      </c>
    </row>
    <row r="23" spans="1:5" x14ac:dyDescent="0.2">
      <c r="A23" s="2" t="str">
        <f>Data!A18</f>
        <v>Buchanan</v>
      </c>
      <c r="B23" s="4">
        <f>Data!I18</f>
        <v>11</v>
      </c>
      <c r="C23" s="4">
        <f>Data!J18</f>
        <v>5966</v>
      </c>
      <c r="D23" s="8">
        <f>Data!K18</f>
        <v>17.818928504760127</v>
      </c>
      <c r="E23" s="44" t="str">
        <f>Data!AV18</f>
        <v>Western</v>
      </c>
    </row>
    <row r="24" spans="1:5" x14ac:dyDescent="0.2">
      <c r="A24" s="2" t="str">
        <f>Data!A19</f>
        <v>Buckingham</v>
      </c>
      <c r="B24" s="4">
        <f>Data!I19</f>
        <v>1</v>
      </c>
      <c r="C24" s="4">
        <f>Data!J19</f>
        <v>1713</v>
      </c>
      <c r="D24" s="8">
        <f>Data!K19</f>
        <v>56.279260780287473</v>
      </c>
      <c r="E24" s="44" t="str">
        <f>Data!AV19</f>
        <v>Central</v>
      </c>
    </row>
    <row r="25" spans="1:5" x14ac:dyDescent="0.2">
      <c r="A25" s="2" t="str">
        <f>Data!A20</f>
        <v>Buena Vista</v>
      </c>
      <c r="B25" s="4">
        <f>Data!I20</f>
        <v>0</v>
      </c>
      <c r="C25" s="4">
        <f>Data!J20</f>
        <v>0</v>
      </c>
      <c r="D25" s="8">
        <f>Data!K20</f>
        <v>0</v>
      </c>
      <c r="E25" s="44" t="str">
        <f>Data!AV20</f>
        <v>Piedmont</v>
      </c>
    </row>
    <row r="26" spans="1:5" x14ac:dyDescent="0.2">
      <c r="A26" s="2" t="str">
        <f>Data!A21</f>
        <v>Campbell</v>
      </c>
      <c r="B26" s="4">
        <f>Data!I21</f>
        <v>6</v>
      </c>
      <c r="C26" s="4">
        <f>Data!J21</f>
        <v>1987</v>
      </c>
      <c r="D26" s="8">
        <f>Data!K21</f>
        <v>10.880219028062971</v>
      </c>
      <c r="E26" s="44" t="str">
        <f>Data!AV21</f>
        <v>Piedmont</v>
      </c>
    </row>
    <row r="27" spans="1:5" x14ac:dyDescent="0.2">
      <c r="A27" s="2" t="str">
        <f>Data!A22</f>
        <v>Caroline</v>
      </c>
      <c r="B27" s="4">
        <f>Data!I22</f>
        <v>1</v>
      </c>
      <c r="C27" s="4">
        <f>Data!J22</f>
        <v>305</v>
      </c>
      <c r="D27" s="8">
        <f>Data!K22</f>
        <v>10.020533880903491</v>
      </c>
      <c r="E27" s="44" t="str">
        <f>Data!AV22</f>
        <v>Central</v>
      </c>
    </row>
    <row r="28" spans="1:5" x14ac:dyDescent="0.2">
      <c r="A28" s="2" t="str">
        <f>Data!A23</f>
        <v>Carroll</v>
      </c>
      <c r="B28" s="4">
        <f>Data!I23</f>
        <v>18</v>
      </c>
      <c r="C28" s="4">
        <f>Data!J23</f>
        <v>12316</v>
      </c>
      <c r="D28" s="8">
        <f>Data!K23</f>
        <v>22.479580196212638</v>
      </c>
      <c r="E28" s="44" t="str">
        <f>Data!AV23</f>
        <v>Western</v>
      </c>
    </row>
    <row r="29" spans="1:5" x14ac:dyDescent="0.2">
      <c r="A29" s="2" t="str">
        <f>Data!A24</f>
        <v>Charles City</v>
      </c>
      <c r="B29" s="4">
        <f>Data!I24</f>
        <v>0</v>
      </c>
      <c r="C29" s="4">
        <f>Data!J24</f>
        <v>0</v>
      </c>
      <c r="D29" s="8">
        <f>Data!K24</f>
        <v>0</v>
      </c>
      <c r="E29" s="44" t="str">
        <f>Data!AV24</f>
        <v>Central</v>
      </c>
    </row>
    <row r="30" spans="1:5" x14ac:dyDescent="0.2">
      <c r="A30" s="2" t="str">
        <f>Data!A25</f>
        <v>Charlotte</v>
      </c>
      <c r="B30" s="4">
        <f>Data!I25</f>
        <v>1</v>
      </c>
      <c r="C30" s="4">
        <f>Data!J25</f>
        <v>659</v>
      </c>
      <c r="D30" s="8">
        <f>Data!K25</f>
        <v>21.650924024640656</v>
      </c>
      <c r="E30" s="44" t="str">
        <f>Data!AV25</f>
        <v>Piedmont</v>
      </c>
    </row>
    <row r="31" spans="1:5" x14ac:dyDescent="0.2">
      <c r="A31" s="2" t="str">
        <f>Data!A26</f>
        <v>Charlottesville</v>
      </c>
      <c r="B31" s="4">
        <f>Data!I26</f>
        <v>5</v>
      </c>
      <c r="C31" s="4">
        <f>Data!J26</f>
        <v>4857</v>
      </c>
      <c r="D31" s="8">
        <f>Data!K26</f>
        <v>31.914579055441479</v>
      </c>
      <c r="E31" s="44" t="str">
        <f>Data!AV26</f>
        <v>Piedmont</v>
      </c>
    </row>
    <row r="32" spans="1:5" x14ac:dyDescent="0.2">
      <c r="A32" s="2" t="str">
        <f>Data!A27</f>
        <v>Chesapeake</v>
      </c>
      <c r="B32" s="4">
        <f>Data!I27</f>
        <v>4</v>
      </c>
      <c r="C32" s="4">
        <f>Data!J27</f>
        <v>2816</v>
      </c>
      <c r="D32" s="8">
        <f>Data!K27</f>
        <v>23.129363449691994</v>
      </c>
      <c r="E32" s="44" t="str">
        <f>Data!AV27</f>
        <v>Eastern</v>
      </c>
    </row>
    <row r="33" spans="1:5" x14ac:dyDescent="0.2">
      <c r="A33" s="2" t="str">
        <f>Data!A28</f>
        <v>Chesterfield</v>
      </c>
      <c r="B33" s="4">
        <f>Data!I28</f>
        <v>24</v>
      </c>
      <c r="C33" s="4">
        <f>Data!J28</f>
        <v>11949</v>
      </c>
      <c r="D33" s="8">
        <f>Data!K28</f>
        <v>16.357289527720738</v>
      </c>
      <c r="E33" s="44" t="str">
        <f>Data!AV28</f>
        <v>Central</v>
      </c>
    </row>
    <row r="34" spans="1:5" x14ac:dyDescent="0.2">
      <c r="A34" s="2" t="str">
        <f>Data!A29</f>
        <v>Clarke</v>
      </c>
      <c r="B34" s="4">
        <f>Data!I29</f>
        <v>2</v>
      </c>
      <c r="C34" s="4">
        <f>Data!J29</f>
        <v>349</v>
      </c>
      <c r="D34" s="8">
        <f>Data!K29</f>
        <v>5.7330595482546203</v>
      </c>
      <c r="E34" s="44" t="str">
        <f>Data!AV29</f>
        <v>Northern</v>
      </c>
    </row>
    <row r="35" spans="1:5" x14ac:dyDescent="0.2">
      <c r="A35" s="2" t="str">
        <f>Data!A30</f>
        <v>Clifton Forge</v>
      </c>
      <c r="B35" s="4">
        <f>Data!I30</f>
        <v>0</v>
      </c>
      <c r="C35" s="4">
        <f>Data!J30</f>
        <v>0</v>
      </c>
      <c r="D35" s="8">
        <f>Data!K30</f>
        <v>0</v>
      </c>
      <c r="E35" s="44" t="str">
        <f>Data!AV30</f>
        <v>Piedmont</v>
      </c>
    </row>
    <row r="36" spans="1:5" x14ac:dyDescent="0.2">
      <c r="A36" s="2" t="str">
        <f>Data!A31</f>
        <v>Colonial Heights</v>
      </c>
      <c r="B36" s="4">
        <f>Data!I31</f>
        <v>0</v>
      </c>
      <c r="C36" s="4">
        <f>Data!J31</f>
        <v>0</v>
      </c>
      <c r="D36" s="8">
        <f>Data!K31</f>
        <v>0</v>
      </c>
      <c r="E36" s="44" t="str">
        <f>Data!AV31</f>
        <v>Central</v>
      </c>
    </row>
    <row r="37" spans="1:5" x14ac:dyDescent="0.2">
      <c r="A37" s="2" t="str">
        <f>Data!A32</f>
        <v>Covington</v>
      </c>
      <c r="B37" s="4">
        <f>Data!I32</f>
        <v>0</v>
      </c>
      <c r="C37" s="4">
        <f>Data!J32</f>
        <v>0</v>
      </c>
      <c r="D37" s="8">
        <f>Data!K32</f>
        <v>0</v>
      </c>
      <c r="E37" s="44" t="str">
        <f>Data!AV32</f>
        <v>Piedmont</v>
      </c>
    </row>
    <row r="38" spans="1:5" x14ac:dyDescent="0.2">
      <c r="A38" s="2" t="str">
        <f>Data!A33</f>
        <v>Craig</v>
      </c>
      <c r="B38" s="4">
        <f>Data!I33</f>
        <v>1</v>
      </c>
      <c r="C38" s="4">
        <f>Data!J33</f>
        <v>185</v>
      </c>
      <c r="D38" s="8">
        <f>Data!K33</f>
        <v>6.0780287474332653</v>
      </c>
      <c r="E38" s="44" t="str">
        <f>Data!AV33</f>
        <v>Piedmont</v>
      </c>
    </row>
    <row r="39" spans="1:5" x14ac:dyDescent="0.2">
      <c r="A39" s="2" t="str">
        <f>Data!A34</f>
        <v>Culpeper</v>
      </c>
      <c r="B39" s="4">
        <f>Data!I34</f>
        <v>5</v>
      </c>
      <c r="C39" s="4">
        <f>Data!J34</f>
        <v>1020</v>
      </c>
      <c r="D39" s="8">
        <f>Data!K34</f>
        <v>6.7022587268993838</v>
      </c>
      <c r="E39" s="44" t="str">
        <f>Data!AV34</f>
        <v>Northern</v>
      </c>
    </row>
    <row r="40" spans="1:5" x14ac:dyDescent="0.2">
      <c r="A40" s="2" t="str">
        <f>Data!A35</f>
        <v>Cumberland</v>
      </c>
      <c r="B40" s="4">
        <f>Data!I35</f>
        <v>1</v>
      </c>
      <c r="C40" s="4">
        <f>Data!J35</f>
        <v>2269</v>
      </c>
      <c r="D40" s="8">
        <f>Data!K35</f>
        <v>74.546201232032857</v>
      </c>
      <c r="E40" s="44" t="str">
        <f>Data!AV35</f>
        <v>Central</v>
      </c>
    </row>
    <row r="41" spans="1:5" x14ac:dyDescent="0.2">
      <c r="A41" s="2" t="str">
        <f>Data!A36</f>
        <v>Danville</v>
      </c>
      <c r="B41" s="4">
        <f>Data!I36</f>
        <v>16</v>
      </c>
      <c r="C41" s="4">
        <f>Data!J36</f>
        <v>9140</v>
      </c>
      <c r="D41" s="8">
        <f>Data!K36</f>
        <v>18.767967145790553</v>
      </c>
      <c r="E41" s="44" t="str">
        <f>Data!AV36</f>
        <v>Piedmont</v>
      </c>
    </row>
    <row r="42" spans="1:5" x14ac:dyDescent="0.2">
      <c r="A42" s="2" t="str">
        <f>Data!A37</f>
        <v>Dickenson</v>
      </c>
      <c r="B42" s="4">
        <f>Data!I37</f>
        <v>4</v>
      </c>
      <c r="C42" s="4">
        <f>Data!J37</f>
        <v>1934</v>
      </c>
      <c r="D42" s="8">
        <f>Data!K37</f>
        <v>15.885010266940451</v>
      </c>
      <c r="E42" s="44" t="str">
        <f>Data!AV37</f>
        <v>Western</v>
      </c>
    </row>
    <row r="43" spans="1:5" x14ac:dyDescent="0.2">
      <c r="A43" s="2" t="str">
        <f>Data!A38</f>
        <v>Dinwiddie</v>
      </c>
      <c r="B43" s="4">
        <f>Data!I38</f>
        <v>1</v>
      </c>
      <c r="C43" s="4">
        <f>Data!J38</f>
        <v>564</v>
      </c>
      <c r="D43" s="8">
        <f>Data!K38</f>
        <v>18.529774127310063</v>
      </c>
      <c r="E43" s="44" t="str">
        <f>Data!AV38</f>
        <v>Eastern</v>
      </c>
    </row>
    <row r="44" spans="1:5" x14ac:dyDescent="0.2">
      <c r="A44" s="2" t="str">
        <f>Data!A39</f>
        <v>Emporia</v>
      </c>
      <c r="B44" s="4">
        <f>Data!I39</f>
        <v>0</v>
      </c>
      <c r="C44" s="4">
        <f>Data!J39</f>
        <v>0</v>
      </c>
      <c r="D44" s="8">
        <f>Data!K39</f>
        <v>0</v>
      </c>
      <c r="E44" s="44" t="str">
        <f>Data!AV39</f>
        <v>Eastern</v>
      </c>
    </row>
    <row r="45" spans="1:5" x14ac:dyDescent="0.2">
      <c r="A45" s="2" t="str">
        <f>Data!A40</f>
        <v>Essex</v>
      </c>
      <c r="B45" s="4">
        <f>Data!I40</f>
        <v>4</v>
      </c>
      <c r="C45" s="4">
        <f>Data!J40</f>
        <v>185</v>
      </c>
      <c r="D45" s="8">
        <f>Data!K40</f>
        <v>1.5195071868583163</v>
      </c>
      <c r="E45" s="44" t="str">
        <f>Data!AV40</f>
        <v>Central</v>
      </c>
    </row>
    <row r="46" spans="1:5" x14ac:dyDescent="0.2">
      <c r="A46" s="2" t="str">
        <f>Data!A41</f>
        <v>Fairfax City</v>
      </c>
      <c r="B46" s="4">
        <f>Data!I41</f>
        <v>0</v>
      </c>
      <c r="C46" s="4">
        <f>Data!J41</f>
        <v>0</v>
      </c>
      <c r="D46" s="8">
        <f>Data!K41</f>
        <v>0</v>
      </c>
      <c r="E46" s="44" t="str">
        <f>Data!AV41</f>
        <v>Northern</v>
      </c>
    </row>
    <row r="47" spans="1:5" x14ac:dyDescent="0.2">
      <c r="A47" s="2" t="str">
        <f>Data!A42</f>
        <v>Fairfax County</v>
      </c>
      <c r="B47" s="4">
        <f>Data!I42</f>
        <v>21</v>
      </c>
      <c r="C47" s="4">
        <f>Data!J42</f>
        <v>17407</v>
      </c>
      <c r="D47" s="8">
        <f>Data!K42</f>
        <v>27.233010658061993</v>
      </c>
      <c r="E47" s="44" t="str">
        <f>Data!AV42</f>
        <v>Northern</v>
      </c>
    </row>
    <row r="48" spans="1:5" x14ac:dyDescent="0.2">
      <c r="A48" s="2" t="str">
        <f>Data!A43</f>
        <v>Falls Church</v>
      </c>
      <c r="B48" s="4">
        <f>Data!I43</f>
        <v>0</v>
      </c>
      <c r="C48" s="4">
        <f>Data!J43</f>
        <v>0</v>
      </c>
      <c r="D48" s="8">
        <f>Data!K43</f>
        <v>0</v>
      </c>
      <c r="E48" s="44" t="str">
        <f>Data!AV43</f>
        <v>Northern</v>
      </c>
    </row>
    <row r="49" spans="1:5" x14ac:dyDescent="0.2">
      <c r="A49" s="2" t="str">
        <f>Data!A44</f>
        <v>Fauquier</v>
      </c>
      <c r="B49" s="4">
        <f>Data!I44</f>
        <v>7</v>
      </c>
      <c r="C49" s="4">
        <f>Data!J44</f>
        <v>7518</v>
      </c>
      <c r="D49" s="8">
        <f>Data!K44</f>
        <v>35.285420944558524</v>
      </c>
      <c r="E49" s="44" t="str">
        <f>Data!AV44</f>
        <v>Northern</v>
      </c>
    </row>
    <row r="50" spans="1:5" x14ac:dyDescent="0.2">
      <c r="A50" s="2" t="str">
        <f>Data!A45</f>
        <v>Floyd</v>
      </c>
      <c r="B50" s="4">
        <f>Data!I45</f>
        <v>5</v>
      </c>
      <c r="C50" s="4">
        <f>Data!J45</f>
        <v>2748</v>
      </c>
      <c r="D50" s="8">
        <f>Data!K45</f>
        <v>18.056673511293635</v>
      </c>
      <c r="E50" s="44" t="str">
        <f>Data!AV45</f>
        <v>Western</v>
      </c>
    </row>
    <row r="51" spans="1:5" x14ac:dyDescent="0.2">
      <c r="A51" s="2" t="str">
        <f>Data!A46</f>
        <v>Fluvanna</v>
      </c>
      <c r="B51" s="4">
        <f>Data!I46</f>
        <v>4</v>
      </c>
      <c r="C51" s="4">
        <f>Data!J46</f>
        <v>586</v>
      </c>
      <c r="D51" s="8">
        <f>Data!K46</f>
        <v>4.8131416837782339</v>
      </c>
      <c r="E51" s="44" t="str">
        <f>Data!AV46</f>
        <v>Central</v>
      </c>
    </row>
    <row r="52" spans="1:5" x14ac:dyDescent="0.2">
      <c r="A52" s="2" t="str">
        <f>Data!A47</f>
        <v>Franklin City</v>
      </c>
      <c r="B52" s="4">
        <f>Data!I47</f>
        <v>2</v>
      </c>
      <c r="C52" s="4">
        <f>Data!J47</f>
        <v>1588</v>
      </c>
      <c r="D52" s="8">
        <f>Data!K47</f>
        <v>26.086242299794662</v>
      </c>
      <c r="E52" s="44" t="str">
        <f>Data!AV47</f>
        <v>Eastern</v>
      </c>
    </row>
    <row r="53" spans="1:5" x14ac:dyDescent="0.2">
      <c r="A53" s="2" t="str">
        <f>Data!A48</f>
        <v>Franklin County</v>
      </c>
      <c r="B53" s="4">
        <f>Data!I48</f>
        <v>11</v>
      </c>
      <c r="C53" s="4">
        <f>Data!J48</f>
        <v>7030</v>
      </c>
      <c r="D53" s="8">
        <f>Data!K48</f>
        <v>20.996826582042189</v>
      </c>
      <c r="E53" s="44" t="str">
        <f>Data!AV48</f>
        <v>Piedmont</v>
      </c>
    </row>
    <row r="54" spans="1:5" x14ac:dyDescent="0.2">
      <c r="A54" s="2" t="str">
        <f>Data!A49</f>
        <v>Frederick</v>
      </c>
      <c r="B54" s="4">
        <f>Data!I49</f>
        <v>13</v>
      </c>
      <c r="C54" s="4">
        <f>Data!J49</f>
        <v>15683</v>
      </c>
      <c r="D54" s="8">
        <f>Data!K49</f>
        <v>39.634812825777921</v>
      </c>
      <c r="E54" s="44" t="str">
        <f>Data!AV49</f>
        <v>Northern</v>
      </c>
    </row>
    <row r="55" spans="1:5" x14ac:dyDescent="0.2">
      <c r="A55" s="2" t="str">
        <f>Data!A50</f>
        <v>Fredericksburg</v>
      </c>
      <c r="B55" s="4">
        <f>Data!I50</f>
        <v>5</v>
      </c>
      <c r="C55" s="4">
        <f>Data!J50</f>
        <v>2496</v>
      </c>
      <c r="D55" s="8">
        <f>Data!K50</f>
        <v>16.40082135523614</v>
      </c>
      <c r="E55" s="44" t="str">
        <f>Data!AV50</f>
        <v>Northern</v>
      </c>
    </row>
    <row r="56" spans="1:5" x14ac:dyDescent="0.2">
      <c r="A56" s="2" t="str">
        <f>Data!A51</f>
        <v>Galax</v>
      </c>
      <c r="B56" s="4">
        <f>Data!I51</f>
        <v>1</v>
      </c>
      <c r="C56" s="4">
        <f>Data!J51</f>
        <v>512</v>
      </c>
      <c r="D56" s="8">
        <f>Data!K51</f>
        <v>16.821355236139631</v>
      </c>
      <c r="E56" s="44" t="str">
        <f>Data!AV51</f>
        <v>Western</v>
      </c>
    </row>
    <row r="57" spans="1:5" x14ac:dyDescent="0.2">
      <c r="A57" s="2" t="str">
        <f>Data!A52</f>
        <v>Giles</v>
      </c>
      <c r="B57" s="4">
        <f>Data!I52</f>
        <v>4</v>
      </c>
      <c r="C57" s="4">
        <f>Data!J52</f>
        <v>2383</v>
      </c>
      <c r="D57" s="8">
        <f>Data!K52</f>
        <v>19.572895277207394</v>
      </c>
      <c r="E57" s="44" t="str">
        <f>Data!AV52</f>
        <v>Western</v>
      </c>
    </row>
    <row r="58" spans="1:5" x14ac:dyDescent="0.2">
      <c r="A58" s="2" t="str">
        <f>Data!A53</f>
        <v>Gloucester</v>
      </c>
      <c r="B58" s="4">
        <f>Data!I53</f>
        <v>1</v>
      </c>
      <c r="C58" s="4">
        <f>Data!J53</f>
        <v>1391</v>
      </c>
      <c r="D58" s="8">
        <f>Data!K53</f>
        <v>45.700205338809035</v>
      </c>
      <c r="E58" s="44" t="str">
        <f>Data!AV53</f>
        <v>Eastern</v>
      </c>
    </row>
    <row r="59" spans="1:5" x14ac:dyDescent="0.2">
      <c r="A59" s="2" t="str">
        <f>Data!A54</f>
        <v>Goochland</v>
      </c>
      <c r="B59" s="4">
        <f>Data!I54</f>
        <v>2</v>
      </c>
      <c r="C59" s="4">
        <f>Data!J54</f>
        <v>2626</v>
      </c>
      <c r="D59" s="8">
        <f>Data!K54</f>
        <v>43.137577002053391</v>
      </c>
      <c r="E59" s="44" t="str">
        <f>Data!AV54</f>
        <v>Central</v>
      </c>
    </row>
    <row r="60" spans="1:5" x14ac:dyDescent="0.2">
      <c r="A60" s="2" t="str">
        <f>Data!A55</f>
        <v>Grayson</v>
      </c>
      <c r="B60" s="4">
        <f>Data!I55</f>
        <v>2</v>
      </c>
      <c r="C60" s="4">
        <f>Data!J55</f>
        <v>1835</v>
      </c>
      <c r="D60" s="8">
        <f>Data!K55</f>
        <v>30.143737166324435</v>
      </c>
      <c r="E60" s="44" t="str">
        <f>Data!AV55</f>
        <v>Western</v>
      </c>
    </row>
    <row r="61" spans="1:5" x14ac:dyDescent="0.2">
      <c r="A61" s="2" t="str">
        <f>Data!A56</f>
        <v>Greene</v>
      </c>
      <c r="B61" s="4">
        <f>Data!I56</f>
        <v>1</v>
      </c>
      <c r="C61" s="4">
        <f>Data!J56</f>
        <v>114</v>
      </c>
      <c r="D61" s="8">
        <f>Data!K56</f>
        <v>3.7453798767967146</v>
      </c>
      <c r="E61" s="44" t="str">
        <f>Data!AV56</f>
        <v>Northern</v>
      </c>
    </row>
    <row r="62" spans="1:5" x14ac:dyDescent="0.2">
      <c r="A62" s="2" t="str">
        <f>Data!A57</f>
        <v>Greensville</v>
      </c>
      <c r="B62" s="4">
        <f>Data!I57</f>
        <v>2</v>
      </c>
      <c r="C62" s="4">
        <f>Data!J57</f>
        <v>541</v>
      </c>
      <c r="D62" s="8">
        <f>Data!K57</f>
        <v>8.8870636550308006</v>
      </c>
      <c r="E62" s="44" t="str">
        <f>Data!AV57</f>
        <v>Eastern</v>
      </c>
    </row>
    <row r="63" spans="1:5" x14ac:dyDescent="0.2">
      <c r="A63" s="2" t="str">
        <f>Data!A58</f>
        <v>Halifax</v>
      </c>
      <c r="B63" s="4">
        <f>Data!I58</f>
        <v>4</v>
      </c>
      <c r="C63" s="4">
        <f>Data!J58</f>
        <v>4688</v>
      </c>
      <c r="D63" s="8">
        <f>Data!K58</f>
        <v>38.505133470225871</v>
      </c>
      <c r="E63" s="44" t="str">
        <f>Data!AV58</f>
        <v>Piedmont</v>
      </c>
    </row>
    <row r="64" spans="1:5" x14ac:dyDescent="0.2">
      <c r="A64" s="2" t="str">
        <f>Data!A59</f>
        <v>Hampton</v>
      </c>
      <c r="B64" s="4">
        <f>Data!I59</f>
        <v>0</v>
      </c>
      <c r="C64" s="4">
        <f>Data!J59</f>
        <v>0</v>
      </c>
      <c r="D64" s="8">
        <f>Data!K59</f>
        <v>0</v>
      </c>
      <c r="E64" s="44" t="str">
        <f>Data!AV59</f>
        <v>Eastern</v>
      </c>
    </row>
    <row r="65" spans="1:5" x14ac:dyDescent="0.2">
      <c r="A65" s="2" t="str">
        <f>Data!A60</f>
        <v>Hanover</v>
      </c>
      <c r="B65" s="4">
        <f>Data!I60</f>
        <v>7</v>
      </c>
      <c r="C65" s="4">
        <f>Data!J60</f>
        <v>1570</v>
      </c>
      <c r="D65" s="8">
        <f>Data!K60</f>
        <v>7.3687298327955411</v>
      </c>
      <c r="E65" s="44" t="str">
        <f>Data!AV60</f>
        <v>Central</v>
      </c>
    </row>
    <row r="66" spans="1:5" x14ac:dyDescent="0.2">
      <c r="A66" s="2" t="str">
        <f>Data!A61</f>
        <v>Harrisonburg</v>
      </c>
      <c r="B66" s="4">
        <f>Data!I61</f>
        <v>0</v>
      </c>
      <c r="C66" s="4">
        <f>Data!J61</f>
        <v>0</v>
      </c>
      <c r="D66" s="8">
        <f>Data!K61</f>
        <v>0</v>
      </c>
      <c r="E66" s="44" t="str">
        <f>Data!AV61</f>
        <v>Northern</v>
      </c>
    </row>
    <row r="67" spans="1:5" x14ac:dyDescent="0.2">
      <c r="A67" s="2" t="str">
        <f>Data!A62</f>
        <v>Henrico</v>
      </c>
      <c r="B67" s="4">
        <f>Data!I62</f>
        <v>32</v>
      </c>
      <c r="C67" s="4">
        <f>Data!J62</f>
        <v>22203</v>
      </c>
      <c r="D67" s="8">
        <f>Data!K62</f>
        <v>22.795687885010267</v>
      </c>
      <c r="E67" s="44" t="str">
        <f>Data!AV62</f>
        <v>Central</v>
      </c>
    </row>
    <row r="68" spans="1:5" x14ac:dyDescent="0.2">
      <c r="A68" s="2" t="str">
        <f>Data!A63</f>
        <v>Henry</v>
      </c>
      <c r="B68" s="4">
        <f>Data!I63</f>
        <v>7</v>
      </c>
      <c r="C68" s="4">
        <f>Data!J63</f>
        <v>6381</v>
      </c>
      <c r="D68" s="8">
        <f>Data!K63</f>
        <v>29.948958638897036</v>
      </c>
      <c r="E68" s="44" t="str">
        <f>Data!AV63</f>
        <v>Piedmont</v>
      </c>
    </row>
    <row r="69" spans="1:5" x14ac:dyDescent="0.2">
      <c r="A69" s="2" t="str">
        <f>Data!A64</f>
        <v>Highland</v>
      </c>
      <c r="B69" s="4">
        <f>Data!I64</f>
        <v>0</v>
      </c>
      <c r="C69" s="4">
        <f>Data!J64</f>
        <v>0</v>
      </c>
      <c r="D69" s="8">
        <f>Data!K64</f>
        <v>0</v>
      </c>
      <c r="E69" s="44" t="str">
        <f>Data!AV64</f>
        <v>Piedmont</v>
      </c>
    </row>
    <row r="70" spans="1:5" x14ac:dyDescent="0.2">
      <c r="A70" s="2" t="str">
        <f>Data!A65</f>
        <v>Hopewell</v>
      </c>
      <c r="B70" s="4">
        <f>Data!I65</f>
        <v>0</v>
      </c>
      <c r="C70" s="4">
        <f>Data!J65</f>
        <v>0</v>
      </c>
      <c r="D70" s="8">
        <f>Data!K65</f>
        <v>0</v>
      </c>
      <c r="E70" s="44" t="str">
        <f>Data!AV65</f>
        <v>Central</v>
      </c>
    </row>
    <row r="71" spans="1:5" x14ac:dyDescent="0.2">
      <c r="A71" s="2" t="str">
        <f>Data!A66</f>
        <v>Isle Of Wight</v>
      </c>
      <c r="B71" s="4">
        <f>Data!I66</f>
        <v>0</v>
      </c>
      <c r="C71" s="4">
        <f>Data!J66</f>
        <v>0</v>
      </c>
      <c r="D71" s="8">
        <f>Data!K66</f>
        <v>0</v>
      </c>
      <c r="E71" s="44" t="str">
        <f>Data!AV66</f>
        <v>Eastern</v>
      </c>
    </row>
    <row r="72" spans="1:5" x14ac:dyDescent="0.2">
      <c r="A72" s="2" t="str">
        <f>Data!A67</f>
        <v>James City</v>
      </c>
      <c r="B72" s="4">
        <f>Data!I67</f>
        <v>4</v>
      </c>
      <c r="C72" s="4">
        <f>Data!J67</f>
        <v>1554</v>
      </c>
      <c r="D72" s="8">
        <f>Data!K67</f>
        <v>12.763860369609857</v>
      </c>
      <c r="E72" s="44" t="str">
        <f>Data!AV67</f>
        <v>Eastern</v>
      </c>
    </row>
    <row r="73" spans="1:5" x14ac:dyDescent="0.2">
      <c r="A73" s="2" t="str">
        <f>Data!A68</f>
        <v>King And Queen</v>
      </c>
      <c r="B73" s="4">
        <f>Data!I68</f>
        <v>0</v>
      </c>
      <c r="C73" s="4">
        <f>Data!J68</f>
        <v>0</v>
      </c>
      <c r="D73" s="8">
        <f>Data!K68</f>
        <v>0</v>
      </c>
      <c r="E73" s="44" t="str">
        <f>Data!AV68</f>
        <v>Central</v>
      </c>
    </row>
    <row r="74" spans="1:5" x14ac:dyDescent="0.2">
      <c r="A74" s="2" t="str">
        <f>Data!A69</f>
        <v>King George</v>
      </c>
      <c r="B74" s="4">
        <f>Data!I69</f>
        <v>3</v>
      </c>
      <c r="C74" s="4">
        <f>Data!J69</f>
        <v>2847</v>
      </c>
      <c r="D74" s="8">
        <f>Data!K69</f>
        <v>31.178644763860369</v>
      </c>
      <c r="E74" s="44" t="str">
        <f>Data!AV69</f>
        <v>Northern</v>
      </c>
    </row>
    <row r="75" spans="1:5" x14ac:dyDescent="0.2">
      <c r="A75" s="2" t="str">
        <f>Data!A70</f>
        <v>King William</v>
      </c>
      <c r="B75" s="4">
        <f>Data!I70</f>
        <v>1</v>
      </c>
      <c r="C75" s="4">
        <f>Data!J70</f>
        <v>885</v>
      </c>
      <c r="D75" s="8">
        <f>Data!K70</f>
        <v>29.075975359342916</v>
      </c>
      <c r="E75" s="44" t="str">
        <f>Data!AV70</f>
        <v>Central</v>
      </c>
    </row>
    <row r="76" spans="1:5" x14ac:dyDescent="0.2">
      <c r="A76" s="2" t="str">
        <f>Data!A71</f>
        <v>Lancaster</v>
      </c>
      <c r="B76" s="4">
        <f>Data!I71</f>
        <v>3</v>
      </c>
      <c r="C76" s="4">
        <f>Data!J71</f>
        <v>839</v>
      </c>
      <c r="D76" s="8">
        <f>Data!K71</f>
        <v>9.1882272416153334</v>
      </c>
      <c r="E76" s="44" t="str">
        <f>Data!AV71</f>
        <v>Central</v>
      </c>
    </row>
    <row r="77" spans="1:5" x14ac:dyDescent="0.2">
      <c r="A77" s="2" t="str">
        <f>Data!A72</f>
        <v>Lee</v>
      </c>
      <c r="B77" s="4">
        <f>Data!I72</f>
        <v>3</v>
      </c>
      <c r="C77" s="4">
        <f>Data!J72</f>
        <v>3627</v>
      </c>
      <c r="D77" s="8">
        <f>Data!K72</f>
        <v>39.720739219712527</v>
      </c>
      <c r="E77" s="44" t="str">
        <f>Data!AV72</f>
        <v>Western</v>
      </c>
    </row>
    <row r="78" spans="1:5" x14ac:dyDescent="0.2">
      <c r="A78" s="2" t="str">
        <f>Data!A73</f>
        <v>Lexington</v>
      </c>
      <c r="B78" s="4">
        <f>Data!I73</f>
        <v>0</v>
      </c>
      <c r="C78" s="4">
        <f>Data!J73</f>
        <v>0</v>
      </c>
      <c r="D78" s="8">
        <f>Data!K73</f>
        <v>0</v>
      </c>
      <c r="E78" s="44" t="str">
        <f>Data!AV73</f>
        <v>Piedmont</v>
      </c>
    </row>
    <row r="79" spans="1:5" x14ac:dyDescent="0.2">
      <c r="A79" s="2" t="str">
        <f>Data!A74</f>
        <v>Loudoun</v>
      </c>
      <c r="B79" s="4">
        <f>Data!I74</f>
        <v>8</v>
      </c>
      <c r="C79" s="4">
        <f>Data!J74</f>
        <v>7088</v>
      </c>
      <c r="D79" s="8">
        <f>Data!K74</f>
        <v>29.108829568788501</v>
      </c>
      <c r="E79" s="44" t="str">
        <f>Data!AV74</f>
        <v>Northern</v>
      </c>
    </row>
    <row r="80" spans="1:5" x14ac:dyDescent="0.2">
      <c r="A80" s="2" t="str">
        <f>Data!A75</f>
        <v>Louisa</v>
      </c>
      <c r="B80" s="4">
        <f>Data!I75</f>
        <v>4</v>
      </c>
      <c r="C80" s="4">
        <f>Data!J75</f>
        <v>1715</v>
      </c>
      <c r="D80" s="8">
        <f>Data!K75</f>
        <v>14.086242299794661</v>
      </c>
      <c r="E80" s="44" t="str">
        <f>Data!AV75</f>
        <v>Northern</v>
      </c>
    </row>
    <row r="81" spans="1:5" x14ac:dyDescent="0.2">
      <c r="A81" s="2" t="str">
        <f>Data!A76</f>
        <v>Lunenburg</v>
      </c>
      <c r="B81" s="4">
        <f>Data!I76</f>
        <v>3</v>
      </c>
      <c r="C81" s="4">
        <f>Data!J76</f>
        <v>686</v>
      </c>
      <c r="D81" s="8">
        <f>Data!K76</f>
        <v>7.5126625598904857</v>
      </c>
      <c r="E81" s="44" t="str">
        <f>Data!AV76</f>
        <v>Central</v>
      </c>
    </row>
    <row r="82" spans="1:5" x14ac:dyDescent="0.2">
      <c r="A82" s="2" t="str">
        <f>Data!A77</f>
        <v>Lynchburg</v>
      </c>
      <c r="B82" s="4">
        <f>Data!I77</f>
        <v>10</v>
      </c>
      <c r="C82" s="4">
        <f>Data!J77</f>
        <v>7605</v>
      </c>
      <c r="D82" s="8">
        <f>Data!K77</f>
        <v>24.985626283367555</v>
      </c>
      <c r="E82" s="44" t="str">
        <f>Data!AV77</f>
        <v>Piedmont</v>
      </c>
    </row>
    <row r="83" spans="1:5" x14ac:dyDescent="0.2">
      <c r="A83" s="2" t="str">
        <f>Data!A78</f>
        <v>Madison</v>
      </c>
      <c r="B83" s="4">
        <f>Data!I78</f>
        <v>3</v>
      </c>
      <c r="C83" s="4">
        <f>Data!J78</f>
        <v>1676</v>
      </c>
      <c r="D83" s="8">
        <f>Data!K78</f>
        <v>18.354551676933607</v>
      </c>
      <c r="E83" s="44" t="str">
        <f>Data!AV78</f>
        <v>Northern</v>
      </c>
    </row>
    <row r="84" spans="1:5" x14ac:dyDescent="0.2">
      <c r="A84" s="2" t="str">
        <f>Data!A79</f>
        <v>Manassas</v>
      </c>
      <c r="B84" s="4">
        <f>Data!I79</f>
        <v>2</v>
      </c>
      <c r="C84" s="4">
        <f>Data!J79</f>
        <v>586</v>
      </c>
      <c r="D84" s="8">
        <f>Data!K79</f>
        <v>9.6262833675564679</v>
      </c>
      <c r="E84" s="44" t="str">
        <f>Data!AV79</f>
        <v>Northern</v>
      </c>
    </row>
    <row r="85" spans="1:5" x14ac:dyDescent="0.2">
      <c r="A85" s="2" t="str">
        <f>Data!A80</f>
        <v>Manassas Park</v>
      </c>
      <c r="B85" s="4">
        <f>Data!I80</f>
        <v>1</v>
      </c>
      <c r="C85" s="4">
        <f>Data!J80</f>
        <v>22</v>
      </c>
      <c r="D85" s="8">
        <f>Data!K80</f>
        <v>0.7227926078028748</v>
      </c>
      <c r="E85" s="44" t="str">
        <f>Data!AV80</f>
        <v>Northern</v>
      </c>
    </row>
    <row r="86" spans="1:5" x14ac:dyDescent="0.2">
      <c r="A86" s="2" t="str">
        <f>Data!A81</f>
        <v>Martinsville</v>
      </c>
      <c r="B86" s="4">
        <f>Data!I81</f>
        <v>0</v>
      </c>
      <c r="C86" s="4">
        <f>Data!J81</f>
        <v>0</v>
      </c>
      <c r="D86" s="8">
        <f>Data!K81</f>
        <v>0</v>
      </c>
      <c r="E86" s="44" t="str">
        <f>Data!AV81</f>
        <v>Piedmont</v>
      </c>
    </row>
    <row r="87" spans="1:5" x14ac:dyDescent="0.2">
      <c r="A87" s="2" t="str">
        <f>Data!A82</f>
        <v>Mathews</v>
      </c>
      <c r="B87" s="4">
        <f>Data!I82</f>
        <v>1</v>
      </c>
      <c r="C87" s="4">
        <f>Data!J82</f>
        <v>388</v>
      </c>
      <c r="D87" s="8">
        <f>Data!K82</f>
        <v>12.747433264887064</v>
      </c>
      <c r="E87" s="44" t="str">
        <f>Data!AV82</f>
        <v>Eastern</v>
      </c>
    </row>
    <row r="88" spans="1:5" x14ac:dyDescent="0.2">
      <c r="A88" s="2" t="str">
        <f>Data!A83</f>
        <v>Mecklenburg</v>
      </c>
      <c r="B88" s="4">
        <f>Data!I83</f>
        <v>9</v>
      </c>
      <c r="C88" s="4">
        <f>Data!J83</f>
        <v>3642</v>
      </c>
      <c r="D88" s="8">
        <f>Data!K83</f>
        <v>13.295003422313485</v>
      </c>
      <c r="E88" s="44" t="str">
        <f>Data!AV83</f>
        <v>Piedmont</v>
      </c>
    </row>
    <row r="89" spans="1:5" x14ac:dyDescent="0.2">
      <c r="A89" s="2" t="str">
        <f>Data!A84</f>
        <v>Middlesex</v>
      </c>
      <c r="B89" s="4">
        <f>Data!I84</f>
        <v>0</v>
      </c>
      <c r="C89" s="4">
        <f>Data!J84</f>
        <v>0</v>
      </c>
      <c r="D89" s="8">
        <f>Data!K84</f>
        <v>0</v>
      </c>
      <c r="E89" s="44" t="str">
        <f>Data!AV84</f>
        <v>Central</v>
      </c>
    </row>
    <row r="90" spans="1:5" x14ac:dyDescent="0.2">
      <c r="A90" s="2" t="str">
        <f>Data!A85</f>
        <v>Montgomery</v>
      </c>
      <c r="B90" s="4">
        <f>Data!I85</f>
        <v>5</v>
      </c>
      <c r="C90" s="4">
        <f>Data!J85</f>
        <v>1762</v>
      </c>
      <c r="D90" s="8">
        <f>Data!K85</f>
        <v>11.57782340862423</v>
      </c>
      <c r="E90" s="44" t="str">
        <f>Data!AV85</f>
        <v>Western</v>
      </c>
    </row>
    <row r="91" spans="1:5" x14ac:dyDescent="0.2">
      <c r="A91" s="2" t="str">
        <f>Data!A86</f>
        <v>Nelson</v>
      </c>
      <c r="B91" s="4">
        <f>Data!I86</f>
        <v>1</v>
      </c>
      <c r="C91" s="4">
        <f>Data!J86</f>
        <v>163</v>
      </c>
      <c r="D91" s="8">
        <f>Data!K86</f>
        <v>5.3552361396303905</v>
      </c>
      <c r="E91" s="44" t="str">
        <f>Data!AV86</f>
        <v>Piedmont</v>
      </c>
    </row>
    <row r="92" spans="1:5" x14ac:dyDescent="0.2">
      <c r="A92" s="2" t="str">
        <f>Data!A87</f>
        <v>New Kent</v>
      </c>
      <c r="B92" s="4">
        <f>Data!I87</f>
        <v>0</v>
      </c>
      <c r="C92" s="4">
        <f>Data!J87</f>
        <v>0</v>
      </c>
      <c r="D92" s="8">
        <f>Data!K87</f>
        <v>0</v>
      </c>
      <c r="E92" s="44" t="str">
        <f>Data!AV87</f>
        <v>Central</v>
      </c>
    </row>
    <row r="93" spans="1:5" x14ac:dyDescent="0.2">
      <c r="A93" s="2" t="str">
        <f>Data!A88</f>
        <v>Newport News</v>
      </c>
      <c r="B93" s="4">
        <f>Data!I88</f>
        <v>9</v>
      </c>
      <c r="C93" s="4">
        <f>Data!J88</f>
        <v>2906</v>
      </c>
      <c r="D93" s="8">
        <f>Data!K88</f>
        <v>10.608259183207849</v>
      </c>
      <c r="E93" s="44" t="str">
        <f>Data!AV88</f>
        <v>Eastern</v>
      </c>
    </row>
    <row r="94" spans="1:5" x14ac:dyDescent="0.2">
      <c r="A94" s="2" t="str">
        <f>Data!A89</f>
        <v>Norfolk</v>
      </c>
      <c r="B94" s="4">
        <f>Data!I89</f>
        <v>10</v>
      </c>
      <c r="C94" s="4">
        <f>Data!J89</f>
        <v>10111</v>
      </c>
      <c r="D94" s="8">
        <f>Data!K89</f>
        <v>33.218891170431213</v>
      </c>
      <c r="E94" s="44" t="str">
        <f>Data!AV89</f>
        <v>Eastern</v>
      </c>
    </row>
    <row r="95" spans="1:5" x14ac:dyDescent="0.2">
      <c r="A95" s="2" t="str">
        <f>Data!A90</f>
        <v>Northampton</v>
      </c>
      <c r="B95" s="4">
        <f>Data!I90</f>
        <v>1</v>
      </c>
      <c r="C95" s="4">
        <f>Data!J90</f>
        <v>654</v>
      </c>
      <c r="D95" s="8">
        <f>Data!K90</f>
        <v>21.486652977412732</v>
      </c>
      <c r="E95" s="44" t="str">
        <f>Data!AV90</f>
        <v>Eastern</v>
      </c>
    </row>
    <row r="96" spans="1:5" x14ac:dyDescent="0.2">
      <c r="A96" s="2" t="str">
        <f>Data!A91</f>
        <v>Northumberland</v>
      </c>
      <c r="B96" s="4">
        <f>Data!I91</f>
        <v>0</v>
      </c>
      <c r="C96" s="4">
        <f>Data!J91</f>
        <v>0</v>
      </c>
      <c r="D96" s="8">
        <f>Data!K91</f>
        <v>0</v>
      </c>
      <c r="E96" s="44" t="str">
        <f>Data!AV91</f>
        <v>Central</v>
      </c>
    </row>
    <row r="97" spans="1:5" x14ac:dyDescent="0.2">
      <c r="A97" s="2" t="str">
        <f>Data!A92</f>
        <v>Norton</v>
      </c>
      <c r="B97" s="4">
        <f>Data!I92</f>
        <v>0</v>
      </c>
      <c r="C97" s="4">
        <f>Data!J92</f>
        <v>0</v>
      </c>
      <c r="D97" s="8">
        <f>Data!K92</f>
        <v>0</v>
      </c>
      <c r="E97" s="44" t="str">
        <f>Data!AV92</f>
        <v>Western</v>
      </c>
    </row>
    <row r="98" spans="1:5" x14ac:dyDescent="0.2">
      <c r="A98" s="2" t="str">
        <f>Data!A93</f>
        <v>Nottoway</v>
      </c>
      <c r="B98" s="4">
        <f>Data!I93</f>
        <v>3</v>
      </c>
      <c r="C98" s="4">
        <f>Data!J93</f>
        <v>2757</v>
      </c>
      <c r="D98" s="8">
        <f>Data!K93</f>
        <v>30.193018480492814</v>
      </c>
      <c r="E98" s="44" t="str">
        <f>Data!AV93</f>
        <v>Central</v>
      </c>
    </row>
    <row r="99" spans="1:5" x14ac:dyDescent="0.2">
      <c r="A99" s="2" t="str">
        <f>Data!A94</f>
        <v>Orange</v>
      </c>
      <c r="B99" s="4">
        <f>Data!I94</f>
        <v>1</v>
      </c>
      <c r="C99" s="4">
        <f>Data!J94</f>
        <v>2132</v>
      </c>
      <c r="D99" s="8">
        <f>Data!K94</f>
        <v>70.045174537987677</v>
      </c>
      <c r="E99" s="44" t="str">
        <f>Data!AV94</f>
        <v>Northern</v>
      </c>
    </row>
    <row r="100" spans="1:5" x14ac:dyDescent="0.2">
      <c r="A100" s="2" t="str">
        <f>Data!A95</f>
        <v>Page</v>
      </c>
      <c r="B100" s="4">
        <f>Data!I95</f>
        <v>3</v>
      </c>
      <c r="C100" s="4">
        <f>Data!J95</f>
        <v>1772</v>
      </c>
      <c r="D100" s="8">
        <f>Data!K95</f>
        <v>19.405886379192332</v>
      </c>
      <c r="E100" s="44" t="str">
        <f>Data!AV95</f>
        <v>Northern</v>
      </c>
    </row>
    <row r="101" spans="1:5" x14ac:dyDescent="0.2">
      <c r="A101" s="2" t="str">
        <f>Data!A96</f>
        <v>Patrick</v>
      </c>
      <c r="B101" s="4">
        <f>Data!I96</f>
        <v>1</v>
      </c>
      <c r="C101" s="4">
        <f>Data!J96</f>
        <v>317</v>
      </c>
      <c r="D101" s="8">
        <f>Data!K96</f>
        <v>10.414784394250514</v>
      </c>
      <c r="E101" s="44" t="str">
        <f>Data!AV96</f>
        <v>Western</v>
      </c>
    </row>
    <row r="102" spans="1:5" x14ac:dyDescent="0.2">
      <c r="A102" s="2" t="str">
        <f>Data!A97</f>
        <v>Petersburg</v>
      </c>
      <c r="B102" s="4">
        <f>Data!I97</f>
        <v>5</v>
      </c>
      <c r="C102" s="4">
        <f>Data!J97</f>
        <v>4802</v>
      </c>
      <c r="D102" s="8">
        <f>Data!K97</f>
        <v>31.553182751540039</v>
      </c>
      <c r="E102" s="44" t="str">
        <f>Data!AV97</f>
        <v>Central</v>
      </c>
    </row>
    <row r="103" spans="1:5" x14ac:dyDescent="0.2">
      <c r="A103" s="2" t="str">
        <f>Data!A98</f>
        <v>Pittsylvania</v>
      </c>
      <c r="B103" s="4">
        <f>Data!I98</f>
        <v>2</v>
      </c>
      <c r="C103" s="4">
        <f>Data!J98</f>
        <v>893</v>
      </c>
      <c r="D103" s="8">
        <f>Data!K98</f>
        <v>14.669404517453799</v>
      </c>
      <c r="E103" s="44" t="str">
        <f>Data!AV98</f>
        <v>Piedmont</v>
      </c>
    </row>
    <row r="104" spans="1:5" x14ac:dyDescent="0.2">
      <c r="A104" s="2" t="str">
        <f>Data!A99</f>
        <v>Poquoson</v>
      </c>
      <c r="B104" s="4">
        <f>Data!I99</f>
        <v>0</v>
      </c>
      <c r="C104" s="4">
        <f>Data!J99</f>
        <v>0</v>
      </c>
      <c r="D104" s="8">
        <f>Data!K99</f>
        <v>0</v>
      </c>
      <c r="E104" s="44" t="str">
        <f>Data!AV99</f>
        <v>Eastern</v>
      </c>
    </row>
    <row r="105" spans="1:5" x14ac:dyDescent="0.2">
      <c r="A105" s="2" t="str">
        <f>Data!A100</f>
        <v>Portsmouth</v>
      </c>
      <c r="B105" s="4">
        <f>Data!I100</f>
        <v>3</v>
      </c>
      <c r="C105" s="4">
        <f>Data!J100</f>
        <v>2092</v>
      </c>
      <c r="D105" s="8">
        <f>Data!K100</f>
        <v>22.910335386721425</v>
      </c>
      <c r="E105" s="44" t="str">
        <f>Data!AV100</f>
        <v>Eastern</v>
      </c>
    </row>
    <row r="106" spans="1:5" x14ac:dyDescent="0.2">
      <c r="A106" s="2" t="str">
        <f>Data!A101</f>
        <v>Powhatan</v>
      </c>
      <c r="B106" s="4">
        <f>Data!I101</f>
        <v>2</v>
      </c>
      <c r="C106" s="4">
        <f>Data!J101</f>
        <v>1721</v>
      </c>
      <c r="D106" s="8">
        <f>Data!K101</f>
        <v>28.271047227926079</v>
      </c>
      <c r="E106" s="44" t="str">
        <f>Data!AV101</f>
        <v>Central</v>
      </c>
    </row>
    <row r="107" spans="1:5" x14ac:dyDescent="0.2">
      <c r="A107" s="2" t="str">
        <f>Data!A102</f>
        <v>Prince Edward</v>
      </c>
      <c r="B107" s="4">
        <f>Data!I102</f>
        <v>2</v>
      </c>
      <c r="C107" s="4">
        <f>Data!J102</f>
        <v>573</v>
      </c>
      <c r="D107" s="8">
        <f>Data!K102</f>
        <v>9.4127310061601648</v>
      </c>
      <c r="E107" s="44" t="str">
        <f>Data!AV102</f>
        <v>Central</v>
      </c>
    </row>
    <row r="108" spans="1:5" x14ac:dyDescent="0.2">
      <c r="A108" s="2" t="str">
        <f>Data!A103</f>
        <v>Prince George</v>
      </c>
      <c r="B108" s="4">
        <f>Data!I103</f>
        <v>4</v>
      </c>
      <c r="C108" s="4">
        <f>Data!J103</f>
        <v>3603</v>
      </c>
      <c r="D108" s="8">
        <f>Data!K103</f>
        <v>29.593429158110883</v>
      </c>
      <c r="E108" s="44" t="str">
        <f>Data!AV103</f>
        <v>Eastern</v>
      </c>
    </row>
    <row r="109" spans="1:5" x14ac:dyDescent="0.2">
      <c r="A109" s="2" t="str">
        <f>Data!A104</f>
        <v>Prince William</v>
      </c>
      <c r="B109" s="4">
        <f>Data!I104</f>
        <v>20</v>
      </c>
      <c r="C109" s="4">
        <f>Data!J104</f>
        <v>15725</v>
      </c>
      <c r="D109" s="8">
        <f>Data!K104</f>
        <v>25.831622176591377</v>
      </c>
      <c r="E109" s="44" t="str">
        <f>Data!AV104</f>
        <v>Northern</v>
      </c>
    </row>
    <row r="110" spans="1:5" x14ac:dyDescent="0.2">
      <c r="A110" s="2" t="str">
        <f>Data!A105</f>
        <v>Pulaski</v>
      </c>
      <c r="B110" s="4">
        <f>Data!I105</f>
        <v>3</v>
      </c>
      <c r="C110" s="4">
        <f>Data!J105</f>
        <v>1899</v>
      </c>
      <c r="D110" s="8">
        <f>Data!K105</f>
        <v>20.79671457905544</v>
      </c>
      <c r="E110" s="44" t="str">
        <f>Data!AV105</f>
        <v>Western</v>
      </c>
    </row>
    <row r="111" spans="1:5" x14ac:dyDescent="0.2">
      <c r="A111" s="2" t="str">
        <f>Data!A106</f>
        <v>Radford</v>
      </c>
      <c r="B111" s="4">
        <f>Data!I106</f>
        <v>1</v>
      </c>
      <c r="C111" s="4">
        <f>Data!J106</f>
        <v>207</v>
      </c>
      <c r="D111" s="8">
        <f>Data!K106</f>
        <v>6.8008213552361401</v>
      </c>
      <c r="E111" s="44" t="str">
        <f>Data!AV106</f>
        <v>Western</v>
      </c>
    </row>
    <row r="112" spans="1:5" x14ac:dyDescent="0.2">
      <c r="A112" s="2" t="str">
        <f>Data!A107</f>
        <v>Rappahannock</v>
      </c>
      <c r="B112" s="4">
        <f>Data!I107</f>
        <v>7</v>
      </c>
      <c r="C112" s="4">
        <f>Data!J107</f>
        <v>4642</v>
      </c>
      <c r="D112" s="8">
        <f>Data!K107</f>
        <v>21.787034320915222</v>
      </c>
      <c r="E112" s="44" t="str">
        <f>Data!AV107</f>
        <v>Northern</v>
      </c>
    </row>
    <row r="113" spans="1:5" x14ac:dyDescent="0.2">
      <c r="A113" s="2" t="str">
        <f>Data!A108</f>
        <v>Richmond City</v>
      </c>
      <c r="B113" s="4">
        <f>Data!I108</f>
        <v>57</v>
      </c>
      <c r="C113" s="4">
        <f>Data!J108</f>
        <v>38337</v>
      </c>
      <c r="D113" s="8">
        <f>Data!K108</f>
        <v>22.097049605533339</v>
      </c>
      <c r="E113" s="44" t="str">
        <f>Data!AV108</f>
        <v>Central</v>
      </c>
    </row>
    <row r="114" spans="1:5" x14ac:dyDescent="0.2">
      <c r="A114" s="2" t="str">
        <f>Data!A109</f>
        <v>Richmond County</v>
      </c>
      <c r="B114" s="4">
        <f>Data!I109</f>
        <v>0</v>
      </c>
      <c r="C114" s="4">
        <f>Data!J109</f>
        <v>0</v>
      </c>
      <c r="D114" s="8">
        <f>Data!K109</f>
        <v>0</v>
      </c>
      <c r="E114" s="44" t="str">
        <f>Data!AV109</f>
        <v>Central</v>
      </c>
    </row>
    <row r="115" spans="1:5" x14ac:dyDescent="0.2">
      <c r="A115" s="2" t="str">
        <f>Data!A110</f>
        <v>Roanoke City</v>
      </c>
      <c r="B115" s="4">
        <f>Data!I110</f>
        <v>33</v>
      </c>
      <c r="C115" s="4">
        <f>Data!J110</f>
        <v>24886</v>
      </c>
      <c r="D115" s="8">
        <f>Data!K110</f>
        <v>24.776056250388898</v>
      </c>
      <c r="E115" s="44" t="str">
        <f>Data!AV110</f>
        <v>Piedmont</v>
      </c>
    </row>
    <row r="116" spans="1:5" x14ac:dyDescent="0.2">
      <c r="A116" s="2" t="str">
        <f>Data!A111</f>
        <v>Roanoke County</v>
      </c>
      <c r="B116" s="4">
        <f>Data!I111</f>
        <v>19</v>
      </c>
      <c r="C116" s="4">
        <f>Data!J111</f>
        <v>14943</v>
      </c>
      <c r="D116" s="8">
        <f>Data!K111</f>
        <v>25.83897114449368</v>
      </c>
      <c r="E116" s="44" t="str">
        <f>Data!AV111</f>
        <v>Piedmont</v>
      </c>
    </row>
    <row r="117" spans="1:5" x14ac:dyDescent="0.2">
      <c r="A117" s="2" t="str">
        <f>Data!A112</f>
        <v>Rockbridge</v>
      </c>
      <c r="B117" s="4">
        <f>Data!I112</f>
        <v>7</v>
      </c>
      <c r="C117" s="4">
        <f>Data!J112</f>
        <v>6185</v>
      </c>
      <c r="D117" s="8">
        <f>Data!K112</f>
        <v>29.02904077442065</v>
      </c>
      <c r="E117" s="44" t="str">
        <f>Data!AV112</f>
        <v>Piedmont</v>
      </c>
    </row>
    <row r="118" spans="1:5" x14ac:dyDescent="0.2">
      <c r="A118" s="2" t="str">
        <f>Data!A113</f>
        <v>Rockingham</v>
      </c>
      <c r="B118" s="4">
        <f>Data!I113</f>
        <v>37</v>
      </c>
      <c r="C118" s="4">
        <f>Data!J113</f>
        <v>23912</v>
      </c>
      <c r="D118" s="8">
        <f>Data!K113</f>
        <v>21.232698817914425</v>
      </c>
      <c r="E118" s="44" t="str">
        <f>Data!AV113</f>
        <v>Northern</v>
      </c>
    </row>
    <row r="119" spans="1:5" x14ac:dyDescent="0.2">
      <c r="A119" s="2" t="str">
        <f>Data!A114</f>
        <v>Russell</v>
      </c>
      <c r="B119" s="4">
        <f>Data!I114</f>
        <v>5</v>
      </c>
      <c r="C119" s="4">
        <f>Data!J114</f>
        <v>2399</v>
      </c>
      <c r="D119" s="8">
        <f>Data!K114</f>
        <v>15.763449691991786</v>
      </c>
      <c r="E119" s="44" t="str">
        <f>Data!AV114</f>
        <v>Western</v>
      </c>
    </row>
    <row r="120" spans="1:5" x14ac:dyDescent="0.2">
      <c r="A120" s="2" t="str">
        <f>Data!A115</f>
        <v>Salem</v>
      </c>
      <c r="B120" s="4">
        <f>Data!I115</f>
        <v>0</v>
      </c>
      <c r="C120" s="4">
        <f>Data!J115</f>
        <v>0</v>
      </c>
      <c r="D120" s="8">
        <f>Data!K115</f>
        <v>0</v>
      </c>
      <c r="E120" s="44" t="str">
        <f>Data!AV115</f>
        <v>Piedmont</v>
      </c>
    </row>
    <row r="121" spans="1:5" x14ac:dyDescent="0.2">
      <c r="A121" s="2" t="str">
        <f>Data!A116</f>
        <v>Scott</v>
      </c>
      <c r="B121" s="4">
        <f>Data!I116</f>
        <v>0</v>
      </c>
      <c r="C121" s="4">
        <f>Data!J116</f>
        <v>0</v>
      </c>
      <c r="D121" s="8">
        <f>Data!K116</f>
        <v>0</v>
      </c>
      <c r="E121" s="44" t="str">
        <f>Data!AV116</f>
        <v>Western</v>
      </c>
    </row>
    <row r="122" spans="1:5" x14ac:dyDescent="0.2">
      <c r="A122" s="2" t="str">
        <f>Data!A117</f>
        <v>Shenandoah</v>
      </c>
      <c r="B122" s="4">
        <f>Data!I117</f>
        <v>4</v>
      </c>
      <c r="C122" s="4">
        <f>Data!J117</f>
        <v>1262</v>
      </c>
      <c r="D122" s="8">
        <f>Data!K117</f>
        <v>10.365503080082135</v>
      </c>
      <c r="E122" s="44" t="str">
        <f>Data!AV117</f>
        <v>Northern</v>
      </c>
    </row>
    <row r="123" spans="1:5" x14ac:dyDescent="0.2">
      <c r="A123" s="2" t="str">
        <f>Data!A118</f>
        <v>Smyth</v>
      </c>
      <c r="B123" s="4">
        <f>Data!I118</f>
        <v>5</v>
      </c>
      <c r="C123" s="4">
        <f>Data!J118</f>
        <v>3438</v>
      </c>
      <c r="D123" s="8">
        <f>Data!K118</f>
        <v>22.590554414784396</v>
      </c>
      <c r="E123" s="44" t="str">
        <f>Data!AV118</f>
        <v>Western</v>
      </c>
    </row>
    <row r="124" spans="1:5" x14ac:dyDescent="0.2">
      <c r="A124" s="2" t="str">
        <f>Data!A119</f>
        <v>Southampton</v>
      </c>
      <c r="B124" s="4">
        <f>Data!I119</f>
        <v>0</v>
      </c>
      <c r="C124" s="4">
        <f>Data!J119</f>
        <v>0</v>
      </c>
      <c r="D124" s="8">
        <f>Data!K119</f>
        <v>0</v>
      </c>
      <c r="E124" s="44" t="str">
        <f>Data!AV119</f>
        <v>Eastern</v>
      </c>
    </row>
    <row r="125" spans="1:5" x14ac:dyDescent="0.2">
      <c r="A125" s="2" t="str">
        <f>Data!A120</f>
        <v>Spotsylvania</v>
      </c>
      <c r="B125" s="4">
        <f>Data!I120</f>
        <v>12</v>
      </c>
      <c r="C125" s="4">
        <f>Data!J120</f>
        <v>8191</v>
      </c>
      <c r="D125" s="8">
        <f>Data!K120</f>
        <v>22.425735797399042</v>
      </c>
      <c r="E125" s="44" t="str">
        <f>Data!AV120</f>
        <v>Northern</v>
      </c>
    </row>
    <row r="126" spans="1:5" x14ac:dyDescent="0.2">
      <c r="A126" s="2" t="str">
        <f>Data!A121</f>
        <v>Stafford</v>
      </c>
      <c r="B126" s="4">
        <f>Data!I121</f>
        <v>2</v>
      </c>
      <c r="C126" s="4">
        <f>Data!J121</f>
        <v>839</v>
      </c>
      <c r="D126" s="8">
        <f>Data!K121</f>
        <v>13.782340862422998</v>
      </c>
      <c r="E126" s="44" t="str">
        <f>Data!AV121</f>
        <v>Northern</v>
      </c>
    </row>
    <row r="127" spans="1:5" x14ac:dyDescent="0.2">
      <c r="A127" s="2" t="str">
        <f>Data!A122</f>
        <v>Staunton</v>
      </c>
      <c r="B127" s="4">
        <f>Data!I122</f>
        <v>25</v>
      </c>
      <c r="C127" s="4">
        <f>Data!J122</f>
        <v>23280</v>
      </c>
      <c r="D127" s="8">
        <f>Data!K122</f>
        <v>30.593839835728954</v>
      </c>
      <c r="E127" s="44" t="str">
        <f>Data!AV122</f>
        <v>Piedmont</v>
      </c>
    </row>
    <row r="128" spans="1:5" x14ac:dyDescent="0.2">
      <c r="A128" s="2" t="str">
        <f>Data!A123</f>
        <v>Suffolk</v>
      </c>
      <c r="B128" s="4">
        <f>Data!I123</f>
        <v>4</v>
      </c>
      <c r="C128" s="4">
        <f>Data!J123</f>
        <v>1977</v>
      </c>
      <c r="D128" s="8">
        <f>Data!K123</f>
        <v>16.238193018480494</v>
      </c>
      <c r="E128" s="44" t="str">
        <f>Data!AV123</f>
        <v>Eastern</v>
      </c>
    </row>
    <row r="129" spans="1:5" x14ac:dyDescent="0.2">
      <c r="A129" s="2" t="str">
        <f>Data!A124</f>
        <v>Surry</v>
      </c>
      <c r="B129" s="4">
        <f>Data!I124</f>
        <v>1</v>
      </c>
      <c r="C129" s="4">
        <f>Data!J124</f>
        <v>625</v>
      </c>
      <c r="D129" s="8">
        <f>Data!K124</f>
        <v>20.533880903490761</v>
      </c>
      <c r="E129" s="44" t="str">
        <f>Data!AV124</f>
        <v>Eastern</v>
      </c>
    </row>
    <row r="130" spans="1:5" x14ac:dyDescent="0.2">
      <c r="A130" s="2" t="str">
        <f>Data!A125</f>
        <v>Sussex</v>
      </c>
      <c r="B130" s="4">
        <f>Data!I125</f>
        <v>1</v>
      </c>
      <c r="C130" s="4">
        <f>Data!J125</f>
        <v>540</v>
      </c>
      <c r="D130" s="8">
        <f>Data!K125</f>
        <v>17.741273100616016</v>
      </c>
      <c r="E130" s="44" t="str">
        <f>Data!AV125</f>
        <v>Eastern</v>
      </c>
    </row>
    <row r="131" spans="1:5" x14ac:dyDescent="0.2">
      <c r="A131" s="2" t="str">
        <f>Data!A126</f>
        <v>Tazewell</v>
      </c>
      <c r="B131" s="4">
        <f>Data!I126</f>
        <v>8</v>
      </c>
      <c r="C131" s="4">
        <f>Data!J126</f>
        <v>4665</v>
      </c>
      <c r="D131" s="8">
        <f>Data!K126</f>
        <v>19.15811088295688</v>
      </c>
      <c r="E131" s="44" t="str">
        <f>Data!AV126</f>
        <v>Western</v>
      </c>
    </row>
    <row r="132" spans="1:5" x14ac:dyDescent="0.2">
      <c r="A132" s="2" t="str">
        <f>Data!A127</f>
        <v>Virginia Beach</v>
      </c>
      <c r="B132" s="4">
        <f>Data!I127</f>
        <v>25</v>
      </c>
      <c r="C132" s="4">
        <f>Data!J127</f>
        <v>22787</v>
      </c>
      <c r="D132" s="8">
        <f>Data!K127</f>
        <v>29.945954825462014</v>
      </c>
      <c r="E132" s="44" t="str">
        <f>Data!AV127</f>
        <v>Eastern</v>
      </c>
    </row>
    <row r="133" spans="1:5" x14ac:dyDescent="0.2">
      <c r="A133" s="2" t="str">
        <f>Data!A128</f>
        <v>Warren</v>
      </c>
      <c r="B133" s="4">
        <f>Data!I128</f>
        <v>3</v>
      </c>
      <c r="C133" s="4">
        <f>Data!J128</f>
        <v>1356</v>
      </c>
      <c r="D133" s="8">
        <f>Data!K128</f>
        <v>14.850102669404517</v>
      </c>
      <c r="E133" s="44" t="str">
        <f>Data!AV128</f>
        <v>Northern</v>
      </c>
    </row>
    <row r="134" spans="1:5" x14ac:dyDescent="0.2">
      <c r="A134" s="2" t="str">
        <f>Data!A129</f>
        <v>Washington</v>
      </c>
      <c r="B134" s="4">
        <f>Data!I129</f>
        <v>8</v>
      </c>
      <c r="C134" s="4">
        <f>Data!J129</f>
        <v>3242</v>
      </c>
      <c r="D134" s="8">
        <f>Data!K129</f>
        <v>13.314168377823409</v>
      </c>
      <c r="E134" s="44" t="str">
        <f>Data!AV129</f>
        <v>Western</v>
      </c>
    </row>
    <row r="135" spans="1:5" x14ac:dyDescent="0.2">
      <c r="A135" s="2" t="str">
        <f>Data!A130</f>
        <v>Waynesboro</v>
      </c>
      <c r="B135" s="4">
        <f>Data!I130</f>
        <v>0</v>
      </c>
      <c r="C135" s="4">
        <f>Data!J130</f>
        <v>0</v>
      </c>
      <c r="D135" s="8">
        <f>Data!K130</f>
        <v>0</v>
      </c>
      <c r="E135" s="44" t="str">
        <f>Data!AV130</f>
        <v>Piedmont</v>
      </c>
    </row>
    <row r="136" spans="1:5" x14ac:dyDescent="0.2">
      <c r="A136" s="2" t="str">
        <f>Data!A131</f>
        <v>Westmoreland</v>
      </c>
      <c r="B136" s="4">
        <f>Data!I131</f>
        <v>4</v>
      </c>
      <c r="C136" s="4">
        <f>Data!J131</f>
        <v>350</v>
      </c>
      <c r="D136" s="8">
        <f>Data!K131</f>
        <v>2.8747433264887063</v>
      </c>
      <c r="E136" s="44" t="str">
        <f>Data!AV131</f>
        <v>Central</v>
      </c>
    </row>
    <row r="137" spans="1:5" x14ac:dyDescent="0.2">
      <c r="A137" s="2" t="str">
        <f>Data!A132</f>
        <v>Williamsburg</v>
      </c>
      <c r="B137" s="4">
        <f>Data!I132</f>
        <v>1</v>
      </c>
      <c r="C137" s="4">
        <f>Data!J132</f>
        <v>86</v>
      </c>
      <c r="D137" s="8">
        <f>Data!K132</f>
        <v>2.8254620123203287</v>
      </c>
      <c r="E137" s="44" t="str">
        <f>Data!AV132</f>
        <v>Eastern</v>
      </c>
    </row>
    <row r="138" spans="1:5" x14ac:dyDescent="0.2">
      <c r="A138" s="2" t="str">
        <f>Data!A133</f>
        <v>Winchester</v>
      </c>
      <c r="B138" s="4">
        <f>Data!I133</f>
        <v>8</v>
      </c>
      <c r="C138" s="4">
        <f>Data!J133</f>
        <v>7150</v>
      </c>
      <c r="D138" s="8">
        <f>Data!K133</f>
        <v>29.363449691991786</v>
      </c>
      <c r="E138" s="44" t="str">
        <f>Data!AV133</f>
        <v>Northern</v>
      </c>
    </row>
    <row r="139" spans="1:5" x14ac:dyDescent="0.2">
      <c r="A139" s="2" t="str">
        <f>Data!A134</f>
        <v>Wise</v>
      </c>
      <c r="B139" s="4">
        <f>Data!I134</f>
        <v>3</v>
      </c>
      <c r="C139" s="4">
        <f>Data!J134</f>
        <v>1505</v>
      </c>
      <c r="D139" s="8">
        <f>Data!K134</f>
        <v>16.481861738535251</v>
      </c>
      <c r="E139" s="44" t="str">
        <f>Data!AV134</f>
        <v>Western</v>
      </c>
    </row>
    <row r="140" spans="1:5" x14ac:dyDescent="0.2">
      <c r="A140" s="2" t="str">
        <f>Data!A135</f>
        <v>Wythe</v>
      </c>
      <c r="B140" s="4">
        <f>Data!I135</f>
        <v>2</v>
      </c>
      <c r="C140" s="4">
        <f>Data!J135</f>
        <v>1335</v>
      </c>
      <c r="D140" s="8">
        <f>Data!K135</f>
        <v>21.930184804928132</v>
      </c>
      <c r="E140" s="44" t="str">
        <f>Data!AV135</f>
        <v>Western</v>
      </c>
    </row>
    <row r="141" spans="1:5" ht="13.5" thickBot="1" x14ac:dyDescent="0.25">
      <c r="A141" s="16" t="str">
        <f>Data!A136</f>
        <v>York</v>
      </c>
      <c r="B141" s="17">
        <f>Data!I136</f>
        <v>3</v>
      </c>
      <c r="C141" s="17">
        <f>Data!J136</f>
        <v>3680</v>
      </c>
      <c r="D141" s="25">
        <f>Data!K136</f>
        <v>40.301163586584536</v>
      </c>
      <c r="E141" s="44" t="str">
        <f>Data!AV136</f>
        <v>Eastern</v>
      </c>
    </row>
    <row r="142" spans="1:5" ht="13.5" thickBot="1" x14ac:dyDescent="0.25">
      <c r="A142" s="19" t="s">
        <v>162</v>
      </c>
      <c r="B142" s="20">
        <f>SUM(B7:B141)</f>
        <v>722</v>
      </c>
      <c r="C142" s="20">
        <f>SUM(C7:C141)</f>
        <v>489051</v>
      </c>
      <c r="D142" s="26">
        <f>C142/B142/30.4375</f>
        <v>22.253994437081573</v>
      </c>
      <c r="E142" s="9"/>
    </row>
    <row r="143" spans="1:5" x14ac:dyDescent="0.2">
      <c r="A143" s="10"/>
      <c r="B143" s="10"/>
      <c r="C143" s="10"/>
      <c r="D143" s="10"/>
    </row>
  </sheetData>
  <mergeCells count="5">
    <mergeCell ref="A5:E5"/>
    <mergeCell ref="A1:E1"/>
    <mergeCell ref="A2:E2"/>
    <mergeCell ref="A3:E3"/>
    <mergeCell ref="A4:E4"/>
  </mergeCells>
  <phoneticPr fontId="2" type="noConversion"/>
  <pageMargins left="1.71" right="0.75" top="0.48" bottom="0.65" header="0.5" footer="0.43"/>
  <pageSetup orientation="portrait" r:id="rId1"/>
  <headerFooter alignWithMargins="0">
    <oddFooter>&amp;L&amp;F&amp;C&amp;D  &amp;T&amp;RPage #: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"/>
  <sheetViews>
    <sheetView workbookViewId="0">
      <pane ySplit="6" topLeftCell="A7" activePane="bottomLeft" state="frozen"/>
      <selection pane="bottomLeft" activeCell="A7" sqref="A7"/>
    </sheetView>
  </sheetViews>
  <sheetFormatPr defaultColWidth="9.140625" defaultRowHeight="12.75" x14ac:dyDescent="0.2"/>
  <cols>
    <col min="1" max="1" width="16.7109375" style="2" customWidth="1"/>
    <col min="2" max="2" width="9.7109375" style="2" customWidth="1"/>
    <col min="3" max="3" width="6.85546875" style="2" customWidth="1"/>
    <col min="4" max="6" width="8" style="2" customWidth="1"/>
    <col min="7" max="8" width="8.140625" style="2" customWidth="1"/>
    <col min="9" max="9" width="8.28515625" style="2" customWidth="1"/>
    <col min="10" max="10" width="11.42578125" style="35" customWidth="1"/>
    <col min="11" max="11" width="11.42578125" style="2" customWidth="1"/>
    <col min="12" max="12" width="7.7109375" style="2" customWidth="1"/>
    <col min="13" max="13" width="7.85546875" style="2" customWidth="1"/>
    <col min="14" max="14" width="7.7109375" style="2" customWidth="1"/>
    <col min="15" max="15" width="8.42578125" style="2" customWidth="1"/>
    <col min="16" max="17" width="7.140625" style="2" customWidth="1"/>
    <col min="18" max="18" width="9.42578125" style="2" customWidth="1"/>
    <col min="19" max="19" width="9.140625" style="2"/>
    <col min="20" max="20" width="10.28515625" style="2" customWidth="1"/>
    <col min="21" max="16384" width="9.140625" style="2"/>
  </cols>
  <sheetData>
    <row r="1" spans="1:21" ht="18" x14ac:dyDescent="0.25">
      <c r="A1" s="94" t="str">
        <f>'Nbr Family'!A1:S1</f>
        <v>Children's Services System Outcomes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111"/>
      <c r="Q1" s="111"/>
      <c r="R1" s="111"/>
      <c r="S1" s="111"/>
      <c r="T1" s="103"/>
    </row>
    <row r="2" spans="1:21" ht="15.75" x14ac:dyDescent="0.25">
      <c r="A2" s="97" t="s">
        <v>192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111"/>
      <c r="Q2" s="111"/>
      <c r="R2" s="111"/>
      <c r="S2" s="111"/>
      <c r="T2" s="103"/>
    </row>
    <row r="3" spans="1:21" ht="15" x14ac:dyDescent="0.25">
      <c r="A3" s="98" t="str">
        <f>"Date Range From: " &amp; TEXT(Time!A2,"mm/dd/yyyy") &amp; " To: " &amp; TEXT(Time!B2,"mm/dd/yyyy")</f>
        <v>Date Range From: 03/01/2019 To: 02/29/2020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111"/>
      <c r="Q3" s="111"/>
      <c r="R3" s="111"/>
      <c r="S3" s="111"/>
      <c r="T3" s="103"/>
    </row>
    <row r="4" spans="1:21" x14ac:dyDescent="0.2">
      <c r="A4" s="99" t="str">
        <f>"Data Is As Of: " &amp; TEXT(Time!E2,"mm/dd/yyyy")</f>
        <v>Data Is As Of: 04/01/2020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111"/>
      <c r="Q4" s="111"/>
      <c r="R4" s="111"/>
      <c r="S4" s="111"/>
      <c r="T4" s="103"/>
    </row>
    <row r="5" spans="1:21" ht="13.5" thickBot="1" x14ac:dyDescent="0.25">
      <c r="A5" s="100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2"/>
    </row>
    <row r="6" spans="1:21" ht="66" customHeight="1" thickBot="1" x14ac:dyDescent="0.25">
      <c r="A6" s="38" t="str">
        <f>Data!A1</f>
        <v>Local Agency</v>
      </c>
      <c r="B6" s="59" t="s">
        <v>244</v>
      </c>
      <c r="C6" s="59" t="s">
        <v>14</v>
      </c>
      <c r="D6" s="60" t="s">
        <v>182</v>
      </c>
      <c r="E6" s="60" t="s">
        <v>183</v>
      </c>
      <c r="F6" s="60" t="s">
        <v>171</v>
      </c>
      <c r="G6" s="60" t="s">
        <v>172</v>
      </c>
      <c r="H6" s="60" t="s">
        <v>186</v>
      </c>
      <c r="I6" s="61" t="s">
        <v>187</v>
      </c>
      <c r="J6" s="62" t="s">
        <v>228</v>
      </c>
      <c r="K6" s="63" t="s">
        <v>229</v>
      </c>
      <c r="L6" s="64" t="s">
        <v>173</v>
      </c>
      <c r="M6" s="64" t="s">
        <v>174</v>
      </c>
      <c r="N6" s="64" t="s">
        <v>184</v>
      </c>
      <c r="O6" s="65" t="s">
        <v>185</v>
      </c>
      <c r="P6" s="64" t="s">
        <v>181</v>
      </c>
      <c r="Q6" s="65" t="s">
        <v>178</v>
      </c>
      <c r="R6" s="64" t="s">
        <v>179</v>
      </c>
      <c r="S6" s="66" t="s">
        <v>180</v>
      </c>
      <c r="T6" s="45" t="s">
        <v>251</v>
      </c>
      <c r="U6" s="9"/>
    </row>
    <row r="7" spans="1:21" x14ac:dyDescent="0.2">
      <c r="A7" s="10" t="str">
        <f>Data!A2</f>
        <v>Accomack</v>
      </c>
      <c r="B7" s="11">
        <f>Data!B2</f>
        <v>15</v>
      </c>
      <c r="C7" s="11">
        <f>Data!R2</f>
        <v>6</v>
      </c>
      <c r="D7" s="11">
        <f>Data!M2</f>
        <v>2</v>
      </c>
      <c r="E7" s="13">
        <f>IF(C7=0,0,D7/C7)</f>
        <v>0.33333333333333331</v>
      </c>
      <c r="F7" s="11">
        <f>Data!N2</f>
        <v>2</v>
      </c>
      <c r="G7" s="13">
        <f>IF(C7=0,0,F7/C7)</f>
        <v>0.33333333333333331</v>
      </c>
      <c r="H7" s="11">
        <f>Data!Z2</f>
        <v>0</v>
      </c>
      <c r="I7" s="13">
        <f>IF(C7=0,0,H7/C7)</f>
        <v>0</v>
      </c>
      <c r="J7" s="30">
        <f>H7+F7+D7</f>
        <v>4</v>
      </c>
      <c r="K7" s="13">
        <f>IF(C7=0,0,J7/C7)</f>
        <v>0.66666666666666663</v>
      </c>
      <c r="L7" s="11">
        <f>Data!O2</f>
        <v>0</v>
      </c>
      <c r="M7" s="13">
        <f>IF(C7=0,0,L7/C7)</f>
        <v>0</v>
      </c>
      <c r="N7" s="11">
        <f>Data!P2</f>
        <v>2</v>
      </c>
      <c r="O7" s="13">
        <f>IF(C7=0,0,N7/C7)</f>
        <v>0.33333333333333331</v>
      </c>
      <c r="P7" s="11">
        <f>Data!X2</f>
        <v>0</v>
      </c>
      <c r="Q7" s="13">
        <f>IF(C7=0,0,P7/C7)</f>
        <v>0</v>
      </c>
      <c r="R7" s="11">
        <f>Data!AA2</f>
        <v>0</v>
      </c>
      <c r="S7" s="13">
        <f t="shared" ref="S7:S38" si="0">IF(C7=0,0,R7/C7)</f>
        <v>0</v>
      </c>
      <c r="T7" s="46" t="str">
        <f>Data!AV2</f>
        <v>Eastern</v>
      </c>
    </row>
    <row r="8" spans="1:21" x14ac:dyDescent="0.2">
      <c r="A8" s="2" t="str">
        <f>Data!A3</f>
        <v>Albemarle</v>
      </c>
      <c r="B8" s="4">
        <f>Data!B3</f>
        <v>97</v>
      </c>
      <c r="C8" s="4">
        <f>Data!R3</f>
        <v>38</v>
      </c>
      <c r="D8" s="4">
        <f>Data!M3</f>
        <v>11</v>
      </c>
      <c r="E8" s="5">
        <f t="shared" ref="E8:E71" si="1">IF(C8=0,0,D8/C8)</f>
        <v>0.28947368421052633</v>
      </c>
      <c r="F8" s="4">
        <f>Data!N3</f>
        <v>6</v>
      </c>
      <c r="G8" s="5">
        <f t="shared" ref="G8:G71" si="2">IF(C8=0,0,F8/C8)</f>
        <v>0.15789473684210525</v>
      </c>
      <c r="H8" s="11">
        <f>Data!Z3</f>
        <v>8</v>
      </c>
      <c r="I8" s="13">
        <f t="shared" ref="I8:I71" si="3">IF(C8=0,0,H8/C8)</f>
        <v>0.21052631578947367</v>
      </c>
      <c r="J8" s="30">
        <f t="shared" ref="J8:J71" si="4">H8+F8+D8</f>
        <v>25</v>
      </c>
      <c r="K8" s="13">
        <f t="shared" ref="K8:K71" si="5">IF(C8=0,0,J8/C8)</f>
        <v>0.65789473684210531</v>
      </c>
      <c r="L8" s="4">
        <f>Data!O3</f>
        <v>0</v>
      </c>
      <c r="M8" s="5">
        <f t="shared" ref="M8:M71" si="6">IF(C8=0,0,L8/C8)</f>
        <v>0</v>
      </c>
      <c r="N8" s="4">
        <f>Data!P3</f>
        <v>13</v>
      </c>
      <c r="O8" s="5">
        <f t="shared" ref="O8:O71" si="7">IF(C8=0,0,N8/C8)</f>
        <v>0.34210526315789475</v>
      </c>
      <c r="P8" s="11">
        <f>Data!X3</f>
        <v>0</v>
      </c>
      <c r="Q8" s="13">
        <f t="shared" ref="Q8:Q71" si="8">IF(C8=0,0,P8/C8)</f>
        <v>0</v>
      </c>
      <c r="R8" s="11">
        <f>Data!AA3</f>
        <v>0</v>
      </c>
      <c r="S8" s="13">
        <f t="shared" si="0"/>
        <v>0</v>
      </c>
      <c r="T8" s="44" t="str">
        <f>Data!AV3</f>
        <v>Piedmont</v>
      </c>
    </row>
    <row r="9" spans="1:21" x14ac:dyDescent="0.2">
      <c r="A9" s="2" t="str">
        <f>Data!A4</f>
        <v>Alexandria</v>
      </c>
      <c r="B9" s="4">
        <f>Data!B4</f>
        <v>106</v>
      </c>
      <c r="C9" s="4">
        <f>Data!R4</f>
        <v>34</v>
      </c>
      <c r="D9" s="4">
        <f>Data!M4</f>
        <v>6</v>
      </c>
      <c r="E9" s="5">
        <f t="shared" si="1"/>
        <v>0.17647058823529413</v>
      </c>
      <c r="F9" s="4">
        <f>Data!N4</f>
        <v>17</v>
      </c>
      <c r="G9" s="5">
        <f t="shared" si="2"/>
        <v>0.5</v>
      </c>
      <c r="H9" s="11">
        <f>Data!Z4</f>
        <v>1</v>
      </c>
      <c r="I9" s="13">
        <f t="shared" si="3"/>
        <v>2.9411764705882353E-2</v>
      </c>
      <c r="J9" s="30">
        <f t="shared" si="4"/>
        <v>24</v>
      </c>
      <c r="K9" s="13">
        <f t="shared" si="5"/>
        <v>0.70588235294117652</v>
      </c>
      <c r="L9" s="4">
        <f>Data!O4</f>
        <v>1</v>
      </c>
      <c r="M9" s="5">
        <f t="shared" si="6"/>
        <v>2.9411764705882353E-2</v>
      </c>
      <c r="N9" s="4">
        <f>Data!P4</f>
        <v>9</v>
      </c>
      <c r="O9" s="5">
        <f t="shared" si="7"/>
        <v>0.26470588235294118</v>
      </c>
      <c r="P9" s="11">
        <f>Data!X4</f>
        <v>0</v>
      </c>
      <c r="Q9" s="13">
        <f t="shared" si="8"/>
        <v>0</v>
      </c>
      <c r="R9" s="11">
        <f>Data!AA4</f>
        <v>0</v>
      </c>
      <c r="S9" s="13">
        <f t="shared" si="0"/>
        <v>0</v>
      </c>
      <c r="T9" s="44" t="str">
        <f>Data!AV4</f>
        <v>Northern</v>
      </c>
    </row>
    <row r="10" spans="1:21" x14ac:dyDescent="0.2">
      <c r="A10" s="2" t="str">
        <f>Data!A5</f>
        <v>Alleghany</v>
      </c>
      <c r="B10" s="4">
        <f>Data!B5</f>
        <v>22</v>
      </c>
      <c r="C10" s="4">
        <f>Data!R5</f>
        <v>13</v>
      </c>
      <c r="D10" s="4">
        <f>Data!M5</f>
        <v>4</v>
      </c>
      <c r="E10" s="5">
        <f t="shared" si="1"/>
        <v>0.30769230769230771</v>
      </c>
      <c r="F10" s="4">
        <f>Data!N5</f>
        <v>5</v>
      </c>
      <c r="G10" s="5">
        <f t="shared" si="2"/>
        <v>0.38461538461538464</v>
      </c>
      <c r="H10" s="11">
        <f>Data!Z5</f>
        <v>3</v>
      </c>
      <c r="I10" s="13">
        <f t="shared" si="3"/>
        <v>0.23076923076923078</v>
      </c>
      <c r="J10" s="30">
        <f t="shared" si="4"/>
        <v>12</v>
      </c>
      <c r="K10" s="13">
        <f t="shared" si="5"/>
        <v>0.92307692307692313</v>
      </c>
      <c r="L10" s="4">
        <f>Data!O5</f>
        <v>0</v>
      </c>
      <c r="M10" s="5">
        <f t="shared" si="6"/>
        <v>0</v>
      </c>
      <c r="N10" s="4">
        <f>Data!P5</f>
        <v>1</v>
      </c>
      <c r="O10" s="5">
        <f t="shared" si="7"/>
        <v>7.6923076923076927E-2</v>
      </c>
      <c r="P10" s="11">
        <f>Data!X5</f>
        <v>0</v>
      </c>
      <c r="Q10" s="13">
        <f t="shared" si="8"/>
        <v>0</v>
      </c>
      <c r="R10" s="11">
        <f>Data!AA5</f>
        <v>0</v>
      </c>
      <c r="S10" s="13">
        <f t="shared" si="0"/>
        <v>0</v>
      </c>
      <c r="T10" s="44" t="str">
        <f>Data!AV5</f>
        <v>Piedmont</v>
      </c>
    </row>
    <row r="11" spans="1:21" x14ac:dyDescent="0.2">
      <c r="A11" s="2" t="str">
        <f>Data!A6</f>
        <v>Amelia</v>
      </c>
      <c r="B11" s="4">
        <f>Data!B6</f>
        <v>2</v>
      </c>
      <c r="C11" s="4">
        <f>Data!R6</f>
        <v>0</v>
      </c>
      <c r="D11" s="4">
        <f>Data!M6</f>
        <v>0</v>
      </c>
      <c r="E11" s="5">
        <f t="shared" si="1"/>
        <v>0</v>
      </c>
      <c r="F11" s="4">
        <f>Data!N6</f>
        <v>0</v>
      </c>
      <c r="G11" s="5">
        <f t="shared" si="2"/>
        <v>0</v>
      </c>
      <c r="H11" s="11">
        <f>Data!Z6</f>
        <v>0</v>
      </c>
      <c r="I11" s="13">
        <f t="shared" si="3"/>
        <v>0</v>
      </c>
      <c r="J11" s="30">
        <f t="shared" si="4"/>
        <v>0</v>
      </c>
      <c r="K11" s="13">
        <f t="shared" si="5"/>
        <v>0</v>
      </c>
      <c r="L11" s="4">
        <f>Data!O6</f>
        <v>0</v>
      </c>
      <c r="M11" s="5">
        <f t="shared" si="6"/>
        <v>0</v>
      </c>
      <c r="N11" s="4">
        <f>Data!P6</f>
        <v>0</v>
      </c>
      <c r="O11" s="5">
        <f t="shared" si="7"/>
        <v>0</v>
      </c>
      <c r="P11" s="11">
        <f>Data!X6</f>
        <v>0</v>
      </c>
      <c r="Q11" s="13">
        <f t="shared" si="8"/>
        <v>0</v>
      </c>
      <c r="R11" s="11">
        <f>Data!AA6</f>
        <v>0</v>
      </c>
      <c r="S11" s="13">
        <f t="shared" si="0"/>
        <v>0</v>
      </c>
      <c r="T11" s="44" t="str">
        <f>Data!AV6</f>
        <v>Central</v>
      </c>
    </row>
    <row r="12" spans="1:21" x14ac:dyDescent="0.2">
      <c r="A12" s="2" t="str">
        <f>Data!A7</f>
        <v>Amherst</v>
      </c>
      <c r="B12" s="4">
        <f>Data!B7</f>
        <v>33</v>
      </c>
      <c r="C12" s="4">
        <f>Data!R7</f>
        <v>13</v>
      </c>
      <c r="D12" s="4">
        <f>Data!M7</f>
        <v>1</v>
      </c>
      <c r="E12" s="5">
        <f t="shared" si="1"/>
        <v>7.6923076923076927E-2</v>
      </c>
      <c r="F12" s="4">
        <f>Data!N7</f>
        <v>7</v>
      </c>
      <c r="G12" s="5">
        <f t="shared" si="2"/>
        <v>0.53846153846153844</v>
      </c>
      <c r="H12" s="11">
        <f>Data!Z7</f>
        <v>3</v>
      </c>
      <c r="I12" s="13">
        <f t="shared" si="3"/>
        <v>0.23076923076923078</v>
      </c>
      <c r="J12" s="30">
        <f t="shared" si="4"/>
        <v>11</v>
      </c>
      <c r="K12" s="13">
        <f t="shared" si="5"/>
        <v>0.84615384615384615</v>
      </c>
      <c r="L12" s="4">
        <f>Data!O7</f>
        <v>0</v>
      </c>
      <c r="M12" s="5">
        <f t="shared" si="6"/>
        <v>0</v>
      </c>
      <c r="N12" s="4">
        <f>Data!P7</f>
        <v>2</v>
      </c>
      <c r="O12" s="5">
        <f t="shared" si="7"/>
        <v>0.15384615384615385</v>
      </c>
      <c r="P12" s="11">
        <f>Data!X7</f>
        <v>0</v>
      </c>
      <c r="Q12" s="13">
        <f t="shared" si="8"/>
        <v>0</v>
      </c>
      <c r="R12" s="11">
        <f>Data!AA7</f>
        <v>0</v>
      </c>
      <c r="S12" s="13">
        <f t="shared" si="0"/>
        <v>0</v>
      </c>
      <c r="T12" s="44" t="str">
        <f>Data!AV7</f>
        <v>Piedmont</v>
      </c>
    </row>
    <row r="13" spans="1:21" x14ac:dyDescent="0.2">
      <c r="A13" s="2" t="str">
        <f>Data!A8</f>
        <v>Appomattox</v>
      </c>
      <c r="B13" s="4">
        <f>Data!B8</f>
        <v>23</v>
      </c>
      <c r="C13" s="4">
        <f>Data!R8</f>
        <v>14</v>
      </c>
      <c r="D13" s="4">
        <f>Data!M8</f>
        <v>6</v>
      </c>
      <c r="E13" s="5">
        <f t="shared" si="1"/>
        <v>0.42857142857142855</v>
      </c>
      <c r="F13" s="4">
        <f>Data!N8</f>
        <v>0</v>
      </c>
      <c r="G13" s="5">
        <f t="shared" si="2"/>
        <v>0</v>
      </c>
      <c r="H13" s="11">
        <f>Data!Z8</f>
        <v>4</v>
      </c>
      <c r="I13" s="13">
        <f t="shared" si="3"/>
        <v>0.2857142857142857</v>
      </c>
      <c r="J13" s="30">
        <f t="shared" si="4"/>
        <v>10</v>
      </c>
      <c r="K13" s="13">
        <f t="shared" si="5"/>
        <v>0.7142857142857143</v>
      </c>
      <c r="L13" s="4">
        <f>Data!O8</f>
        <v>0</v>
      </c>
      <c r="M13" s="5">
        <f t="shared" si="6"/>
        <v>0</v>
      </c>
      <c r="N13" s="4">
        <f>Data!P8</f>
        <v>3</v>
      </c>
      <c r="O13" s="5">
        <f t="shared" si="7"/>
        <v>0.21428571428571427</v>
      </c>
      <c r="P13" s="11">
        <f>Data!X8</f>
        <v>0</v>
      </c>
      <c r="Q13" s="13">
        <f t="shared" si="8"/>
        <v>0</v>
      </c>
      <c r="R13" s="11">
        <f>Data!AA8</f>
        <v>1</v>
      </c>
      <c r="S13" s="13">
        <f t="shared" si="0"/>
        <v>7.1428571428571425E-2</v>
      </c>
      <c r="T13" s="44" t="str">
        <f>Data!AV8</f>
        <v>Piedmont</v>
      </c>
    </row>
    <row r="14" spans="1:21" x14ac:dyDescent="0.2">
      <c r="A14" s="2" t="str">
        <f>Data!A9</f>
        <v>Arlington</v>
      </c>
      <c r="B14" s="4">
        <f>Data!B9</f>
        <v>55</v>
      </c>
      <c r="C14" s="4">
        <f>Data!R9</f>
        <v>56</v>
      </c>
      <c r="D14" s="4">
        <f>Data!M9</f>
        <v>20</v>
      </c>
      <c r="E14" s="5">
        <f t="shared" si="1"/>
        <v>0.35714285714285715</v>
      </c>
      <c r="F14" s="4">
        <f>Data!N9</f>
        <v>17</v>
      </c>
      <c r="G14" s="5">
        <f t="shared" si="2"/>
        <v>0.30357142857142855</v>
      </c>
      <c r="H14" s="11">
        <f>Data!Z9</f>
        <v>4</v>
      </c>
      <c r="I14" s="13">
        <f t="shared" si="3"/>
        <v>7.1428571428571425E-2</v>
      </c>
      <c r="J14" s="30">
        <f t="shared" si="4"/>
        <v>41</v>
      </c>
      <c r="K14" s="13">
        <f t="shared" si="5"/>
        <v>0.7321428571428571</v>
      </c>
      <c r="L14" s="4">
        <f>Data!O9</f>
        <v>0</v>
      </c>
      <c r="M14" s="5">
        <f t="shared" si="6"/>
        <v>0</v>
      </c>
      <c r="N14" s="4">
        <f>Data!P9</f>
        <v>14</v>
      </c>
      <c r="O14" s="5">
        <f t="shared" si="7"/>
        <v>0.25</v>
      </c>
      <c r="P14" s="11">
        <f>Data!X9</f>
        <v>0</v>
      </c>
      <c r="Q14" s="13">
        <f t="shared" si="8"/>
        <v>0</v>
      </c>
      <c r="R14" s="11">
        <f>Data!AA9</f>
        <v>1</v>
      </c>
      <c r="S14" s="13">
        <f t="shared" si="0"/>
        <v>1.7857142857142856E-2</v>
      </c>
      <c r="T14" s="44" t="str">
        <f>Data!AV9</f>
        <v>Northern</v>
      </c>
    </row>
    <row r="15" spans="1:21" x14ac:dyDescent="0.2">
      <c r="A15" s="2" t="str">
        <f>Data!A10</f>
        <v>Augusta</v>
      </c>
      <c r="B15" s="4">
        <f>Data!B10</f>
        <v>1</v>
      </c>
      <c r="C15" s="4">
        <f>Data!R10</f>
        <v>6</v>
      </c>
      <c r="D15" s="4">
        <f>Data!M10</f>
        <v>6</v>
      </c>
      <c r="E15" s="5">
        <f t="shared" si="1"/>
        <v>1</v>
      </c>
      <c r="F15" s="4">
        <f>Data!N10</f>
        <v>0</v>
      </c>
      <c r="G15" s="5">
        <f t="shared" si="2"/>
        <v>0</v>
      </c>
      <c r="H15" s="11">
        <f>Data!Z10</f>
        <v>0</v>
      </c>
      <c r="I15" s="13">
        <f t="shared" si="3"/>
        <v>0</v>
      </c>
      <c r="J15" s="30">
        <f t="shared" si="4"/>
        <v>6</v>
      </c>
      <c r="K15" s="13">
        <f t="shared" si="5"/>
        <v>1</v>
      </c>
      <c r="L15" s="4">
        <f>Data!O10</f>
        <v>0</v>
      </c>
      <c r="M15" s="5">
        <f t="shared" si="6"/>
        <v>0</v>
      </c>
      <c r="N15" s="4">
        <f>Data!P10</f>
        <v>0</v>
      </c>
      <c r="O15" s="5">
        <f t="shared" si="7"/>
        <v>0</v>
      </c>
      <c r="P15" s="11">
        <f>Data!X10</f>
        <v>0</v>
      </c>
      <c r="Q15" s="13">
        <f t="shared" si="8"/>
        <v>0</v>
      </c>
      <c r="R15" s="11">
        <f>Data!AA10</f>
        <v>0</v>
      </c>
      <c r="S15" s="13">
        <f t="shared" si="0"/>
        <v>0</v>
      </c>
      <c r="T15" s="44" t="str">
        <f>Data!AV10</f>
        <v>Piedmont</v>
      </c>
    </row>
    <row r="16" spans="1:21" x14ac:dyDescent="0.2">
      <c r="A16" s="2" t="str">
        <f>Data!A11</f>
        <v>Bath</v>
      </c>
      <c r="B16" s="4">
        <f>Data!B11</f>
        <v>0</v>
      </c>
      <c r="C16" s="4">
        <f>Data!R11</f>
        <v>0</v>
      </c>
      <c r="D16" s="4">
        <f>Data!M11</f>
        <v>0</v>
      </c>
      <c r="E16" s="5">
        <f t="shared" si="1"/>
        <v>0</v>
      </c>
      <c r="F16" s="4">
        <f>Data!N11</f>
        <v>0</v>
      </c>
      <c r="G16" s="5">
        <f t="shared" si="2"/>
        <v>0</v>
      </c>
      <c r="H16" s="11">
        <f>Data!Z11</f>
        <v>0</v>
      </c>
      <c r="I16" s="13">
        <f t="shared" si="3"/>
        <v>0</v>
      </c>
      <c r="J16" s="30">
        <f t="shared" si="4"/>
        <v>0</v>
      </c>
      <c r="K16" s="13">
        <f t="shared" si="5"/>
        <v>0</v>
      </c>
      <c r="L16" s="4">
        <f>Data!O11</f>
        <v>0</v>
      </c>
      <c r="M16" s="5">
        <f t="shared" si="6"/>
        <v>0</v>
      </c>
      <c r="N16" s="4">
        <f>Data!P11</f>
        <v>0</v>
      </c>
      <c r="O16" s="5">
        <f t="shared" si="7"/>
        <v>0</v>
      </c>
      <c r="P16" s="11">
        <f>Data!X11</f>
        <v>0</v>
      </c>
      <c r="Q16" s="13">
        <f t="shared" si="8"/>
        <v>0</v>
      </c>
      <c r="R16" s="11">
        <f>Data!AA11</f>
        <v>0</v>
      </c>
      <c r="S16" s="13">
        <f t="shared" si="0"/>
        <v>0</v>
      </c>
      <c r="T16" s="44" t="str">
        <f>Data!AV11</f>
        <v>Piedmont</v>
      </c>
    </row>
    <row r="17" spans="1:20" x14ac:dyDescent="0.2">
      <c r="A17" s="2" t="str">
        <f>Data!A12</f>
        <v>Bedford City</v>
      </c>
      <c r="B17" s="4">
        <f>Data!B12</f>
        <v>0</v>
      </c>
      <c r="C17" s="4">
        <f>Data!R12</f>
        <v>0</v>
      </c>
      <c r="D17" s="4">
        <f>Data!M12</f>
        <v>0</v>
      </c>
      <c r="E17" s="5">
        <f t="shared" si="1"/>
        <v>0</v>
      </c>
      <c r="F17" s="4">
        <f>Data!N12</f>
        <v>0</v>
      </c>
      <c r="G17" s="5">
        <f t="shared" si="2"/>
        <v>0</v>
      </c>
      <c r="H17" s="11">
        <f>Data!Z12</f>
        <v>0</v>
      </c>
      <c r="I17" s="13">
        <f t="shared" si="3"/>
        <v>0</v>
      </c>
      <c r="J17" s="30">
        <f t="shared" si="4"/>
        <v>0</v>
      </c>
      <c r="K17" s="13">
        <f t="shared" si="5"/>
        <v>0</v>
      </c>
      <c r="L17" s="4">
        <f>Data!O12</f>
        <v>0</v>
      </c>
      <c r="M17" s="5">
        <f t="shared" si="6"/>
        <v>0</v>
      </c>
      <c r="N17" s="4">
        <f>Data!P12</f>
        <v>0</v>
      </c>
      <c r="O17" s="5">
        <f t="shared" si="7"/>
        <v>0</v>
      </c>
      <c r="P17" s="11">
        <f>Data!X12</f>
        <v>0</v>
      </c>
      <c r="Q17" s="13">
        <f t="shared" si="8"/>
        <v>0</v>
      </c>
      <c r="R17" s="11">
        <f>Data!AA12</f>
        <v>0</v>
      </c>
      <c r="S17" s="13">
        <f t="shared" si="0"/>
        <v>0</v>
      </c>
      <c r="T17" s="44" t="str">
        <f>Data!AV12</f>
        <v>Piedmont</v>
      </c>
    </row>
    <row r="18" spans="1:20" x14ac:dyDescent="0.2">
      <c r="A18" s="2" t="str">
        <f>Data!A13</f>
        <v>Bedford County</v>
      </c>
      <c r="B18" s="4">
        <f>Data!B13</f>
        <v>98</v>
      </c>
      <c r="C18" s="4">
        <f>Data!R13</f>
        <v>49</v>
      </c>
      <c r="D18" s="4">
        <f>Data!M13</f>
        <v>13</v>
      </c>
      <c r="E18" s="5">
        <f t="shared" si="1"/>
        <v>0.26530612244897961</v>
      </c>
      <c r="F18" s="4">
        <f>Data!N13</f>
        <v>7</v>
      </c>
      <c r="G18" s="5">
        <f t="shared" si="2"/>
        <v>0.14285714285714285</v>
      </c>
      <c r="H18" s="11">
        <f>Data!Z13</f>
        <v>13</v>
      </c>
      <c r="I18" s="13">
        <f t="shared" si="3"/>
        <v>0.26530612244897961</v>
      </c>
      <c r="J18" s="30">
        <f t="shared" si="4"/>
        <v>33</v>
      </c>
      <c r="K18" s="13">
        <f t="shared" si="5"/>
        <v>0.67346938775510201</v>
      </c>
      <c r="L18" s="4">
        <f>Data!O13</f>
        <v>1</v>
      </c>
      <c r="M18" s="5">
        <f t="shared" si="6"/>
        <v>2.0408163265306121E-2</v>
      </c>
      <c r="N18" s="4">
        <f>Data!P13</f>
        <v>14</v>
      </c>
      <c r="O18" s="5">
        <f t="shared" si="7"/>
        <v>0.2857142857142857</v>
      </c>
      <c r="P18" s="11">
        <f>Data!X13</f>
        <v>0</v>
      </c>
      <c r="Q18" s="13">
        <f t="shared" si="8"/>
        <v>0</v>
      </c>
      <c r="R18" s="11">
        <f>Data!AA13</f>
        <v>1</v>
      </c>
      <c r="S18" s="13">
        <f t="shared" si="0"/>
        <v>2.0408163265306121E-2</v>
      </c>
      <c r="T18" s="44" t="str">
        <f>Data!AV13</f>
        <v>Piedmont</v>
      </c>
    </row>
    <row r="19" spans="1:20" x14ac:dyDescent="0.2">
      <c r="A19" s="2" t="str">
        <f>Data!A14</f>
        <v>Bland</v>
      </c>
      <c r="B19" s="4">
        <f>Data!B14</f>
        <v>5</v>
      </c>
      <c r="C19" s="4">
        <f>Data!R14</f>
        <v>3</v>
      </c>
      <c r="D19" s="4">
        <f>Data!M14</f>
        <v>0</v>
      </c>
      <c r="E19" s="5">
        <f t="shared" si="1"/>
        <v>0</v>
      </c>
      <c r="F19" s="4">
        <f>Data!N14</f>
        <v>1</v>
      </c>
      <c r="G19" s="5">
        <f t="shared" si="2"/>
        <v>0.33333333333333331</v>
      </c>
      <c r="H19" s="11">
        <f>Data!Z14</f>
        <v>0</v>
      </c>
      <c r="I19" s="13">
        <f t="shared" si="3"/>
        <v>0</v>
      </c>
      <c r="J19" s="30">
        <f t="shared" si="4"/>
        <v>1</v>
      </c>
      <c r="K19" s="13">
        <f t="shared" si="5"/>
        <v>0.33333333333333331</v>
      </c>
      <c r="L19" s="4">
        <f>Data!O14</f>
        <v>0</v>
      </c>
      <c r="M19" s="5">
        <f t="shared" si="6"/>
        <v>0</v>
      </c>
      <c r="N19" s="4">
        <f>Data!P14</f>
        <v>2</v>
      </c>
      <c r="O19" s="5">
        <f t="shared" si="7"/>
        <v>0.66666666666666663</v>
      </c>
      <c r="P19" s="11">
        <f>Data!X14</f>
        <v>0</v>
      </c>
      <c r="Q19" s="13">
        <f t="shared" si="8"/>
        <v>0</v>
      </c>
      <c r="R19" s="11">
        <f>Data!AA14</f>
        <v>0</v>
      </c>
      <c r="S19" s="13">
        <f t="shared" si="0"/>
        <v>0</v>
      </c>
      <c r="T19" s="44" t="str">
        <f>Data!AV14</f>
        <v>Western</v>
      </c>
    </row>
    <row r="20" spans="1:20" x14ac:dyDescent="0.2">
      <c r="A20" s="2" t="str">
        <f>Data!A15</f>
        <v>Botetourt</v>
      </c>
      <c r="B20" s="4">
        <f>Data!B15</f>
        <v>15</v>
      </c>
      <c r="C20" s="4">
        <f>Data!R15</f>
        <v>3</v>
      </c>
      <c r="D20" s="4">
        <f>Data!M15</f>
        <v>0</v>
      </c>
      <c r="E20" s="5">
        <f t="shared" si="1"/>
        <v>0</v>
      </c>
      <c r="F20" s="4">
        <f>Data!N15</f>
        <v>1</v>
      </c>
      <c r="G20" s="5">
        <f t="shared" si="2"/>
        <v>0.33333333333333331</v>
      </c>
      <c r="H20" s="11">
        <f>Data!Z15</f>
        <v>1</v>
      </c>
      <c r="I20" s="13">
        <f t="shared" si="3"/>
        <v>0.33333333333333331</v>
      </c>
      <c r="J20" s="30">
        <f t="shared" si="4"/>
        <v>2</v>
      </c>
      <c r="K20" s="13">
        <f t="shared" si="5"/>
        <v>0.66666666666666663</v>
      </c>
      <c r="L20" s="4">
        <f>Data!O15</f>
        <v>1</v>
      </c>
      <c r="M20" s="5">
        <f t="shared" si="6"/>
        <v>0.33333333333333331</v>
      </c>
      <c r="N20" s="4">
        <f>Data!P15</f>
        <v>0</v>
      </c>
      <c r="O20" s="5">
        <f t="shared" si="7"/>
        <v>0</v>
      </c>
      <c r="P20" s="11">
        <f>Data!X15</f>
        <v>0</v>
      </c>
      <c r="Q20" s="13">
        <f t="shared" si="8"/>
        <v>0</v>
      </c>
      <c r="R20" s="11">
        <f>Data!AA15</f>
        <v>0</v>
      </c>
      <c r="S20" s="13">
        <f t="shared" si="0"/>
        <v>0</v>
      </c>
      <c r="T20" s="44" t="str">
        <f>Data!AV15</f>
        <v>Piedmont</v>
      </c>
    </row>
    <row r="21" spans="1:20" x14ac:dyDescent="0.2">
      <c r="A21" s="2" t="str">
        <f>Data!A16</f>
        <v>Bristol</v>
      </c>
      <c r="B21" s="4">
        <f>Data!B16</f>
        <v>54</v>
      </c>
      <c r="C21" s="4">
        <f>Data!R16</f>
        <v>27</v>
      </c>
      <c r="D21" s="4">
        <f>Data!M16</f>
        <v>5</v>
      </c>
      <c r="E21" s="5">
        <f t="shared" si="1"/>
        <v>0.18518518518518517</v>
      </c>
      <c r="F21" s="4">
        <f>Data!N16</f>
        <v>7</v>
      </c>
      <c r="G21" s="5">
        <f t="shared" si="2"/>
        <v>0.25925925925925924</v>
      </c>
      <c r="H21" s="11">
        <f>Data!Z16</f>
        <v>4</v>
      </c>
      <c r="I21" s="13">
        <f t="shared" si="3"/>
        <v>0.14814814814814814</v>
      </c>
      <c r="J21" s="30">
        <f t="shared" si="4"/>
        <v>16</v>
      </c>
      <c r="K21" s="13">
        <f t="shared" si="5"/>
        <v>0.59259259259259256</v>
      </c>
      <c r="L21" s="4">
        <f>Data!O16</f>
        <v>0</v>
      </c>
      <c r="M21" s="5">
        <f t="shared" si="6"/>
        <v>0</v>
      </c>
      <c r="N21" s="4">
        <f>Data!P16</f>
        <v>11</v>
      </c>
      <c r="O21" s="5">
        <f t="shared" si="7"/>
        <v>0.40740740740740738</v>
      </c>
      <c r="P21" s="11">
        <f>Data!X16</f>
        <v>0</v>
      </c>
      <c r="Q21" s="13">
        <f t="shared" si="8"/>
        <v>0</v>
      </c>
      <c r="R21" s="11">
        <f>Data!AA16</f>
        <v>0</v>
      </c>
      <c r="S21" s="13">
        <f t="shared" si="0"/>
        <v>0</v>
      </c>
      <c r="T21" s="44" t="str">
        <f>Data!AV16</f>
        <v>Western</v>
      </c>
    </row>
    <row r="22" spans="1:20" x14ac:dyDescent="0.2">
      <c r="A22" s="2" t="str">
        <f>Data!A17</f>
        <v>Brunswick</v>
      </c>
      <c r="B22" s="4">
        <f>Data!B17</f>
        <v>7</v>
      </c>
      <c r="C22" s="4">
        <f>Data!R17</f>
        <v>2</v>
      </c>
      <c r="D22" s="4">
        <f>Data!M17</f>
        <v>1</v>
      </c>
      <c r="E22" s="5">
        <f t="shared" si="1"/>
        <v>0.5</v>
      </c>
      <c r="F22" s="4">
        <f>Data!N17</f>
        <v>0</v>
      </c>
      <c r="G22" s="5">
        <f t="shared" si="2"/>
        <v>0</v>
      </c>
      <c r="H22" s="11">
        <f>Data!Z17</f>
        <v>0</v>
      </c>
      <c r="I22" s="13">
        <f t="shared" si="3"/>
        <v>0</v>
      </c>
      <c r="J22" s="30">
        <f t="shared" si="4"/>
        <v>1</v>
      </c>
      <c r="K22" s="13">
        <f t="shared" si="5"/>
        <v>0.5</v>
      </c>
      <c r="L22" s="4">
        <f>Data!O17</f>
        <v>1</v>
      </c>
      <c r="M22" s="5">
        <f t="shared" si="6"/>
        <v>0.5</v>
      </c>
      <c r="N22" s="4">
        <f>Data!P17</f>
        <v>0</v>
      </c>
      <c r="O22" s="5">
        <f t="shared" si="7"/>
        <v>0</v>
      </c>
      <c r="P22" s="11">
        <f>Data!X17</f>
        <v>0</v>
      </c>
      <c r="Q22" s="13">
        <f t="shared" si="8"/>
        <v>0</v>
      </c>
      <c r="R22" s="11">
        <f>Data!AA17</f>
        <v>0</v>
      </c>
      <c r="S22" s="13">
        <f t="shared" si="0"/>
        <v>0</v>
      </c>
      <c r="T22" s="44" t="str">
        <f>Data!AV17</f>
        <v>Eastern</v>
      </c>
    </row>
    <row r="23" spans="1:20" x14ac:dyDescent="0.2">
      <c r="A23" s="2" t="str">
        <f>Data!A18</f>
        <v>Buchanan</v>
      </c>
      <c r="B23" s="4">
        <f>Data!B18</f>
        <v>61</v>
      </c>
      <c r="C23" s="4">
        <f>Data!R18</f>
        <v>26</v>
      </c>
      <c r="D23" s="4">
        <f>Data!M18</f>
        <v>8</v>
      </c>
      <c r="E23" s="5">
        <f t="shared" si="1"/>
        <v>0.30769230769230771</v>
      </c>
      <c r="F23" s="4">
        <f>Data!N18</f>
        <v>0</v>
      </c>
      <c r="G23" s="5">
        <f t="shared" si="2"/>
        <v>0</v>
      </c>
      <c r="H23" s="11">
        <f>Data!Z18</f>
        <v>7</v>
      </c>
      <c r="I23" s="13">
        <f t="shared" si="3"/>
        <v>0.26923076923076922</v>
      </c>
      <c r="J23" s="30">
        <f t="shared" si="4"/>
        <v>15</v>
      </c>
      <c r="K23" s="13">
        <f t="shared" si="5"/>
        <v>0.57692307692307687</v>
      </c>
      <c r="L23" s="4">
        <f>Data!O18</f>
        <v>1</v>
      </c>
      <c r="M23" s="5">
        <f t="shared" si="6"/>
        <v>3.8461538461538464E-2</v>
      </c>
      <c r="N23" s="4">
        <f>Data!P18</f>
        <v>9</v>
      </c>
      <c r="O23" s="5">
        <f t="shared" si="7"/>
        <v>0.34615384615384615</v>
      </c>
      <c r="P23" s="11">
        <f>Data!X18</f>
        <v>0</v>
      </c>
      <c r="Q23" s="13">
        <f t="shared" si="8"/>
        <v>0</v>
      </c>
      <c r="R23" s="11">
        <f>Data!AA18</f>
        <v>1</v>
      </c>
      <c r="S23" s="13">
        <f t="shared" si="0"/>
        <v>3.8461538461538464E-2</v>
      </c>
      <c r="T23" s="44" t="str">
        <f>Data!AV18</f>
        <v>Western</v>
      </c>
    </row>
    <row r="24" spans="1:20" x14ac:dyDescent="0.2">
      <c r="A24" s="2" t="str">
        <f>Data!A19</f>
        <v>Buckingham</v>
      </c>
      <c r="B24" s="4">
        <f>Data!B19</f>
        <v>21</v>
      </c>
      <c r="C24" s="4">
        <f>Data!R19</f>
        <v>5</v>
      </c>
      <c r="D24" s="4">
        <f>Data!M19</f>
        <v>0</v>
      </c>
      <c r="E24" s="5">
        <f t="shared" si="1"/>
        <v>0</v>
      </c>
      <c r="F24" s="4">
        <f>Data!N19</f>
        <v>1</v>
      </c>
      <c r="G24" s="5">
        <f t="shared" si="2"/>
        <v>0.2</v>
      </c>
      <c r="H24" s="11">
        <f>Data!Z19</f>
        <v>2</v>
      </c>
      <c r="I24" s="13">
        <f t="shared" si="3"/>
        <v>0.4</v>
      </c>
      <c r="J24" s="30">
        <f t="shared" si="4"/>
        <v>3</v>
      </c>
      <c r="K24" s="13">
        <f t="shared" si="5"/>
        <v>0.6</v>
      </c>
      <c r="L24" s="4">
        <f>Data!O19</f>
        <v>0</v>
      </c>
      <c r="M24" s="5">
        <f t="shared" si="6"/>
        <v>0</v>
      </c>
      <c r="N24" s="4">
        <f>Data!P19</f>
        <v>2</v>
      </c>
      <c r="O24" s="5">
        <f t="shared" si="7"/>
        <v>0.4</v>
      </c>
      <c r="P24" s="11">
        <f>Data!X19</f>
        <v>0</v>
      </c>
      <c r="Q24" s="13">
        <f t="shared" si="8"/>
        <v>0</v>
      </c>
      <c r="R24" s="11">
        <f>Data!AA19</f>
        <v>0</v>
      </c>
      <c r="S24" s="13">
        <f t="shared" si="0"/>
        <v>0</v>
      </c>
      <c r="T24" s="44" t="str">
        <f>Data!AV19</f>
        <v>Central</v>
      </c>
    </row>
    <row r="25" spans="1:20" x14ac:dyDescent="0.2">
      <c r="A25" s="2" t="str">
        <f>Data!A20</f>
        <v>Buena Vista</v>
      </c>
      <c r="B25" s="4">
        <f>Data!B20</f>
        <v>0</v>
      </c>
      <c r="C25" s="4">
        <f>Data!R20</f>
        <v>0</v>
      </c>
      <c r="D25" s="4">
        <f>Data!M20</f>
        <v>0</v>
      </c>
      <c r="E25" s="5">
        <f t="shared" si="1"/>
        <v>0</v>
      </c>
      <c r="F25" s="4">
        <f>Data!N20</f>
        <v>0</v>
      </c>
      <c r="G25" s="5">
        <f t="shared" si="2"/>
        <v>0</v>
      </c>
      <c r="H25" s="11">
        <f>Data!Z20</f>
        <v>0</v>
      </c>
      <c r="I25" s="13">
        <f t="shared" si="3"/>
        <v>0</v>
      </c>
      <c r="J25" s="30">
        <f t="shared" si="4"/>
        <v>0</v>
      </c>
      <c r="K25" s="13">
        <f t="shared" si="5"/>
        <v>0</v>
      </c>
      <c r="L25" s="4">
        <f>Data!O20</f>
        <v>0</v>
      </c>
      <c r="M25" s="5">
        <f t="shared" si="6"/>
        <v>0</v>
      </c>
      <c r="N25" s="4">
        <f>Data!P20</f>
        <v>0</v>
      </c>
      <c r="O25" s="5">
        <f t="shared" si="7"/>
        <v>0</v>
      </c>
      <c r="P25" s="11">
        <f>Data!X20</f>
        <v>0</v>
      </c>
      <c r="Q25" s="13">
        <f t="shared" si="8"/>
        <v>0</v>
      </c>
      <c r="R25" s="11">
        <f>Data!AA20</f>
        <v>0</v>
      </c>
      <c r="S25" s="13">
        <f t="shared" si="0"/>
        <v>0</v>
      </c>
      <c r="T25" s="44" t="str">
        <f>Data!AV20</f>
        <v>Piedmont</v>
      </c>
    </row>
    <row r="26" spans="1:20" x14ac:dyDescent="0.2">
      <c r="A26" s="2" t="str">
        <f>Data!A21</f>
        <v>Campbell</v>
      </c>
      <c r="B26" s="4">
        <f>Data!B21</f>
        <v>61</v>
      </c>
      <c r="C26" s="4">
        <f>Data!R21</f>
        <v>22</v>
      </c>
      <c r="D26" s="4">
        <f>Data!M21</f>
        <v>3</v>
      </c>
      <c r="E26" s="5">
        <f t="shared" si="1"/>
        <v>0.13636363636363635</v>
      </c>
      <c r="F26" s="4">
        <f>Data!N21</f>
        <v>6</v>
      </c>
      <c r="G26" s="5">
        <f t="shared" si="2"/>
        <v>0.27272727272727271</v>
      </c>
      <c r="H26" s="11">
        <f>Data!Z21</f>
        <v>11</v>
      </c>
      <c r="I26" s="13">
        <f t="shared" si="3"/>
        <v>0.5</v>
      </c>
      <c r="J26" s="30">
        <f t="shared" si="4"/>
        <v>20</v>
      </c>
      <c r="K26" s="13">
        <f t="shared" si="5"/>
        <v>0.90909090909090906</v>
      </c>
      <c r="L26" s="4">
        <f>Data!O21</f>
        <v>0</v>
      </c>
      <c r="M26" s="5">
        <f t="shared" si="6"/>
        <v>0</v>
      </c>
      <c r="N26" s="4">
        <f>Data!P21</f>
        <v>2</v>
      </c>
      <c r="O26" s="5">
        <f t="shared" si="7"/>
        <v>9.0909090909090912E-2</v>
      </c>
      <c r="P26" s="11">
        <f>Data!X21</f>
        <v>0</v>
      </c>
      <c r="Q26" s="13">
        <f t="shared" si="8"/>
        <v>0</v>
      </c>
      <c r="R26" s="11">
        <f>Data!AA21</f>
        <v>0</v>
      </c>
      <c r="S26" s="13">
        <f t="shared" si="0"/>
        <v>0</v>
      </c>
      <c r="T26" s="44" t="str">
        <f>Data!AV21</f>
        <v>Piedmont</v>
      </c>
    </row>
    <row r="27" spans="1:20" x14ac:dyDescent="0.2">
      <c r="A27" s="2" t="str">
        <f>Data!A22</f>
        <v>Caroline</v>
      </c>
      <c r="B27" s="4">
        <f>Data!B22</f>
        <v>13</v>
      </c>
      <c r="C27" s="4">
        <f>Data!R22</f>
        <v>8</v>
      </c>
      <c r="D27" s="4">
        <f>Data!M22</f>
        <v>0</v>
      </c>
      <c r="E27" s="5">
        <f t="shared" si="1"/>
        <v>0</v>
      </c>
      <c r="F27" s="4">
        <f>Data!N22</f>
        <v>5</v>
      </c>
      <c r="G27" s="5">
        <f t="shared" si="2"/>
        <v>0.625</v>
      </c>
      <c r="H27" s="11">
        <f>Data!Z22</f>
        <v>0</v>
      </c>
      <c r="I27" s="13">
        <f t="shared" si="3"/>
        <v>0</v>
      </c>
      <c r="J27" s="30">
        <f t="shared" si="4"/>
        <v>5</v>
      </c>
      <c r="K27" s="13">
        <f t="shared" si="5"/>
        <v>0.625</v>
      </c>
      <c r="L27" s="4">
        <f>Data!O22</f>
        <v>0</v>
      </c>
      <c r="M27" s="5">
        <f t="shared" si="6"/>
        <v>0</v>
      </c>
      <c r="N27" s="4">
        <f>Data!P22</f>
        <v>3</v>
      </c>
      <c r="O27" s="5">
        <f t="shared" si="7"/>
        <v>0.375</v>
      </c>
      <c r="P27" s="11">
        <f>Data!X22</f>
        <v>0</v>
      </c>
      <c r="Q27" s="13">
        <f t="shared" si="8"/>
        <v>0</v>
      </c>
      <c r="R27" s="11">
        <f>Data!AA22</f>
        <v>0</v>
      </c>
      <c r="S27" s="13">
        <f t="shared" si="0"/>
        <v>0</v>
      </c>
      <c r="T27" s="44" t="str">
        <f>Data!AV22</f>
        <v>Central</v>
      </c>
    </row>
    <row r="28" spans="1:20" x14ac:dyDescent="0.2">
      <c r="A28" s="2" t="str">
        <f>Data!A23</f>
        <v>Carroll</v>
      </c>
      <c r="B28" s="4">
        <f>Data!B23</f>
        <v>85</v>
      </c>
      <c r="C28" s="4">
        <f>Data!R23</f>
        <v>37</v>
      </c>
      <c r="D28" s="4">
        <f>Data!M23</f>
        <v>7</v>
      </c>
      <c r="E28" s="5">
        <f t="shared" si="1"/>
        <v>0.1891891891891892</v>
      </c>
      <c r="F28" s="4">
        <f>Data!N23</f>
        <v>19</v>
      </c>
      <c r="G28" s="5">
        <f t="shared" si="2"/>
        <v>0.51351351351351349</v>
      </c>
      <c r="H28" s="11">
        <f>Data!Z23</f>
        <v>4</v>
      </c>
      <c r="I28" s="13">
        <f t="shared" si="3"/>
        <v>0.10810810810810811</v>
      </c>
      <c r="J28" s="30">
        <f t="shared" si="4"/>
        <v>30</v>
      </c>
      <c r="K28" s="13">
        <f t="shared" si="5"/>
        <v>0.81081081081081086</v>
      </c>
      <c r="L28" s="4">
        <f>Data!O23</f>
        <v>1</v>
      </c>
      <c r="M28" s="5">
        <f t="shared" si="6"/>
        <v>2.7027027027027029E-2</v>
      </c>
      <c r="N28" s="4">
        <f>Data!P23</f>
        <v>6</v>
      </c>
      <c r="O28" s="5">
        <f t="shared" si="7"/>
        <v>0.16216216216216217</v>
      </c>
      <c r="P28" s="11">
        <f>Data!X23</f>
        <v>0</v>
      </c>
      <c r="Q28" s="13">
        <f t="shared" si="8"/>
        <v>0</v>
      </c>
      <c r="R28" s="11">
        <f>Data!AA23</f>
        <v>0</v>
      </c>
      <c r="S28" s="13">
        <f t="shared" si="0"/>
        <v>0</v>
      </c>
      <c r="T28" s="44" t="str">
        <f>Data!AV23</f>
        <v>Western</v>
      </c>
    </row>
    <row r="29" spans="1:20" x14ac:dyDescent="0.2">
      <c r="A29" s="2" t="str">
        <f>Data!A24</f>
        <v>Charles City</v>
      </c>
      <c r="B29" s="4">
        <f>Data!B24</f>
        <v>2</v>
      </c>
      <c r="C29" s="4">
        <f>Data!R24</f>
        <v>3</v>
      </c>
      <c r="D29" s="4">
        <f>Data!M24</f>
        <v>0</v>
      </c>
      <c r="E29" s="5">
        <f t="shared" si="1"/>
        <v>0</v>
      </c>
      <c r="F29" s="4">
        <f>Data!N24</f>
        <v>0</v>
      </c>
      <c r="G29" s="5">
        <f t="shared" si="2"/>
        <v>0</v>
      </c>
      <c r="H29" s="11">
        <f>Data!Z24</f>
        <v>2</v>
      </c>
      <c r="I29" s="13">
        <f t="shared" si="3"/>
        <v>0.66666666666666663</v>
      </c>
      <c r="J29" s="30">
        <f t="shared" si="4"/>
        <v>2</v>
      </c>
      <c r="K29" s="13">
        <f t="shared" si="5"/>
        <v>0.66666666666666663</v>
      </c>
      <c r="L29" s="4">
        <f>Data!O24</f>
        <v>0</v>
      </c>
      <c r="M29" s="5">
        <f t="shared" si="6"/>
        <v>0</v>
      </c>
      <c r="N29" s="4">
        <f>Data!P24</f>
        <v>1</v>
      </c>
      <c r="O29" s="5">
        <f t="shared" si="7"/>
        <v>0.33333333333333331</v>
      </c>
      <c r="P29" s="11">
        <f>Data!X24</f>
        <v>0</v>
      </c>
      <c r="Q29" s="13">
        <f t="shared" si="8"/>
        <v>0</v>
      </c>
      <c r="R29" s="11">
        <f>Data!AA24</f>
        <v>0</v>
      </c>
      <c r="S29" s="13">
        <f t="shared" si="0"/>
        <v>0</v>
      </c>
      <c r="T29" s="44" t="str">
        <f>Data!AV24</f>
        <v>Central</v>
      </c>
    </row>
    <row r="30" spans="1:20" x14ac:dyDescent="0.2">
      <c r="A30" s="2" t="str">
        <f>Data!A25</f>
        <v>Charlotte</v>
      </c>
      <c r="B30" s="4">
        <f>Data!B25</f>
        <v>18</v>
      </c>
      <c r="C30" s="4">
        <f>Data!R25</f>
        <v>10</v>
      </c>
      <c r="D30" s="4">
        <f>Data!M25</f>
        <v>1</v>
      </c>
      <c r="E30" s="5">
        <f t="shared" si="1"/>
        <v>0.1</v>
      </c>
      <c r="F30" s="4">
        <f>Data!N25</f>
        <v>5</v>
      </c>
      <c r="G30" s="5">
        <f t="shared" si="2"/>
        <v>0.5</v>
      </c>
      <c r="H30" s="11">
        <f>Data!Z25</f>
        <v>0</v>
      </c>
      <c r="I30" s="13">
        <f t="shared" si="3"/>
        <v>0</v>
      </c>
      <c r="J30" s="30">
        <f t="shared" si="4"/>
        <v>6</v>
      </c>
      <c r="K30" s="13">
        <f t="shared" si="5"/>
        <v>0.6</v>
      </c>
      <c r="L30" s="4">
        <f>Data!O25</f>
        <v>0</v>
      </c>
      <c r="M30" s="5">
        <f t="shared" si="6"/>
        <v>0</v>
      </c>
      <c r="N30" s="4">
        <f>Data!P25</f>
        <v>4</v>
      </c>
      <c r="O30" s="5">
        <f t="shared" si="7"/>
        <v>0.4</v>
      </c>
      <c r="P30" s="11">
        <f>Data!X25</f>
        <v>0</v>
      </c>
      <c r="Q30" s="13">
        <f t="shared" si="8"/>
        <v>0</v>
      </c>
      <c r="R30" s="11">
        <f>Data!AA25</f>
        <v>0</v>
      </c>
      <c r="S30" s="13">
        <f t="shared" si="0"/>
        <v>0</v>
      </c>
      <c r="T30" s="44" t="str">
        <f>Data!AV25</f>
        <v>Piedmont</v>
      </c>
    </row>
    <row r="31" spans="1:20" x14ac:dyDescent="0.2">
      <c r="A31" s="2" t="str">
        <f>Data!A26</f>
        <v>Charlottesville</v>
      </c>
      <c r="B31" s="4">
        <f>Data!B26</f>
        <v>97</v>
      </c>
      <c r="C31" s="4">
        <f>Data!R26</f>
        <v>55</v>
      </c>
      <c r="D31" s="4">
        <f>Data!M26</f>
        <v>7</v>
      </c>
      <c r="E31" s="5">
        <f t="shared" si="1"/>
        <v>0.12727272727272726</v>
      </c>
      <c r="F31" s="4">
        <f>Data!N26</f>
        <v>37</v>
      </c>
      <c r="G31" s="5">
        <f t="shared" si="2"/>
        <v>0.67272727272727273</v>
      </c>
      <c r="H31" s="11">
        <f>Data!Z26</f>
        <v>3</v>
      </c>
      <c r="I31" s="13">
        <f t="shared" si="3"/>
        <v>5.4545454545454543E-2</v>
      </c>
      <c r="J31" s="30">
        <f t="shared" si="4"/>
        <v>47</v>
      </c>
      <c r="K31" s="13">
        <f t="shared" si="5"/>
        <v>0.8545454545454545</v>
      </c>
      <c r="L31" s="4">
        <f>Data!O26</f>
        <v>1</v>
      </c>
      <c r="M31" s="5">
        <f t="shared" si="6"/>
        <v>1.8181818181818181E-2</v>
      </c>
      <c r="N31" s="4">
        <f>Data!P26</f>
        <v>7</v>
      </c>
      <c r="O31" s="5">
        <f t="shared" si="7"/>
        <v>0.12727272727272726</v>
      </c>
      <c r="P31" s="11">
        <f>Data!X26</f>
        <v>0</v>
      </c>
      <c r="Q31" s="13">
        <f t="shared" si="8"/>
        <v>0</v>
      </c>
      <c r="R31" s="11">
        <f>Data!AA26</f>
        <v>0</v>
      </c>
      <c r="S31" s="13">
        <f t="shared" si="0"/>
        <v>0</v>
      </c>
      <c r="T31" s="44" t="str">
        <f>Data!AV26</f>
        <v>Piedmont</v>
      </c>
    </row>
    <row r="32" spans="1:20" x14ac:dyDescent="0.2">
      <c r="A32" s="2" t="str">
        <f>Data!A27</f>
        <v>Chesapeake</v>
      </c>
      <c r="B32" s="4">
        <f>Data!B27</f>
        <v>53</v>
      </c>
      <c r="C32" s="4">
        <f>Data!R27</f>
        <v>24</v>
      </c>
      <c r="D32" s="4">
        <f>Data!M27</f>
        <v>2</v>
      </c>
      <c r="E32" s="5">
        <f t="shared" si="1"/>
        <v>8.3333333333333329E-2</v>
      </c>
      <c r="F32" s="4">
        <f>Data!N27</f>
        <v>5</v>
      </c>
      <c r="G32" s="5">
        <f t="shared" si="2"/>
        <v>0.20833333333333334</v>
      </c>
      <c r="H32" s="11">
        <f>Data!Z27</f>
        <v>5</v>
      </c>
      <c r="I32" s="13">
        <f t="shared" si="3"/>
        <v>0.20833333333333334</v>
      </c>
      <c r="J32" s="30">
        <f t="shared" si="4"/>
        <v>12</v>
      </c>
      <c r="K32" s="13">
        <f t="shared" si="5"/>
        <v>0.5</v>
      </c>
      <c r="L32" s="4">
        <f>Data!O27</f>
        <v>1</v>
      </c>
      <c r="M32" s="5">
        <f t="shared" si="6"/>
        <v>4.1666666666666664E-2</v>
      </c>
      <c r="N32" s="4">
        <f>Data!P27</f>
        <v>11</v>
      </c>
      <c r="O32" s="5">
        <f t="shared" si="7"/>
        <v>0.45833333333333331</v>
      </c>
      <c r="P32" s="11">
        <f>Data!X27</f>
        <v>0</v>
      </c>
      <c r="Q32" s="13">
        <f t="shared" si="8"/>
        <v>0</v>
      </c>
      <c r="R32" s="11">
        <f>Data!AA27</f>
        <v>0</v>
      </c>
      <c r="S32" s="13">
        <f t="shared" si="0"/>
        <v>0</v>
      </c>
      <c r="T32" s="44" t="str">
        <f>Data!AV27</f>
        <v>Eastern</v>
      </c>
    </row>
    <row r="33" spans="1:20" x14ac:dyDescent="0.2">
      <c r="A33" s="2" t="str">
        <f>Data!A28</f>
        <v>Chesterfield</v>
      </c>
      <c r="B33" s="4">
        <f>Data!B28</f>
        <v>118</v>
      </c>
      <c r="C33" s="4">
        <f>Data!R28</f>
        <v>42</v>
      </c>
      <c r="D33" s="4">
        <f>Data!M28</f>
        <v>5</v>
      </c>
      <c r="E33" s="5">
        <f t="shared" si="1"/>
        <v>0.11904761904761904</v>
      </c>
      <c r="F33" s="4">
        <f>Data!N28</f>
        <v>9</v>
      </c>
      <c r="G33" s="5">
        <f t="shared" si="2"/>
        <v>0.21428571428571427</v>
      </c>
      <c r="H33" s="11">
        <f>Data!Z28</f>
        <v>13</v>
      </c>
      <c r="I33" s="13">
        <f t="shared" si="3"/>
        <v>0.30952380952380953</v>
      </c>
      <c r="J33" s="30">
        <f t="shared" si="4"/>
        <v>27</v>
      </c>
      <c r="K33" s="13">
        <f t="shared" si="5"/>
        <v>0.6428571428571429</v>
      </c>
      <c r="L33" s="4">
        <f>Data!O28</f>
        <v>0</v>
      </c>
      <c r="M33" s="5">
        <f t="shared" si="6"/>
        <v>0</v>
      </c>
      <c r="N33" s="4">
        <f>Data!P28</f>
        <v>15</v>
      </c>
      <c r="O33" s="5">
        <f t="shared" si="7"/>
        <v>0.35714285714285715</v>
      </c>
      <c r="P33" s="11">
        <f>Data!X28</f>
        <v>0</v>
      </c>
      <c r="Q33" s="13">
        <f t="shared" si="8"/>
        <v>0</v>
      </c>
      <c r="R33" s="11">
        <f>Data!AA28</f>
        <v>0</v>
      </c>
      <c r="S33" s="13">
        <f t="shared" si="0"/>
        <v>0</v>
      </c>
      <c r="T33" s="44" t="str">
        <f>Data!AV28</f>
        <v>Central</v>
      </c>
    </row>
    <row r="34" spans="1:20" x14ac:dyDescent="0.2">
      <c r="A34" s="2" t="str">
        <f>Data!A29</f>
        <v>Clarke</v>
      </c>
      <c r="B34" s="4">
        <f>Data!B29</f>
        <v>5</v>
      </c>
      <c r="C34" s="4">
        <f>Data!R29</f>
        <v>4</v>
      </c>
      <c r="D34" s="4">
        <f>Data!M29</f>
        <v>0</v>
      </c>
      <c r="E34" s="5">
        <f t="shared" si="1"/>
        <v>0</v>
      </c>
      <c r="F34" s="4">
        <f>Data!N29</f>
        <v>0</v>
      </c>
      <c r="G34" s="5">
        <f t="shared" si="2"/>
        <v>0</v>
      </c>
      <c r="H34" s="11">
        <f>Data!Z29</f>
        <v>2</v>
      </c>
      <c r="I34" s="13">
        <f t="shared" si="3"/>
        <v>0.5</v>
      </c>
      <c r="J34" s="30">
        <f t="shared" si="4"/>
        <v>2</v>
      </c>
      <c r="K34" s="13">
        <f t="shared" si="5"/>
        <v>0.5</v>
      </c>
      <c r="L34" s="4">
        <f>Data!O29</f>
        <v>0</v>
      </c>
      <c r="M34" s="5">
        <f t="shared" si="6"/>
        <v>0</v>
      </c>
      <c r="N34" s="4">
        <f>Data!P29</f>
        <v>2</v>
      </c>
      <c r="O34" s="5">
        <f t="shared" si="7"/>
        <v>0.5</v>
      </c>
      <c r="P34" s="11">
        <f>Data!X29</f>
        <v>0</v>
      </c>
      <c r="Q34" s="13">
        <f t="shared" si="8"/>
        <v>0</v>
      </c>
      <c r="R34" s="11">
        <f>Data!AA29</f>
        <v>0</v>
      </c>
      <c r="S34" s="13">
        <f t="shared" si="0"/>
        <v>0</v>
      </c>
      <c r="T34" s="44" t="str">
        <f>Data!AV29</f>
        <v>Northern</v>
      </c>
    </row>
    <row r="35" spans="1:20" x14ac:dyDescent="0.2">
      <c r="A35" s="2" t="str">
        <f>Data!A30</f>
        <v>Clifton Forge</v>
      </c>
      <c r="B35" s="4">
        <f>Data!B30</f>
        <v>0</v>
      </c>
      <c r="C35" s="4">
        <f>Data!R30</f>
        <v>0</v>
      </c>
      <c r="D35" s="4">
        <f>Data!M30</f>
        <v>0</v>
      </c>
      <c r="E35" s="5">
        <f t="shared" si="1"/>
        <v>0</v>
      </c>
      <c r="F35" s="4">
        <f>Data!N30</f>
        <v>0</v>
      </c>
      <c r="G35" s="5">
        <f t="shared" si="2"/>
        <v>0</v>
      </c>
      <c r="H35" s="11">
        <f>Data!Z30</f>
        <v>0</v>
      </c>
      <c r="I35" s="13">
        <f t="shared" si="3"/>
        <v>0</v>
      </c>
      <c r="J35" s="30">
        <f t="shared" si="4"/>
        <v>0</v>
      </c>
      <c r="K35" s="13">
        <f t="shared" si="5"/>
        <v>0</v>
      </c>
      <c r="L35" s="4">
        <f>Data!O30</f>
        <v>0</v>
      </c>
      <c r="M35" s="5">
        <f t="shared" si="6"/>
        <v>0</v>
      </c>
      <c r="N35" s="4">
        <f>Data!P30</f>
        <v>0</v>
      </c>
      <c r="O35" s="5">
        <f t="shared" si="7"/>
        <v>0</v>
      </c>
      <c r="P35" s="11">
        <f>Data!X30</f>
        <v>0</v>
      </c>
      <c r="Q35" s="13">
        <f t="shared" si="8"/>
        <v>0</v>
      </c>
      <c r="R35" s="11">
        <f>Data!AA30</f>
        <v>0</v>
      </c>
      <c r="S35" s="13">
        <f t="shared" si="0"/>
        <v>0</v>
      </c>
      <c r="T35" s="44" t="str">
        <f>Data!AV30</f>
        <v>Piedmont</v>
      </c>
    </row>
    <row r="36" spans="1:20" x14ac:dyDescent="0.2">
      <c r="A36" s="2" t="str">
        <f>Data!A31</f>
        <v>Colonial Heights</v>
      </c>
      <c r="B36" s="4">
        <f>Data!B31</f>
        <v>0</v>
      </c>
      <c r="C36" s="4">
        <f>Data!R31</f>
        <v>0</v>
      </c>
      <c r="D36" s="4">
        <f>Data!M31</f>
        <v>0</v>
      </c>
      <c r="E36" s="5">
        <f t="shared" si="1"/>
        <v>0</v>
      </c>
      <c r="F36" s="4">
        <f>Data!N31</f>
        <v>0</v>
      </c>
      <c r="G36" s="5">
        <f t="shared" si="2"/>
        <v>0</v>
      </c>
      <c r="H36" s="11">
        <f>Data!Z31</f>
        <v>0</v>
      </c>
      <c r="I36" s="13">
        <f t="shared" si="3"/>
        <v>0</v>
      </c>
      <c r="J36" s="30">
        <f t="shared" si="4"/>
        <v>0</v>
      </c>
      <c r="K36" s="13">
        <f t="shared" si="5"/>
        <v>0</v>
      </c>
      <c r="L36" s="4">
        <f>Data!O31</f>
        <v>0</v>
      </c>
      <c r="M36" s="5">
        <f t="shared" si="6"/>
        <v>0</v>
      </c>
      <c r="N36" s="4">
        <f>Data!P31</f>
        <v>0</v>
      </c>
      <c r="O36" s="5">
        <f t="shared" si="7"/>
        <v>0</v>
      </c>
      <c r="P36" s="11">
        <f>Data!X31</f>
        <v>0</v>
      </c>
      <c r="Q36" s="13">
        <f t="shared" si="8"/>
        <v>0</v>
      </c>
      <c r="R36" s="11">
        <f>Data!AA31</f>
        <v>0</v>
      </c>
      <c r="S36" s="13">
        <f t="shared" si="0"/>
        <v>0</v>
      </c>
      <c r="T36" s="44" t="str">
        <f>Data!AV31</f>
        <v>Central</v>
      </c>
    </row>
    <row r="37" spans="1:20" x14ac:dyDescent="0.2">
      <c r="A37" s="2" t="str">
        <f>Data!A32</f>
        <v>Covington</v>
      </c>
      <c r="B37" s="4">
        <f>Data!B32</f>
        <v>0</v>
      </c>
      <c r="C37" s="4">
        <f>Data!R32</f>
        <v>0</v>
      </c>
      <c r="D37" s="4">
        <f>Data!M32</f>
        <v>0</v>
      </c>
      <c r="E37" s="5">
        <f t="shared" si="1"/>
        <v>0</v>
      </c>
      <c r="F37" s="4">
        <f>Data!N32</f>
        <v>0</v>
      </c>
      <c r="G37" s="5">
        <f t="shared" si="2"/>
        <v>0</v>
      </c>
      <c r="H37" s="11">
        <f>Data!Z32</f>
        <v>0</v>
      </c>
      <c r="I37" s="13">
        <f t="shared" si="3"/>
        <v>0</v>
      </c>
      <c r="J37" s="30">
        <f t="shared" si="4"/>
        <v>0</v>
      </c>
      <c r="K37" s="13">
        <f t="shared" si="5"/>
        <v>0</v>
      </c>
      <c r="L37" s="4">
        <f>Data!O32</f>
        <v>0</v>
      </c>
      <c r="M37" s="5">
        <f t="shared" si="6"/>
        <v>0</v>
      </c>
      <c r="N37" s="4">
        <f>Data!P32</f>
        <v>0</v>
      </c>
      <c r="O37" s="5">
        <f t="shared" si="7"/>
        <v>0</v>
      </c>
      <c r="P37" s="11">
        <f>Data!X32</f>
        <v>0</v>
      </c>
      <c r="Q37" s="13">
        <f t="shared" si="8"/>
        <v>0</v>
      </c>
      <c r="R37" s="11">
        <f>Data!AA32</f>
        <v>0</v>
      </c>
      <c r="S37" s="13">
        <f t="shared" si="0"/>
        <v>0</v>
      </c>
      <c r="T37" s="44" t="str">
        <f>Data!AV32</f>
        <v>Piedmont</v>
      </c>
    </row>
    <row r="38" spans="1:20" x14ac:dyDescent="0.2">
      <c r="A38" s="2" t="str">
        <f>Data!A33</f>
        <v>Craig</v>
      </c>
      <c r="B38" s="4">
        <f>Data!B33</f>
        <v>22</v>
      </c>
      <c r="C38" s="4">
        <f>Data!R33</f>
        <v>4</v>
      </c>
      <c r="D38" s="4">
        <f>Data!M33</f>
        <v>3</v>
      </c>
      <c r="E38" s="5">
        <f t="shared" si="1"/>
        <v>0.75</v>
      </c>
      <c r="F38" s="4">
        <f>Data!N33</f>
        <v>1</v>
      </c>
      <c r="G38" s="5">
        <f>IF(C38=0,0,F38/C38)</f>
        <v>0.25</v>
      </c>
      <c r="H38" s="11">
        <f>Data!Z33</f>
        <v>0</v>
      </c>
      <c r="I38" s="13">
        <f t="shared" si="3"/>
        <v>0</v>
      </c>
      <c r="J38" s="30">
        <f>H38+F38+D38</f>
        <v>4</v>
      </c>
      <c r="K38" s="13">
        <f t="shared" si="5"/>
        <v>1</v>
      </c>
      <c r="L38" s="4">
        <f>Data!O33</f>
        <v>0</v>
      </c>
      <c r="M38" s="5">
        <f t="shared" si="6"/>
        <v>0</v>
      </c>
      <c r="N38" s="4">
        <f>Data!P33</f>
        <v>0</v>
      </c>
      <c r="O38" s="5">
        <f t="shared" si="7"/>
        <v>0</v>
      </c>
      <c r="P38" s="11">
        <f>Data!X33</f>
        <v>0</v>
      </c>
      <c r="Q38" s="13">
        <f t="shared" si="8"/>
        <v>0</v>
      </c>
      <c r="R38" s="11">
        <f>Data!AA33</f>
        <v>0</v>
      </c>
      <c r="S38" s="13">
        <f t="shared" si="0"/>
        <v>0</v>
      </c>
      <c r="T38" s="44" t="str">
        <f>Data!AV33</f>
        <v>Piedmont</v>
      </c>
    </row>
    <row r="39" spans="1:20" x14ac:dyDescent="0.2">
      <c r="A39" s="2" t="str">
        <f>Data!A34</f>
        <v>Culpeper</v>
      </c>
      <c r="B39" s="4">
        <f>Data!B34</f>
        <v>29</v>
      </c>
      <c r="C39" s="4">
        <f>Data!R34</f>
        <v>24</v>
      </c>
      <c r="D39" s="4">
        <f>Data!M34</f>
        <v>4</v>
      </c>
      <c r="E39" s="5">
        <f t="shared" si="1"/>
        <v>0.16666666666666666</v>
      </c>
      <c r="F39" s="4">
        <f>Data!N34</f>
        <v>9</v>
      </c>
      <c r="G39" s="5">
        <f t="shared" si="2"/>
        <v>0.375</v>
      </c>
      <c r="H39" s="11">
        <f>Data!Z34</f>
        <v>6</v>
      </c>
      <c r="I39" s="13">
        <f t="shared" si="3"/>
        <v>0.25</v>
      </c>
      <c r="J39" s="30">
        <f t="shared" si="4"/>
        <v>19</v>
      </c>
      <c r="K39" s="13">
        <f t="shared" si="5"/>
        <v>0.79166666666666663</v>
      </c>
      <c r="L39" s="4">
        <f>Data!O34</f>
        <v>0</v>
      </c>
      <c r="M39" s="5">
        <f t="shared" si="6"/>
        <v>0</v>
      </c>
      <c r="N39" s="4">
        <f>Data!P34</f>
        <v>5</v>
      </c>
      <c r="O39" s="5">
        <f t="shared" si="7"/>
        <v>0.20833333333333334</v>
      </c>
      <c r="P39" s="11">
        <f>Data!X34</f>
        <v>0</v>
      </c>
      <c r="Q39" s="13">
        <f t="shared" si="8"/>
        <v>0</v>
      </c>
      <c r="R39" s="11">
        <f>Data!AA34</f>
        <v>0</v>
      </c>
      <c r="S39" s="13">
        <f t="shared" ref="S39:S70" si="9">IF(C39=0,0,R39/C39)</f>
        <v>0</v>
      </c>
      <c r="T39" s="44" t="str">
        <f>Data!AV34</f>
        <v>Northern</v>
      </c>
    </row>
    <row r="40" spans="1:20" x14ac:dyDescent="0.2">
      <c r="A40" s="2" t="str">
        <f>Data!A35</f>
        <v>Cumberland</v>
      </c>
      <c r="B40" s="4">
        <f>Data!B35</f>
        <v>10</v>
      </c>
      <c r="C40" s="4">
        <f>Data!R35</f>
        <v>4</v>
      </c>
      <c r="D40" s="4">
        <f>Data!M35</f>
        <v>2</v>
      </c>
      <c r="E40" s="5">
        <f t="shared" si="1"/>
        <v>0.5</v>
      </c>
      <c r="F40" s="4">
        <f>Data!N35</f>
        <v>0</v>
      </c>
      <c r="G40" s="5">
        <f t="shared" si="2"/>
        <v>0</v>
      </c>
      <c r="H40" s="11">
        <f>Data!Z35</f>
        <v>1</v>
      </c>
      <c r="I40" s="13">
        <f t="shared" si="3"/>
        <v>0.25</v>
      </c>
      <c r="J40" s="30">
        <f t="shared" si="4"/>
        <v>3</v>
      </c>
      <c r="K40" s="13">
        <f t="shared" si="5"/>
        <v>0.75</v>
      </c>
      <c r="L40" s="4">
        <f>Data!O35</f>
        <v>0</v>
      </c>
      <c r="M40" s="5">
        <f t="shared" si="6"/>
        <v>0</v>
      </c>
      <c r="N40" s="4">
        <f>Data!P35</f>
        <v>1</v>
      </c>
      <c r="O40" s="5">
        <f t="shared" si="7"/>
        <v>0.25</v>
      </c>
      <c r="P40" s="11">
        <f>Data!X35</f>
        <v>0</v>
      </c>
      <c r="Q40" s="13">
        <f t="shared" si="8"/>
        <v>0</v>
      </c>
      <c r="R40" s="11">
        <f>Data!AA35</f>
        <v>0</v>
      </c>
      <c r="S40" s="13">
        <f t="shared" si="9"/>
        <v>0</v>
      </c>
      <c r="T40" s="44" t="str">
        <f>Data!AV35</f>
        <v>Central</v>
      </c>
    </row>
    <row r="41" spans="1:20" x14ac:dyDescent="0.2">
      <c r="A41" s="2" t="str">
        <f>Data!A36</f>
        <v>Danville</v>
      </c>
      <c r="B41" s="4">
        <f>Data!B36</f>
        <v>42</v>
      </c>
      <c r="C41" s="4">
        <f>Data!R36</f>
        <v>29</v>
      </c>
      <c r="D41" s="4">
        <f>Data!M36</f>
        <v>11</v>
      </c>
      <c r="E41" s="5">
        <f t="shared" si="1"/>
        <v>0.37931034482758619</v>
      </c>
      <c r="F41" s="4">
        <f>Data!N36</f>
        <v>1</v>
      </c>
      <c r="G41" s="5">
        <f t="shared" si="2"/>
        <v>3.4482758620689655E-2</v>
      </c>
      <c r="H41" s="11">
        <f>Data!Z36</f>
        <v>5</v>
      </c>
      <c r="I41" s="13">
        <f t="shared" si="3"/>
        <v>0.17241379310344829</v>
      </c>
      <c r="J41" s="30">
        <f t="shared" si="4"/>
        <v>17</v>
      </c>
      <c r="K41" s="13">
        <f t="shared" si="5"/>
        <v>0.58620689655172409</v>
      </c>
      <c r="L41" s="4">
        <f>Data!O36</f>
        <v>2</v>
      </c>
      <c r="M41" s="5">
        <f t="shared" si="6"/>
        <v>6.8965517241379309E-2</v>
      </c>
      <c r="N41" s="4">
        <f>Data!P36</f>
        <v>10</v>
      </c>
      <c r="O41" s="5">
        <f t="shared" si="7"/>
        <v>0.34482758620689657</v>
      </c>
      <c r="P41" s="11">
        <f>Data!X36</f>
        <v>0</v>
      </c>
      <c r="Q41" s="13">
        <f t="shared" si="8"/>
        <v>0</v>
      </c>
      <c r="R41" s="11">
        <f>Data!AA36</f>
        <v>0</v>
      </c>
      <c r="S41" s="13">
        <f t="shared" si="9"/>
        <v>0</v>
      </c>
      <c r="T41" s="44" t="str">
        <f>Data!AV36</f>
        <v>Piedmont</v>
      </c>
    </row>
    <row r="42" spans="1:20" x14ac:dyDescent="0.2">
      <c r="A42" s="2" t="str">
        <f>Data!A37</f>
        <v>Dickenson</v>
      </c>
      <c r="B42" s="4">
        <f>Data!B37</f>
        <v>30</v>
      </c>
      <c r="C42" s="4">
        <f>Data!R37</f>
        <v>26</v>
      </c>
      <c r="D42" s="4">
        <f>Data!M37</f>
        <v>5</v>
      </c>
      <c r="E42" s="5">
        <f t="shared" si="1"/>
        <v>0.19230769230769232</v>
      </c>
      <c r="F42" s="4">
        <f>Data!N37</f>
        <v>12</v>
      </c>
      <c r="G42" s="5">
        <f t="shared" si="2"/>
        <v>0.46153846153846156</v>
      </c>
      <c r="H42" s="11">
        <f>Data!Z37</f>
        <v>4</v>
      </c>
      <c r="I42" s="13">
        <f t="shared" si="3"/>
        <v>0.15384615384615385</v>
      </c>
      <c r="J42" s="30">
        <f t="shared" si="4"/>
        <v>21</v>
      </c>
      <c r="K42" s="13">
        <f t="shared" si="5"/>
        <v>0.80769230769230771</v>
      </c>
      <c r="L42" s="4">
        <f>Data!O37</f>
        <v>0</v>
      </c>
      <c r="M42" s="5">
        <f t="shared" si="6"/>
        <v>0</v>
      </c>
      <c r="N42" s="4">
        <f>Data!P37</f>
        <v>4</v>
      </c>
      <c r="O42" s="5">
        <f t="shared" si="7"/>
        <v>0.15384615384615385</v>
      </c>
      <c r="P42" s="11">
        <f>Data!X37</f>
        <v>1</v>
      </c>
      <c r="Q42" s="13">
        <f t="shared" si="8"/>
        <v>3.8461538461538464E-2</v>
      </c>
      <c r="R42" s="11">
        <f>Data!AA37</f>
        <v>0</v>
      </c>
      <c r="S42" s="13">
        <f t="shared" si="9"/>
        <v>0</v>
      </c>
      <c r="T42" s="44" t="str">
        <f>Data!AV37</f>
        <v>Western</v>
      </c>
    </row>
    <row r="43" spans="1:20" x14ac:dyDescent="0.2">
      <c r="A43" s="2" t="str">
        <f>Data!A38</f>
        <v>Dinwiddie</v>
      </c>
      <c r="B43" s="4">
        <f>Data!B38</f>
        <v>15</v>
      </c>
      <c r="C43" s="4">
        <f>Data!R38</f>
        <v>2</v>
      </c>
      <c r="D43" s="4">
        <f>Data!M38</f>
        <v>0</v>
      </c>
      <c r="E43" s="5">
        <f t="shared" si="1"/>
        <v>0</v>
      </c>
      <c r="F43" s="4">
        <f>Data!N38</f>
        <v>1</v>
      </c>
      <c r="G43" s="5">
        <f t="shared" si="2"/>
        <v>0.5</v>
      </c>
      <c r="H43" s="11">
        <f>Data!Z38</f>
        <v>0</v>
      </c>
      <c r="I43" s="13">
        <f t="shared" si="3"/>
        <v>0</v>
      </c>
      <c r="J43" s="30">
        <f t="shared" si="4"/>
        <v>1</v>
      </c>
      <c r="K43" s="13">
        <f t="shared" si="5"/>
        <v>0.5</v>
      </c>
      <c r="L43" s="4">
        <f>Data!O38</f>
        <v>0</v>
      </c>
      <c r="M43" s="5">
        <f t="shared" si="6"/>
        <v>0</v>
      </c>
      <c r="N43" s="4">
        <f>Data!P38</f>
        <v>1</v>
      </c>
      <c r="O43" s="5">
        <f t="shared" si="7"/>
        <v>0.5</v>
      </c>
      <c r="P43" s="11">
        <f>Data!X38</f>
        <v>0</v>
      </c>
      <c r="Q43" s="13">
        <f t="shared" si="8"/>
        <v>0</v>
      </c>
      <c r="R43" s="11">
        <f>Data!AA38</f>
        <v>0</v>
      </c>
      <c r="S43" s="13">
        <f t="shared" si="9"/>
        <v>0</v>
      </c>
      <c r="T43" s="44" t="str">
        <f>Data!AV38</f>
        <v>Eastern</v>
      </c>
    </row>
    <row r="44" spans="1:20" x14ac:dyDescent="0.2">
      <c r="A44" s="2" t="str">
        <f>Data!A39</f>
        <v>Emporia</v>
      </c>
      <c r="B44" s="4">
        <f>Data!B39</f>
        <v>0</v>
      </c>
      <c r="C44" s="4">
        <f>Data!R39</f>
        <v>0</v>
      </c>
      <c r="D44" s="4">
        <f>Data!M39</f>
        <v>0</v>
      </c>
      <c r="E44" s="5">
        <f t="shared" si="1"/>
        <v>0</v>
      </c>
      <c r="F44" s="4">
        <f>Data!N39</f>
        <v>0</v>
      </c>
      <c r="G44" s="5">
        <f t="shared" si="2"/>
        <v>0</v>
      </c>
      <c r="H44" s="11">
        <f>Data!Z39</f>
        <v>0</v>
      </c>
      <c r="I44" s="13">
        <f t="shared" si="3"/>
        <v>0</v>
      </c>
      <c r="J44" s="30">
        <f t="shared" si="4"/>
        <v>0</v>
      </c>
      <c r="K44" s="13">
        <f t="shared" si="5"/>
        <v>0</v>
      </c>
      <c r="L44" s="4">
        <f>Data!O39</f>
        <v>0</v>
      </c>
      <c r="M44" s="5">
        <f t="shared" si="6"/>
        <v>0</v>
      </c>
      <c r="N44" s="4">
        <f>Data!P39</f>
        <v>0</v>
      </c>
      <c r="O44" s="5">
        <f t="shared" si="7"/>
        <v>0</v>
      </c>
      <c r="P44" s="11">
        <f>Data!X39</f>
        <v>0</v>
      </c>
      <c r="Q44" s="13">
        <f t="shared" si="8"/>
        <v>0</v>
      </c>
      <c r="R44" s="11">
        <f>Data!AA39</f>
        <v>0</v>
      </c>
      <c r="S44" s="13">
        <f t="shared" si="9"/>
        <v>0</v>
      </c>
      <c r="T44" s="44" t="str">
        <f>Data!AV39</f>
        <v>Eastern</v>
      </c>
    </row>
    <row r="45" spans="1:20" x14ac:dyDescent="0.2">
      <c r="A45" s="2" t="str">
        <f>Data!A40</f>
        <v>Essex</v>
      </c>
      <c r="B45" s="4">
        <f>Data!B40</f>
        <v>14</v>
      </c>
      <c r="C45" s="4">
        <f>Data!R40</f>
        <v>8</v>
      </c>
      <c r="D45" s="4">
        <f>Data!M40</f>
        <v>1</v>
      </c>
      <c r="E45" s="5">
        <f t="shared" si="1"/>
        <v>0.125</v>
      </c>
      <c r="F45" s="4">
        <f>Data!N40</f>
        <v>1</v>
      </c>
      <c r="G45" s="5">
        <f t="shared" si="2"/>
        <v>0.125</v>
      </c>
      <c r="H45" s="11">
        <f>Data!Z40</f>
        <v>5</v>
      </c>
      <c r="I45" s="13">
        <f t="shared" si="3"/>
        <v>0.625</v>
      </c>
      <c r="J45" s="30">
        <f t="shared" si="4"/>
        <v>7</v>
      </c>
      <c r="K45" s="13">
        <f t="shared" si="5"/>
        <v>0.875</v>
      </c>
      <c r="L45" s="4">
        <f>Data!O40</f>
        <v>0</v>
      </c>
      <c r="M45" s="5">
        <f t="shared" si="6"/>
        <v>0</v>
      </c>
      <c r="N45" s="4">
        <f>Data!P40</f>
        <v>1</v>
      </c>
      <c r="O45" s="5">
        <f t="shared" si="7"/>
        <v>0.125</v>
      </c>
      <c r="P45" s="11">
        <f>Data!X40</f>
        <v>0</v>
      </c>
      <c r="Q45" s="13">
        <f t="shared" si="8"/>
        <v>0</v>
      </c>
      <c r="R45" s="11">
        <f>Data!AA40</f>
        <v>0</v>
      </c>
      <c r="S45" s="13">
        <f t="shared" si="9"/>
        <v>0</v>
      </c>
      <c r="T45" s="44" t="str">
        <f>Data!AV40</f>
        <v>Central</v>
      </c>
    </row>
    <row r="46" spans="1:20" x14ac:dyDescent="0.2">
      <c r="A46" s="2" t="str">
        <f>Data!A41</f>
        <v>Fairfax City</v>
      </c>
      <c r="B46" s="4">
        <f>Data!B41</f>
        <v>0</v>
      </c>
      <c r="C46" s="4">
        <f>Data!R41</f>
        <v>0</v>
      </c>
      <c r="D46" s="4">
        <f>Data!M41</f>
        <v>0</v>
      </c>
      <c r="E46" s="5">
        <f t="shared" si="1"/>
        <v>0</v>
      </c>
      <c r="F46" s="4">
        <f>Data!N41</f>
        <v>0</v>
      </c>
      <c r="G46" s="5">
        <f t="shared" si="2"/>
        <v>0</v>
      </c>
      <c r="H46" s="11">
        <f>Data!Z41</f>
        <v>0</v>
      </c>
      <c r="I46" s="13">
        <f t="shared" si="3"/>
        <v>0</v>
      </c>
      <c r="J46" s="30">
        <f t="shared" si="4"/>
        <v>0</v>
      </c>
      <c r="K46" s="13">
        <f t="shared" si="5"/>
        <v>0</v>
      </c>
      <c r="L46" s="4">
        <f>Data!O41</f>
        <v>0</v>
      </c>
      <c r="M46" s="5">
        <f t="shared" si="6"/>
        <v>0</v>
      </c>
      <c r="N46" s="4">
        <f>Data!P41</f>
        <v>0</v>
      </c>
      <c r="O46" s="5">
        <f t="shared" si="7"/>
        <v>0</v>
      </c>
      <c r="P46" s="11">
        <f>Data!X41</f>
        <v>0</v>
      </c>
      <c r="Q46" s="13">
        <f t="shared" si="8"/>
        <v>0</v>
      </c>
      <c r="R46" s="11">
        <f>Data!AA41</f>
        <v>0</v>
      </c>
      <c r="S46" s="13">
        <f t="shared" si="9"/>
        <v>0</v>
      </c>
      <c r="T46" s="44" t="str">
        <f>Data!AV41</f>
        <v>Northern</v>
      </c>
    </row>
    <row r="47" spans="1:20" x14ac:dyDescent="0.2">
      <c r="A47" s="2" t="str">
        <f>Data!A42</f>
        <v>Fairfax County</v>
      </c>
      <c r="B47" s="4">
        <f>Data!B42</f>
        <v>185</v>
      </c>
      <c r="C47" s="4">
        <f>Data!R42</f>
        <v>87</v>
      </c>
      <c r="D47" s="4">
        <f>Data!M42</f>
        <v>21</v>
      </c>
      <c r="E47" s="5">
        <f t="shared" si="1"/>
        <v>0.2413793103448276</v>
      </c>
      <c r="F47" s="4">
        <f>Data!N42</f>
        <v>33</v>
      </c>
      <c r="G47" s="5">
        <f t="shared" si="2"/>
        <v>0.37931034482758619</v>
      </c>
      <c r="H47" s="11">
        <f>Data!Z42</f>
        <v>13</v>
      </c>
      <c r="I47" s="13">
        <f t="shared" si="3"/>
        <v>0.14942528735632185</v>
      </c>
      <c r="J47" s="30">
        <f t="shared" si="4"/>
        <v>67</v>
      </c>
      <c r="K47" s="13">
        <f t="shared" si="5"/>
        <v>0.77011494252873558</v>
      </c>
      <c r="L47" s="4">
        <f>Data!O42</f>
        <v>1</v>
      </c>
      <c r="M47" s="5">
        <f t="shared" si="6"/>
        <v>1.1494252873563218E-2</v>
      </c>
      <c r="N47" s="4">
        <f>Data!P42</f>
        <v>18</v>
      </c>
      <c r="O47" s="5">
        <f t="shared" si="7"/>
        <v>0.20689655172413793</v>
      </c>
      <c r="P47" s="11">
        <f>Data!X42</f>
        <v>0</v>
      </c>
      <c r="Q47" s="13">
        <f t="shared" si="8"/>
        <v>0</v>
      </c>
      <c r="R47" s="11">
        <f>Data!AA42</f>
        <v>1</v>
      </c>
      <c r="S47" s="13">
        <f t="shared" si="9"/>
        <v>1.1494252873563218E-2</v>
      </c>
      <c r="T47" s="44" t="str">
        <f>Data!AV42</f>
        <v>Northern</v>
      </c>
    </row>
    <row r="48" spans="1:20" x14ac:dyDescent="0.2">
      <c r="A48" s="2" t="str">
        <f>Data!A43</f>
        <v>Falls Church</v>
      </c>
      <c r="B48" s="4">
        <f>Data!B43</f>
        <v>0</v>
      </c>
      <c r="C48" s="4">
        <f>Data!R43</f>
        <v>0</v>
      </c>
      <c r="D48" s="4">
        <f>Data!M43</f>
        <v>0</v>
      </c>
      <c r="E48" s="5">
        <f t="shared" si="1"/>
        <v>0</v>
      </c>
      <c r="F48" s="4">
        <f>Data!N43</f>
        <v>0</v>
      </c>
      <c r="G48" s="5">
        <f t="shared" si="2"/>
        <v>0</v>
      </c>
      <c r="H48" s="11">
        <f>Data!Z43</f>
        <v>0</v>
      </c>
      <c r="I48" s="13">
        <f t="shared" si="3"/>
        <v>0</v>
      </c>
      <c r="J48" s="30">
        <f t="shared" si="4"/>
        <v>0</v>
      </c>
      <c r="K48" s="13">
        <f t="shared" si="5"/>
        <v>0</v>
      </c>
      <c r="L48" s="4">
        <f>Data!O43</f>
        <v>0</v>
      </c>
      <c r="M48" s="5">
        <f t="shared" si="6"/>
        <v>0</v>
      </c>
      <c r="N48" s="4">
        <f>Data!P43</f>
        <v>0</v>
      </c>
      <c r="O48" s="5">
        <f t="shared" si="7"/>
        <v>0</v>
      </c>
      <c r="P48" s="11">
        <f>Data!X43</f>
        <v>0</v>
      </c>
      <c r="Q48" s="13">
        <f t="shared" si="8"/>
        <v>0</v>
      </c>
      <c r="R48" s="11">
        <f>Data!AA43</f>
        <v>0</v>
      </c>
      <c r="S48" s="13">
        <f t="shared" si="9"/>
        <v>0</v>
      </c>
      <c r="T48" s="44" t="str">
        <f>Data!AV43</f>
        <v>Northern</v>
      </c>
    </row>
    <row r="49" spans="1:20" x14ac:dyDescent="0.2">
      <c r="A49" s="2" t="str">
        <f>Data!A44</f>
        <v>Fauquier</v>
      </c>
      <c r="B49" s="4">
        <f>Data!B44</f>
        <v>43</v>
      </c>
      <c r="C49" s="4">
        <f>Data!R44</f>
        <v>23</v>
      </c>
      <c r="D49" s="4">
        <f>Data!M44</f>
        <v>5</v>
      </c>
      <c r="E49" s="5">
        <f t="shared" si="1"/>
        <v>0.21739130434782608</v>
      </c>
      <c r="F49" s="4">
        <f>Data!N44</f>
        <v>12</v>
      </c>
      <c r="G49" s="5">
        <f t="shared" si="2"/>
        <v>0.52173913043478259</v>
      </c>
      <c r="H49" s="11">
        <f>Data!Z44</f>
        <v>3</v>
      </c>
      <c r="I49" s="13">
        <f t="shared" si="3"/>
        <v>0.13043478260869565</v>
      </c>
      <c r="J49" s="30">
        <f t="shared" si="4"/>
        <v>20</v>
      </c>
      <c r="K49" s="13">
        <f t="shared" si="5"/>
        <v>0.86956521739130432</v>
      </c>
      <c r="L49" s="4">
        <f>Data!O44</f>
        <v>0</v>
      </c>
      <c r="M49" s="5">
        <f t="shared" si="6"/>
        <v>0</v>
      </c>
      <c r="N49" s="4">
        <f>Data!P44</f>
        <v>3</v>
      </c>
      <c r="O49" s="5">
        <f t="shared" si="7"/>
        <v>0.13043478260869565</v>
      </c>
      <c r="P49" s="11">
        <f>Data!X44</f>
        <v>0</v>
      </c>
      <c r="Q49" s="13">
        <f t="shared" si="8"/>
        <v>0</v>
      </c>
      <c r="R49" s="11">
        <f>Data!AA44</f>
        <v>0</v>
      </c>
      <c r="S49" s="13">
        <f t="shared" si="9"/>
        <v>0</v>
      </c>
      <c r="T49" s="44" t="str">
        <f>Data!AV44</f>
        <v>Northern</v>
      </c>
    </row>
    <row r="50" spans="1:20" x14ac:dyDescent="0.2">
      <c r="A50" s="2" t="str">
        <f>Data!A45</f>
        <v>Floyd</v>
      </c>
      <c r="B50" s="4">
        <f>Data!B45</f>
        <v>20</v>
      </c>
      <c r="C50" s="4">
        <f>Data!R45</f>
        <v>3</v>
      </c>
      <c r="D50" s="4">
        <f>Data!M45</f>
        <v>0</v>
      </c>
      <c r="E50" s="5">
        <f t="shared" si="1"/>
        <v>0</v>
      </c>
      <c r="F50" s="4">
        <f>Data!N45</f>
        <v>0</v>
      </c>
      <c r="G50" s="5">
        <f t="shared" si="2"/>
        <v>0</v>
      </c>
      <c r="H50" s="11">
        <f>Data!Z45</f>
        <v>1</v>
      </c>
      <c r="I50" s="13">
        <f t="shared" si="3"/>
        <v>0.33333333333333331</v>
      </c>
      <c r="J50" s="30">
        <f t="shared" si="4"/>
        <v>1</v>
      </c>
      <c r="K50" s="13">
        <f t="shared" si="5"/>
        <v>0.33333333333333331</v>
      </c>
      <c r="L50" s="4">
        <f>Data!O45</f>
        <v>0</v>
      </c>
      <c r="M50" s="5">
        <f t="shared" si="6"/>
        <v>0</v>
      </c>
      <c r="N50" s="4">
        <f>Data!P45</f>
        <v>2</v>
      </c>
      <c r="O50" s="5">
        <f t="shared" si="7"/>
        <v>0.66666666666666663</v>
      </c>
      <c r="P50" s="11">
        <f>Data!X45</f>
        <v>0</v>
      </c>
      <c r="Q50" s="13">
        <f t="shared" si="8"/>
        <v>0</v>
      </c>
      <c r="R50" s="11">
        <f>Data!AA45</f>
        <v>0</v>
      </c>
      <c r="S50" s="13">
        <f t="shared" si="9"/>
        <v>0</v>
      </c>
      <c r="T50" s="44" t="str">
        <f>Data!AV45</f>
        <v>Western</v>
      </c>
    </row>
    <row r="51" spans="1:20" x14ac:dyDescent="0.2">
      <c r="A51" s="2" t="str">
        <f>Data!A46</f>
        <v>Fluvanna</v>
      </c>
      <c r="B51" s="4">
        <f>Data!B46</f>
        <v>17</v>
      </c>
      <c r="C51" s="4">
        <f>Data!R46</f>
        <v>14</v>
      </c>
      <c r="D51" s="4">
        <f>Data!M46</f>
        <v>4</v>
      </c>
      <c r="E51" s="5">
        <f t="shared" si="1"/>
        <v>0.2857142857142857</v>
      </c>
      <c r="F51" s="4">
        <f>Data!N46</f>
        <v>4</v>
      </c>
      <c r="G51" s="5">
        <f t="shared" si="2"/>
        <v>0.2857142857142857</v>
      </c>
      <c r="H51" s="11">
        <f>Data!Z46</f>
        <v>1</v>
      </c>
      <c r="I51" s="13">
        <f t="shared" si="3"/>
        <v>7.1428571428571425E-2</v>
      </c>
      <c r="J51" s="30">
        <f t="shared" si="4"/>
        <v>9</v>
      </c>
      <c r="K51" s="13">
        <f t="shared" si="5"/>
        <v>0.6428571428571429</v>
      </c>
      <c r="L51" s="4">
        <f>Data!O46</f>
        <v>0</v>
      </c>
      <c r="M51" s="5">
        <f t="shared" si="6"/>
        <v>0</v>
      </c>
      <c r="N51" s="4">
        <f>Data!P46</f>
        <v>5</v>
      </c>
      <c r="O51" s="5">
        <f t="shared" si="7"/>
        <v>0.35714285714285715</v>
      </c>
      <c r="P51" s="11">
        <f>Data!X46</f>
        <v>0</v>
      </c>
      <c r="Q51" s="13">
        <f t="shared" si="8"/>
        <v>0</v>
      </c>
      <c r="R51" s="11">
        <f>Data!AA46</f>
        <v>0</v>
      </c>
      <c r="S51" s="13">
        <f t="shared" si="9"/>
        <v>0</v>
      </c>
      <c r="T51" s="44" t="str">
        <f>Data!AV46</f>
        <v>Central</v>
      </c>
    </row>
    <row r="52" spans="1:20" x14ac:dyDescent="0.2">
      <c r="A52" s="2" t="str">
        <f>Data!A47</f>
        <v>Franklin City</v>
      </c>
      <c r="B52" s="4">
        <f>Data!B47</f>
        <v>6</v>
      </c>
      <c r="C52" s="4">
        <f>Data!R47</f>
        <v>2</v>
      </c>
      <c r="D52" s="4">
        <f>Data!M47</f>
        <v>1</v>
      </c>
      <c r="E52" s="5">
        <f t="shared" si="1"/>
        <v>0.5</v>
      </c>
      <c r="F52" s="4">
        <f>Data!N47</f>
        <v>0</v>
      </c>
      <c r="G52" s="5">
        <f t="shared" si="2"/>
        <v>0</v>
      </c>
      <c r="H52" s="11">
        <f>Data!Z47</f>
        <v>0</v>
      </c>
      <c r="I52" s="13">
        <f t="shared" si="3"/>
        <v>0</v>
      </c>
      <c r="J52" s="30">
        <f t="shared" si="4"/>
        <v>1</v>
      </c>
      <c r="K52" s="13">
        <f t="shared" si="5"/>
        <v>0.5</v>
      </c>
      <c r="L52" s="4">
        <f>Data!O47</f>
        <v>0</v>
      </c>
      <c r="M52" s="5">
        <f t="shared" si="6"/>
        <v>0</v>
      </c>
      <c r="N52" s="4">
        <f>Data!P47</f>
        <v>1</v>
      </c>
      <c r="O52" s="5">
        <f t="shared" si="7"/>
        <v>0.5</v>
      </c>
      <c r="P52" s="11">
        <f>Data!X47</f>
        <v>0</v>
      </c>
      <c r="Q52" s="13">
        <f t="shared" si="8"/>
        <v>0</v>
      </c>
      <c r="R52" s="11">
        <f>Data!AA47</f>
        <v>0</v>
      </c>
      <c r="S52" s="13">
        <f t="shared" si="9"/>
        <v>0</v>
      </c>
      <c r="T52" s="44" t="str">
        <f>Data!AV47</f>
        <v>Eastern</v>
      </c>
    </row>
    <row r="53" spans="1:20" x14ac:dyDescent="0.2">
      <c r="A53" s="2" t="str">
        <f>Data!A48</f>
        <v>Franklin County</v>
      </c>
      <c r="B53" s="4">
        <f>Data!B48</f>
        <v>89</v>
      </c>
      <c r="C53" s="4">
        <f>Data!R48</f>
        <v>47</v>
      </c>
      <c r="D53" s="4">
        <f>Data!M48</f>
        <v>12</v>
      </c>
      <c r="E53" s="5">
        <f t="shared" si="1"/>
        <v>0.25531914893617019</v>
      </c>
      <c r="F53" s="4">
        <f>Data!N48</f>
        <v>20</v>
      </c>
      <c r="G53" s="5">
        <f t="shared" si="2"/>
        <v>0.42553191489361702</v>
      </c>
      <c r="H53" s="11">
        <f>Data!Z48</f>
        <v>6</v>
      </c>
      <c r="I53" s="13">
        <f t="shared" si="3"/>
        <v>0.1276595744680851</v>
      </c>
      <c r="J53" s="30">
        <f t="shared" si="4"/>
        <v>38</v>
      </c>
      <c r="K53" s="13">
        <f t="shared" si="5"/>
        <v>0.80851063829787229</v>
      </c>
      <c r="L53" s="4">
        <f>Data!O48</f>
        <v>0</v>
      </c>
      <c r="M53" s="5">
        <f t="shared" si="6"/>
        <v>0</v>
      </c>
      <c r="N53" s="4">
        <f>Data!P48</f>
        <v>9</v>
      </c>
      <c r="O53" s="5">
        <f t="shared" si="7"/>
        <v>0.19148936170212766</v>
      </c>
      <c r="P53" s="11">
        <f>Data!X48</f>
        <v>0</v>
      </c>
      <c r="Q53" s="13">
        <f t="shared" si="8"/>
        <v>0</v>
      </c>
      <c r="R53" s="11">
        <f>Data!AA48</f>
        <v>0</v>
      </c>
      <c r="S53" s="13">
        <f t="shared" si="9"/>
        <v>0</v>
      </c>
      <c r="T53" s="44" t="str">
        <f>Data!AV48</f>
        <v>Piedmont</v>
      </c>
    </row>
    <row r="54" spans="1:20" x14ac:dyDescent="0.2">
      <c r="A54" s="2" t="str">
        <f>Data!A49</f>
        <v>Frederick</v>
      </c>
      <c r="B54" s="4">
        <f>Data!B49</f>
        <v>37</v>
      </c>
      <c r="C54" s="4">
        <f>Data!R49</f>
        <v>22</v>
      </c>
      <c r="D54" s="4">
        <f>Data!M49</f>
        <v>6</v>
      </c>
      <c r="E54" s="5">
        <f t="shared" si="1"/>
        <v>0.27272727272727271</v>
      </c>
      <c r="F54" s="4">
        <f>Data!N49</f>
        <v>2</v>
      </c>
      <c r="G54" s="5">
        <f t="shared" si="2"/>
        <v>9.0909090909090912E-2</v>
      </c>
      <c r="H54" s="11">
        <f>Data!Z49</f>
        <v>6</v>
      </c>
      <c r="I54" s="13">
        <f t="shared" si="3"/>
        <v>0.27272727272727271</v>
      </c>
      <c r="J54" s="30">
        <f t="shared" si="4"/>
        <v>14</v>
      </c>
      <c r="K54" s="13">
        <f t="shared" si="5"/>
        <v>0.63636363636363635</v>
      </c>
      <c r="L54" s="4">
        <f>Data!O49</f>
        <v>1</v>
      </c>
      <c r="M54" s="5">
        <f t="shared" si="6"/>
        <v>4.5454545454545456E-2</v>
      </c>
      <c r="N54" s="4">
        <f>Data!P49</f>
        <v>6</v>
      </c>
      <c r="O54" s="5">
        <f t="shared" si="7"/>
        <v>0.27272727272727271</v>
      </c>
      <c r="P54" s="11">
        <f>Data!X49</f>
        <v>1</v>
      </c>
      <c r="Q54" s="13">
        <f t="shared" si="8"/>
        <v>4.5454545454545456E-2</v>
      </c>
      <c r="R54" s="11">
        <f>Data!AA49</f>
        <v>0</v>
      </c>
      <c r="S54" s="13">
        <f t="shared" si="9"/>
        <v>0</v>
      </c>
      <c r="T54" s="44" t="str">
        <f>Data!AV49</f>
        <v>Northern</v>
      </c>
    </row>
    <row r="55" spans="1:20" x14ac:dyDescent="0.2">
      <c r="A55" s="2" t="str">
        <f>Data!A50</f>
        <v>Fredericksburg</v>
      </c>
      <c r="B55" s="4">
        <f>Data!B50</f>
        <v>31</v>
      </c>
      <c r="C55" s="4">
        <f>Data!R50</f>
        <v>37</v>
      </c>
      <c r="D55" s="4">
        <f>Data!M50</f>
        <v>6</v>
      </c>
      <c r="E55" s="5">
        <f t="shared" si="1"/>
        <v>0.16216216216216217</v>
      </c>
      <c r="F55" s="4">
        <f>Data!N50</f>
        <v>20</v>
      </c>
      <c r="G55" s="5">
        <f t="shared" si="2"/>
        <v>0.54054054054054057</v>
      </c>
      <c r="H55" s="11">
        <f>Data!Z50</f>
        <v>9</v>
      </c>
      <c r="I55" s="13">
        <f t="shared" si="3"/>
        <v>0.24324324324324326</v>
      </c>
      <c r="J55" s="30">
        <f t="shared" si="4"/>
        <v>35</v>
      </c>
      <c r="K55" s="13">
        <f t="shared" si="5"/>
        <v>0.94594594594594594</v>
      </c>
      <c r="L55" s="4">
        <f>Data!O50</f>
        <v>0</v>
      </c>
      <c r="M55" s="5">
        <f t="shared" si="6"/>
        <v>0</v>
      </c>
      <c r="N55" s="4">
        <f>Data!P50</f>
        <v>2</v>
      </c>
      <c r="O55" s="5">
        <f t="shared" si="7"/>
        <v>5.4054054054054057E-2</v>
      </c>
      <c r="P55" s="11">
        <f>Data!X50</f>
        <v>0</v>
      </c>
      <c r="Q55" s="13">
        <f t="shared" si="8"/>
        <v>0</v>
      </c>
      <c r="R55" s="11">
        <f>Data!AA50</f>
        <v>0</v>
      </c>
      <c r="S55" s="13">
        <f t="shared" si="9"/>
        <v>0</v>
      </c>
      <c r="T55" s="44" t="str">
        <f>Data!AV50</f>
        <v>Northern</v>
      </c>
    </row>
    <row r="56" spans="1:20" x14ac:dyDescent="0.2">
      <c r="A56" s="2" t="str">
        <f>Data!A51</f>
        <v>Galax</v>
      </c>
      <c r="B56" s="4">
        <f>Data!B51</f>
        <v>62</v>
      </c>
      <c r="C56" s="4">
        <f>Data!R51</f>
        <v>23</v>
      </c>
      <c r="D56" s="4">
        <f>Data!M51</f>
        <v>3</v>
      </c>
      <c r="E56" s="5">
        <f t="shared" si="1"/>
        <v>0.13043478260869565</v>
      </c>
      <c r="F56" s="4">
        <f>Data!N51</f>
        <v>12</v>
      </c>
      <c r="G56" s="5">
        <f t="shared" si="2"/>
        <v>0.52173913043478259</v>
      </c>
      <c r="H56" s="11">
        <f>Data!Z51</f>
        <v>4</v>
      </c>
      <c r="I56" s="13">
        <f t="shared" si="3"/>
        <v>0.17391304347826086</v>
      </c>
      <c r="J56" s="30">
        <f t="shared" si="4"/>
        <v>19</v>
      </c>
      <c r="K56" s="13">
        <f t="shared" si="5"/>
        <v>0.82608695652173914</v>
      </c>
      <c r="L56" s="4">
        <f>Data!O51</f>
        <v>0</v>
      </c>
      <c r="M56" s="5">
        <f t="shared" si="6"/>
        <v>0</v>
      </c>
      <c r="N56" s="4">
        <f>Data!P51</f>
        <v>4</v>
      </c>
      <c r="O56" s="5">
        <f t="shared" si="7"/>
        <v>0.17391304347826086</v>
      </c>
      <c r="P56" s="11">
        <f>Data!X51</f>
        <v>0</v>
      </c>
      <c r="Q56" s="13">
        <f t="shared" si="8"/>
        <v>0</v>
      </c>
      <c r="R56" s="11">
        <f>Data!AA51</f>
        <v>0</v>
      </c>
      <c r="S56" s="13">
        <f t="shared" si="9"/>
        <v>0</v>
      </c>
      <c r="T56" s="44" t="str">
        <f>Data!AV51</f>
        <v>Western</v>
      </c>
    </row>
    <row r="57" spans="1:20" x14ac:dyDescent="0.2">
      <c r="A57" s="2" t="str">
        <f>Data!A52</f>
        <v>Giles</v>
      </c>
      <c r="B57" s="4">
        <f>Data!B52</f>
        <v>42</v>
      </c>
      <c r="C57" s="4">
        <f>Data!R52</f>
        <v>21</v>
      </c>
      <c r="D57" s="4">
        <f>Data!M52</f>
        <v>6</v>
      </c>
      <c r="E57" s="5">
        <f t="shared" si="1"/>
        <v>0.2857142857142857</v>
      </c>
      <c r="F57" s="4">
        <f>Data!N52</f>
        <v>6</v>
      </c>
      <c r="G57" s="5">
        <f t="shared" si="2"/>
        <v>0.2857142857142857</v>
      </c>
      <c r="H57" s="11">
        <f>Data!Z52</f>
        <v>7</v>
      </c>
      <c r="I57" s="13">
        <f t="shared" si="3"/>
        <v>0.33333333333333331</v>
      </c>
      <c r="J57" s="30">
        <f t="shared" si="4"/>
        <v>19</v>
      </c>
      <c r="K57" s="13">
        <f t="shared" si="5"/>
        <v>0.90476190476190477</v>
      </c>
      <c r="L57" s="4">
        <f>Data!O52</f>
        <v>0</v>
      </c>
      <c r="M57" s="5">
        <f t="shared" si="6"/>
        <v>0</v>
      </c>
      <c r="N57" s="4">
        <f>Data!P52</f>
        <v>2</v>
      </c>
      <c r="O57" s="5">
        <f t="shared" si="7"/>
        <v>9.5238095238095233E-2</v>
      </c>
      <c r="P57" s="11">
        <f>Data!X52</f>
        <v>0</v>
      </c>
      <c r="Q57" s="13">
        <f t="shared" si="8"/>
        <v>0</v>
      </c>
      <c r="R57" s="11">
        <f>Data!AA52</f>
        <v>0</v>
      </c>
      <c r="S57" s="13">
        <f t="shared" si="9"/>
        <v>0</v>
      </c>
      <c r="T57" s="44" t="str">
        <f>Data!AV52</f>
        <v>Western</v>
      </c>
    </row>
    <row r="58" spans="1:20" x14ac:dyDescent="0.2">
      <c r="A58" s="2" t="str">
        <f>Data!A53</f>
        <v>Gloucester</v>
      </c>
      <c r="B58" s="4">
        <f>Data!B53</f>
        <v>27</v>
      </c>
      <c r="C58" s="4">
        <f>Data!R53</f>
        <v>15</v>
      </c>
      <c r="D58" s="4">
        <f>Data!M53</f>
        <v>1</v>
      </c>
      <c r="E58" s="5">
        <f t="shared" si="1"/>
        <v>6.6666666666666666E-2</v>
      </c>
      <c r="F58" s="4">
        <f>Data!N53</f>
        <v>9</v>
      </c>
      <c r="G58" s="5">
        <f t="shared" si="2"/>
        <v>0.6</v>
      </c>
      <c r="H58" s="11">
        <f>Data!Z53</f>
        <v>0</v>
      </c>
      <c r="I58" s="13">
        <f t="shared" si="3"/>
        <v>0</v>
      </c>
      <c r="J58" s="30">
        <f t="shared" si="4"/>
        <v>10</v>
      </c>
      <c r="K58" s="13">
        <f t="shared" si="5"/>
        <v>0.66666666666666663</v>
      </c>
      <c r="L58" s="4">
        <f>Data!O53</f>
        <v>0</v>
      </c>
      <c r="M58" s="5">
        <f t="shared" si="6"/>
        <v>0</v>
      </c>
      <c r="N58" s="4">
        <f>Data!P53</f>
        <v>5</v>
      </c>
      <c r="O58" s="5">
        <f t="shared" si="7"/>
        <v>0.33333333333333331</v>
      </c>
      <c r="P58" s="11">
        <f>Data!X53</f>
        <v>0</v>
      </c>
      <c r="Q58" s="13">
        <f t="shared" si="8"/>
        <v>0</v>
      </c>
      <c r="R58" s="11">
        <f>Data!AA53</f>
        <v>0</v>
      </c>
      <c r="S58" s="13">
        <f t="shared" si="9"/>
        <v>0</v>
      </c>
      <c r="T58" s="44" t="str">
        <f>Data!AV53</f>
        <v>Eastern</v>
      </c>
    </row>
    <row r="59" spans="1:20" x14ac:dyDescent="0.2">
      <c r="A59" s="2" t="str">
        <f>Data!A54</f>
        <v>Goochland</v>
      </c>
      <c r="B59" s="4">
        <f>Data!B54</f>
        <v>14</v>
      </c>
      <c r="C59" s="4">
        <f>Data!R54</f>
        <v>4</v>
      </c>
      <c r="D59" s="4">
        <f>Data!M54</f>
        <v>0</v>
      </c>
      <c r="E59" s="5">
        <f t="shared" si="1"/>
        <v>0</v>
      </c>
      <c r="F59" s="4">
        <f>Data!N54</f>
        <v>0</v>
      </c>
      <c r="G59" s="5">
        <f t="shared" si="2"/>
        <v>0</v>
      </c>
      <c r="H59" s="11">
        <f>Data!Z54</f>
        <v>3</v>
      </c>
      <c r="I59" s="13">
        <f t="shared" si="3"/>
        <v>0.75</v>
      </c>
      <c r="J59" s="30">
        <f t="shared" si="4"/>
        <v>3</v>
      </c>
      <c r="K59" s="13">
        <f t="shared" si="5"/>
        <v>0.75</v>
      </c>
      <c r="L59" s="4">
        <f>Data!O54</f>
        <v>0</v>
      </c>
      <c r="M59" s="5">
        <f t="shared" si="6"/>
        <v>0</v>
      </c>
      <c r="N59" s="4">
        <f>Data!P54</f>
        <v>1</v>
      </c>
      <c r="O59" s="5">
        <f t="shared" si="7"/>
        <v>0.25</v>
      </c>
      <c r="P59" s="11">
        <f>Data!X54</f>
        <v>0</v>
      </c>
      <c r="Q59" s="13">
        <f t="shared" si="8"/>
        <v>0</v>
      </c>
      <c r="R59" s="11">
        <f>Data!AA54</f>
        <v>0</v>
      </c>
      <c r="S59" s="13">
        <f t="shared" si="9"/>
        <v>0</v>
      </c>
      <c r="T59" s="44" t="str">
        <f>Data!AV54</f>
        <v>Central</v>
      </c>
    </row>
    <row r="60" spans="1:20" x14ac:dyDescent="0.2">
      <c r="A60" s="2" t="str">
        <f>Data!A55</f>
        <v>Grayson</v>
      </c>
      <c r="B60" s="4">
        <f>Data!B55</f>
        <v>24</v>
      </c>
      <c r="C60" s="4">
        <f>Data!R55</f>
        <v>16</v>
      </c>
      <c r="D60" s="4">
        <f>Data!M55</f>
        <v>2</v>
      </c>
      <c r="E60" s="5">
        <f t="shared" si="1"/>
        <v>0.125</v>
      </c>
      <c r="F60" s="4">
        <f>Data!N55</f>
        <v>7</v>
      </c>
      <c r="G60" s="5">
        <f t="shared" si="2"/>
        <v>0.4375</v>
      </c>
      <c r="H60" s="11">
        <f>Data!Z55</f>
        <v>2</v>
      </c>
      <c r="I60" s="13">
        <f t="shared" si="3"/>
        <v>0.125</v>
      </c>
      <c r="J60" s="30">
        <f t="shared" si="4"/>
        <v>11</v>
      </c>
      <c r="K60" s="13">
        <f t="shared" si="5"/>
        <v>0.6875</v>
      </c>
      <c r="L60" s="4">
        <f>Data!O55</f>
        <v>0</v>
      </c>
      <c r="M60" s="5">
        <f t="shared" si="6"/>
        <v>0</v>
      </c>
      <c r="N60" s="4">
        <f>Data!P55</f>
        <v>5</v>
      </c>
      <c r="O60" s="5">
        <f t="shared" si="7"/>
        <v>0.3125</v>
      </c>
      <c r="P60" s="11">
        <f>Data!X55</f>
        <v>0</v>
      </c>
      <c r="Q60" s="13">
        <f t="shared" si="8"/>
        <v>0</v>
      </c>
      <c r="R60" s="11">
        <f>Data!AA55</f>
        <v>0</v>
      </c>
      <c r="S60" s="13">
        <f t="shared" si="9"/>
        <v>0</v>
      </c>
      <c r="T60" s="44" t="str">
        <f>Data!AV55</f>
        <v>Western</v>
      </c>
    </row>
    <row r="61" spans="1:20" x14ac:dyDescent="0.2">
      <c r="A61" s="2" t="str">
        <f>Data!A56</f>
        <v>Greene</v>
      </c>
      <c r="B61" s="4">
        <f>Data!B56</f>
        <v>12</v>
      </c>
      <c r="C61" s="4">
        <f>Data!R56</f>
        <v>3</v>
      </c>
      <c r="D61" s="4">
        <f>Data!M56</f>
        <v>1</v>
      </c>
      <c r="E61" s="5">
        <f t="shared" si="1"/>
        <v>0.33333333333333331</v>
      </c>
      <c r="F61" s="4">
        <f>Data!N56</f>
        <v>0</v>
      </c>
      <c r="G61" s="5">
        <f t="shared" si="2"/>
        <v>0</v>
      </c>
      <c r="H61" s="11">
        <f>Data!Z56</f>
        <v>1</v>
      </c>
      <c r="I61" s="13">
        <f t="shared" si="3"/>
        <v>0.33333333333333331</v>
      </c>
      <c r="J61" s="30">
        <f t="shared" si="4"/>
        <v>2</v>
      </c>
      <c r="K61" s="13">
        <f t="shared" si="5"/>
        <v>0.66666666666666663</v>
      </c>
      <c r="L61" s="4">
        <f>Data!O56</f>
        <v>0</v>
      </c>
      <c r="M61" s="5">
        <f t="shared" si="6"/>
        <v>0</v>
      </c>
      <c r="N61" s="4">
        <f>Data!P56</f>
        <v>1</v>
      </c>
      <c r="O61" s="5">
        <f t="shared" si="7"/>
        <v>0.33333333333333331</v>
      </c>
      <c r="P61" s="11">
        <f>Data!X56</f>
        <v>0</v>
      </c>
      <c r="Q61" s="13">
        <f t="shared" si="8"/>
        <v>0</v>
      </c>
      <c r="R61" s="11">
        <f>Data!AA56</f>
        <v>0</v>
      </c>
      <c r="S61" s="13">
        <f t="shared" si="9"/>
        <v>0</v>
      </c>
      <c r="T61" s="44" t="str">
        <f>Data!AV56</f>
        <v>Northern</v>
      </c>
    </row>
    <row r="62" spans="1:20" x14ac:dyDescent="0.2">
      <c r="A62" s="2" t="str">
        <f>Data!A57</f>
        <v>Greensville</v>
      </c>
      <c r="B62" s="4">
        <f>Data!B57</f>
        <v>20</v>
      </c>
      <c r="C62" s="4">
        <f>Data!R57</f>
        <v>9</v>
      </c>
      <c r="D62" s="4">
        <f>Data!M57</f>
        <v>2</v>
      </c>
      <c r="E62" s="5">
        <f t="shared" si="1"/>
        <v>0.22222222222222221</v>
      </c>
      <c r="F62" s="4">
        <f>Data!N57</f>
        <v>3</v>
      </c>
      <c r="G62" s="5">
        <f t="shared" si="2"/>
        <v>0.33333333333333331</v>
      </c>
      <c r="H62" s="11">
        <f>Data!Z57</f>
        <v>2</v>
      </c>
      <c r="I62" s="13">
        <f t="shared" si="3"/>
        <v>0.22222222222222221</v>
      </c>
      <c r="J62" s="30">
        <f t="shared" si="4"/>
        <v>7</v>
      </c>
      <c r="K62" s="13">
        <f t="shared" si="5"/>
        <v>0.77777777777777779</v>
      </c>
      <c r="L62" s="4">
        <f>Data!O57</f>
        <v>0</v>
      </c>
      <c r="M62" s="5">
        <f t="shared" si="6"/>
        <v>0</v>
      </c>
      <c r="N62" s="4">
        <f>Data!P57</f>
        <v>2</v>
      </c>
      <c r="O62" s="5">
        <f t="shared" si="7"/>
        <v>0.22222222222222221</v>
      </c>
      <c r="P62" s="11">
        <f>Data!X57</f>
        <v>0</v>
      </c>
      <c r="Q62" s="13">
        <f t="shared" si="8"/>
        <v>0</v>
      </c>
      <c r="R62" s="11">
        <f>Data!AA57</f>
        <v>0</v>
      </c>
      <c r="S62" s="13">
        <f t="shared" si="9"/>
        <v>0</v>
      </c>
      <c r="T62" s="44" t="str">
        <f>Data!AV57</f>
        <v>Eastern</v>
      </c>
    </row>
    <row r="63" spans="1:20" x14ac:dyDescent="0.2">
      <c r="A63" s="2" t="str">
        <f>Data!A58</f>
        <v>Halifax</v>
      </c>
      <c r="B63" s="4">
        <f>Data!B58</f>
        <v>31</v>
      </c>
      <c r="C63" s="4">
        <f>Data!R58</f>
        <v>10</v>
      </c>
      <c r="D63" s="4">
        <f>Data!M58</f>
        <v>2</v>
      </c>
      <c r="E63" s="5">
        <f t="shared" si="1"/>
        <v>0.2</v>
      </c>
      <c r="F63" s="4">
        <f>Data!N58</f>
        <v>1</v>
      </c>
      <c r="G63" s="5">
        <f t="shared" si="2"/>
        <v>0.1</v>
      </c>
      <c r="H63" s="11">
        <f>Data!Z58</f>
        <v>1</v>
      </c>
      <c r="I63" s="13">
        <f t="shared" si="3"/>
        <v>0.1</v>
      </c>
      <c r="J63" s="30">
        <f t="shared" si="4"/>
        <v>4</v>
      </c>
      <c r="K63" s="13">
        <f t="shared" si="5"/>
        <v>0.4</v>
      </c>
      <c r="L63" s="4">
        <f>Data!O58</f>
        <v>0</v>
      </c>
      <c r="M63" s="5">
        <f t="shared" si="6"/>
        <v>0</v>
      </c>
      <c r="N63" s="4">
        <f>Data!P58</f>
        <v>6</v>
      </c>
      <c r="O63" s="5">
        <f t="shared" si="7"/>
        <v>0.6</v>
      </c>
      <c r="P63" s="11">
        <f>Data!X58</f>
        <v>0</v>
      </c>
      <c r="Q63" s="13">
        <f t="shared" si="8"/>
        <v>0</v>
      </c>
      <c r="R63" s="11">
        <f>Data!AA58</f>
        <v>0</v>
      </c>
      <c r="S63" s="13">
        <f t="shared" si="9"/>
        <v>0</v>
      </c>
      <c r="T63" s="44" t="str">
        <f>Data!AV58</f>
        <v>Piedmont</v>
      </c>
    </row>
    <row r="64" spans="1:20" x14ac:dyDescent="0.2">
      <c r="A64" s="2" t="str">
        <f>Data!A59</f>
        <v>Hampton</v>
      </c>
      <c r="B64" s="4">
        <f>Data!B59</f>
        <v>71</v>
      </c>
      <c r="C64" s="4">
        <f>Data!R59</f>
        <v>36</v>
      </c>
      <c r="D64" s="4">
        <f>Data!M59</f>
        <v>10</v>
      </c>
      <c r="E64" s="5">
        <f t="shared" si="1"/>
        <v>0.27777777777777779</v>
      </c>
      <c r="F64" s="4">
        <f>Data!N59</f>
        <v>14</v>
      </c>
      <c r="G64" s="5">
        <f t="shared" si="2"/>
        <v>0.3888888888888889</v>
      </c>
      <c r="H64" s="11">
        <f>Data!Z59</f>
        <v>3</v>
      </c>
      <c r="I64" s="13">
        <f t="shared" si="3"/>
        <v>8.3333333333333329E-2</v>
      </c>
      <c r="J64" s="30">
        <f t="shared" si="4"/>
        <v>27</v>
      </c>
      <c r="K64" s="13">
        <f t="shared" si="5"/>
        <v>0.75</v>
      </c>
      <c r="L64" s="4">
        <f>Data!O59</f>
        <v>0</v>
      </c>
      <c r="M64" s="5">
        <f t="shared" si="6"/>
        <v>0</v>
      </c>
      <c r="N64" s="4">
        <f>Data!P59</f>
        <v>9</v>
      </c>
      <c r="O64" s="5">
        <f t="shared" si="7"/>
        <v>0.25</v>
      </c>
      <c r="P64" s="11">
        <f>Data!X59</f>
        <v>0</v>
      </c>
      <c r="Q64" s="13">
        <f t="shared" si="8"/>
        <v>0</v>
      </c>
      <c r="R64" s="11">
        <f>Data!AA59</f>
        <v>0</v>
      </c>
      <c r="S64" s="13">
        <f t="shared" si="9"/>
        <v>0</v>
      </c>
      <c r="T64" s="44" t="str">
        <f>Data!AV59</f>
        <v>Eastern</v>
      </c>
    </row>
    <row r="65" spans="1:20" x14ac:dyDescent="0.2">
      <c r="A65" s="2" t="str">
        <f>Data!A60</f>
        <v>Hanover</v>
      </c>
      <c r="B65" s="4">
        <f>Data!B60</f>
        <v>26</v>
      </c>
      <c r="C65" s="4">
        <f>Data!R60</f>
        <v>18</v>
      </c>
      <c r="D65" s="4">
        <f>Data!M60</f>
        <v>3</v>
      </c>
      <c r="E65" s="5">
        <f t="shared" si="1"/>
        <v>0.16666666666666666</v>
      </c>
      <c r="F65" s="4">
        <f>Data!N60</f>
        <v>1</v>
      </c>
      <c r="G65" s="5">
        <f t="shared" si="2"/>
        <v>5.5555555555555552E-2</v>
      </c>
      <c r="H65" s="11">
        <f>Data!Z60</f>
        <v>2</v>
      </c>
      <c r="I65" s="13">
        <f t="shared" si="3"/>
        <v>0.1111111111111111</v>
      </c>
      <c r="J65" s="30">
        <f t="shared" si="4"/>
        <v>6</v>
      </c>
      <c r="K65" s="13">
        <f t="shared" si="5"/>
        <v>0.33333333333333331</v>
      </c>
      <c r="L65" s="4">
        <f>Data!O60</f>
        <v>1</v>
      </c>
      <c r="M65" s="5">
        <f t="shared" si="6"/>
        <v>5.5555555555555552E-2</v>
      </c>
      <c r="N65" s="4">
        <f>Data!P60</f>
        <v>11</v>
      </c>
      <c r="O65" s="5">
        <f t="shared" si="7"/>
        <v>0.61111111111111116</v>
      </c>
      <c r="P65" s="11">
        <f>Data!X60</f>
        <v>0</v>
      </c>
      <c r="Q65" s="13">
        <f t="shared" si="8"/>
        <v>0</v>
      </c>
      <c r="R65" s="11">
        <f>Data!AA60</f>
        <v>0</v>
      </c>
      <c r="S65" s="13">
        <f t="shared" si="9"/>
        <v>0</v>
      </c>
      <c r="T65" s="44" t="str">
        <f>Data!AV60</f>
        <v>Central</v>
      </c>
    </row>
    <row r="66" spans="1:20" x14ac:dyDescent="0.2">
      <c r="A66" s="2" t="str">
        <f>Data!A61</f>
        <v>Harrisonburg</v>
      </c>
      <c r="B66" s="4">
        <f>Data!B61</f>
        <v>0</v>
      </c>
      <c r="C66" s="4">
        <f>Data!R61</f>
        <v>0</v>
      </c>
      <c r="D66" s="4">
        <f>Data!M61</f>
        <v>0</v>
      </c>
      <c r="E66" s="5">
        <f t="shared" si="1"/>
        <v>0</v>
      </c>
      <c r="F66" s="4">
        <f>Data!N61</f>
        <v>0</v>
      </c>
      <c r="G66" s="5">
        <f t="shared" si="2"/>
        <v>0</v>
      </c>
      <c r="H66" s="11">
        <f>Data!Z61</f>
        <v>0</v>
      </c>
      <c r="I66" s="13">
        <f t="shared" si="3"/>
        <v>0</v>
      </c>
      <c r="J66" s="30">
        <f t="shared" si="4"/>
        <v>0</v>
      </c>
      <c r="K66" s="13">
        <f t="shared" si="5"/>
        <v>0</v>
      </c>
      <c r="L66" s="4">
        <f>Data!O61</f>
        <v>0</v>
      </c>
      <c r="M66" s="5">
        <f t="shared" si="6"/>
        <v>0</v>
      </c>
      <c r="N66" s="4">
        <f>Data!P61</f>
        <v>0</v>
      </c>
      <c r="O66" s="5">
        <f t="shared" si="7"/>
        <v>0</v>
      </c>
      <c r="P66" s="11">
        <f>Data!X61</f>
        <v>0</v>
      </c>
      <c r="Q66" s="13">
        <f t="shared" si="8"/>
        <v>0</v>
      </c>
      <c r="R66" s="11">
        <f>Data!AA61</f>
        <v>0</v>
      </c>
      <c r="S66" s="13">
        <f t="shared" si="9"/>
        <v>0</v>
      </c>
      <c r="T66" s="44" t="str">
        <f>Data!AV61</f>
        <v>Northern</v>
      </c>
    </row>
    <row r="67" spans="1:20" x14ac:dyDescent="0.2">
      <c r="A67" s="2" t="str">
        <f>Data!A62</f>
        <v>Henrico</v>
      </c>
      <c r="B67" s="4">
        <f>Data!B62</f>
        <v>131</v>
      </c>
      <c r="C67" s="4">
        <f>Data!R62</f>
        <v>41</v>
      </c>
      <c r="D67" s="4">
        <f>Data!M62</f>
        <v>12</v>
      </c>
      <c r="E67" s="5">
        <f t="shared" si="1"/>
        <v>0.29268292682926828</v>
      </c>
      <c r="F67" s="4">
        <f>Data!N62</f>
        <v>9</v>
      </c>
      <c r="G67" s="5">
        <f t="shared" si="2"/>
        <v>0.21951219512195122</v>
      </c>
      <c r="H67" s="11">
        <f>Data!Z62</f>
        <v>3</v>
      </c>
      <c r="I67" s="13">
        <f t="shared" si="3"/>
        <v>7.3170731707317069E-2</v>
      </c>
      <c r="J67" s="30">
        <f t="shared" si="4"/>
        <v>24</v>
      </c>
      <c r="K67" s="13">
        <f t="shared" si="5"/>
        <v>0.58536585365853655</v>
      </c>
      <c r="L67" s="4">
        <f>Data!O62</f>
        <v>2</v>
      </c>
      <c r="M67" s="5">
        <f t="shared" si="6"/>
        <v>4.878048780487805E-2</v>
      </c>
      <c r="N67" s="4">
        <f>Data!P62</f>
        <v>14</v>
      </c>
      <c r="O67" s="5">
        <f t="shared" si="7"/>
        <v>0.34146341463414637</v>
      </c>
      <c r="P67" s="11">
        <f>Data!X62</f>
        <v>0</v>
      </c>
      <c r="Q67" s="13">
        <f t="shared" si="8"/>
        <v>0</v>
      </c>
      <c r="R67" s="11">
        <f>Data!AA62</f>
        <v>1</v>
      </c>
      <c r="S67" s="13">
        <f t="shared" si="9"/>
        <v>2.4390243902439025E-2</v>
      </c>
      <c r="T67" s="44" t="str">
        <f>Data!AV62</f>
        <v>Central</v>
      </c>
    </row>
    <row r="68" spans="1:20" x14ac:dyDescent="0.2">
      <c r="A68" s="2" t="str">
        <f>Data!A63</f>
        <v>Henry</v>
      </c>
      <c r="B68" s="4">
        <f>Data!B63</f>
        <v>63</v>
      </c>
      <c r="C68" s="4">
        <f>Data!R63</f>
        <v>31</v>
      </c>
      <c r="D68" s="4">
        <f>Data!M63</f>
        <v>7</v>
      </c>
      <c r="E68" s="5">
        <f t="shared" si="1"/>
        <v>0.22580645161290322</v>
      </c>
      <c r="F68" s="4">
        <f>Data!N63</f>
        <v>10</v>
      </c>
      <c r="G68" s="5">
        <f t="shared" si="2"/>
        <v>0.32258064516129031</v>
      </c>
      <c r="H68" s="11">
        <f>Data!Z63</f>
        <v>8</v>
      </c>
      <c r="I68" s="13">
        <f t="shared" si="3"/>
        <v>0.25806451612903225</v>
      </c>
      <c r="J68" s="30">
        <f t="shared" si="4"/>
        <v>25</v>
      </c>
      <c r="K68" s="13">
        <f t="shared" si="5"/>
        <v>0.80645161290322576</v>
      </c>
      <c r="L68" s="4">
        <f>Data!O63</f>
        <v>1</v>
      </c>
      <c r="M68" s="5">
        <f t="shared" si="6"/>
        <v>3.2258064516129031E-2</v>
      </c>
      <c r="N68" s="4">
        <f>Data!P63</f>
        <v>5</v>
      </c>
      <c r="O68" s="5">
        <f t="shared" si="7"/>
        <v>0.16129032258064516</v>
      </c>
      <c r="P68" s="11">
        <f>Data!X63</f>
        <v>0</v>
      </c>
      <c r="Q68" s="13">
        <f t="shared" si="8"/>
        <v>0</v>
      </c>
      <c r="R68" s="11">
        <f>Data!AA63</f>
        <v>0</v>
      </c>
      <c r="S68" s="13">
        <f t="shared" si="9"/>
        <v>0</v>
      </c>
      <c r="T68" s="44" t="str">
        <f>Data!AV63</f>
        <v>Piedmont</v>
      </c>
    </row>
    <row r="69" spans="1:20" x14ac:dyDescent="0.2">
      <c r="A69" s="2" t="str">
        <f>Data!A64</f>
        <v>Highland</v>
      </c>
      <c r="B69" s="4">
        <f>Data!B64</f>
        <v>0</v>
      </c>
      <c r="C69" s="4">
        <f>Data!R64</f>
        <v>2</v>
      </c>
      <c r="D69" s="4">
        <f>Data!M64</f>
        <v>0</v>
      </c>
      <c r="E69" s="5">
        <f t="shared" si="1"/>
        <v>0</v>
      </c>
      <c r="F69" s="4">
        <f>Data!N64</f>
        <v>2</v>
      </c>
      <c r="G69" s="5">
        <f t="shared" si="2"/>
        <v>1</v>
      </c>
      <c r="H69" s="11">
        <f>Data!Z64</f>
        <v>0</v>
      </c>
      <c r="I69" s="13">
        <f t="shared" si="3"/>
        <v>0</v>
      </c>
      <c r="J69" s="30">
        <f t="shared" si="4"/>
        <v>2</v>
      </c>
      <c r="K69" s="13">
        <f t="shared" si="5"/>
        <v>1</v>
      </c>
      <c r="L69" s="4">
        <f>Data!O64</f>
        <v>0</v>
      </c>
      <c r="M69" s="5">
        <f t="shared" si="6"/>
        <v>0</v>
      </c>
      <c r="N69" s="4">
        <f>Data!P64</f>
        <v>0</v>
      </c>
      <c r="O69" s="5">
        <f t="shared" si="7"/>
        <v>0</v>
      </c>
      <c r="P69" s="11">
        <f>Data!X64</f>
        <v>0</v>
      </c>
      <c r="Q69" s="13">
        <f t="shared" si="8"/>
        <v>0</v>
      </c>
      <c r="R69" s="11">
        <f>Data!AA64</f>
        <v>0</v>
      </c>
      <c r="S69" s="13">
        <f t="shared" si="9"/>
        <v>0</v>
      </c>
      <c r="T69" s="44" t="str">
        <f>Data!AV64</f>
        <v>Piedmont</v>
      </c>
    </row>
    <row r="70" spans="1:20" x14ac:dyDescent="0.2">
      <c r="A70" s="2" t="str">
        <f>Data!A65</f>
        <v>Hopewell</v>
      </c>
      <c r="B70" s="4">
        <f>Data!B65</f>
        <v>15</v>
      </c>
      <c r="C70" s="4">
        <f>Data!R65</f>
        <v>12</v>
      </c>
      <c r="D70" s="4">
        <f>Data!M65</f>
        <v>0</v>
      </c>
      <c r="E70" s="5">
        <f t="shared" si="1"/>
        <v>0</v>
      </c>
      <c r="F70" s="4">
        <f>Data!N65</f>
        <v>9</v>
      </c>
      <c r="G70" s="5">
        <f t="shared" si="2"/>
        <v>0.75</v>
      </c>
      <c r="H70" s="11">
        <f>Data!Z65</f>
        <v>2</v>
      </c>
      <c r="I70" s="13">
        <f t="shared" si="3"/>
        <v>0.16666666666666666</v>
      </c>
      <c r="J70" s="30">
        <f t="shared" si="4"/>
        <v>11</v>
      </c>
      <c r="K70" s="13">
        <f t="shared" si="5"/>
        <v>0.91666666666666663</v>
      </c>
      <c r="L70" s="4">
        <f>Data!O65</f>
        <v>0</v>
      </c>
      <c r="M70" s="5">
        <f t="shared" si="6"/>
        <v>0</v>
      </c>
      <c r="N70" s="4">
        <f>Data!P65</f>
        <v>1</v>
      </c>
      <c r="O70" s="5">
        <f t="shared" si="7"/>
        <v>8.3333333333333329E-2</v>
      </c>
      <c r="P70" s="11">
        <f>Data!X65</f>
        <v>0</v>
      </c>
      <c r="Q70" s="13">
        <f t="shared" si="8"/>
        <v>0</v>
      </c>
      <c r="R70" s="11">
        <f>Data!AA65</f>
        <v>0</v>
      </c>
      <c r="S70" s="13">
        <f t="shared" si="9"/>
        <v>0</v>
      </c>
      <c r="T70" s="44" t="str">
        <f>Data!AV65</f>
        <v>Central</v>
      </c>
    </row>
    <row r="71" spans="1:20" x14ac:dyDescent="0.2">
      <c r="A71" s="2" t="str">
        <f>Data!A66</f>
        <v>Isle Of Wight</v>
      </c>
      <c r="B71" s="4">
        <f>Data!B66</f>
        <v>9</v>
      </c>
      <c r="C71" s="4">
        <f>Data!R66</f>
        <v>7</v>
      </c>
      <c r="D71" s="4">
        <f>Data!M66</f>
        <v>0</v>
      </c>
      <c r="E71" s="5">
        <f t="shared" si="1"/>
        <v>0</v>
      </c>
      <c r="F71" s="4">
        <f>Data!N66</f>
        <v>2</v>
      </c>
      <c r="G71" s="5">
        <f t="shared" si="2"/>
        <v>0.2857142857142857</v>
      </c>
      <c r="H71" s="11">
        <f>Data!Z66</f>
        <v>4</v>
      </c>
      <c r="I71" s="13">
        <f t="shared" si="3"/>
        <v>0.5714285714285714</v>
      </c>
      <c r="J71" s="30">
        <f t="shared" si="4"/>
        <v>6</v>
      </c>
      <c r="K71" s="13">
        <f t="shared" si="5"/>
        <v>0.8571428571428571</v>
      </c>
      <c r="L71" s="4">
        <f>Data!O66</f>
        <v>0</v>
      </c>
      <c r="M71" s="5">
        <f t="shared" si="6"/>
        <v>0</v>
      </c>
      <c r="N71" s="4">
        <f>Data!P66</f>
        <v>1</v>
      </c>
      <c r="O71" s="5">
        <f t="shared" si="7"/>
        <v>0.14285714285714285</v>
      </c>
      <c r="P71" s="11">
        <f>Data!X66</f>
        <v>0</v>
      </c>
      <c r="Q71" s="13">
        <f t="shared" si="8"/>
        <v>0</v>
      </c>
      <c r="R71" s="11">
        <f>Data!AA66</f>
        <v>0</v>
      </c>
      <c r="S71" s="13">
        <f t="shared" ref="S71:S102" si="10">IF(C71=0,0,R71/C71)</f>
        <v>0</v>
      </c>
      <c r="T71" s="44" t="str">
        <f>Data!AV66</f>
        <v>Eastern</v>
      </c>
    </row>
    <row r="72" spans="1:20" x14ac:dyDescent="0.2">
      <c r="A72" s="2" t="str">
        <f>Data!A67</f>
        <v>James City</v>
      </c>
      <c r="B72" s="4">
        <f>Data!B67</f>
        <v>17</v>
      </c>
      <c r="C72" s="4">
        <f>Data!R67</f>
        <v>6</v>
      </c>
      <c r="D72" s="4">
        <f>Data!M67</f>
        <v>4</v>
      </c>
      <c r="E72" s="5">
        <f t="shared" ref="E72:E135" si="11">IF(C72=0,0,D72/C72)</f>
        <v>0.66666666666666663</v>
      </c>
      <c r="F72" s="4">
        <f>Data!N67</f>
        <v>0</v>
      </c>
      <c r="G72" s="5">
        <f t="shared" ref="G72:G135" si="12">IF(C72=0,0,F72/C72)</f>
        <v>0</v>
      </c>
      <c r="H72" s="11">
        <f>Data!Z67</f>
        <v>0</v>
      </c>
      <c r="I72" s="13">
        <f t="shared" ref="I72:I135" si="13">IF(C72=0,0,H72/C72)</f>
        <v>0</v>
      </c>
      <c r="J72" s="30">
        <f t="shared" ref="J72:J135" si="14">H72+F72+D72</f>
        <v>4</v>
      </c>
      <c r="K72" s="13">
        <f t="shared" ref="K72:K135" si="15">IF(C72=0,0,J72/C72)</f>
        <v>0.66666666666666663</v>
      </c>
      <c r="L72" s="4">
        <f>Data!O67</f>
        <v>0</v>
      </c>
      <c r="M72" s="5">
        <f t="shared" ref="M72:M135" si="16">IF(C72=0,0,L72/C72)</f>
        <v>0</v>
      </c>
      <c r="N72" s="4">
        <f>Data!P67</f>
        <v>2</v>
      </c>
      <c r="O72" s="5">
        <f t="shared" ref="O72:O135" si="17">IF(C72=0,0,N72/C72)</f>
        <v>0.33333333333333331</v>
      </c>
      <c r="P72" s="11">
        <f>Data!X67</f>
        <v>0</v>
      </c>
      <c r="Q72" s="13">
        <f t="shared" ref="Q72:Q135" si="18">IF(C72=0,0,P72/C72)</f>
        <v>0</v>
      </c>
      <c r="R72" s="11">
        <f>Data!AA67</f>
        <v>0</v>
      </c>
      <c r="S72" s="13">
        <f t="shared" si="10"/>
        <v>0</v>
      </c>
      <c r="T72" s="44" t="str">
        <f>Data!AV67</f>
        <v>Eastern</v>
      </c>
    </row>
    <row r="73" spans="1:20" x14ac:dyDescent="0.2">
      <c r="A73" s="2" t="str">
        <f>Data!A68</f>
        <v>King And Queen</v>
      </c>
      <c r="B73" s="4">
        <f>Data!B68</f>
        <v>1</v>
      </c>
      <c r="C73" s="4">
        <f>Data!R68</f>
        <v>1</v>
      </c>
      <c r="D73" s="4">
        <f>Data!M68</f>
        <v>0</v>
      </c>
      <c r="E73" s="5">
        <f t="shared" si="11"/>
        <v>0</v>
      </c>
      <c r="F73" s="4">
        <f>Data!N68</f>
        <v>0</v>
      </c>
      <c r="G73" s="5">
        <f t="shared" si="12"/>
        <v>0</v>
      </c>
      <c r="H73" s="11">
        <f>Data!Z68</f>
        <v>0</v>
      </c>
      <c r="I73" s="13">
        <f t="shared" si="13"/>
        <v>0</v>
      </c>
      <c r="J73" s="30">
        <f t="shared" si="14"/>
        <v>0</v>
      </c>
      <c r="K73" s="13">
        <f t="shared" si="15"/>
        <v>0</v>
      </c>
      <c r="L73" s="4">
        <f>Data!O68</f>
        <v>0</v>
      </c>
      <c r="M73" s="5">
        <f t="shared" si="16"/>
        <v>0</v>
      </c>
      <c r="N73" s="4">
        <f>Data!P68</f>
        <v>1</v>
      </c>
      <c r="O73" s="5">
        <f t="shared" si="17"/>
        <v>1</v>
      </c>
      <c r="P73" s="11">
        <f>Data!X68</f>
        <v>0</v>
      </c>
      <c r="Q73" s="13">
        <f t="shared" si="18"/>
        <v>0</v>
      </c>
      <c r="R73" s="11">
        <f>Data!AA68</f>
        <v>0</v>
      </c>
      <c r="S73" s="13">
        <f t="shared" si="10"/>
        <v>0</v>
      </c>
      <c r="T73" s="44" t="str">
        <f>Data!AV68</f>
        <v>Central</v>
      </c>
    </row>
    <row r="74" spans="1:20" x14ac:dyDescent="0.2">
      <c r="A74" s="2" t="str">
        <f>Data!A69</f>
        <v>King George</v>
      </c>
      <c r="B74" s="4">
        <f>Data!B69</f>
        <v>9</v>
      </c>
      <c r="C74" s="4">
        <f>Data!R69</f>
        <v>8</v>
      </c>
      <c r="D74" s="4">
        <f>Data!M69</f>
        <v>0</v>
      </c>
      <c r="E74" s="5">
        <f t="shared" si="11"/>
        <v>0</v>
      </c>
      <c r="F74" s="4">
        <f>Data!N69</f>
        <v>5</v>
      </c>
      <c r="G74" s="5">
        <f t="shared" si="12"/>
        <v>0.625</v>
      </c>
      <c r="H74" s="11">
        <f>Data!Z69</f>
        <v>2</v>
      </c>
      <c r="I74" s="13">
        <f t="shared" si="13"/>
        <v>0.25</v>
      </c>
      <c r="J74" s="30">
        <f t="shared" si="14"/>
        <v>7</v>
      </c>
      <c r="K74" s="13">
        <f t="shared" si="15"/>
        <v>0.875</v>
      </c>
      <c r="L74" s="4">
        <f>Data!O69</f>
        <v>0</v>
      </c>
      <c r="M74" s="5">
        <f t="shared" si="16"/>
        <v>0</v>
      </c>
      <c r="N74" s="4">
        <f>Data!P69</f>
        <v>1</v>
      </c>
      <c r="O74" s="5">
        <f t="shared" si="17"/>
        <v>0.125</v>
      </c>
      <c r="P74" s="11">
        <f>Data!X69</f>
        <v>0</v>
      </c>
      <c r="Q74" s="13">
        <f t="shared" si="18"/>
        <v>0</v>
      </c>
      <c r="R74" s="11">
        <f>Data!AA69</f>
        <v>0</v>
      </c>
      <c r="S74" s="13">
        <f t="shared" si="10"/>
        <v>0</v>
      </c>
      <c r="T74" s="44" t="str">
        <f>Data!AV69</f>
        <v>Northern</v>
      </c>
    </row>
    <row r="75" spans="1:20" x14ac:dyDescent="0.2">
      <c r="A75" s="2" t="str">
        <f>Data!A70</f>
        <v>King William</v>
      </c>
      <c r="B75" s="4">
        <f>Data!B70</f>
        <v>3</v>
      </c>
      <c r="C75" s="4">
        <f>Data!R70</f>
        <v>2</v>
      </c>
      <c r="D75" s="4">
        <f>Data!M70</f>
        <v>0</v>
      </c>
      <c r="E75" s="5">
        <f t="shared" si="11"/>
        <v>0</v>
      </c>
      <c r="F75" s="4">
        <f>Data!N70</f>
        <v>0</v>
      </c>
      <c r="G75" s="5">
        <f t="shared" si="12"/>
        <v>0</v>
      </c>
      <c r="H75" s="11">
        <f>Data!Z70</f>
        <v>0</v>
      </c>
      <c r="I75" s="13">
        <f t="shared" si="13"/>
        <v>0</v>
      </c>
      <c r="J75" s="30">
        <f t="shared" si="14"/>
        <v>0</v>
      </c>
      <c r="K75" s="13">
        <f t="shared" si="15"/>
        <v>0</v>
      </c>
      <c r="L75" s="4">
        <f>Data!O70</f>
        <v>0</v>
      </c>
      <c r="M75" s="5">
        <f t="shared" si="16"/>
        <v>0</v>
      </c>
      <c r="N75" s="4">
        <f>Data!P70</f>
        <v>2</v>
      </c>
      <c r="O75" s="5">
        <f t="shared" si="17"/>
        <v>1</v>
      </c>
      <c r="P75" s="11">
        <f>Data!X70</f>
        <v>0</v>
      </c>
      <c r="Q75" s="13">
        <f t="shared" si="18"/>
        <v>0</v>
      </c>
      <c r="R75" s="11">
        <f>Data!AA70</f>
        <v>0</v>
      </c>
      <c r="S75" s="13">
        <f t="shared" si="10"/>
        <v>0</v>
      </c>
      <c r="T75" s="44" t="str">
        <f>Data!AV70</f>
        <v>Central</v>
      </c>
    </row>
    <row r="76" spans="1:20" x14ac:dyDescent="0.2">
      <c r="A76" s="2" t="str">
        <f>Data!A71</f>
        <v>Lancaster</v>
      </c>
      <c r="B76" s="4">
        <f>Data!B71</f>
        <v>6</v>
      </c>
      <c r="C76" s="4">
        <f>Data!R71</f>
        <v>2</v>
      </c>
      <c r="D76" s="4">
        <f>Data!M71</f>
        <v>1</v>
      </c>
      <c r="E76" s="5">
        <f t="shared" si="11"/>
        <v>0.5</v>
      </c>
      <c r="F76" s="4">
        <f>Data!N71</f>
        <v>0</v>
      </c>
      <c r="G76" s="5">
        <f t="shared" si="12"/>
        <v>0</v>
      </c>
      <c r="H76" s="11">
        <f>Data!Z71</f>
        <v>0</v>
      </c>
      <c r="I76" s="13">
        <f t="shared" si="13"/>
        <v>0</v>
      </c>
      <c r="J76" s="30">
        <f t="shared" si="14"/>
        <v>1</v>
      </c>
      <c r="K76" s="13">
        <f t="shared" si="15"/>
        <v>0.5</v>
      </c>
      <c r="L76" s="4">
        <f>Data!O71</f>
        <v>0</v>
      </c>
      <c r="M76" s="5">
        <f t="shared" si="16"/>
        <v>0</v>
      </c>
      <c r="N76" s="4">
        <f>Data!P71</f>
        <v>1</v>
      </c>
      <c r="O76" s="5">
        <f t="shared" si="17"/>
        <v>0.5</v>
      </c>
      <c r="P76" s="11">
        <f>Data!X71</f>
        <v>0</v>
      </c>
      <c r="Q76" s="13">
        <f t="shared" si="18"/>
        <v>0</v>
      </c>
      <c r="R76" s="11">
        <f>Data!AA71</f>
        <v>0</v>
      </c>
      <c r="S76" s="13">
        <f t="shared" si="10"/>
        <v>0</v>
      </c>
      <c r="T76" s="44" t="str">
        <f>Data!AV71</f>
        <v>Central</v>
      </c>
    </row>
    <row r="77" spans="1:20" x14ac:dyDescent="0.2">
      <c r="A77" s="2" t="str">
        <f>Data!A72</f>
        <v>Lee</v>
      </c>
      <c r="B77" s="4">
        <f>Data!B72</f>
        <v>47</v>
      </c>
      <c r="C77" s="4">
        <f>Data!R72</f>
        <v>28</v>
      </c>
      <c r="D77" s="4">
        <f>Data!M72</f>
        <v>17</v>
      </c>
      <c r="E77" s="5">
        <f t="shared" si="11"/>
        <v>0.6071428571428571</v>
      </c>
      <c r="F77" s="4">
        <f>Data!N72</f>
        <v>4</v>
      </c>
      <c r="G77" s="5">
        <f t="shared" si="12"/>
        <v>0.14285714285714285</v>
      </c>
      <c r="H77" s="11">
        <f>Data!Z72</f>
        <v>1</v>
      </c>
      <c r="I77" s="13">
        <f t="shared" si="13"/>
        <v>3.5714285714285712E-2</v>
      </c>
      <c r="J77" s="30">
        <f t="shared" si="14"/>
        <v>22</v>
      </c>
      <c r="K77" s="13">
        <f t="shared" si="15"/>
        <v>0.7857142857142857</v>
      </c>
      <c r="L77" s="4">
        <f>Data!O72</f>
        <v>0</v>
      </c>
      <c r="M77" s="5">
        <f t="shared" si="16"/>
        <v>0</v>
      </c>
      <c r="N77" s="4">
        <f>Data!P72</f>
        <v>6</v>
      </c>
      <c r="O77" s="5">
        <f t="shared" si="17"/>
        <v>0.21428571428571427</v>
      </c>
      <c r="P77" s="11">
        <f>Data!X72</f>
        <v>0</v>
      </c>
      <c r="Q77" s="13">
        <f t="shared" si="18"/>
        <v>0</v>
      </c>
      <c r="R77" s="11">
        <f>Data!AA72</f>
        <v>0</v>
      </c>
      <c r="S77" s="13">
        <f t="shared" si="10"/>
        <v>0</v>
      </c>
      <c r="T77" s="44" t="str">
        <f>Data!AV72</f>
        <v>Western</v>
      </c>
    </row>
    <row r="78" spans="1:20" x14ac:dyDescent="0.2">
      <c r="A78" s="2" t="str">
        <f>Data!A73</f>
        <v>Lexington</v>
      </c>
      <c r="B78" s="4">
        <f>Data!B73</f>
        <v>0</v>
      </c>
      <c r="C78" s="4">
        <f>Data!R73</f>
        <v>0</v>
      </c>
      <c r="D78" s="4">
        <f>Data!M73</f>
        <v>0</v>
      </c>
      <c r="E78" s="5">
        <f t="shared" si="11"/>
        <v>0</v>
      </c>
      <c r="F78" s="4">
        <f>Data!N73</f>
        <v>0</v>
      </c>
      <c r="G78" s="5">
        <f t="shared" si="12"/>
        <v>0</v>
      </c>
      <c r="H78" s="11">
        <f>Data!Z73</f>
        <v>0</v>
      </c>
      <c r="I78" s="13">
        <f t="shared" si="13"/>
        <v>0</v>
      </c>
      <c r="J78" s="30">
        <f t="shared" si="14"/>
        <v>0</v>
      </c>
      <c r="K78" s="13">
        <f t="shared" si="15"/>
        <v>0</v>
      </c>
      <c r="L78" s="4">
        <f>Data!O73</f>
        <v>0</v>
      </c>
      <c r="M78" s="5">
        <f t="shared" si="16"/>
        <v>0</v>
      </c>
      <c r="N78" s="4">
        <f>Data!P73</f>
        <v>0</v>
      </c>
      <c r="O78" s="5">
        <f t="shared" si="17"/>
        <v>0</v>
      </c>
      <c r="P78" s="11">
        <f>Data!X73</f>
        <v>0</v>
      </c>
      <c r="Q78" s="13">
        <f t="shared" si="18"/>
        <v>0</v>
      </c>
      <c r="R78" s="11">
        <f>Data!AA73</f>
        <v>0</v>
      </c>
      <c r="S78" s="13">
        <f t="shared" si="10"/>
        <v>0</v>
      </c>
      <c r="T78" s="44" t="str">
        <f>Data!AV73</f>
        <v>Piedmont</v>
      </c>
    </row>
    <row r="79" spans="1:20" x14ac:dyDescent="0.2">
      <c r="A79" s="2" t="str">
        <f>Data!A74</f>
        <v>Loudoun</v>
      </c>
      <c r="B79" s="4">
        <f>Data!B74</f>
        <v>39</v>
      </c>
      <c r="C79" s="4">
        <f>Data!R74</f>
        <v>33</v>
      </c>
      <c r="D79" s="4">
        <f>Data!M74</f>
        <v>13</v>
      </c>
      <c r="E79" s="5">
        <f t="shared" si="11"/>
        <v>0.39393939393939392</v>
      </c>
      <c r="F79" s="4">
        <f>Data!N74</f>
        <v>10</v>
      </c>
      <c r="G79" s="5">
        <f t="shared" si="12"/>
        <v>0.30303030303030304</v>
      </c>
      <c r="H79" s="11">
        <f>Data!Z74</f>
        <v>3</v>
      </c>
      <c r="I79" s="13">
        <f t="shared" si="13"/>
        <v>9.0909090909090912E-2</v>
      </c>
      <c r="J79" s="30">
        <f t="shared" si="14"/>
        <v>26</v>
      </c>
      <c r="K79" s="13">
        <f t="shared" si="15"/>
        <v>0.78787878787878785</v>
      </c>
      <c r="L79" s="4">
        <f>Data!O74</f>
        <v>0</v>
      </c>
      <c r="M79" s="5">
        <f t="shared" si="16"/>
        <v>0</v>
      </c>
      <c r="N79" s="4">
        <f>Data!P74</f>
        <v>7</v>
      </c>
      <c r="O79" s="5">
        <f t="shared" si="17"/>
        <v>0.21212121212121213</v>
      </c>
      <c r="P79" s="11">
        <f>Data!X74</f>
        <v>0</v>
      </c>
      <c r="Q79" s="13">
        <f t="shared" si="18"/>
        <v>0</v>
      </c>
      <c r="R79" s="11">
        <f>Data!AA74</f>
        <v>0</v>
      </c>
      <c r="S79" s="13">
        <f t="shared" si="10"/>
        <v>0</v>
      </c>
      <c r="T79" s="44" t="str">
        <f>Data!AV74</f>
        <v>Northern</v>
      </c>
    </row>
    <row r="80" spans="1:20" x14ac:dyDescent="0.2">
      <c r="A80" s="2" t="str">
        <f>Data!A75</f>
        <v>Louisa</v>
      </c>
      <c r="B80" s="4">
        <f>Data!B75</f>
        <v>34</v>
      </c>
      <c r="C80" s="4">
        <f>Data!R75</f>
        <v>23</v>
      </c>
      <c r="D80" s="4">
        <f>Data!M75</f>
        <v>5</v>
      </c>
      <c r="E80" s="5">
        <f t="shared" si="11"/>
        <v>0.21739130434782608</v>
      </c>
      <c r="F80" s="4">
        <f>Data!N75</f>
        <v>9</v>
      </c>
      <c r="G80" s="5">
        <f t="shared" si="12"/>
        <v>0.39130434782608697</v>
      </c>
      <c r="H80" s="11">
        <f>Data!Z75</f>
        <v>4</v>
      </c>
      <c r="I80" s="13">
        <f t="shared" si="13"/>
        <v>0.17391304347826086</v>
      </c>
      <c r="J80" s="30">
        <f t="shared" si="14"/>
        <v>18</v>
      </c>
      <c r="K80" s="13">
        <f t="shared" si="15"/>
        <v>0.78260869565217395</v>
      </c>
      <c r="L80" s="4">
        <f>Data!O75</f>
        <v>0</v>
      </c>
      <c r="M80" s="5">
        <f t="shared" si="16"/>
        <v>0</v>
      </c>
      <c r="N80" s="4">
        <f>Data!P75</f>
        <v>4</v>
      </c>
      <c r="O80" s="5">
        <f t="shared" si="17"/>
        <v>0.17391304347826086</v>
      </c>
      <c r="P80" s="11">
        <f>Data!X75</f>
        <v>1</v>
      </c>
      <c r="Q80" s="13">
        <f t="shared" si="18"/>
        <v>4.3478260869565216E-2</v>
      </c>
      <c r="R80" s="11">
        <f>Data!AA75</f>
        <v>0</v>
      </c>
      <c r="S80" s="13">
        <f t="shared" si="10"/>
        <v>0</v>
      </c>
      <c r="T80" s="44" t="str">
        <f>Data!AV75</f>
        <v>Northern</v>
      </c>
    </row>
    <row r="81" spans="1:20" x14ac:dyDescent="0.2">
      <c r="A81" s="2" t="str">
        <f>Data!A76</f>
        <v>Lunenburg</v>
      </c>
      <c r="B81" s="4">
        <f>Data!B76</f>
        <v>12</v>
      </c>
      <c r="C81" s="4">
        <f>Data!R76</f>
        <v>2</v>
      </c>
      <c r="D81" s="4">
        <f>Data!M76</f>
        <v>1</v>
      </c>
      <c r="E81" s="5">
        <f t="shared" si="11"/>
        <v>0.5</v>
      </c>
      <c r="F81" s="4">
        <f>Data!N76</f>
        <v>0</v>
      </c>
      <c r="G81" s="5">
        <f t="shared" si="12"/>
        <v>0</v>
      </c>
      <c r="H81" s="11">
        <f>Data!Z76</f>
        <v>1</v>
      </c>
      <c r="I81" s="13">
        <f t="shared" si="13"/>
        <v>0.5</v>
      </c>
      <c r="J81" s="30">
        <f t="shared" si="14"/>
        <v>2</v>
      </c>
      <c r="K81" s="13">
        <f t="shared" si="15"/>
        <v>1</v>
      </c>
      <c r="L81" s="4">
        <f>Data!O76</f>
        <v>0</v>
      </c>
      <c r="M81" s="5">
        <f t="shared" si="16"/>
        <v>0</v>
      </c>
      <c r="N81" s="4">
        <f>Data!P76</f>
        <v>0</v>
      </c>
      <c r="O81" s="5">
        <f t="shared" si="17"/>
        <v>0</v>
      </c>
      <c r="P81" s="11">
        <f>Data!X76</f>
        <v>0</v>
      </c>
      <c r="Q81" s="13">
        <f t="shared" si="18"/>
        <v>0</v>
      </c>
      <c r="R81" s="11">
        <f>Data!AA76</f>
        <v>0</v>
      </c>
      <c r="S81" s="13">
        <f t="shared" si="10"/>
        <v>0</v>
      </c>
      <c r="T81" s="44" t="str">
        <f>Data!AV76</f>
        <v>Central</v>
      </c>
    </row>
    <row r="82" spans="1:20" x14ac:dyDescent="0.2">
      <c r="A82" s="2" t="str">
        <f>Data!A77</f>
        <v>Lynchburg</v>
      </c>
      <c r="B82" s="4">
        <f>Data!B77</f>
        <v>153</v>
      </c>
      <c r="C82" s="4">
        <f>Data!R77</f>
        <v>79</v>
      </c>
      <c r="D82" s="4">
        <f>Data!M77</f>
        <v>29</v>
      </c>
      <c r="E82" s="5">
        <f t="shared" si="11"/>
        <v>0.36708860759493672</v>
      </c>
      <c r="F82" s="4">
        <f>Data!N77</f>
        <v>26</v>
      </c>
      <c r="G82" s="5">
        <f t="shared" si="12"/>
        <v>0.32911392405063289</v>
      </c>
      <c r="H82" s="11">
        <f>Data!Z77</f>
        <v>5</v>
      </c>
      <c r="I82" s="13">
        <f t="shared" si="13"/>
        <v>6.3291139240506333E-2</v>
      </c>
      <c r="J82" s="30">
        <f t="shared" si="14"/>
        <v>60</v>
      </c>
      <c r="K82" s="13">
        <f t="shared" si="15"/>
        <v>0.759493670886076</v>
      </c>
      <c r="L82" s="4">
        <f>Data!O77</f>
        <v>2</v>
      </c>
      <c r="M82" s="5">
        <f t="shared" si="16"/>
        <v>2.5316455696202531E-2</v>
      </c>
      <c r="N82" s="4">
        <f>Data!P77</f>
        <v>16</v>
      </c>
      <c r="O82" s="5">
        <f t="shared" si="17"/>
        <v>0.20253164556962025</v>
      </c>
      <c r="P82" s="11">
        <f>Data!X77</f>
        <v>1</v>
      </c>
      <c r="Q82" s="13">
        <f t="shared" si="18"/>
        <v>1.2658227848101266E-2</v>
      </c>
      <c r="R82" s="11">
        <f>Data!AA77</f>
        <v>0</v>
      </c>
      <c r="S82" s="13">
        <f t="shared" si="10"/>
        <v>0</v>
      </c>
      <c r="T82" s="44" t="str">
        <f>Data!AV77</f>
        <v>Piedmont</v>
      </c>
    </row>
    <row r="83" spans="1:20" x14ac:dyDescent="0.2">
      <c r="A83" s="2" t="str">
        <f>Data!A78</f>
        <v>Madison</v>
      </c>
      <c r="B83" s="4">
        <f>Data!B78</f>
        <v>38</v>
      </c>
      <c r="C83" s="4">
        <f>Data!R78</f>
        <v>21</v>
      </c>
      <c r="D83" s="4">
        <f>Data!M78</f>
        <v>7</v>
      </c>
      <c r="E83" s="5">
        <f t="shared" si="11"/>
        <v>0.33333333333333331</v>
      </c>
      <c r="F83" s="4">
        <f>Data!N78</f>
        <v>3</v>
      </c>
      <c r="G83" s="5">
        <f t="shared" si="12"/>
        <v>0.14285714285714285</v>
      </c>
      <c r="H83" s="11">
        <f>Data!Z78</f>
        <v>2</v>
      </c>
      <c r="I83" s="13">
        <f t="shared" si="13"/>
        <v>9.5238095238095233E-2</v>
      </c>
      <c r="J83" s="30">
        <f t="shared" si="14"/>
        <v>12</v>
      </c>
      <c r="K83" s="13">
        <f t="shared" si="15"/>
        <v>0.5714285714285714</v>
      </c>
      <c r="L83" s="4">
        <f>Data!O78</f>
        <v>0</v>
      </c>
      <c r="M83" s="5">
        <f t="shared" si="16"/>
        <v>0</v>
      </c>
      <c r="N83" s="4">
        <f>Data!P78</f>
        <v>9</v>
      </c>
      <c r="O83" s="5">
        <f t="shared" si="17"/>
        <v>0.42857142857142855</v>
      </c>
      <c r="P83" s="11">
        <f>Data!X78</f>
        <v>0</v>
      </c>
      <c r="Q83" s="13">
        <f t="shared" si="18"/>
        <v>0</v>
      </c>
      <c r="R83" s="11">
        <f>Data!AA78</f>
        <v>0</v>
      </c>
      <c r="S83" s="13">
        <f t="shared" si="10"/>
        <v>0</v>
      </c>
      <c r="T83" s="44" t="str">
        <f>Data!AV78</f>
        <v>Northern</v>
      </c>
    </row>
    <row r="84" spans="1:20" x14ac:dyDescent="0.2">
      <c r="A84" s="2" t="str">
        <f>Data!A79</f>
        <v>Manassas</v>
      </c>
      <c r="B84" s="4">
        <f>Data!B79</f>
        <v>22</v>
      </c>
      <c r="C84" s="4">
        <f>Data!R79</f>
        <v>11</v>
      </c>
      <c r="D84" s="4">
        <f>Data!M79</f>
        <v>5</v>
      </c>
      <c r="E84" s="5">
        <f t="shared" si="11"/>
        <v>0.45454545454545453</v>
      </c>
      <c r="F84" s="4">
        <f>Data!N79</f>
        <v>3</v>
      </c>
      <c r="G84" s="5">
        <f t="shared" si="12"/>
        <v>0.27272727272727271</v>
      </c>
      <c r="H84" s="11">
        <f>Data!Z79</f>
        <v>0</v>
      </c>
      <c r="I84" s="13">
        <f t="shared" si="13"/>
        <v>0</v>
      </c>
      <c r="J84" s="30">
        <f t="shared" si="14"/>
        <v>8</v>
      </c>
      <c r="K84" s="13">
        <f t="shared" si="15"/>
        <v>0.72727272727272729</v>
      </c>
      <c r="L84" s="4">
        <f>Data!O79</f>
        <v>0</v>
      </c>
      <c r="M84" s="5">
        <f t="shared" si="16"/>
        <v>0</v>
      </c>
      <c r="N84" s="4">
        <f>Data!P79</f>
        <v>3</v>
      </c>
      <c r="O84" s="5">
        <f t="shared" si="17"/>
        <v>0.27272727272727271</v>
      </c>
      <c r="P84" s="11">
        <f>Data!X79</f>
        <v>0</v>
      </c>
      <c r="Q84" s="13">
        <f t="shared" si="18"/>
        <v>0</v>
      </c>
      <c r="R84" s="11">
        <f>Data!AA79</f>
        <v>0</v>
      </c>
      <c r="S84" s="13">
        <f t="shared" si="10"/>
        <v>0</v>
      </c>
      <c r="T84" s="44" t="str">
        <f>Data!AV79</f>
        <v>Northern</v>
      </c>
    </row>
    <row r="85" spans="1:20" x14ac:dyDescent="0.2">
      <c r="A85" s="2" t="str">
        <f>Data!A80</f>
        <v>Manassas Park</v>
      </c>
      <c r="B85" s="4">
        <f>Data!B80</f>
        <v>8</v>
      </c>
      <c r="C85" s="4">
        <f>Data!R80</f>
        <v>1</v>
      </c>
      <c r="D85" s="4">
        <f>Data!M80</f>
        <v>1</v>
      </c>
      <c r="E85" s="5">
        <f t="shared" si="11"/>
        <v>1</v>
      </c>
      <c r="F85" s="4">
        <f>Data!N80</f>
        <v>0</v>
      </c>
      <c r="G85" s="5">
        <f t="shared" si="12"/>
        <v>0</v>
      </c>
      <c r="H85" s="11">
        <f>Data!Z80</f>
        <v>0</v>
      </c>
      <c r="I85" s="13">
        <f t="shared" si="13"/>
        <v>0</v>
      </c>
      <c r="J85" s="30">
        <f t="shared" si="14"/>
        <v>1</v>
      </c>
      <c r="K85" s="13">
        <f t="shared" si="15"/>
        <v>1</v>
      </c>
      <c r="L85" s="4">
        <f>Data!O80</f>
        <v>0</v>
      </c>
      <c r="M85" s="5">
        <f t="shared" si="16"/>
        <v>0</v>
      </c>
      <c r="N85" s="4">
        <f>Data!P80</f>
        <v>0</v>
      </c>
      <c r="O85" s="5">
        <f t="shared" si="17"/>
        <v>0</v>
      </c>
      <c r="P85" s="11">
        <f>Data!X80</f>
        <v>0</v>
      </c>
      <c r="Q85" s="13">
        <f t="shared" si="18"/>
        <v>0</v>
      </c>
      <c r="R85" s="11">
        <f>Data!AA80</f>
        <v>0</v>
      </c>
      <c r="S85" s="13">
        <f t="shared" si="10"/>
        <v>0</v>
      </c>
      <c r="T85" s="44" t="str">
        <f>Data!AV80</f>
        <v>Northern</v>
      </c>
    </row>
    <row r="86" spans="1:20" x14ac:dyDescent="0.2">
      <c r="A86" s="2" t="str">
        <f>Data!A81</f>
        <v>Martinsville</v>
      </c>
      <c r="B86" s="4">
        <f>Data!B81</f>
        <v>0</v>
      </c>
      <c r="C86" s="4">
        <f>Data!R81</f>
        <v>0</v>
      </c>
      <c r="D86" s="4">
        <f>Data!M81</f>
        <v>0</v>
      </c>
      <c r="E86" s="5">
        <f t="shared" si="11"/>
        <v>0</v>
      </c>
      <c r="F86" s="4">
        <f>Data!N81</f>
        <v>0</v>
      </c>
      <c r="G86" s="5">
        <f t="shared" si="12"/>
        <v>0</v>
      </c>
      <c r="H86" s="11">
        <f>Data!Z81</f>
        <v>0</v>
      </c>
      <c r="I86" s="13">
        <f t="shared" si="13"/>
        <v>0</v>
      </c>
      <c r="J86" s="30">
        <f t="shared" si="14"/>
        <v>0</v>
      </c>
      <c r="K86" s="13">
        <f t="shared" si="15"/>
        <v>0</v>
      </c>
      <c r="L86" s="4">
        <f>Data!O81</f>
        <v>0</v>
      </c>
      <c r="M86" s="5">
        <f t="shared" si="16"/>
        <v>0</v>
      </c>
      <c r="N86" s="4">
        <f>Data!P81</f>
        <v>0</v>
      </c>
      <c r="O86" s="5">
        <f t="shared" si="17"/>
        <v>0</v>
      </c>
      <c r="P86" s="11">
        <f>Data!X81</f>
        <v>0</v>
      </c>
      <c r="Q86" s="13">
        <f t="shared" si="18"/>
        <v>0</v>
      </c>
      <c r="R86" s="11">
        <f>Data!AA81</f>
        <v>0</v>
      </c>
      <c r="S86" s="13">
        <f t="shared" si="10"/>
        <v>0</v>
      </c>
      <c r="T86" s="44" t="str">
        <f>Data!AV81</f>
        <v>Piedmont</v>
      </c>
    </row>
    <row r="87" spans="1:20" x14ac:dyDescent="0.2">
      <c r="A87" s="2" t="str">
        <f>Data!A82</f>
        <v>Mathews</v>
      </c>
      <c r="B87" s="4">
        <f>Data!B82</f>
        <v>5</v>
      </c>
      <c r="C87" s="4">
        <f>Data!R82</f>
        <v>4</v>
      </c>
      <c r="D87" s="4">
        <f>Data!M82</f>
        <v>0</v>
      </c>
      <c r="E87" s="5">
        <f t="shared" si="11"/>
        <v>0</v>
      </c>
      <c r="F87" s="4">
        <f>Data!N82</f>
        <v>2</v>
      </c>
      <c r="G87" s="5">
        <f t="shared" si="12"/>
        <v>0.5</v>
      </c>
      <c r="H87" s="11">
        <f>Data!Z82</f>
        <v>2</v>
      </c>
      <c r="I87" s="13">
        <f t="shared" si="13"/>
        <v>0.5</v>
      </c>
      <c r="J87" s="30">
        <f t="shared" si="14"/>
        <v>4</v>
      </c>
      <c r="K87" s="13">
        <f t="shared" si="15"/>
        <v>1</v>
      </c>
      <c r="L87" s="4">
        <f>Data!O82</f>
        <v>0</v>
      </c>
      <c r="M87" s="5">
        <f t="shared" si="16"/>
        <v>0</v>
      </c>
      <c r="N87" s="4">
        <f>Data!P82</f>
        <v>0</v>
      </c>
      <c r="O87" s="5">
        <f t="shared" si="17"/>
        <v>0</v>
      </c>
      <c r="P87" s="11">
        <f>Data!X82</f>
        <v>0</v>
      </c>
      <c r="Q87" s="13">
        <f t="shared" si="18"/>
        <v>0</v>
      </c>
      <c r="R87" s="11">
        <f>Data!AA82</f>
        <v>0</v>
      </c>
      <c r="S87" s="13">
        <f t="shared" si="10"/>
        <v>0</v>
      </c>
      <c r="T87" s="44" t="str">
        <f>Data!AV82</f>
        <v>Eastern</v>
      </c>
    </row>
    <row r="88" spans="1:20" x14ac:dyDescent="0.2">
      <c r="A88" s="2" t="str">
        <f>Data!A83</f>
        <v>Mecklenburg</v>
      </c>
      <c r="B88" s="4">
        <f>Data!B83</f>
        <v>24</v>
      </c>
      <c r="C88" s="4">
        <f>Data!R83</f>
        <v>10</v>
      </c>
      <c r="D88" s="4">
        <f>Data!M83</f>
        <v>6</v>
      </c>
      <c r="E88" s="5">
        <f t="shared" si="11"/>
        <v>0.6</v>
      </c>
      <c r="F88" s="4">
        <f>Data!N83</f>
        <v>0</v>
      </c>
      <c r="G88" s="5">
        <f t="shared" si="12"/>
        <v>0</v>
      </c>
      <c r="H88" s="11">
        <f>Data!Z83</f>
        <v>3</v>
      </c>
      <c r="I88" s="13">
        <f t="shared" si="13"/>
        <v>0.3</v>
      </c>
      <c r="J88" s="30">
        <f t="shared" si="14"/>
        <v>9</v>
      </c>
      <c r="K88" s="13">
        <f t="shared" si="15"/>
        <v>0.9</v>
      </c>
      <c r="L88" s="4">
        <f>Data!O83</f>
        <v>0</v>
      </c>
      <c r="M88" s="5">
        <f t="shared" si="16"/>
        <v>0</v>
      </c>
      <c r="N88" s="4">
        <f>Data!P83</f>
        <v>1</v>
      </c>
      <c r="O88" s="5">
        <f t="shared" si="17"/>
        <v>0.1</v>
      </c>
      <c r="P88" s="11">
        <f>Data!X83</f>
        <v>0</v>
      </c>
      <c r="Q88" s="13">
        <f t="shared" si="18"/>
        <v>0</v>
      </c>
      <c r="R88" s="11">
        <f>Data!AA83</f>
        <v>0</v>
      </c>
      <c r="S88" s="13">
        <f t="shared" si="10"/>
        <v>0</v>
      </c>
      <c r="T88" s="44" t="str">
        <f>Data!AV83</f>
        <v>Piedmont</v>
      </c>
    </row>
    <row r="89" spans="1:20" x14ac:dyDescent="0.2">
      <c r="A89" s="2" t="str">
        <f>Data!A84</f>
        <v>Middlesex</v>
      </c>
      <c r="B89" s="4">
        <f>Data!B84</f>
        <v>4</v>
      </c>
      <c r="C89" s="4">
        <f>Data!R84</f>
        <v>7</v>
      </c>
      <c r="D89" s="4">
        <f>Data!M84</f>
        <v>0</v>
      </c>
      <c r="E89" s="5">
        <f t="shared" si="11"/>
        <v>0</v>
      </c>
      <c r="F89" s="4">
        <f>Data!N84</f>
        <v>4</v>
      </c>
      <c r="G89" s="5">
        <f t="shared" si="12"/>
        <v>0.5714285714285714</v>
      </c>
      <c r="H89" s="11">
        <f>Data!Z84</f>
        <v>2</v>
      </c>
      <c r="I89" s="13">
        <f t="shared" si="13"/>
        <v>0.2857142857142857</v>
      </c>
      <c r="J89" s="30">
        <f t="shared" si="14"/>
        <v>6</v>
      </c>
      <c r="K89" s="13">
        <f t="shared" si="15"/>
        <v>0.8571428571428571</v>
      </c>
      <c r="L89" s="4">
        <f>Data!O84</f>
        <v>0</v>
      </c>
      <c r="M89" s="5">
        <f t="shared" si="16"/>
        <v>0</v>
      </c>
      <c r="N89" s="4">
        <f>Data!P84</f>
        <v>1</v>
      </c>
      <c r="O89" s="5">
        <f t="shared" si="17"/>
        <v>0.14285714285714285</v>
      </c>
      <c r="P89" s="11">
        <f>Data!X84</f>
        <v>0</v>
      </c>
      <c r="Q89" s="13">
        <f t="shared" si="18"/>
        <v>0</v>
      </c>
      <c r="R89" s="11">
        <f>Data!AA84</f>
        <v>0</v>
      </c>
      <c r="S89" s="13">
        <f t="shared" si="10"/>
        <v>0</v>
      </c>
      <c r="T89" s="44" t="str">
        <f>Data!AV84</f>
        <v>Central</v>
      </c>
    </row>
    <row r="90" spans="1:20" x14ac:dyDescent="0.2">
      <c r="A90" s="2" t="str">
        <f>Data!A85</f>
        <v>Montgomery</v>
      </c>
      <c r="B90" s="4">
        <f>Data!B85</f>
        <v>49</v>
      </c>
      <c r="C90" s="4">
        <f>Data!R85</f>
        <v>17</v>
      </c>
      <c r="D90" s="4">
        <f>Data!M85</f>
        <v>3</v>
      </c>
      <c r="E90" s="5">
        <f t="shared" si="11"/>
        <v>0.17647058823529413</v>
      </c>
      <c r="F90" s="4">
        <f>Data!N85</f>
        <v>11</v>
      </c>
      <c r="G90" s="5">
        <f t="shared" si="12"/>
        <v>0.6470588235294118</v>
      </c>
      <c r="H90" s="11">
        <f>Data!Z85</f>
        <v>1</v>
      </c>
      <c r="I90" s="13">
        <f t="shared" si="13"/>
        <v>5.8823529411764705E-2</v>
      </c>
      <c r="J90" s="30">
        <f t="shared" si="14"/>
        <v>15</v>
      </c>
      <c r="K90" s="13">
        <f t="shared" si="15"/>
        <v>0.88235294117647056</v>
      </c>
      <c r="L90" s="4">
        <f>Data!O85</f>
        <v>0</v>
      </c>
      <c r="M90" s="5">
        <f t="shared" si="16"/>
        <v>0</v>
      </c>
      <c r="N90" s="4">
        <f>Data!P85</f>
        <v>1</v>
      </c>
      <c r="O90" s="5">
        <f t="shared" si="17"/>
        <v>5.8823529411764705E-2</v>
      </c>
      <c r="P90" s="11">
        <f>Data!X85</f>
        <v>1</v>
      </c>
      <c r="Q90" s="13">
        <f t="shared" si="18"/>
        <v>5.8823529411764705E-2</v>
      </c>
      <c r="R90" s="11">
        <f>Data!AA85</f>
        <v>0</v>
      </c>
      <c r="S90" s="13">
        <f t="shared" si="10"/>
        <v>0</v>
      </c>
      <c r="T90" s="44" t="str">
        <f>Data!AV85</f>
        <v>Western</v>
      </c>
    </row>
    <row r="91" spans="1:20" x14ac:dyDescent="0.2">
      <c r="A91" s="2" t="str">
        <f>Data!A86</f>
        <v>Nelson</v>
      </c>
      <c r="B91" s="4">
        <f>Data!B86</f>
        <v>27</v>
      </c>
      <c r="C91" s="4">
        <f>Data!R86</f>
        <v>5</v>
      </c>
      <c r="D91" s="4">
        <f>Data!M86</f>
        <v>3</v>
      </c>
      <c r="E91" s="5">
        <f t="shared" si="11"/>
        <v>0.6</v>
      </c>
      <c r="F91" s="4">
        <f>Data!N86</f>
        <v>0</v>
      </c>
      <c r="G91" s="5">
        <f t="shared" si="12"/>
        <v>0</v>
      </c>
      <c r="H91" s="11">
        <f>Data!Z86</f>
        <v>0</v>
      </c>
      <c r="I91" s="13">
        <f t="shared" si="13"/>
        <v>0</v>
      </c>
      <c r="J91" s="30">
        <f t="shared" si="14"/>
        <v>3</v>
      </c>
      <c r="K91" s="13">
        <f t="shared" si="15"/>
        <v>0.6</v>
      </c>
      <c r="L91" s="4">
        <f>Data!O86</f>
        <v>0</v>
      </c>
      <c r="M91" s="5">
        <f t="shared" si="16"/>
        <v>0</v>
      </c>
      <c r="N91" s="4">
        <f>Data!P86</f>
        <v>2</v>
      </c>
      <c r="O91" s="5">
        <f t="shared" si="17"/>
        <v>0.4</v>
      </c>
      <c r="P91" s="11">
        <f>Data!X86</f>
        <v>0</v>
      </c>
      <c r="Q91" s="13">
        <f t="shared" si="18"/>
        <v>0</v>
      </c>
      <c r="R91" s="11">
        <f>Data!AA86</f>
        <v>0</v>
      </c>
      <c r="S91" s="13">
        <f t="shared" si="10"/>
        <v>0</v>
      </c>
      <c r="T91" s="44" t="str">
        <f>Data!AV86</f>
        <v>Piedmont</v>
      </c>
    </row>
    <row r="92" spans="1:20" x14ac:dyDescent="0.2">
      <c r="A92" s="2" t="str">
        <f>Data!A87</f>
        <v>New Kent</v>
      </c>
      <c r="B92" s="4">
        <f>Data!B87</f>
        <v>5</v>
      </c>
      <c r="C92" s="4">
        <f>Data!R87</f>
        <v>1</v>
      </c>
      <c r="D92" s="4">
        <f>Data!M87</f>
        <v>0</v>
      </c>
      <c r="E92" s="5">
        <f t="shared" si="11"/>
        <v>0</v>
      </c>
      <c r="F92" s="4">
        <f>Data!N87</f>
        <v>0</v>
      </c>
      <c r="G92" s="5">
        <f t="shared" si="12"/>
        <v>0</v>
      </c>
      <c r="H92" s="11">
        <f>Data!Z87</f>
        <v>0</v>
      </c>
      <c r="I92" s="13">
        <f t="shared" si="13"/>
        <v>0</v>
      </c>
      <c r="J92" s="30">
        <f t="shared" si="14"/>
        <v>0</v>
      </c>
      <c r="K92" s="13">
        <f t="shared" si="15"/>
        <v>0</v>
      </c>
      <c r="L92" s="4">
        <f>Data!O87</f>
        <v>0</v>
      </c>
      <c r="M92" s="5">
        <f t="shared" si="16"/>
        <v>0</v>
      </c>
      <c r="N92" s="4">
        <f>Data!P87</f>
        <v>1</v>
      </c>
      <c r="O92" s="5">
        <f t="shared" si="17"/>
        <v>1</v>
      </c>
      <c r="P92" s="11">
        <f>Data!X87</f>
        <v>0</v>
      </c>
      <c r="Q92" s="13">
        <f t="shared" si="18"/>
        <v>0</v>
      </c>
      <c r="R92" s="11">
        <f>Data!AA87</f>
        <v>0</v>
      </c>
      <c r="S92" s="13">
        <f t="shared" si="10"/>
        <v>0</v>
      </c>
      <c r="T92" s="44" t="str">
        <f>Data!AV87</f>
        <v>Central</v>
      </c>
    </row>
    <row r="93" spans="1:20" x14ac:dyDescent="0.2">
      <c r="A93" s="2" t="str">
        <f>Data!A88</f>
        <v>Newport News</v>
      </c>
      <c r="B93" s="4">
        <f>Data!B88</f>
        <v>140</v>
      </c>
      <c r="C93" s="4">
        <f>Data!R88</f>
        <v>74</v>
      </c>
      <c r="D93" s="4">
        <f>Data!M88</f>
        <v>18</v>
      </c>
      <c r="E93" s="5">
        <f t="shared" si="11"/>
        <v>0.24324324324324326</v>
      </c>
      <c r="F93" s="4">
        <f>Data!N88</f>
        <v>27</v>
      </c>
      <c r="G93" s="5">
        <f t="shared" si="12"/>
        <v>0.36486486486486486</v>
      </c>
      <c r="H93" s="11">
        <f>Data!Z88</f>
        <v>8</v>
      </c>
      <c r="I93" s="13">
        <f t="shared" si="13"/>
        <v>0.10810810810810811</v>
      </c>
      <c r="J93" s="30">
        <f t="shared" si="14"/>
        <v>53</v>
      </c>
      <c r="K93" s="13">
        <f t="shared" si="15"/>
        <v>0.71621621621621623</v>
      </c>
      <c r="L93" s="4">
        <f>Data!O88</f>
        <v>0</v>
      </c>
      <c r="M93" s="5">
        <f t="shared" si="16"/>
        <v>0</v>
      </c>
      <c r="N93" s="4">
        <f>Data!P88</f>
        <v>21</v>
      </c>
      <c r="O93" s="5">
        <f t="shared" si="17"/>
        <v>0.28378378378378377</v>
      </c>
      <c r="P93" s="11">
        <f>Data!X88</f>
        <v>0</v>
      </c>
      <c r="Q93" s="13">
        <f t="shared" si="18"/>
        <v>0</v>
      </c>
      <c r="R93" s="11">
        <f>Data!AA88</f>
        <v>0</v>
      </c>
      <c r="S93" s="13">
        <f t="shared" si="10"/>
        <v>0</v>
      </c>
      <c r="T93" s="44" t="str">
        <f>Data!AV88</f>
        <v>Eastern</v>
      </c>
    </row>
    <row r="94" spans="1:20" x14ac:dyDescent="0.2">
      <c r="A94" s="2" t="str">
        <f>Data!A89</f>
        <v>Norfolk</v>
      </c>
      <c r="B94" s="4">
        <f>Data!B89</f>
        <v>205</v>
      </c>
      <c r="C94" s="4">
        <f>Data!R89</f>
        <v>133</v>
      </c>
      <c r="D94" s="4">
        <f>Data!M89</f>
        <v>58</v>
      </c>
      <c r="E94" s="5">
        <f t="shared" si="11"/>
        <v>0.43609022556390975</v>
      </c>
      <c r="F94" s="4">
        <f>Data!N89</f>
        <v>31</v>
      </c>
      <c r="G94" s="5">
        <f t="shared" si="12"/>
        <v>0.23308270676691728</v>
      </c>
      <c r="H94" s="11">
        <f>Data!Z89</f>
        <v>26</v>
      </c>
      <c r="I94" s="13">
        <f t="shared" si="13"/>
        <v>0.19548872180451127</v>
      </c>
      <c r="J94" s="30">
        <f t="shared" si="14"/>
        <v>115</v>
      </c>
      <c r="K94" s="13">
        <f t="shared" si="15"/>
        <v>0.86466165413533835</v>
      </c>
      <c r="L94" s="4">
        <f>Data!O89</f>
        <v>3</v>
      </c>
      <c r="M94" s="5">
        <f t="shared" si="16"/>
        <v>2.2556390977443608E-2</v>
      </c>
      <c r="N94" s="4">
        <f>Data!P89</f>
        <v>14</v>
      </c>
      <c r="O94" s="5">
        <f t="shared" si="17"/>
        <v>0.10526315789473684</v>
      </c>
      <c r="P94" s="11">
        <f>Data!X89</f>
        <v>0</v>
      </c>
      <c r="Q94" s="13">
        <f t="shared" si="18"/>
        <v>0</v>
      </c>
      <c r="R94" s="11">
        <f>Data!AA89</f>
        <v>1</v>
      </c>
      <c r="S94" s="13">
        <f t="shared" si="10"/>
        <v>7.5187969924812026E-3</v>
      </c>
      <c r="T94" s="44" t="str">
        <f>Data!AV89</f>
        <v>Eastern</v>
      </c>
    </row>
    <row r="95" spans="1:20" x14ac:dyDescent="0.2">
      <c r="A95" s="2" t="str">
        <f>Data!A90</f>
        <v>Northampton</v>
      </c>
      <c r="B95" s="4">
        <f>Data!B90</f>
        <v>3</v>
      </c>
      <c r="C95" s="4">
        <f>Data!R90</f>
        <v>2</v>
      </c>
      <c r="D95" s="4">
        <f>Data!M90</f>
        <v>1</v>
      </c>
      <c r="E95" s="5">
        <f t="shared" si="11"/>
        <v>0.5</v>
      </c>
      <c r="F95" s="4">
        <f>Data!N90</f>
        <v>0</v>
      </c>
      <c r="G95" s="5">
        <f t="shared" si="12"/>
        <v>0</v>
      </c>
      <c r="H95" s="11">
        <f>Data!Z90</f>
        <v>0</v>
      </c>
      <c r="I95" s="13">
        <f t="shared" si="13"/>
        <v>0</v>
      </c>
      <c r="J95" s="30">
        <f t="shared" si="14"/>
        <v>1</v>
      </c>
      <c r="K95" s="13">
        <f t="shared" si="15"/>
        <v>0.5</v>
      </c>
      <c r="L95" s="4">
        <f>Data!O90</f>
        <v>0</v>
      </c>
      <c r="M95" s="5">
        <f t="shared" si="16"/>
        <v>0</v>
      </c>
      <c r="N95" s="4">
        <f>Data!P90</f>
        <v>1</v>
      </c>
      <c r="O95" s="5">
        <f t="shared" si="17"/>
        <v>0.5</v>
      </c>
      <c r="P95" s="11">
        <f>Data!X90</f>
        <v>0</v>
      </c>
      <c r="Q95" s="13">
        <f t="shared" si="18"/>
        <v>0</v>
      </c>
      <c r="R95" s="11">
        <f>Data!AA90</f>
        <v>0</v>
      </c>
      <c r="S95" s="13">
        <f t="shared" si="10"/>
        <v>0</v>
      </c>
      <c r="T95" s="44" t="str">
        <f>Data!AV90</f>
        <v>Eastern</v>
      </c>
    </row>
    <row r="96" spans="1:20" x14ac:dyDescent="0.2">
      <c r="A96" s="2" t="str">
        <f>Data!A91</f>
        <v>Northumberland</v>
      </c>
      <c r="B96" s="4">
        <f>Data!B91</f>
        <v>0</v>
      </c>
      <c r="C96" s="4">
        <f>Data!R91</f>
        <v>1</v>
      </c>
      <c r="D96" s="4">
        <f>Data!M91</f>
        <v>1</v>
      </c>
      <c r="E96" s="5">
        <f t="shared" si="11"/>
        <v>1</v>
      </c>
      <c r="F96" s="4">
        <f>Data!N91</f>
        <v>0</v>
      </c>
      <c r="G96" s="5">
        <f t="shared" si="12"/>
        <v>0</v>
      </c>
      <c r="H96" s="11">
        <f>Data!Z91</f>
        <v>0</v>
      </c>
      <c r="I96" s="13">
        <f t="shared" si="13"/>
        <v>0</v>
      </c>
      <c r="J96" s="30">
        <f t="shared" si="14"/>
        <v>1</v>
      </c>
      <c r="K96" s="13">
        <f t="shared" si="15"/>
        <v>1</v>
      </c>
      <c r="L96" s="4">
        <f>Data!O91</f>
        <v>0</v>
      </c>
      <c r="M96" s="5">
        <f t="shared" si="16"/>
        <v>0</v>
      </c>
      <c r="N96" s="4">
        <f>Data!P91</f>
        <v>0</v>
      </c>
      <c r="O96" s="5">
        <f t="shared" si="17"/>
        <v>0</v>
      </c>
      <c r="P96" s="11">
        <f>Data!X91</f>
        <v>0</v>
      </c>
      <c r="Q96" s="13">
        <f t="shared" si="18"/>
        <v>0</v>
      </c>
      <c r="R96" s="11">
        <f>Data!AA91</f>
        <v>0</v>
      </c>
      <c r="S96" s="13">
        <f t="shared" si="10"/>
        <v>0</v>
      </c>
      <c r="T96" s="44" t="str">
        <f>Data!AV91</f>
        <v>Central</v>
      </c>
    </row>
    <row r="97" spans="1:20" x14ac:dyDescent="0.2">
      <c r="A97" s="2" t="str">
        <f>Data!A92</f>
        <v>Norton</v>
      </c>
      <c r="B97" s="4">
        <f>Data!B92</f>
        <v>5</v>
      </c>
      <c r="C97" s="4">
        <f>Data!R92</f>
        <v>7</v>
      </c>
      <c r="D97" s="4">
        <f>Data!M92</f>
        <v>1</v>
      </c>
      <c r="E97" s="5">
        <f t="shared" si="11"/>
        <v>0.14285714285714285</v>
      </c>
      <c r="F97" s="4">
        <f>Data!N92</f>
        <v>4</v>
      </c>
      <c r="G97" s="5">
        <f t="shared" si="12"/>
        <v>0.5714285714285714</v>
      </c>
      <c r="H97" s="11">
        <f>Data!Z92</f>
        <v>2</v>
      </c>
      <c r="I97" s="13">
        <f t="shared" si="13"/>
        <v>0.2857142857142857</v>
      </c>
      <c r="J97" s="30">
        <f t="shared" si="14"/>
        <v>7</v>
      </c>
      <c r="K97" s="13">
        <f t="shared" si="15"/>
        <v>1</v>
      </c>
      <c r="L97" s="4">
        <f>Data!O92</f>
        <v>0</v>
      </c>
      <c r="M97" s="5">
        <f t="shared" si="16"/>
        <v>0</v>
      </c>
      <c r="N97" s="4">
        <f>Data!P92</f>
        <v>0</v>
      </c>
      <c r="O97" s="5">
        <f t="shared" si="17"/>
        <v>0</v>
      </c>
      <c r="P97" s="11">
        <f>Data!X92</f>
        <v>0</v>
      </c>
      <c r="Q97" s="13">
        <f t="shared" si="18"/>
        <v>0</v>
      </c>
      <c r="R97" s="11">
        <f>Data!AA92</f>
        <v>0</v>
      </c>
      <c r="S97" s="13">
        <f t="shared" si="10"/>
        <v>0</v>
      </c>
      <c r="T97" s="44" t="str">
        <f>Data!AV92</f>
        <v>Western</v>
      </c>
    </row>
    <row r="98" spans="1:20" x14ac:dyDescent="0.2">
      <c r="A98" s="2" t="str">
        <f>Data!A93</f>
        <v>Nottoway</v>
      </c>
      <c r="B98" s="4">
        <f>Data!B93</f>
        <v>7</v>
      </c>
      <c r="C98" s="4">
        <f>Data!R93</f>
        <v>3</v>
      </c>
      <c r="D98" s="4">
        <f>Data!M93</f>
        <v>0</v>
      </c>
      <c r="E98" s="5">
        <f t="shared" si="11"/>
        <v>0</v>
      </c>
      <c r="F98" s="4">
        <f>Data!N93</f>
        <v>1</v>
      </c>
      <c r="G98" s="5">
        <f t="shared" si="12"/>
        <v>0.33333333333333331</v>
      </c>
      <c r="H98" s="11">
        <f>Data!Z93</f>
        <v>1</v>
      </c>
      <c r="I98" s="13">
        <f t="shared" si="13"/>
        <v>0.33333333333333331</v>
      </c>
      <c r="J98" s="30">
        <f t="shared" si="14"/>
        <v>2</v>
      </c>
      <c r="K98" s="13">
        <f t="shared" si="15"/>
        <v>0.66666666666666663</v>
      </c>
      <c r="L98" s="4">
        <f>Data!O93</f>
        <v>0</v>
      </c>
      <c r="M98" s="5">
        <f t="shared" si="16"/>
        <v>0</v>
      </c>
      <c r="N98" s="4">
        <f>Data!P93</f>
        <v>1</v>
      </c>
      <c r="O98" s="5">
        <f t="shared" si="17"/>
        <v>0.33333333333333331</v>
      </c>
      <c r="P98" s="11">
        <f>Data!X93</f>
        <v>0</v>
      </c>
      <c r="Q98" s="13">
        <f t="shared" si="18"/>
        <v>0</v>
      </c>
      <c r="R98" s="11">
        <f>Data!AA93</f>
        <v>0</v>
      </c>
      <c r="S98" s="13">
        <f t="shared" si="10"/>
        <v>0</v>
      </c>
      <c r="T98" s="44" t="str">
        <f>Data!AV93</f>
        <v>Central</v>
      </c>
    </row>
    <row r="99" spans="1:20" x14ac:dyDescent="0.2">
      <c r="A99" s="2" t="str">
        <f>Data!A94</f>
        <v>Orange</v>
      </c>
      <c r="B99" s="4">
        <f>Data!B94</f>
        <v>20</v>
      </c>
      <c r="C99" s="4">
        <f>Data!R94</f>
        <v>18</v>
      </c>
      <c r="D99" s="4">
        <f>Data!M94</f>
        <v>4</v>
      </c>
      <c r="E99" s="5">
        <f t="shared" si="11"/>
        <v>0.22222222222222221</v>
      </c>
      <c r="F99" s="4">
        <f>Data!N94</f>
        <v>6</v>
      </c>
      <c r="G99" s="5">
        <f t="shared" si="12"/>
        <v>0.33333333333333331</v>
      </c>
      <c r="H99" s="11">
        <f>Data!Z94</f>
        <v>2</v>
      </c>
      <c r="I99" s="13">
        <f t="shared" si="13"/>
        <v>0.1111111111111111</v>
      </c>
      <c r="J99" s="30">
        <f t="shared" si="14"/>
        <v>12</v>
      </c>
      <c r="K99" s="13">
        <f t="shared" si="15"/>
        <v>0.66666666666666663</v>
      </c>
      <c r="L99" s="4">
        <f>Data!O94</f>
        <v>0</v>
      </c>
      <c r="M99" s="5">
        <f t="shared" si="16"/>
        <v>0</v>
      </c>
      <c r="N99" s="4">
        <f>Data!P94</f>
        <v>6</v>
      </c>
      <c r="O99" s="5">
        <f t="shared" si="17"/>
        <v>0.33333333333333331</v>
      </c>
      <c r="P99" s="11">
        <f>Data!X94</f>
        <v>0</v>
      </c>
      <c r="Q99" s="13">
        <f t="shared" si="18"/>
        <v>0</v>
      </c>
      <c r="R99" s="11">
        <f>Data!AA94</f>
        <v>0</v>
      </c>
      <c r="S99" s="13">
        <f t="shared" si="10"/>
        <v>0</v>
      </c>
      <c r="T99" s="44" t="str">
        <f>Data!AV94</f>
        <v>Northern</v>
      </c>
    </row>
    <row r="100" spans="1:20" x14ac:dyDescent="0.2">
      <c r="A100" s="2" t="str">
        <f>Data!A95</f>
        <v>Page</v>
      </c>
      <c r="B100" s="4">
        <f>Data!B95</f>
        <v>24</v>
      </c>
      <c r="C100" s="4">
        <f>Data!R95</f>
        <v>14</v>
      </c>
      <c r="D100" s="4">
        <f>Data!M95</f>
        <v>2</v>
      </c>
      <c r="E100" s="5">
        <f t="shared" si="11"/>
        <v>0.14285714285714285</v>
      </c>
      <c r="F100" s="4">
        <f>Data!N95</f>
        <v>8</v>
      </c>
      <c r="G100" s="5">
        <f t="shared" si="12"/>
        <v>0.5714285714285714</v>
      </c>
      <c r="H100" s="11">
        <f>Data!Z95</f>
        <v>3</v>
      </c>
      <c r="I100" s="13">
        <f t="shared" si="13"/>
        <v>0.21428571428571427</v>
      </c>
      <c r="J100" s="30">
        <f t="shared" si="14"/>
        <v>13</v>
      </c>
      <c r="K100" s="13">
        <f t="shared" si="15"/>
        <v>0.9285714285714286</v>
      </c>
      <c r="L100" s="4">
        <f>Data!O95</f>
        <v>0</v>
      </c>
      <c r="M100" s="5">
        <f t="shared" si="16"/>
        <v>0</v>
      </c>
      <c r="N100" s="4">
        <f>Data!P95</f>
        <v>1</v>
      </c>
      <c r="O100" s="5">
        <f t="shared" si="17"/>
        <v>7.1428571428571425E-2</v>
      </c>
      <c r="P100" s="11">
        <f>Data!X95</f>
        <v>0</v>
      </c>
      <c r="Q100" s="13">
        <f t="shared" si="18"/>
        <v>0</v>
      </c>
      <c r="R100" s="11">
        <f>Data!AA95</f>
        <v>0</v>
      </c>
      <c r="S100" s="13">
        <f t="shared" si="10"/>
        <v>0</v>
      </c>
      <c r="T100" s="44" t="str">
        <f>Data!AV95</f>
        <v>Northern</v>
      </c>
    </row>
    <row r="101" spans="1:20" x14ac:dyDescent="0.2">
      <c r="A101" s="2" t="str">
        <f>Data!A96</f>
        <v>Patrick</v>
      </c>
      <c r="B101" s="4">
        <f>Data!B96</f>
        <v>23</v>
      </c>
      <c r="C101" s="4">
        <f>Data!R96</f>
        <v>5</v>
      </c>
      <c r="D101" s="4">
        <f>Data!M96</f>
        <v>1</v>
      </c>
      <c r="E101" s="5">
        <f t="shared" si="11"/>
        <v>0.2</v>
      </c>
      <c r="F101" s="4">
        <f>Data!N96</f>
        <v>1</v>
      </c>
      <c r="G101" s="5">
        <f t="shared" si="12"/>
        <v>0.2</v>
      </c>
      <c r="H101" s="11">
        <f>Data!Z96</f>
        <v>1</v>
      </c>
      <c r="I101" s="13">
        <f t="shared" si="13"/>
        <v>0.2</v>
      </c>
      <c r="J101" s="30">
        <f t="shared" si="14"/>
        <v>3</v>
      </c>
      <c r="K101" s="13">
        <f t="shared" si="15"/>
        <v>0.6</v>
      </c>
      <c r="L101" s="4">
        <f>Data!O96</f>
        <v>0</v>
      </c>
      <c r="M101" s="5">
        <f t="shared" si="16"/>
        <v>0</v>
      </c>
      <c r="N101" s="4">
        <f>Data!P96</f>
        <v>2</v>
      </c>
      <c r="O101" s="5">
        <f t="shared" si="17"/>
        <v>0.4</v>
      </c>
      <c r="P101" s="11">
        <f>Data!X96</f>
        <v>0</v>
      </c>
      <c r="Q101" s="13">
        <f t="shared" si="18"/>
        <v>0</v>
      </c>
      <c r="R101" s="11">
        <f>Data!AA96</f>
        <v>0</v>
      </c>
      <c r="S101" s="13">
        <f t="shared" si="10"/>
        <v>0</v>
      </c>
      <c r="T101" s="44" t="str">
        <f>Data!AV96</f>
        <v>Western</v>
      </c>
    </row>
    <row r="102" spans="1:20" x14ac:dyDescent="0.2">
      <c r="A102" s="2" t="str">
        <f>Data!A97</f>
        <v>Petersburg</v>
      </c>
      <c r="B102" s="4">
        <f>Data!B97</f>
        <v>41</v>
      </c>
      <c r="C102" s="4">
        <f>Data!R97</f>
        <v>5</v>
      </c>
      <c r="D102" s="4">
        <f>Data!M97</f>
        <v>3</v>
      </c>
      <c r="E102" s="5">
        <f t="shared" si="11"/>
        <v>0.6</v>
      </c>
      <c r="F102" s="4">
        <f>Data!N97</f>
        <v>0</v>
      </c>
      <c r="G102" s="5">
        <f t="shared" si="12"/>
        <v>0</v>
      </c>
      <c r="H102" s="11">
        <f>Data!Z97</f>
        <v>2</v>
      </c>
      <c r="I102" s="13">
        <f t="shared" si="13"/>
        <v>0.4</v>
      </c>
      <c r="J102" s="30">
        <f t="shared" si="14"/>
        <v>5</v>
      </c>
      <c r="K102" s="13">
        <f t="shared" si="15"/>
        <v>1</v>
      </c>
      <c r="L102" s="4">
        <f>Data!O97</f>
        <v>0</v>
      </c>
      <c r="M102" s="5">
        <f t="shared" si="16"/>
        <v>0</v>
      </c>
      <c r="N102" s="4">
        <f>Data!P97</f>
        <v>0</v>
      </c>
      <c r="O102" s="5">
        <f t="shared" si="17"/>
        <v>0</v>
      </c>
      <c r="P102" s="11">
        <f>Data!X97</f>
        <v>0</v>
      </c>
      <c r="Q102" s="13">
        <f t="shared" si="18"/>
        <v>0</v>
      </c>
      <c r="R102" s="11">
        <f>Data!AA97</f>
        <v>0</v>
      </c>
      <c r="S102" s="13">
        <f t="shared" si="10"/>
        <v>0</v>
      </c>
      <c r="T102" s="44" t="str">
        <f>Data!AV97</f>
        <v>Central</v>
      </c>
    </row>
    <row r="103" spans="1:20" x14ac:dyDescent="0.2">
      <c r="A103" s="2" t="str">
        <f>Data!A98</f>
        <v>Pittsylvania</v>
      </c>
      <c r="B103" s="4">
        <f>Data!B98</f>
        <v>27</v>
      </c>
      <c r="C103" s="4">
        <f>Data!R98</f>
        <v>25</v>
      </c>
      <c r="D103" s="4">
        <f>Data!M98</f>
        <v>10</v>
      </c>
      <c r="E103" s="5">
        <f t="shared" si="11"/>
        <v>0.4</v>
      </c>
      <c r="F103" s="4">
        <f>Data!N98</f>
        <v>4</v>
      </c>
      <c r="G103" s="5">
        <f t="shared" si="12"/>
        <v>0.16</v>
      </c>
      <c r="H103" s="11">
        <f>Data!Z98</f>
        <v>4</v>
      </c>
      <c r="I103" s="13">
        <f t="shared" si="13"/>
        <v>0.16</v>
      </c>
      <c r="J103" s="30">
        <f t="shared" si="14"/>
        <v>18</v>
      </c>
      <c r="K103" s="13">
        <f t="shared" si="15"/>
        <v>0.72</v>
      </c>
      <c r="L103" s="4">
        <f>Data!O98</f>
        <v>1</v>
      </c>
      <c r="M103" s="5">
        <f t="shared" si="16"/>
        <v>0.04</v>
      </c>
      <c r="N103" s="4">
        <f>Data!P98</f>
        <v>6</v>
      </c>
      <c r="O103" s="5">
        <f t="shared" si="17"/>
        <v>0.24</v>
      </c>
      <c r="P103" s="11">
        <f>Data!X98</f>
        <v>0</v>
      </c>
      <c r="Q103" s="13">
        <f t="shared" si="18"/>
        <v>0</v>
      </c>
      <c r="R103" s="11">
        <f>Data!AA98</f>
        <v>0</v>
      </c>
      <c r="S103" s="13">
        <f t="shared" ref="S103:S134" si="19">IF(C103=0,0,R103/C103)</f>
        <v>0</v>
      </c>
      <c r="T103" s="44" t="str">
        <f>Data!AV98</f>
        <v>Piedmont</v>
      </c>
    </row>
    <row r="104" spans="1:20" x14ac:dyDescent="0.2">
      <c r="A104" s="2" t="str">
        <f>Data!A99</f>
        <v>Poquoson</v>
      </c>
      <c r="B104" s="4">
        <f>Data!B99</f>
        <v>0</v>
      </c>
      <c r="C104" s="4">
        <f>Data!R99</f>
        <v>0</v>
      </c>
      <c r="D104" s="4">
        <f>Data!M99</f>
        <v>0</v>
      </c>
      <c r="E104" s="5">
        <f t="shared" si="11"/>
        <v>0</v>
      </c>
      <c r="F104" s="4">
        <f>Data!N99</f>
        <v>0</v>
      </c>
      <c r="G104" s="5">
        <f t="shared" si="12"/>
        <v>0</v>
      </c>
      <c r="H104" s="11">
        <f>Data!Z99</f>
        <v>0</v>
      </c>
      <c r="I104" s="13">
        <f t="shared" si="13"/>
        <v>0</v>
      </c>
      <c r="J104" s="30">
        <f t="shared" si="14"/>
        <v>0</v>
      </c>
      <c r="K104" s="13">
        <f t="shared" si="15"/>
        <v>0</v>
      </c>
      <c r="L104" s="4">
        <f>Data!O99</f>
        <v>0</v>
      </c>
      <c r="M104" s="5">
        <f t="shared" si="16"/>
        <v>0</v>
      </c>
      <c r="N104" s="4">
        <f>Data!P99</f>
        <v>0</v>
      </c>
      <c r="O104" s="5">
        <f t="shared" si="17"/>
        <v>0</v>
      </c>
      <c r="P104" s="11">
        <f>Data!X99</f>
        <v>0</v>
      </c>
      <c r="Q104" s="13">
        <f t="shared" si="18"/>
        <v>0</v>
      </c>
      <c r="R104" s="11">
        <f>Data!AA99</f>
        <v>0</v>
      </c>
      <c r="S104" s="13">
        <f t="shared" si="19"/>
        <v>0</v>
      </c>
      <c r="T104" s="44" t="str">
        <f>Data!AV99</f>
        <v>Eastern</v>
      </c>
    </row>
    <row r="105" spans="1:20" x14ac:dyDescent="0.2">
      <c r="A105" s="2" t="str">
        <f>Data!A100</f>
        <v>Portsmouth</v>
      </c>
      <c r="B105" s="4">
        <f>Data!B100</f>
        <v>33</v>
      </c>
      <c r="C105" s="4">
        <f>Data!R100</f>
        <v>33</v>
      </c>
      <c r="D105" s="4">
        <f>Data!M100</f>
        <v>2</v>
      </c>
      <c r="E105" s="5">
        <f t="shared" si="11"/>
        <v>6.0606060606060608E-2</v>
      </c>
      <c r="F105" s="4">
        <f>Data!N100</f>
        <v>13</v>
      </c>
      <c r="G105" s="5">
        <f t="shared" si="12"/>
        <v>0.39393939393939392</v>
      </c>
      <c r="H105" s="11">
        <f>Data!Z100</f>
        <v>1</v>
      </c>
      <c r="I105" s="13">
        <f t="shared" si="13"/>
        <v>3.0303030303030304E-2</v>
      </c>
      <c r="J105" s="30">
        <f t="shared" si="14"/>
        <v>16</v>
      </c>
      <c r="K105" s="13">
        <f t="shared" si="15"/>
        <v>0.48484848484848486</v>
      </c>
      <c r="L105" s="4">
        <f>Data!O100</f>
        <v>0</v>
      </c>
      <c r="M105" s="5">
        <f t="shared" si="16"/>
        <v>0</v>
      </c>
      <c r="N105" s="4">
        <f>Data!P100</f>
        <v>15</v>
      </c>
      <c r="O105" s="5">
        <f t="shared" si="17"/>
        <v>0.45454545454545453</v>
      </c>
      <c r="P105" s="11">
        <f>Data!X100</f>
        <v>1</v>
      </c>
      <c r="Q105" s="13">
        <f t="shared" si="18"/>
        <v>3.0303030303030304E-2</v>
      </c>
      <c r="R105" s="11">
        <f>Data!AA100</f>
        <v>1</v>
      </c>
      <c r="S105" s="13">
        <f t="shared" si="19"/>
        <v>3.0303030303030304E-2</v>
      </c>
      <c r="T105" s="44" t="str">
        <f>Data!AV100</f>
        <v>Eastern</v>
      </c>
    </row>
    <row r="106" spans="1:20" x14ac:dyDescent="0.2">
      <c r="A106" s="2" t="str">
        <f>Data!A101</f>
        <v>Powhatan</v>
      </c>
      <c r="B106" s="4">
        <f>Data!B101</f>
        <v>3</v>
      </c>
      <c r="C106" s="4">
        <f>Data!R101</f>
        <v>6</v>
      </c>
      <c r="D106" s="4">
        <f>Data!M101</f>
        <v>5</v>
      </c>
      <c r="E106" s="5">
        <f t="shared" si="11"/>
        <v>0.83333333333333337</v>
      </c>
      <c r="F106" s="4">
        <f>Data!N101</f>
        <v>0</v>
      </c>
      <c r="G106" s="5">
        <f t="shared" si="12"/>
        <v>0</v>
      </c>
      <c r="H106" s="11">
        <f>Data!Z101</f>
        <v>0</v>
      </c>
      <c r="I106" s="13">
        <f t="shared" si="13"/>
        <v>0</v>
      </c>
      <c r="J106" s="30">
        <f t="shared" si="14"/>
        <v>5</v>
      </c>
      <c r="K106" s="13">
        <f t="shared" si="15"/>
        <v>0.83333333333333337</v>
      </c>
      <c r="L106" s="4">
        <f>Data!O101</f>
        <v>0</v>
      </c>
      <c r="M106" s="5">
        <f t="shared" si="16"/>
        <v>0</v>
      </c>
      <c r="N106" s="4">
        <f>Data!P101</f>
        <v>1</v>
      </c>
      <c r="O106" s="5">
        <f t="shared" si="17"/>
        <v>0.16666666666666666</v>
      </c>
      <c r="P106" s="11">
        <f>Data!X101</f>
        <v>0</v>
      </c>
      <c r="Q106" s="13">
        <f t="shared" si="18"/>
        <v>0</v>
      </c>
      <c r="R106" s="11">
        <f>Data!AA101</f>
        <v>0</v>
      </c>
      <c r="S106" s="13">
        <f t="shared" si="19"/>
        <v>0</v>
      </c>
      <c r="T106" s="44" t="str">
        <f>Data!AV101</f>
        <v>Central</v>
      </c>
    </row>
    <row r="107" spans="1:20" x14ac:dyDescent="0.2">
      <c r="A107" s="2" t="str">
        <f>Data!A102</f>
        <v>Prince Edward</v>
      </c>
      <c r="B107" s="4">
        <f>Data!B102</f>
        <v>8</v>
      </c>
      <c r="C107" s="4">
        <f>Data!R102</f>
        <v>2</v>
      </c>
      <c r="D107" s="4">
        <f>Data!M102</f>
        <v>0</v>
      </c>
      <c r="E107" s="5">
        <f t="shared" si="11"/>
        <v>0</v>
      </c>
      <c r="F107" s="4">
        <f>Data!N102</f>
        <v>1</v>
      </c>
      <c r="G107" s="5">
        <f t="shared" si="12"/>
        <v>0.5</v>
      </c>
      <c r="H107" s="11">
        <f>Data!Z102</f>
        <v>0</v>
      </c>
      <c r="I107" s="13">
        <f t="shared" si="13"/>
        <v>0</v>
      </c>
      <c r="J107" s="30">
        <f t="shared" si="14"/>
        <v>1</v>
      </c>
      <c r="K107" s="13">
        <f t="shared" si="15"/>
        <v>0.5</v>
      </c>
      <c r="L107" s="4">
        <f>Data!O102</f>
        <v>0</v>
      </c>
      <c r="M107" s="5">
        <f t="shared" si="16"/>
        <v>0</v>
      </c>
      <c r="N107" s="4">
        <f>Data!P102</f>
        <v>1</v>
      </c>
      <c r="O107" s="5">
        <f t="shared" si="17"/>
        <v>0.5</v>
      </c>
      <c r="P107" s="11">
        <f>Data!X102</f>
        <v>0</v>
      </c>
      <c r="Q107" s="13">
        <f t="shared" si="18"/>
        <v>0</v>
      </c>
      <c r="R107" s="11">
        <f>Data!AA102</f>
        <v>0</v>
      </c>
      <c r="S107" s="13">
        <f t="shared" si="19"/>
        <v>0</v>
      </c>
      <c r="T107" s="44" t="str">
        <f>Data!AV102</f>
        <v>Central</v>
      </c>
    </row>
    <row r="108" spans="1:20" x14ac:dyDescent="0.2">
      <c r="A108" s="2" t="str">
        <f>Data!A103</f>
        <v>Prince George</v>
      </c>
      <c r="B108" s="4">
        <f>Data!B103</f>
        <v>20</v>
      </c>
      <c r="C108" s="4">
        <f>Data!R103</f>
        <v>9</v>
      </c>
      <c r="D108" s="4">
        <f>Data!M103</f>
        <v>3</v>
      </c>
      <c r="E108" s="5">
        <f t="shared" si="11"/>
        <v>0.33333333333333331</v>
      </c>
      <c r="F108" s="4">
        <f>Data!N103</f>
        <v>3</v>
      </c>
      <c r="G108" s="5">
        <f t="shared" si="12"/>
        <v>0.33333333333333331</v>
      </c>
      <c r="H108" s="11">
        <f>Data!Z103</f>
        <v>1</v>
      </c>
      <c r="I108" s="13">
        <f t="shared" si="13"/>
        <v>0.1111111111111111</v>
      </c>
      <c r="J108" s="30">
        <f t="shared" si="14"/>
        <v>7</v>
      </c>
      <c r="K108" s="13">
        <f t="shared" si="15"/>
        <v>0.77777777777777779</v>
      </c>
      <c r="L108" s="4">
        <f>Data!O103</f>
        <v>0</v>
      </c>
      <c r="M108" s="5">
        <f t="shared" si="16"/>
        <v>0</v>
      </c>
      <c r="N108" s="4">
        <f>Data!P103</f>
        <v>2</v>
      </c>
      <c r="O108" s="5">
        <f t="shared" si="17"/>
        <v>0.22222222222222221</v>
      </c>
      <c r="P108" s="11">
        <f>Data!X103</f>
        <v>0</v>
      </c>
      <c r="Q108" s="13">
        <f t="shared" si="18"/>
        <v>0</v>
      </c>
      <c r="R108" s="11">
        <f>Data!AA103</f>
        <v>0</v>
      </c>
      <c r="S108" s="13">
        <f t="shared" si="19"/>
        <v>0</v>
      </c>
      <c r="T108" s="44" t="str">
        <f>Data!AV103</f>
        <v>Eastern</v>
      </c>
    </row>
    <row r="109" spans="1:20" x14ac:dyDescent="0.2">
      <c r="A109" s="2" t="str">
        <f>Data!A104</f>
        <v>Prince William</v>
      </c>
      <c r="B109" s="4">
        <f>Data!B104</f>
        <v>86</v>
      </c>
      <c r="C109" s="4">
        <f>Data!R104</f>
        <v>33</v>
      </c>
      <c r="D109" s="4">
        <f>Data!M104</f>
        <v>5</v>
      </c>
      <c r="E109" s="5">
        <f t="shared" si="11"/>
        <v>0.15151515151515152</v>
      </c>
      <c r="F109" s="4">
        <f>Data!N104</f>
        <v>3</v>
      </c>
      <c r="G109" s="5">
        <f t="shared" si="12"/>
        <v>9.0909090909090912E-2</v>
      </c>
      <c r="H109" s="11">
        <f>Data!Z104</f>
        <v>2</v>
      </c>
      <c r="I109" s="13">
        <f t="shared" si="13"/>
        <v>6.0606060606060608E-2</v>
      </c>
      <c r="J109" s="30">
        <f t="shared" si="14"/>
        <v>10</v>
      </c>
      <c r="K109" s="13">
        <f t="shared" si="15"/>
        <v>0.30303030303030304</v>
      </c>
      <c r="L109" s="4">
        <f>Data!O104</f>
        <v>1</v>
      </c>
      <c r="M109" s="5">
        <f t="shared" si="16"/>
        <v>3.0303030303030304E-2</v>
      </c>
      <c r="N109" s="4">
        <f>Data!P104</f>
        <v>22</v>
      </c>
      <c r="O109" s="5">
        <f t="shared" si="17"/>
        <v>0.66666666666666663</v>
      </c>
      <c r="P109" s="11">
        <f>Data!X104</f>
        <v>0</v>
      </c>
      <c r="Q109" s="13">
        <f t="shared" si="18"/>
        <v>0</v>
      </c>
      <c r="R109" s="11">
        <f>Data!AA104</f>
        <v>0</v>
      </c>
      <c r="S109" s="13">
        <f t="shared" si="19"/>
        <v>0</v>
      </c>
      <c r="T109" s="44" t="str">
        <f>Data!AV104</f>
        <v>Northern</v>
      </c>
    </row>
    <row r="110" spans="1:20" x14ac:dyDescent="0.2">
      <c r="A110" s="2" t="str">
        <f>Data!A105</f>
        <v>Pulaski</v>
      </c>
      <c r="B110" s="4">
        <f>Data!B105</f>
        <v>24</v>
      </c>
      <c r="C110" s="4">
        <f>Data!R105</f>
        <v>37</v>
      </c>
      <c r="D110" s="4">
        <f>Data!M105</f>
        <v>10</v>
      </c>
      <c r="E110" s="5">
        <f t="shared" si="11"/>
        <v>0.27027027027027029</v>
      </c>
      <c r="F110" s="4">
        <f>Data!N105</f>
        <v>12</v>
      </c>
      <c r="G110" s="5">
        <f t="shared" si="12"/>
        <v>0.32432432432432434</v>
      </c>
      <c r="H110" s="11">
        <f>Data!Z105</f>
        <v>5</v>
      </c>
      <c r="I110" s="13">
        <f t="shared" si="13"/>
        <v>0.13513513513513514</v>
      </c>
      <c r="J110" s="30">
        <f t="shared" si="14"/>
        <v>27</v>
      </c>
      <c r="K110" s="13">
        <f t="shared" si="15"/>
        <v>0.72972972972972971</v>
      </c>
      <c r="L110" s="4">
        <f>Data!O105</f>
        <v>0</v>
      </c>
      <c r="M110" s="5">
        <f t="shared" si="16"/>
        <v>0</v>
      </c>
      <c r="N110" s="4">
        <f>Data!P105</f>
        <v>10</v>
      </c>
      <c r="O110" s="5">
        <f t="shared" si="17"/>
        <v>0.27027027027027029</v>
      </c>
      <c r="P110" s="11">
        <f>Data!X105</f>
        <v>0</v>
      </c>
      <c r="Q110" s="13">
        <f t="shared" si="18"/>
        <v>0</v>
      </c>
      <c r="R110" s="11">
        <f>Data!AA105</f>
        <v>0</v>
      </c>
      <c r="S110" s="13">
        <f t="shared" si="19"/>
        <v>0</v>
      </c>
      <c r="T110" s="44" t="str">
        <f>Data!AV105</f>
        <v>Western</v>
      </c>
    </row>
    <row r="111" spans="1:20" x14ac:dyDescent="0.2">
      <c r="A111" s="2" t="str">
        <f>Data!A106</f>
        <v>Radford</v>
      </c>
      <c r="B111" s="4">
        <f>Data!B106</f>
        <v>20</v>
      </c>
      <c r="C111" s="4">
        <f>Data!R106</f>
        <v>10</v>
      </c>
      <c r="D111" s="4">
        <f>Data!M106</f>
        <v>1</v>
      </c>
      <c r="E111" s="5">
        <f t="shared" si="11"/>
        <v>0.1</v>
      </c>
      <c r="F111" s="4">
        <f>Data!N106</f>
        <v>8</v>
      </c>
      <c r="G111" s="5">
        <f t="shared" si="12"/>
        <v>0.8</v>
      </c>
      <c r="H111" s="11">
        <f>Data!Z106</f>
        <v>0</v>
      </c>
      <c r="I111" s="13">
        <f t="shared" si="13"/>
        <v>0</v>
      </c>
      <c r="J111" s="30">
        <f t="shared" si="14"/>
        <v>9</v>
      </c>
      <c r="K111" s="13">
        <f t="shared" si="15"/>
        <v>0.9</v>
      </c>
      <c r="L111" s="4">
        <f>Data!O106</f>
        <v>0</v>
      </c>
      <c r="M111" s="5">
        <f t="shared" si="16"/>
        <v>0</v>
      </c>
      <c r="N111" s="4">
        <f>Data!P106</f>
        <v>1</v>
      </c>
      <c r="O111" s="5">
        <f t="shared" si="17"/>
        <v>0.1</v>
      </c>
      <c r="P111" s="11">
        <f>Data!X106</f>
        <v>0</v>
      </c>
      <c r="Q111" s="13">
        <f t="shared" si="18"/>
        <v>0</v>
      </c>
      <c r="R111" s="11">
        <f>Data!AA106</f>
        <v>0</v>
      </c>
      <c r="S111" s="13">
        <f t="shared" si="19"/>
        <v>0</v>
      </c>
      <c r="T111" s="44" t="str">
        <f>Data!AV106</f>
        <v>Western</v>
      </c>
    </row>
    <row r="112" spans="1:20" x14ac:dyDescent="0.2">
      <c r="A112" s="2" t="str">
        <f>Data!A107</f>
        <v>Rappahannock</v>
      </c>
      <c r="B112" s="4">
        <f>Data!B107</f>
        <v>17</v>
      </c>
      <c r="C112" s="4">
        <f>Data!R107</f>
        <v>20</v>
      </c>
      <c r="D112" s="4">
        <f>Data!M107</f>
        <v>9</v>
      </c>
      <c r="E112" s="5">
        <f t="shared" si="11"/>
        <v>0.45</v>
      </c>
      <c r="F112" s="4">
        <f>Data!N107</f>
        <v>3</v>
      </c>
      <c r="G112" s="5">
        <f t="shared" si="12"/>
        <v>0.15</v>
      </c>
      <c r="H112" s="11">
        <f>Data!Z107</f>
        <v>4</v>
      </c>
      <c r="I112" s="13">
        <f t="shared" si="13"/>
        <v>0.2</v>
      </c>
      <c r="J112" s="30">
        <f t="shared" si="14"/>
        <v>16</v>
      </c>
      <c r="K112" s="13">
        <f t="shared" si="15"/>
        <v>0.8</v>
      </c>
      <c r="L112" s="4">
        <f>Data!O107</f>
        <v>0</v>
      </c>
      <c r="M112" s="5">
        <f t="shared" si="16"/>
        <v>0</v>
      </c>
      <c r="N112" s="4">
        <f>Data!P107</f>
        <v>4</v>
      </c>
      <c r="O112" s="5">
        <f t="shared" si="17"/>
        <v>0.2</v>
      </c>
      <c r="P112" s="11">
        <f>Data!X107</f>
        <v>0</v>
      </c>
      <c r="Q112" s="13">
        <f t="shared" si="18"/>
        <v>0</v>
      </c>
      <c r="R112" s="11">
        <f>Data!AA107</f>
        <v>0</v>
      </c>
      <c r="S112" s="13">
        <f t="shared" si="19"/>
        <v>0</v>
      </c>
      <c r="T112" s="44" t="str">
        <f>Data!AV107</f>
        <v>Northern</v>
      </c>
    </row>
    <row r="113" spans="1:20" x14ac:dyDescent="0.2">
      <c r="A113" s="2" t="str">
        <f>Data!A108</f>
        <v>Richmond City</v>
      </c>
      <c r="B113" s="4">
        <f>Data!B108</f>
        <v>226</v>
      </c>
      <c r="C113" s="4">
        <f>Data!R108</f>
        <v>128</v>
      </c>
      <c r="D113" s="4">
        <f>Data!M108</f>
        <v>41</v>
      </c>
      <c r="E113" s="5">
        <f t="shared" si="11"/>
        <v>0.3203125</v>
      </c>
      <c r="F113" s="4">
        <f>Data!N108</f>
        <v>29</v>
      </c>
      <c r="G113" s="5">
        <f t="shared" si="12"/>
        <v>0.2265625</v>
      </c>
      <c r="H113" s="11">
        <f>Data!Z108</f>
        <v>15</v>
      </c>
      <c r="I113" s="13">
        <f t="shared" si="13"/>
        <v>0.1171875</v>
      </c>
      <c r="J113" s="30">
        <f t="shared" si="14"/>
        <v>85</v>
      </c>
      <c r="K113" s="13">
        <f t="shared" si="15"/>
        <v>0.6640625</v>
      </c>
      <c r="L113" s="4">
        <f>Data!O108</f>
        <v>3</v>
      </c>
      <c r="M113" s="5">
        <f t="shared" si="16"/>
        <v>2.34375E-2</v>
      </c>
      <c r="N113" s="4">
        <f>Data!P108</f>
        <v>39</v>
      </c>
      <c r="O113" s="5">
        <f t="shared" si="17"/>
        <v>0.3046875</v>
      </c>
      <c r="P113" s="11">
        <f>Data!X108</f>
        <v>1</v>
      </c>
      <c r="Q113" s="13">
        <f t="shared" si="18"/>
        <v>7.8125E-3</v>
      </c>
      <c r="R113" s="11">
        <f>Data!AA108</f>
        <v>0</v>
      </c>
      <c r="S113" s="13">
        <f t="shared" si="19"/>
        <v>0</v>
      </c>
      <c r="T113" s="44" t="str">
        <f>Data!AV108</f>
        <v>Central</v>
      </c>
    </row>
    <row r="114" spans="1:20" x14ac:dyDescent="0.2">
      <c r="A114" s="2" t="str">
        <f>Data!A109</f>
        <v>Richmond County</v>
      </c>
      <c r="B114" s="4">
        <f>Data!B109</f>
        <v>0</v>
      </c>
      <c r="C114" s="4">
        <f>Data!R109</f>
        <v>1</v>
      </c>
      <c r="D114" s="4">
        <f>Data!M109</f>
        <v>0</v>
      </c>
      <c r="E114" s="5">
        <f t="shared" si="11"/>
        <v>0</v>
      </c>
      <c r="F114" s="4">
        <f>Data!N109</f>
        <v>1</v>
      </c>
      <c r="G114" s="5">
        <f t="shared" si="12"/>
        <v>1</v>
      </c>
      <c r="H114" s="11">
        <f>Data!Z109</f>
        <v>0</v>
      </c>
      <c r="I114" s="13">
        <f t="shared" si="13"/>
        <v>0</v>
      </c>
      <c r="J114" s="30">
        <f t="shared" si="14"/>
        <v>1</v>
      </c>
      <c r="K114" s="13">
        <f t="shared" si="15"/>
        <v>1</v>
      </c>
      <c r="L114" s="4">
        <f>Data!O109</f>
        <v>0</v>
      </c>
      <c r="M114" s="5">
        <f t="shared" si="16"/>
        <v>0</v>
      </c>
      <c r="N114" s="4">
        <f>Data!P109</f>
        <v>0</v>
      </c>
      <c r="O114" s="5">
        <f t="shared" si="17"/>
        <v>0</v>
      </c>
      <c r="P114" s="11">
        <f>Data!X109</f>
        <v>0</v>
      </c>
      <c r="Q114" s="13">
        <f t="shared" si="18"/>
        <v>0</v>
      </c>
      <c r="R114" s="11">
        <f>Data!AA109</f>
        <v>0</v>
      </c>
      <c r="S114" s="13">
        <f t="shared" si="19"/>
        <v>0</v>
      </c>
      <c r="T114" s="44" t="str">
        <f>Data!AV109</f>
        <v>Central</v>
      </c>
    </row>
    <row r="115" spans="1:20" x14ac:dyDescent="0.2">
      <c r="A115" s="2" t="str">
        <f>Data!A110</f>
        <v>Roanoke City</v>
      </c>
      <c r="B115" s="4">
        <f>Data!B110</f>
        <v>213</v>
      </c>
      <c r="C115" s="4">
        <f>Data!R110</f>
        <v>119</v>
      </c>
      <c r="D115" s="4">
        <f>Data!M110</f>
        <v>26</v>
      </c>
      <c r="E115" s="5">
        <f t="shared" si="11"/>
        <v>0.21848739495798319</v>
      </c>
      <c r="F115" s="4">
        <f>Data!N110</f>
        <v>58</v>
      </c>
      <c r="G115" s="5">
        <f t="shared" si="12"/>
        <v>0.48739495798319327</v>
      </c>
      <c r="H115" s="11">
        <f>Data!Z110</f>
        <v>13</v>
      </c>
      <c r="I115" s="13">
        <f t="shared" si="13"/>
        <v>0.1092436974789916</v>
      </c>
      <c r="J115" s="30">
        <f t="shared" si="14"/>
        <v>97</v>
      </c>
      <c r="K115" s="13">
        <f t="shared" si="15"/>
        <v>0.81512605042016806</v>
      </c>
      <c r="L115" s="4">
        <f>Data!O110</f>
        <v>0</v>
      </c>
      <c r="M115" s="5">
        <f t="shared" si="16"/>
        <v>0</v>
      </c>
      <c r="N115" s="4">
        <f>Data!P110</f>
        <v>21</v>
      </c>
      <c r="O115" s="5">
        <f t="shared" si="17"/>
        <v>0.17647058823529413</v>
      </c>
      <c r="P115" s="11">
        <f>Data!X110</f>
        <v>1</v>
      </c>
      <c r="Q115" s="13">
        <f t="shared" si="18"/>
        <v>8.4033613445378148E-3</v>
      </c>
      <c r="R115" s="11">
        <f>Data!AA110</f>
        <v>0</v>
      </c>
      <c r="S115" s="13">
        <f t="shared" si="19"/>
        <v>0</v>
      </c>
      <c r="T115" s="44" t="str">
        <f>Data!AV110</f>
        <v>Piedmont</v>
      </c>
    </row>
    <row r="116" spans="1:20" x14ac:dyDescent="0.2">
      <c r="A116" s="2" t="str">
        <f>Data!A111</f>
        <v>Roanoke County</v>
      </c>
      <c r="B116" s="4">
        <f>Data!B111</f>
        <v>108</v>
      </c>
      <c r="C116" s="4">
        <f>Data!R111</f>
        <v>41</v>
      </c>
      <c r="D116" s="4">
        <f>Data!M111</f>
        <v>6</v>
      </c>
      <c r="E116" s="5">
        <f t="shared" si="11"/>
        <v>0.14634146341463414</v>
      </c>
      <c r="F116" s="4">
        <f>Data!N111</f>
        <v>19</v>
      </c>
      <c r="G116" s="5">
        <f t="shared" si="12"/>
        <v>0.46341463414634149</v>
      </c>
      <c r="H116" s="11">
        <f>Data!Z111</f>
        <v>9</v>
      </c>
      <c r="I116" s="13">
        <f t="shared" si="13"/>
        <v>0.21951219512195122</v>
      </c>
      <c r="J116" s="30">
        <f t="shared" si="14"/>
        <v>34</v>
      </c>
      <c r="K116" s="13">
        <f t="shared" si="15"/>
        <v>0.82926829268292679</v>
      </c>
      <c r="L116" s="4">
        <f>Data!O111</f>
        <v>0</v>
      </c>
      <c r="M116" s="5">
        <f t="shared" si="16"/>
        <v>0</v>
      </c>
      <c r="N116" s="4">
        <f>Data!P111</f>
        <v>7</v>
      </c>
      <c r="O116" s="5">
        <f t="shared" si="17"/>
        <v>0.17073170731707318</v>
      </c>
      <c r="P116" s="11">
        <f>Data!X111</f>
        <v>0</v>
      </c>
      <c r="Q116" s="13">
        <f t="shared" si="18"/>
        <v>0</v>
      </c>
      <c r="R116" s="11">
        <f>Data!AA111</f>
        <v>0</v>
      </c>
      <c r="S116" s="13">
        <f t="shared" si="19"/>
        <v>0</v>
      </c>
      <c r="T116" s="44" t="str">
        <f>Data!AV111</f>
        <v>Piedmont</v>
      </c>
    </row>
    <row r="117" spans="1:20" x14ac:dyDescent="0.2">
      <c r="A117" s="2" t="str">
        <f>Data!A112</f>
        <v>Rockbridge</v>
      </c>
      <c r="B117" s="4">
        <f>Data!B112</f>
        <v>38</v>
      </c>
      <c r="C117" s="4">
        <f>Data!R112</f>
        <v>17</v>
      </c>
      <c r="D117" s="4">
        <f>Data!M112</f>
        <v>6</v>
      </c>
      <c r="E117" s="5">
        <f t="shared" si="11"/>
        <v>0.35294117647058826</v>
      </c>
      <c r="F117" s="4">
        <f>Data!N112</f>
        <v>0</v>
      </c>
      <c r="G117" s="5">
        <f t="shared" si="12"/>
        <v>0</v>
      </c>
      <c r="H117" s="11">
        <f>Data!Z112</f>
        <v>10</v>
      </c>
      <c r="I117" s="13">
        <f t="shared" si="13"/>
        <v>0.58823529411764708</v>
      </c>
      <c r="J117" s="30">
        <f t="shared" si="14"/>
        <v>16</v>
      </c>
      <c r="K117" s="13">
        <f t="shared" si="15"/>
        <v>0.94117647058823528</v>
      </c>
      <c r="L117" s="4">
        <f>Data!O112</f>
        <v>0</v>
      </c>
      <c r="M117" s="5">
        <f t="shared" si="16"/>
        <v>0</v>
      </c>
      <c r="N117" s="4">
        <f>Data!P112</f>
        <v>1</v>
      </c>
      <c r="O117" s="5">
        <f t="shared" si="17"/>
        <v>5.8823529411764705E-2</v>
      </c>
      <c r="P117" s="11">
        <f>Data!X112</f>
        <v>0</v>
      </c>
      <c r="Q117" s="13">
        <f t="shared" si="18"/>
        <v>0</v>
      </c>
      <c r="R117" s="11">
        <f>Data!AA112</f>
        <v>0</v>
      </c>
      <c r="S117" s="13">
        <f t="shared" si="19"/>
        <v>0</v>
      </c>
      <c r="T117" s="44" t="str">
        <f>Data!AV112</f>
        <v>Piedmont</v>
      </c>
    </row>
    <row r="118" spans="1:20" x14ac:dyDescent="0.2">
      <c r="A118" s="2" t="str">
        <f>Data!A113</f>
        <v>Rockingham</v>
      </c>
      <c r="B118" s="4">
        <f>Data!B113</f>
        <v>175</v>
      </c>
      <c r="C118" s="4">
        <f>Data!R113</f>
        <v>78</v>
      </c>
      <c r="D118" s="4">
        <f>Data!M113</f>
        <v>10</v>
      </c>
      <c r="E118" s="5">
        <f t="shared" si="11"/>
        <v>0.12820512820512819</v>
      </c>
      <c r="F118" s="4">
        <f>Data!N113</f>
        <v>40</v>
      </c>
      <c r="G118" s="5">
        <f t="shared" si="12"/>
        <v>0.51282051282051277</v>
      </c>
      <c r="H118" s="11">
        <f>Data!Z113</f>
        <v>7</v>
      </c>
      <c r="I118" s="13">
        <f t="shared" si="13"/>
        <v>8.9743589743589744E-2</v>
      </c>
      <c r="J118" s="30">
        <f t="shared" si="14"/>
        <v>57</v>
      </c>
      <c r="K118" s="13">
        <f t="shared" si="15"/>
        <v>0.73076923076923073</v>
      </c>
      <c r="L118" s="4">
        <f>Data!O113</f>
        <v>1</v>
      </c>
      <c r="M118" s="5">
        <f t="shared" si="16"/>
        <v>1.282051282051282E-2</v>
      </c>
      <c r="N118" s="4">
        <f>Data!P113</f>
        <v>19</v>
      </c>
      <c r="O118" s="5">
        <f t="shared" si="17"/>
        <v>0.24358974358974358</v>
      </c>
      <c r="P118" s="11">
        <f>Data!X113</f>
        <v>1</v>
      </c>
      <c r="Q118" s="13">
        <f t="shared" si="18"/>
        <v>1.282051282051282E-2</v>
      </c>
      <c r="R118" s="11">
        <f>Data!AA113</f>
        <v>0</v>
      </c>
      <c r="S118" s="13">
        <f t="shared" si="19"/>
        <v>0</v>
      </c>
      <c r="T118" s="44" t="str">
        <f>Data!AV113</f>
        <v>Northern</v>
      </c>
    </row>
    <row r="119" spans="1:20" x14ac:dyDescent="0.2">
      <c r="A119" s="2" t="str">
        <f>Data!A114</f>
        <v>Russell</v>
      </c>
      <c r="B119" s="4">
        <f>Data!B114</f>
        <v>44</v>
      </c>
      <c r="C119" s="4">
        <f>Data!R114</f>
        <v>19</v>
      </c>
      <c r="D119" s="4">
        <f>Data!M114</f>
        <v>8</v>
      </c>
      <c r="E119" s="5">
        <f t="shared" si="11"/>
        <v>0.42105263157894735</v>
      </c>
      <c r="F119" s="4">
        <f>Data!N114</f>
        <v>7</v>
      </c>
      <c r="G119" s="5">
        <f t="shared" si="12"/>
        <v>0.36842105263157893</v>
      </c>
      <c r="H119" s="11">
        <f>Data!Z114</f>
        <v>0</v>
      </c>
      <c r="I119" s="13">
        <f t="shared" si="13"/>
        <v>0</v>
      </c>
      <c r="J119" s="30">
        <f t="shared" si="14"/>
        <v>15</v>
      </c>
      <c r="K119" s="13">
        <f t="shared" si="15"/>
        <v>0.78947368421052633</v>
      </c>
      <c r="L119" s="4">
        <f>Data!O114</f>
        <v>0</v>
      </c>
      <c r="M119" s="5">
        <f t="shared" si="16"/>
        <v>0</v>
      </c>
      <c r="N119" s="4">
        <f>Data!P114</f>
        <v>4</v>
      </c>
      <c r="O119" s="5">
        <f t="shared" si="17"/>
        <v>0.21052631578947367</v>
      </c>
      <c r="P119" s="11">
        <f>Data!X114</f>
        <v>0</v>
      </c>
      <c r="Q119" s="13">
        <f t="shared" si="18"/>
        <v>0</v>
      </c>
      <c r="R119" s="11">
        <f>Data!AA114</f>
        <v>0</v>
      </c>
      <c r="S119" s="13">
        <f t="shared" si="19"/>
        <v>0</v>
      </c>
      <c r="T119" s="44" t="str">
        <f>Data!AV114</f>
        <v>Western</v>
      </c>
    </row>
    <row r="120" spans="1:20" x14ac:dyDescent="0.2">
      <c r="A120" s="2" t="str">
        <f>Data!A115</f>
        <v>Salem</v>
      </c>
      <c r="B120" s="4">
        <f>Data!B115</f>
        <v>0</v>
      </c>
      <c r="C120" s="4">
        <f>Data!R115</f>
        <v>0</v>
      </c>
      <c r="D120" s="4">
        <f>Data!M115</f>
        <v>0</v>
      </c>
      <c r="E120" s="5">
        <f t="shared" si="11"/>
        <v>0</v>
      </c>
      <c r="F120" s="4">
        <f>Data!N115</f>
        <v>0</v>
      </c>
      <c r="G120" s="5">
        <f t="shared" si="12"/>
        <v>0</v>
      </c>
      <c r="H120" s="11">
        <f>Data!Z115</f>
        <v>0</v>
      </c>
      <c r="I120" s="13">
        <f t="shared" si="13"/>
        <v>0</v>
      </c>
      <c r="J120" s="30">
        <f t="shared" si="14"/>
        <v>0</v>
      </c>
      <c r="K120" s="13">
        <f t="shared" si="15"/>
        <v>0</v>
      </c>
      <c r="L120" s="4">
        <f>Data!O115</f>
        <v>0</v>
      </c>
      <c r="M120" s="5">
        <f t="shared" si="16"/>
        <v>0</v>
      </c>
      <c r="N120" s="4">
        <f>Data!P115</f>
        <v>0</v>
      </c>
      <c r="O120" s="5">
        <f t="shared" si="17"/>
        <v>0</v>
      </c>
      <c r="P120" s="11">
        <f>Data!X115</f>
        <v>0</v>
      </c>
      <c r="Q120" s="13">
        <f t="shared" si="18"/>
        <v>0</v>
      </c>
      <c r="R120" s="11">
        <f>Data!AA115</f>
        <v>0</v>
      </c>
      <c r="S120" s="13">
        <f t="shared" si="19"/>
        <v>0</v>
      </c>
      <c r="T120" s="44" t="str">
        <f>Data!AV115</f>
        <v>Piedmont</v>
      </c>
    </row>
    <row r="121" spans="1:20" x14ac:dyDescent="0.2">
      <c r="A121" s="2" t="str">
        <f>Data!A116</f>
        <v>Scott</v>
      </c>
      <c r="B121" s="4">
        <f>Data!B116</f>
        <v>44</v>
      </c>
      <c r="C121" s="4">
        <f>Data!R116</f>
        <v>27</v>
      </c>
      <c r="D121" s="4">
        <f>Data!M116</f>
        <v>11</v>
      </c>
      <c r="E121" s="5">
        <f t="shared" si="11"/>
        <v>0.40740740740740738</v>
      </c>
      <c r="F121" s="4">
        <f>Data!N116</f>
        <v>1</v>
      </c>
      <c r="G121" s="5">
        <f t="shared" si="12"/>
        <v>3.7037037037037035E-2</v>
      </c>
      <c r="H121" s="11">
        <f>Data!Z116</f>
        <v>9</v>
      </c>
      <c r="I121" s="13">
        <f t="shared" si="13"/>
        <v>0.33333333333333331</v>
      </c>
      <c r="J121" s="30">
        <f t="shared" si="14"/>
        <v>21</v>
      </c>
      <c r="K121" s="13">
        <f t="shared" si="15"/>
        <v>0.77777777777777779</v>
      </c>
      <c r="L121" s="4">
        <f>Data!O116</f>
        <v>1</v>
      </c>
      <c r="M121" s="5">
        <f t="shared" si="16"/>
        <v>3.7037037037037035E-2</v>
      </c>
      <c r="N121" s="4">
        <f>Data!P116</f>
        <v>5</v>
      </c>
      <c r="O121" s="5">
        <f t="shared" si="17"/>
        <v>0.18518518518518517</v>
      </c>
      <c r="P121" s="11">
        <f>Data!X116</f>
        <v>0</v>
      </c>
      <c r="Q121" s="13">
        <f t="shared" si="18"/>
        <v>0</v>
      </c>
      <c r="R121" s="11">
        <f>Data!AA116</f>
        <v>0</v>
      </c>
      <c r="S121" s="13">
        <f t="shared" si="19"/>
        <v>0</v>
      </c>
      <c r="T121" s="44" t="str">
        <f>Data!AV116</f>
        <v>Western</v>
      </c>
    </row>
    <row r="122" spans="1:20" x14ac:dyDescent="0.2">
      <c r="A122" s="2" t="str">
        <f>Data!A117</f>
        <v>Shenandoah</v>
      </c>
      <c r="B122" s="4">
        <f>Data!B117</f>
        <v>14</v>
      </c>
      <c r="C122" s="4">
        <f>Data!R117</f>
        <v>3</v>
      </c>
      <c r="D122" s="4">
        <f>Data!M117</f>
        <v>2</v>
      </c>
      <c r="E122" s="5">
        <f t="shared" si="11"/>
        <v>0.66666666666666663</v>
      </c>
      <c r="F122" s="4">
        <f>Data!N117</f>
        <v>0</v>
      </c>
      <c r="G122" s="5">
        <f t="shared" si="12"/>
        <v>0</v>
      </c>
      <c r="H122" s="11">
        <f>Data!Z117</f>
        <v>1</v>
      </c>
      <c r="I122" s="13">
        <f t="shared" si="13"/>
        <v>0.33333333333333331</v>
      </c>
      <c r="J122" s="30">
        <f t="shared" si="14"/>
        <v>3</v>
      </c>
      <c r="K122" s="13">
        <f t="shared" si="15"/>
        <v>1</v>
      </c>
      <c r="L122" s="4">
        <f>Data!O117</f>
        <v>0</v>
      </c>
      <c r="M122" s="5">
        <f t="shared" si="16"/>
        <v>0</v>
      </c>
      <c r="N122" s="4">
        <f>Data!P117</f>
        <v>0</v>
      </c>
      <c r="O122" s="5">
        <f t="shared" si="17"/>
        <v>0</v>
      </c>
      <c r="P122" s="11">
        <f>Data!X117</f>
        <v>0</v>
      </c>
      <c r="Q122" s="13">
        <f t="shared" si="18"/>
        <v>0</v>
      </c>
      <c r="R122" s="11">
        <f>Data!AA117</f>
        <v>0</v>
      </c>
      <c r="S122" s="13">
        <f t="shared" si="19"/>
        <v>0</v>
      </c>
      <c r="T122" s="44" t="str">
        <f>Data!AV117</f>
        <v>Northern</v>
      </c>
    </row>
    <row r="123" spans="1:20" x14ac:dyDescent="0.2">
      <c r="A123" s="2" t="str">
        <f>Data!A118</f>
        <v>Smyth</v>
      </c>
      <c r="B123" s="4">
        <f>Data!B118</f>
        <v>45</v>
      </c>
      <c r="C123" s="4">
        <f>Data!R118</f>
        <v>16</v>
      </c>
      <c r="D123" s="4">
        <f>Data!M118</f>
        <v>4</v>
      </c>
      <c r="E123" s="5">
        <f t="shared" si="11"/>
        <v>0.25</v>
      </c>
      <c r="F123" s="4">
        <f>Data!N118</f>
        <v>2</v>
      </c>
      <c r="G123" s="5">
        <f t="shared" si="12"/>
        <v>0.125</v>
      </c>
      <c r="H123" s="11">
        <f>Data!Z118</f>
        <v>6</v>
      </c>
      <c r="I123" s="13">
        <f t="shared" si="13"/>
        <v>0.375</v>
      </c>
      <c r="J123" s="30">
        <f t="shared" si="14"/>
        <v>12</v>
      </c>
      <c r="K123" s="13">
        <f t="shared" si="15"/>
        <v>0.75</v>
      </c>
      <c r="L123" s="4">
        <f>Data!O118</f>
        <v>0</v>
      </c>
      <c r="M123" s="5">
        <f t="shared" si="16"/>
        <v>0</v>
      </c>
      <c r="N123" s="4">
        <f>Data!P118</f>
        <v>4</v>
      </c>
      <c r="O123" s="5">
        <f t="shared" si="17"/>
        <v>0.25</v>
      </c>
      <c r="P123" s="11">
        <f>Data!X118</f>
        <v>0</v>
      </c>
      <c r="Q123" s="13">
        <f t="shared" si="18"/>
        <v>0</v>
      </c>
      <c r="R123" s="11">
        <f>Data!AA118</f>
        <v>0</v>
      </c>
      <c r="S123" s="13">
        <f t="shared" si="19"/>
        <v>0</v>
      </c>
      <c r="T123" s="44" t="str">
        <f>Data!AV118</f>
        <v>Western</v>
      </c>
    </row>
    <row r="124" spans="1:20" x14ac:dyDescent="0.2">
      <c r="A124" s="2" t="str">
        <f>Data!A119</f>
        <v>Southampton</v>
      </c>
      <c r="B124" s="4">
        <f>Data!B119</f>
        <v>0</v>
      </c>
      <c r="C124" s="4">
        <f>Data!R119</f>
        <v>1</v>
      </c>
      <c r="D124" s="4">
        <f>Data!M119</f>
        <v>0</v>
      </c>
      <c r="E124" s="5">
        <f t="shared" si="11"/>
        <v>0</v>
      </c>
      <c r="F124" s="4">
        <f>Data!N119</f>
        <v>1</v>
      </c>
      <c r="G124" s="5">
        <f t="shared" si="12"/>
        <v>1</v>
      </c>
      <c r="H124" s="11">
        <f>Data!Z119</f>
        <v>0</v>
      </c>
      <c r="I124" s="13">
        <f t="shared" si="13"/>
        <v>0</v>
      </c>
      <c r="J124" s="30">
        <f t="shared" si="14"/>
        <v>1</v>
      </c>
      <c r="K124" s="13">
        <f t="shared" si="15"/>
        <v>1</v>
      </c>
      <c r="L124" s="4">
        <f>Data!O119</f>
        <v>0</v>
      </c>
      <c r="M124" s="5">
        <f t="shared" si="16"/>
        <v>0</v>
      </c>
      <c r="N124" s="4">
        <f>Data!P119</f>
        <v>0</v>
      </c>
      <c r="O124" s="5">
        <f t="shared" si="17"/>
        <v>0</v>
      </c>
      <c r="P124" s="11">
        <f>Data!X119</f>
        <v>0</v>
      </c>
      <c r="Q124" s="13">
        <f t="shared" si="18"/>
        <v>0</v>
      </c>
      <c r="R124" s="11">
        <f>Data!AA119</f>
        <v>0</v>
      </c>
      <c r="S124" s="13">
        <f t="shared" si="19"/>
        <v>0</v>
      </c>
      <c r="T124" s="44" t="str">
        <f>Data!AV119</f>
        <v>Eastern</v>
      </c>
    </row>
    <row r="125" spans="1:20" x14ac:dyDescent="0.2">
      <c r="A125" s="2" t="str">
        <f>Data!A120</f>
        <v>Spotsylvania</v>
      </c>
      <c r="B125" s="4">
        <f>Data!B120</f>
        <v>104</v>
      </c>
      <c r="C125" s="4">
        <f>Data!R120</f>
        <v>53</v>
      </c>
      <c r="D125" s="4">
        <f>Data!M120</f>
        <v>3</v>
      </c>
      <c r="E125" s="5">
        <f t="shared" si="11"/>
        <v>5.6603773584905662E-2</v>
      </c>
      <c r="F125" s="4">
        <f>Data!N120</f>
        <v>29</v>
      </c>
      <c r="G125" s="5">
        <f t="shared" si="12"/>
        <v>0.54716981132075471</v>
      </c>
      <c r="H125" s="11">
        <f>Data!Z120</f>
        <v>8</v>
      </c>
      <c r="I125" s="13">
        <f t="shared" si="13"/>
        <v>0.15094339622641509</v>
      </c>
      <c r="J125" s="30">
        <f t="shared" si="14"/>
        <v>40</v>
      </c>
      <c r="K125" s="13">
        <f t="shared" si="15"/>
        <v>0.75471698113207553</v>
      </c>
      <c r="L125" s="4">
        <f>Data!O120</f>
        <v>0</v>
      </c>
      <c r="M125" s="5">
        <f t="shared" si="16"/>
        <v>0</v>
      </c>
      <c r="N125" s="4">
        <f>Data!P120</f>
        <v>13</v>
      </c>
      <c r="O125" s="5">
        <f t="shared" si="17"/>
        <v>0.24528301886792453</v>
      </c>
      <c r="P125" s="11">
        <f>Data!X120</f>
        <v>0</v>
      </c>
      <c r="Q125" s="13">
        <f t="shared" si="18"/>
        <v>0</v>
      </c>
      <c r="R125" s="11">
        <f>Data!AA120</f>
        <v>0</v>
      </c>
      <c r="S125" s="13">
        <f t="shared" si="19"/>
        <v>0</v>
      </c>
      <c r="T125" s="44" t="str">
        <f>Data!AV120</f>
        <v>Northern</v>
      </c>
    </row>
    <row r="126" spans="1:20" x14ac:dyDescent="0.2">
      <c r="A126" s="2" t="str">
        <f>Data!A121</f>
        <v>Stafford</v>
      </c>
      <c r="B126" s="4">
        <f>Data!B121</f>
        <v>42</v>
      </c>
      <c r="C126" s="4">
        <f>Data!R121</f>
        <v>29</v>
      </c>
      <c r="D126" s="4">
        <f>Data!M121</f>
        <v>6</v>
      </c>
      <c r="E126" s="5">
        <f t="shared" si="11"/>
        <v>0.20689655172413793</v>
      </c>
      <c r="F126" s="4">
        <f>Data!N121</f>
        <v>10</v>
      </c>
      <c r="G126" s="5">
        <f t="shared" si="12"/>
        <v>0.34482758620689657</v>
      </c>
      <c r="H126" s="11">
        <f>Data!Z121</f>
        <v>7</v>
      </c>
      <c r="I126" s="13">
        <f t="shared" si="13"/>
        <v>0.2413793103448276</v>
      </c>
      <c r="J126" s="30">
        <f t="shared" si="14"/>
        <v>23</v>
      </c>
      <c r="K126" s="13">
        <f t="shared" si="15"/>
        <v>0.7931034482758621</v>
      </c>
      <c r="L126" s="4">
        <f>Data!O121</f>
        <v>0</v>
      </c>
      <c r="M126" s="5">
        <f t="shared" si="16"/>
        <v>0</v>
      </c>
      <c r="N126" s="4">
        <f>Data!P121</f>
        <v>5</v>
      </c>
      <c r="O126" s="5">
        <f t="shared" si="17"/>
        <v>0.17241379310344829</v>
      </c>
      <c r="P126" s="11">
        <f>Data!X121</f>
        <v>0</v>
      </c>
      <c r="Q126" s="13">
        <f t="shared" si="18"/>
        <v>0</v>
      </c>
      <c r="R126" s="11">
        <f>Data!AA121</f>
        <v>1</v>
      </c>
      <c r="S126" s="13">
        <f t="shared" si="19"/>
        <v>3.4482758620689655E-2</v>
      </c>
      <c r="T126" s="44" t="str">
        <f>Data!AV121</f>
        <v>Northern</v>
      </c>
    </row>
    <row r="127" spans="1:20" x14ac:dyDescent="0.2">
      <c r="A127" s="2" t="str">
        <f>Data!A122</f>
        <v>Staunton</v>
      </c>
      <c r="B127" s="4">
        <f>Data!B122</f>
        <v>151</v>
      </c>
      <c r="C127" s="4">
        <f>Data!R122</f>
        <v>57</v>
      </c>
      <c r="D127" s="4">
        <f>Data!M122</f>
        <v>16</v>
      </c>
      <c r="E127" s="5">
        <f t="shared" si="11"/>
        <v>0.2807017543859649</v>
      </c>
      <c r="F127" s="4">
        <f>Data!N122</f>
        <v>21</v>
      </c>
      <c r="G127" s="5">
        <f t="shared" si="12"/>
        <v>0.36842105263157893</v>
      </c>
      <c r="H127" s="11">
        <f>Data!Z122</f>
        <v>4</v>
      </c>
      <c r="I127" s="13">
        <f t="shared" si="13"/>
        <v>7.0175438596491224E-2</v>
      </c>
      <c r="J127" s="30">
        <f t="shared" si="14"/>
        <v>41</v>
      </c>
      <c r="K127" s="13">
        <f t="shared" si="15"/>
        <v>0.7192982456140351</v>
      </c>
      <c r="L127" s="4">
        <f>Data!O122</f>
        <v>1</v>
      </c>
      <c r="M127" s="5">
        <f t="shared" si="16"/>
        <v>1.7543859649122806E-2</v>
      </c>
      <c r="N127" s="4">
        <f>Data!P122</f>
        <v>15</v>
      </c>
      <c r="O127" s="5">
        <f t="shared" si="17"/>
        <v>0.26315789473684209</v>
      </c>
      <c r="P127" s="11">
        <f>Data!X122</f>
        <v>0</v>
      </c>
      <c r="Q127" s="13">
        <f t="shared" si="18"/>
        <v>0</v>
      </c>
      <c r="R127" s="11">
        <f>Data!AA122</f>
        <v>0</v>
      </c>
      <c r="S127" s="13">
        <f t="shared" si="19"/>
        <v>0</v>
      </c>
      <c r="T127" s="44" t="str">
        <f>Data!AV122</f>
        <v>Piedmont</v>
      </c>
    </row>
    <row r="128" spans="1:20" x14ac:dyDescent="0.2">
      <c r="A128" s="2" t="str">
        <f>Data!A123</f>
        <v>Suffolk</v>
      </c>
      <c r="B128" s="4">
        <f>Data!B123</f>
        <v>35</v>
      </c>
      <c r="C128" s="4">
        <f>Data!R123</f>
        <v>9</v>
      </c>
      <c r="D128" s="4">
        <f>Data!M123</f>
        <v>1</v>
      </c>
      <c r="E128" s="5">
        <f t="shared" si="11"/>
        <v>0.1111111111111111</v>
      </c>
      <c r="F128" s="4">
        <f>Data!N123</f>
        <v>1</v>
      </c>
      <c r="G128" s="5">
        <f t="shared" si="12"/>
        <v>0.1111111111111111</v>
      </c>
      <c r="H128" s="11">
        <f>Data!Z123</f>
        <v>4</v>
      </c>
      <c r="I128" s="13">
        <f t="shared" si="13"/>
        <v>0.44444444444444442</v>
      </c>
      <c r="J128" s="30">
        <f t="shared" si="14"/>
        <v>6</v>
      </c>
      <c r="K128" s="13">
        <f t="shared" si="15"/>
        <v>0.66666666666666663</v>
      </c>
      <c r="L128" s="4">
        <f>Data!O123</f>
        <v>1</v>
      </c>
      <c r="M128" s="5">
        <f t="shared" si="16"/>
        <v>0.1111111111111111</v>
      </c>
      <c r="N128" s="4">
        <f>Data!P123</f>
        <v>2</v>
      </c>
      <c r="O128" s="5">
        <f t="shared" si="17"/>
        <v>0.22222222222222221</v>
      </c>
      <c r="P128" s="11">
        <f>Data!X123</f>
        <v>0</v>
      </c>
      <c r="Q128" s="13">
        <f t="shared" si="18"/>
        <v>0</v>
      </c>
      <c r="R128" s="11">
        <f>Data!AA123</f>
        <v>0</v>
      </c>
      <c r="S128" s="13">
        <f t="shared" si="19"/>
        <v>0</v>
      </c>
      <c r="T128" s="44" t="str">
        <f>Data!AV123</f>
        <v>Eastern</v>
      </c>
    </row>
    <row r="129" spans="1:20" x14ac:dyDescent="0.2">
      <c r="A129" s="2" t="str">
        <f>Data!A124</f>
        <v>Surry</v>
      </c>
      <c r="B129" s="4">
        <f>Data!B124</f>
        <v>2</v>
      </c>
      <c r="C129" s="4">
        <f>Data!R124</f>
        <v>0</v>
      </c>
      <c r="D129" s="4">
        <f>Data!M124</f>
        <v>0</v>
      </c>
      <c r="E129" s="5">
        <f t="shared" si="11"/>
        <v>0</v>
      </c>
      <c r="F129" s="4">
        <f>Data!N124</f>
        <v>0</v>
      </c>
      <c r="G129" s="5">
        <f t="shared" si="12"/>
        <v>0</v>
      </c>
      <c r="H129" s="11">
        <f>Data!Z124</f>
        <v>0</v>
      </c>
      <c r="I129" s="13">
        <f t="shared" si="13"/>
        <v>0</v>
      </c>
      <c r="J129" s="30">
        <f t="shared" si="14"/>
        <v>0</v>
      </c>
      <c r="K129" s="13">
        <f t="shared" si="15"/>
        <v>0</v>
      </c>
      <c r="L129" s="4">
        <f>Data!O124</f>
        <v>0</v>
      </c>
      <c r="M129" s="5">
        <f t="shared" si="16"/>
        <v>0</v>
      </c>
      <c r="N129" s="4">
        <f>Data!P124</f>
        <v>0</v>
      </c>
      <c r="O129" s="5">
        <f t="shared" si="17"/>
        <v>0</v>
      </c>
      <c r="P129" s="11">
        <f>Data!X124</f>
        <v>0</v>
      </c>
      <c r="Q129" s="13">
        <f t="shared" si="18"/>
        <v>0</v>
      </c>
      <c r="R129" s="11">
        <f>Data!AA124</f>
        <v>0</v>
      </c>
      <c r="S129" s="13">
        <f t="shared" si="19"/>
        <v>0</v>
      </c>
      <c r="T129" s="44" t="str">
        <f>Data!AV124</f>
        <v>Eastern</v>
      </c>
    </row>
    <row r="130" spans="1:20" x14ac:dyDescent="0.2">
      <c r="A130" s="2" t="str">
        <f>Data!A125</f>
        <v>Sussex</v>
      </c>
      <c r="B130" s="4">
        <f>Data!B125</f>
        <v>5</v>
      </c>
      <c r="C130" s="4">
        <f>Data!R125</f>
        <v>6</v>
      </c>
      <c r="D130" s="4">
        <f>Data!M125</f>
        <v>3</v>
      </c>
      <c r="E130" s="5">
        <f t="shared" si="11"/>
        <v>0.5</v>
      </c>
      <c r="F130" s="4">
        <f>Data!N125</f>
        <v>1</v>
      </c>
      <c r="G130" s="5">
        <f t="shared" si="12"/>
        <v>0.16666666666666666</v>
      </c>
      <c r="H130" s="11">
        <f>Data!Z125</f>
        <v>2</v>
      </c>
      <c r="I130" s="13">
        <f t="shared" si="13"/>
        <v>0.33333333333333331</v>
      </c>
      <c r="J130" s="30">
        <f t="shared" si="14"/>
        <v>6</v>
      </c>
      <c r="K130" s="13">
        <f t="shared" si="15"/>
        <v>1</v>
      </c>
      <c r="L130" s="4">
        <f>Data!O125</f>
        <v>0</v>
      </c>
      <c r="M130" s="5">
        <f t="shared" si="16"/>
        <v>0</v>
      </c>
      <c r="N130" s="4">
        <f>Data!P125</f>
        <v>0</v>
      </c>
      <c r="O130" s="5">
        <f t="shared" si="17"/>
        <v>0</v>
      </c>
      <c r="P130" s="11">
        <f>Data!X125</f>
        <v>0</v>
      </c>
      <c r="Q130" s="13">
        <f t="shared" si="18"/>
        <v>0</v>
      </c>
      <c r="R130" s="11">
        <f>Data!AA125</f>
        <v>0</v>
      </c>
      <c r="S130" s="13">
        <f t="shared" si="19"/>
        <v>0</v>
      </c>
      <c r="T130" s="44" t="str">
        <f>Data!AV125</f>
        <v>Eastern</v>
      </c>
    </row>
    <row r="131" spans="1:20" x14ac:dyDescent="0.2">
      <c r="A131" s="2" t="str">
        <f>Data!A126</f>
        <v>Tazewell</v>
      </c>
      <c r="B131" s="4">
        <f>Data!B126</f>
        <v>76</v>
      </c>
      <c r="C131" s="4">
        <f>Data!R126</f>
        <v>42</v>
      </c>
      <c r="D131" s="4">
        <f>Data!M126</f>
        <v>7</v>
      </c>
      <c r="E131" s="5">
        <f t="shared" si="11"/>
        <v>0.16666666666666666</v>
      </c>
      <c r="F131" s="4">
        <f>Data!N126</f>
        <v>15</v>
      </c>
      <c r="G131" s="5">
        <f t="shared" si="12"/>
        <v>0.35714285714285715</v>
      </c>
      <c r="H131" s="11">
        <f>Data!Z126</f>
        <v>12</v>
      </c>
      <c r="I131" s="13">
        <f t="shared" si="13"/>
        <v>0.2857142857142857</v>
      </c>
      <c r="J131" s="30">
        <f t="shared" si="14"/>
        <v>34</v>
      </c>
      <c r="K131" s="13">
        <f t="shared" si="15"/>
        <v>0.80952380952380953</v>
      </c>
      <c r="L131" s="4">
        <f>Data!O126</f>
        <v>0</v>
      </c>
      <c r="M131" s="5">
        <f t="shared" si="16"/>
        <v>0</v>
      </c>
      <c r="N131" s="4">
        <f>Data!P126</f>
        <v>8</v>
      </c>
      <c r="O131" s="5">
        <f t="shared" si="17"/>
        <v>0.19047619047619047</v>
      </c>
      <c r="P131" s="11">
        <f>Data!X126</f>
        <v>0</v>
      </c>
      <c r="Q131" s="13">
        <f t="shared" si="18"/>
        <v>0</v>
      </c>
      <c r="R131" s="11">
        <f>Data!AA126</f>
        <v>0</v>
      </c>
      <c r="S131" s="13">
        <f t="shared" si="19"/>
        <v>0</v>
      </c>
      <c r="T131" s="44" t="str">
        <f>Data!AV126</f>
        <v>Western</v>
      </c>
    </row>
    <row r="132" spans="1:20" x14ac:dyDescent="0.2">
      <c r="A132" s="2" t="str">
        <f>Data!A127</f>
        <v>Virginia Beach</v>
      </c>
      <c r="B132" s="4">
        <f>Data!B127</f>
        <v>196</v>
      </c>
      <c r="C132" s="4">
        <f>Data!R127</f>
        <v>105</v>
      </c>
      <c r="D132" s="4">
        <f>Data!M127</f>
        <v>33</v>
      </c>
      <c r="E132" s="5">
        <f t="shared" si="11"/>
        <v>0.31428571428571428</v>
      </c>
      <c r="F132" s="4">
        <f>Data!N127</f>
        <v>18</v>
      </c>
      <c r="G132" s="5">
        <f t="shared" si="12"/>
        <v>0.17142857142857143</v>
      </c>
      <c r="H132" s="11">
        <f>Data!Z127</f>
        <v>31</v>
      </c>
      <c r="I132" s="13">
        <f t="shared" si="13"/>
        <v>0.29523809523809524</v>
      </c>
      <c r="J132" s="30">
        <f t="shared" si="14"/>
        <v>82</v>
      </c>
      <c r="K132" s="13">
        <f t="shared" si="15"/>
        <v>0.78095238095238095</v>
      </c>
      <c r="L132" s="4">
        <f>Data!O127</f>
        <v>0</v>
      </c>
      <c r="M132" s="5">
        <f t="shared" si="16"/>
        <v>0</v>
      </c>
      <c r="N132" s="4">
        <f>Data!P127</f>
        <v>23</v>
      </c>
      <c r="O132" s="5">
        <f t="shared" si="17"/>
        <v>0.21904761904761905</v>
      </c>
      <c r="P132" s="11">
        <f>Data!X127</f>
        <v>0</v>
      </c>
      <c r="Q132" s="13">
        <f t="shared" si="18"/>
        <v>0</v>
      </c>
      <c r="R132" s="11">
        <f>Data!AA127</f>
        <v>0</v>
      </c>
      <c r="S132" s="13">
        <f t="shared" si="19"/>
        <v>0</v>
      </c>
      <c r="T132" s="44" t="str">
        <f>Data!AV127</f>
        <v>Eastern</v>
      </c>
    </row>
    <row r="133" spans="1:20" x14ac:dyDescent="0.2">
      <c r="A133" s="2" t="str">
        <f>Data!A128</f>
        <v>Warren</v>
      </c>
      <c r="B133" s="4">
        <f>Data!B128</f>
        <v>22</v>
      </c>
      <c r="C133" s="4">
        <f>Data!R128</f>
        <v>8</v>
      </c>
      <c r="D133" s="4">
        <f>Data!M128</f>
        <v>0</v>
      </c>
      <c r="E133" s="5">
        <f t="shared" si="11"/>
        <v>0</v>
      </c>
      <c r="F133" s="4">
        <f>Data!N128</f>
        <v>4</v>
      </c>
      <c r="G133" s="5">
        <f t="shared" si="12"/>
        <v>0.5</v>
      </c>
      <c r="H133" s="11">
        <f>Data!Z128</f>
        <v>4</v>
      </c>
      <c r="I133" s="13">
        <f t="shared" si="13"/>
        <v>0.5</v>
      </c>
      <c r="J133" s="30">
        <f t="shared" si="14"/>
        <v>8</v>
      </c>
      <c r="K133" s="13">
        <f t="shared" si="15"/>
        <v>1</v>
      </c>
      <c r="L133" s="4">
        <f>Data!O128</f>
        <v>0</v>
      </c>
      <c r="M133" s="5">
        <f t="shared" si="16"/>
        <v>0</v>
      </c>
      <c r="N133" s="4">
        <f>Data!P128</f>
        <v>0</v>
      </c>
      <c r="O133" s="5">
        <f t="shared" si="17"/>
        <v>0</v>
      </c>
      <c r="P133" s="11">
        <f>Data!X128</f>
        <v>0</v>
      </c>
      <c r="Q133" s="13">
        <f t="shared" si="18"/>
        <v>0</v>
      </c>
      <c r="R133" s="11">
        <f>Data!AA128</f>
        <v>0</v>
      </c>
      <c r="S133" s="13">
        <f t="shared" si="19"/>
        <v>0</v>
      </c>
      <c r="T133" s="44" t="str">
        <f>Data!AV128</f>
        <v>Northern</v>
      </c>
    </row>
    <row r="134" spans="1:20" x14ac:dyDescent="0.2">
      <c r="A134" s="2" t="str">
        <f>Data!A129</f>
        <v>Washington</v>
      </c>
      <c r="B134" s="4">
        <f>Data!B129</f>
        <v>46</v>
      </c>
      <c r="C134" s="4">
        <f>Data!R129</f>
        <v>27</v>
      </c>
      <c r="D134" s="4">
        <f>Data!M129</f>
        <v>6</v>
      </c>
      <c r="E134" s="5">
        <f t="shared" si="11"/>
        <v>0.22222222222222221</v>
      </c>
      <c r="F134" s="4">
        <f>Data!N129</f>
        <v>8</v>
      </c>
      <c r="G134" s="5">
        <f t="shared" si="12"/>
        <v>0.29629629629629628</v>
      </c>
      <c r="H134" s="11">
        <f>Data!Z129</f>
        <v>3</v>
      </c>
      <c r="I134" s="13">
        <f t="shared" si="13"/>
        <v>0.1111111111111111</v>
      </c>
      <c r="J134" s="30">
        <f t="shared" si="14"/>
        <v>17</v>
      </c>
      <c r="K134" s="13">
        <f t="shared" si="15"/>
        <v>0.62962962962962965</v>
      </c>
      <c r="L134" s="4">
        <f>Data!O129</f>
        <v>0</v>
      </c>
      <c r="M134" s="5">
        <f t="shared" si="16"/>
        <v>0</v>
      </c>
      <c r="N134" s="4">
        <f>Data!P129</f>
        <v>10</v>
      </c>
      <c r="O134" s="5">
        <f t="shared" si="17"/>
        <v>0.37037037037037035</v>
      </c>
      <c r="P134" s="11">
        <f>Data!X129</f>
        <v>0</v>
      </c>
      <c r="Q134" s="13">
        <f t="shared" si="18"/>
        <v>0</v>
      </c>
      <c r="R134" s="11">
        <f>Data!AA129</f>
        <v>0</v>
      </c>
      <c r="S134" s="13">
        <f t="shared" si="19"/>
        <v>0</v>
      </c>
      <c r="T134" s="44" t="str">
        <f>Data!AV129</f>
        <v>Western</v>
      </c>
    </row>
    <row r="135" spans="1:20" x14ac:dyDescent="0.2">
      <c r="A135" s="2" t="str">
        <f>Data!A130</f>
        <v>Waynesboro</v>
      </c>
      <c r="B135" s="4">
        <f>Data!B130</f>
        <v>0</v>
      </c>
      <c r="C135" s="4">
        <f>Data!R130</f>
        <v>0</v>
      </c>
      <c r="D135" s="4">
        <f>Data!M130</f>
        <v>0</v>
      </c>
      <c r="E135" s="5">
        <f t="shared" si="11"/>
        <v>0</v>
      </c>
      <c r="F135" s="4">
        <f>Data!N130</f>
        <v>0</v>
      </c>
      <c r="G135" s="5">
        <f t="shared" si="12"/>
        <v>0</v>
      </c>
      <c r="H135" s="11">
        <f>Data!Z130</f>
        <v>0</v>
      </c>
      <c r="I135" s="13">
        <f t="shared" si="13"/>
        <v>0</v>
      </c>
      <c r="J135" s="30">
        <f t="shared" si="14"/>
        <v>0</v>
      </c>
      <c r="K135" s="13">
        <f t="shared" si="15"/>
        <v>0</v>
      </c>
      <c r="L135" s="4">
        <f>Data!O130</f>
        <v>0</v>
      </c>
      <c r="M135" s="5">
        <f t="shared" si="16"/>
        <v>0</v>
      </c>
      <c r="N135" s="4">
        <f>Data!P130</f>
        <v>0</v>
      </c>
      <c r="O135" s="5">
        <f t="shared" si="17"/>
        <v>0</v>
      </c>
      <c r="P135" s="11">
        <f>Data!X130</f>
        <v>0</v>
      </c>
      <c r="Q135" s="13">
        <f t="shared" si="18"/>
        <v>0</v>
      </c>
      <c r="R135" s="11">
        <f>Data!AA130</f>
        <v>0</v>
      </c>
      <c r="S135" s="13">
        <f t="shared" ref="S135:S142" si="20">IF(C135=0,0,R135/C135)</f>
        <v>0</v>
      </c>
      <c r="T135" s="44" t="str">
        <f>Data!AV130</f>
        <v>Piedmont</v>
      </c>
    </row>
    <row r="136" spans="1:20" x14ac:dyDescent="0.2">
      <c r="A136" s="2" t="str">
        <f>Data!A131</f>
        <v>Westmoreland</v>
      </c>
      <c r="B136" s="4">
        <f>Data!B131</f>
        <v>11</v>
      </c>
      <c r="C136" s="4">
        <f>Data!R131</f>
        <v>11</v>
      </c>
      <c r="D136" s="4">
        <f>Data!M131</f>
        <v>7</v>
      </c>
      <c r="E136" s="5">
        <f t="shared" ref="E136:E142" si="21">IF(C136=0,0,D136/C136)</f>
        <v>0.63636363636363635</v>
      </c>
      <c r="F136" s="4">
        <f>Data!N131</f>
        <v>1</v>
      </c>
      <c r="G136" s="5">
        <f t="shared" ref="G136:G142" si="22">IF(C136=0,0,F136/C136)</f>
        <v>9.0909090909090912E-2</v>
      </c>
      <c r="H136" s="11">
        <f>Data!Z131</f>
        <v>2</v>
      </c>
      <c r="I136" s="13">
        <f t="shared" ref="I136:I141" si="23">IF(C136=0,0,H136/C136)</f>
        <v>0.18181818181818182</v>
      </c>
      <c r="J136" s="30">
        <f t="shared" ref="J136:J141" si="24">H136+F136+D136</f>
        <v>10</v>
      </c>
      <c r="K136" s="13">
        <f t="shared" ref="K136:K142" si="25">IF(C136=0,0,J136/C136)</f>
        <v>0.90909090909090906</v>
      </c>
      <c r="L136" s="4">
        <f>Data!O131</f>
        <v>0</v>
      </c>
      <c r="M136" s="5">
        <f t="shared" ref="M136:M142" si="26">IF(C136=0,0,L136/C136)</f>
        <v>0</v>
      </c>
      <c r="N136" s="4">
        <f>Data!P131</f>
        <v>1</v>
      </c>
      <c r="O136" s="5">
        <f t="shared" ref="O136:O142" si="27">IF(C136=0,0,N136/C136)</f>
        <v>9.0909090909090912E-2</v>
      </c>
      <c r="P136" s="11">
        <f>Data!X131</f>
        <v>0</v>
      </c>
      <c r="Q136" s="13">
        <f t="shared" ref="Q136:Q141" si="28">IF(C136=0,0,P136/C136)</f>
        <v>0</v>
      </c>
      <c r="R136" s="11">
        <f>Data!AA131</f>
        <v>0</v>
      </c>
      <c r="S136" s="13">
        <f t="shared" si="20"/>
        <v>0</v>
      </c>
      <c r="T136" s="44" t="str">
        <f>Data!AV131</f>
        <v>Central</v>
      </c>
    </row>
    <row r="137" spans="1:20" x14ac:dyDescent="0.2">
      <c r="A137" s="2" t="str">
        <f>Data!A132</f>
        <v>Williamsburg</v>
      </c>
      <c r="B137" s="4">
        <f>Data!B132</f>
        <v>3</v>
      </c>
      <c r="C137" s="4">
        <f>Data!R132</f>
        <v>1</v>
      </c>
      <c r="D137" s="4">
        <f>Data!M132</f>
        <v>0</v>
      </c>
      <c r="E137" s="5">
        <f t="shared" si="21"/>
        <v>0</v>
      </c>
      <c r="F137" s="4">
        <f>Data!N132</f>
        <v>0</v>
      </c>
      <c r="G137" s="5">
        <f t="shared" si="22"/>
        <v>0</v>
      </c>
      <c r="H137" s="11">
        <f>Data!Z132</f>
        <v>0</v>
      </c>
      <c r="I137" s="13">
        <f t="shared" si="23"/>
        <v>0</v>
      </c>
      <c r="J137" s="30">
        <f t="shared" si="24"/>
        <v>0</v>
      </c>
      <c r="K137" s="13">
        <f t="shared" si="25"/>
        <v>0</v>
      </c>
      <c r="L137" s="4">
        <f>Data!O132</f>
        <v>0</v>
      </c>
      <c r="M137" s="5">
        <f t="shared" si="26"/>
        <v>0</v>
      </c>
      <c r="N137" s="4">
        <f>Data!P132</f>
        <v>1</v>
      </c>
      <c r="O137" s="5">
        <f t="shared" si="27"/>
        <v>1</v>
      </c>
      <c r="P137" s="11">
        <f>Data!X132</f>
        <v>0</v>
      </c>
      <c r="Q137" s="13">
        <f t="shared" si="28"/>
        <v>0</v>
      </c>
      <c r="R137" s="11">
        <f>Data!AA132</f>
        <v>0</v>
      </c>
      <c r="S137" s="13">
        <f t="shared" si="20"/>
        <v>0</v>
      </c>
      <c r="T137" s="44" t="str">
        <f>Data!AV132</f>
        <v>Eastern</v>
      </c>
    </row>
    <row r="138" spans="1:20" x14ac:dyDescent="0.2">
      <c r="A138" s="2" t="str">
        <f>Data!A133</f>
        <v>Winchester</v>
      </c>
      <c r="B138" s="4">
        <f>Data!B133</f>
        <v>54</v>
      </c>
      <c r="C138" s="4">
        <f>Data!R133</f>
        <v>50</v>
      </c>
      <c r="D138" s="4">
        <f>Data!M133</f>
        <v>32</v>
      </c>
      <c r="E138" s="5">
        <f t="shared" si="21"/>
        <v>0.64</v>
      </c>
      <c r="F138" s="4">
        <f>Data!N133</f>
        <v>11</v>
      </c>
      <c r="G138" s="5">
        <f t="shared" si="22"/>
        <v>0.22</v>
      </c>
      <c r="H138" s="11">
        <f>Data!Z133</f>
        <v>2</v>
      </c>
      <c r="I138" s="13">
        <f t="shared" si="23"/>
        <v>0.04</v>
      </c>
      <c r="J138" s="30">
        <f t="shared" si="24"/>
        <v>45</v>
      </c>
      <c r="K138" s="13">
        <f t="shared" si="25"/>
        <v>0.9</v>
      </c>
      <c r="L138" s="4">
        <f>Data!O133</f>
        <v>1</v>
      </c>
      <c r="M138" s="5">
        <f t="shared" si="26"/>
        <v>0.02</v>
      </c>
      <c r="N138" s="4">
        <f>Data!P133</f>
        <v>4</v>
      </c>
      <c r="O138" s="5">
        <f t="shared" si="27"/>
        <v>0.08</v>
      </c>
      <c r="P138" s="11">
        <f>Data!X133</f>
        <v>0</v>
      </c>
      <c r="Q138" s="13">
        <f t="shared" si="28"/>
        <v>0</v>
      </c>
      <c r="R138" s="11">
        <f>Data!AA133</f>
        <v>0</v>
      </c>
      <c r="S138" s="13">
        <f t="shared" si="20"/>
        <v>0</v>
      </c>
      <c r="T138" s="44" t="str">
        <f>Data!AV133</f>
        <v>Northern</v>
      </c>
    </row>
    <row r="139" spans="1:20" x14ac:dyDescent="0.2">
      <c r="A139" s="2" t="str">
        <f>Data!A134</f>
        <v>Wise</v>
      </c>
      <c r="B139" s="4">
        <f>Data!B134</f>
        <v>57</v>
      </c>
      <c r="C139" s="4">
        <f>Data!R134</f>
        <v>59</v>
      </c>
      <c r="D139" s="4">
        <f>Data!M134</f>
        <v>17</v>
      </c>
      <c r="E139" s="5">
        <f t="shared" si="21"/>
        <v>0.28813559322033899</v>
      </c>
      <c r="F139" s="4">
        <f>Data!N134</f>
        <v>20</v>
      </c>
      <c r="G139" s="5">
        <f t="shared" si="22"/>
        <v>0.33898305084745761</v>
      </c>
      <c r="H139" s="11">
        <f>Data!Z134</f>
        <v>12</v>
      </c>
      <c r="I139" s="13">
        <f t="shared" si="23"/>
        <v>0.20338983050847459</v>
      </c>
      <c r="J139" s="30">
        <f t="shared" si="24"/>
        <v>49</v>
      </c>
      <c r="K139" s="13">
        <f t="shared" si="25"/>
        <v>0.83050847457627119</v>
      </c>
      <c r="L139" s="4">
        <f>Data!O134</f>
        <v>0</v>
      </c>
      <c r="M139" s="5">
        <f t="shared" si="26"/>
        <v>0</v>
      </c>
      <c r="N139" s="4">
        <f>Data!P134</f>
        <v>10</v>
      </c>
      <c r="O139" s="5">
        <f t="shared" si="27"/>
        <v>0.16949152542372881</v>
      </c>
      <c r="P139" s="11">
        <f>Data!X134</f>
        <v>0</v>
      </c>
      <c r="Q139" s="13">
        <f t="shared" si="28"/>
        <v>0</v>
      </c>
      <c r="R139" s="11">
        <f>Data!AA134</f>
        <v>0</v>
      </c>
      <c r="S139" s="13">
        <f t="shared" si="20"/>
        <v>0</v>
      </c>
      <c r="T139" s="44" t="str">
        <f>Data!AV134</f>
        <v>Western</v>
      </c>
    </row>
    <row r="140" spans="1:20" x14ac:dyDescent="0.2">
      <c r="A140" s="2" t="str">
        <f>Data!A135</f>
        <v>Wythe</v>
      </c>
      <c r="B140" s="4">
        <f>Data!B135</f>
        <v>38</v>
      </c>
      <c r="C140" s="4">
        <f>Data!R135</f>
        <v>23</v>
      </c>
      <c r="D140" s="4">
        <f>Data!M135</f>
        <v>5</v>
      </c>
      <c r="E140" s="5">
        <f t="shared" si="21"/>
        <v>0.21739130434782608</v>
      </c>
      <c r="F140" s="4">
        <f>Data!N135</f>
        <v>12</v>
      </c>
      <c r="G140" s="5">
        <f t="shared" si="22"/>
        <v>0.52173913043478259</v>
      </c>
      <c r="H140" s="11">
        <f>Data!Z135</f>
        <v>2</v>
      </c>
      <c r="I140" s="13">
        <f t="shared" si="23"/>
        <v>8.6956521739130432E-2</v>
      </c>
      <c r="J140" s="30">
        <f t="shared" si="24"/>
        <v>19</v>
      </c>
      <c r="K140" s="13">
        <f t="shared" si="25"/>
        <v>0.82608695652173914</v>
      </c>
      <c r="L140" s="4">
        <f>Data!O135</f>
        <v>0</v>
      </c>
      <c r="M140" s="5">
        <f t="shared" si="26"/>
        <v>0</v>
      </c>
      <c r="N140" s="4">
        <f>Data!P135</f>
        <v>4</v>
      </c>
      <c r="O140" s="5">
        <f t="shared" si="27"/>
        <v>0.17391304347826086</v>
      </c>
      <c r="P140" s="11">
        <f>Data!X135</f>
        <v>0</v>
      </c>
      <c r="Q140" s="13">
        <f t="shared" si="28"/>
        <v>0</v>
      </c>
      <c r="R140" s="11">
        <f>Data!AA135</f>
        <v>0</v>
      </c>
      <c r="S140" s="13">
        <f t="shared" si="20"/>
        <v>0</v>
      </c>
      <c r="T140" s="44" t="str">
        <f>Data!AV135</f>
        <v>Western</v>
      </c>
    </row>
    <row r="141" spans="1:20" ht="13.5" thickBot="1" x14ac:dyDescent="0.25">
      <c r="A141" s="16" t="str">
        <f>Data!A136</f>
        <v>York</v>
      </c>
      <c r="B141" s="17">
        <f>Data!B136</f>
        <v>4</v>
      </c>
      <c r="C141" s="17">
        <f>Data!R136</f>
        <v>12</v>
      </c>
      <c r="D141" s="17">
        <f>Data!M136</f>
        <v>1</v>
      </c>
      <c r="E141" s="18">
        <f t="shared" si="21"/>
        <v>8.3333333333333329E-2</v>
      </c>
      <c r="F141" s="17">
        <f>Data!N136</f>
        <v>2</v>
      </c>
      <c r="G141" s="18">
        <f t="shared" si="22"/>
        <v>0.16666666666666666</v>
      </c>
      <c r="H141" s="11">
        <f>Data!Z136</f>
        <v>3</v>
      </c>
      <c r="I141" s="13">
        <f t="shared" si="23"/>
        <v>0.25</v>
      </c>
      <c r="J141" s="30">
        <f t="shared" si="24"/>
        <v>6</v>
      </c>
      <c r="K141" s="41">
        <f t="shared" si="25"/>
        <v>0.5</v>
      </c>
      <c r="L141" s="17">
        <f>Data!O136</f>
        <v>0</v>
      </c>
      <c r="M141" s="18">
        <f t="shared" si="26"/>
        <v>0</v>
      </c>
      <c r="N141" s="17">
        <f>Data!P136</f>
        <v>6</v>
      </c>
      <c r="O141" s="18">
        <f t="shared" si="27"/>
        <v>0.5</v>
      </c>
      <c r="P141" s="11">
        <f>Data!X136</f>
        <v>0</v>
      </c>
      <c r="Q141" s="13">
        <f t="shared" si="28"/>
        <v>0</v>
      </c>
      <c r="R141" s="11">
        <f>Data!AA136</f>
        <v>0</v>
      </c>
      <c r="S141" s="13">
        <f t="shared" si="20"/>
        <v>0</v>
      </c>
      <c r="T141" s="44" t="str">
        <f>Data!AV136</f>
        <v>Eastern</v>
      </c>
    </row>
    <row r="142" spans="1:20" s="3" customFormat="1" ht="13.5" thickBot="1" x14ac:dyDescent="0.25">
      <c r="A142" s="19" t="s">
        <v>162</v>
      </c>
      <c r="B142" s="20">
        <f>SUM(B7:B141)</f>
        <v>5166</v>
      </c>
      <c r="C142" s="20">
        <f>SUM(C7:C141)</f>
        <v>2720</v>
      </c>
      <c r="D142" s="20">
        <f>SUM(D7:D141)</f>
        <v>718</v>
      </c>
      <c r="E142" s="21">
        <f t="shared" si="21"/>
        <v>0.26397058823529412</v>
      </c>
      <c r="F142" s="20">
        <f>SUM(F7:F141)</f>
        <v>871</v>
      </c>
      <c r="G142" s="21">
        <f t="shared" si="22"/>
        <v>0.32022058823529409</v>
      </c>
      <c r="H142" s="20">
        <f>SUM(H7:H141)</f>
        <v>446</v>
      </c>
      <c r="I142" s="22">
        <f>IF(C142=0,0,H142/C142)</f>
        <v>0.16397058823529412</v>
      </c>
      <c r="J142" s="39">
        <f>SUM(J7:J141)</f>
        <v>2035</v>
      </c>
      <c r="K142" s="42">
        <f t="shared" si="25"/>
        <v>0.74816176470588236</v>
      </c>
      <c r="L142" s="40">
        <f>SUM(L7:L141)</f>
        <v>31</v>
      </c>
      <c r="M142" s="21">
        <f t="shared" si="26"/>
        <v>1.1397058823529411E-2</v>
      </c>
      <c r="N142" s="20">
        <f>SUM(N7:N141)</f>
        <v>636</v>
      </c>
      <c r="O142" s="22">
        <f t="shared" si="27"/>
        <v>0.23382352941176471</v>
      </c>
      <c r="P142" s="20">
        <f>SUM(P7:P141)</f>
        <v>9</v>
      </c>
      <c r="Q142" s="22">
        <f>IF(C142=0,0,P142/C142)</f>
        <v>3.3088235294117647E-3</v>
      </c>
      <c r="R142" s="20">
        <f>SUM(R7:R141)</f>
        <v>9</v>
      </c>
      <c r="S142" s="22">
        <f t="shared" si="20"/>
        <v>3.3088235294117647E-3</v>
      </c>
    </row>
    <row r="143" spans="1:20" x14ac:dyDescent="0.2">
      <c r="A143" s="10"/>
      <c r="B143" s="10"/>
      <c r="C143" s="10"/>
      <c r="D143" s="10"/>
      <c r="E143" s="10"/>
      <c r="F143" s="10"/>
      <c r="G143" s="10"/>
      <c r="J143" s="34"/>
      <c r="K143" s="10"/>
      <c r="L143" s="10"/>
      <c r="M143" s="10"/>
      <c r="N143" s="10"/>
      <c r="O143" s="10"/>
    </row>
  </sheetData>
  <mergeCells count="5">
    <mergeCell ref="A5:T5"/>
    <mergeCell ref="A1:T1"/>
    <mergeCell ref="A2:T2"/>
    <mergeCell ref="A3:T3"/>
    <mergeCell ref="A4:T4"/>
  </mergeCells>
  <phoneticPr fontId="2" type="noConversion"/>
  <pageMargins left="0.38" right="0.15" top="0.17" bottom="0.36" header="0.17" footer="0.17"/>
  <pageSetup scale="60" orientation="landscape" r:id="rId1"/>
  <headerFooter alignWithMargins="0">
    <oddFooter>&amp;L&amp;F&amp;C&amp;D  &amp;T&amp;RPage #: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workbookViewId="0">
      <pane ySplit="6" topLeftCell="A7" activePane="bottomLeft" state="frozen"/>
      <selection pane="bottomLeft" activeCell="F4" sqref="F4"/>
    </sheetView>
  </sheetViews>
  <sheetFormatPr defaultColWidth="9.140625" defaultRowHeight="12.75" x14ac:dyDescent="0.2"/>
  <cols>
    <col min="1" max="4" width="18.7109375" style="2" customWidth="1"/>
    <col min="5" max="16384" width="9.140625" style="2"/>
  </cols>
  <sheetData>
    <row r="1" spans="1:6" s="7" customFormat="1" ht="15.75" x14ac:dyDescent="0.25">
      <c r="A1" s="97" t="str">
        <f>'Nbr Family'!A1:S1</f>
        <v>Children's Services System Outcomes</v>
      </c>
      <c r="B1" s="115"/>
      <c r="C1" s="115"/>
      <c r="D1" s="115"/>
      <c r="E1" s="96"/>
    </row>
    <row r="2" spans="1:6" s="7" customFormat="1" ht="15.75" x14ac:dyDescent="0.25">
      <c r="A2" s="97" t="s">
        <v>193</v>
      </c>
      <c r="B2" s="95"/>
      <c r="C2" s="95"/>
      <c r="D2" s="95"/>
      <c r="E2" s="96"/>
    </row>
    <row r="3" spans="1:6" s="7" customFormat="1" ht="15" x14ac:dyDescent="0.25">
      <c r="A3" s="98" t="str">
        <f>"Date Range From: " &amp; TEXT(Time!C2,"mm/dd/yyyy") &amp; " To: " &amp; TEXT(Time!B2,"mm/dd/yyyy")</f>
        <v>Date Range From: 02/01/2020 To: 02/29/2020</v>
      </c>
      <c r="B3" s="95"/>
      <c r="C3" s="95"/>
      <c r="D3" s="95"/>
      <c r="E3" s="96"/>
    </row>
    <row r="4" spans="1:6" s="7" customFormat="1" x14ac:dyDescent="0.2">
      <c r="A4" s="99" t="str">
        <f>"Data Is As Of: " &amp; TEXT(Time!E2,"mm/dd/yyyy")</f>
        <v>Data Is As Of: 04/01/2020</v>
      </c>
      <c r="B4" s="95"/>
      <c r="C4" s="95"/>
      <c r="D4" s="95"/>
      <c r="E4" s="96"/>
    </row>
    <row r="5" spans="1:6" ht="13.5" thickBot="1" x14ac:dyDescent="0.25">
      <c r="A5" s="112"/>
      <c r="B5" s="113"/>
      <c r="C5" s="113"/>
      <c r="D5" s="113"/>
      <c r="E5" s="114"/>
    </row>
    <row r="6" spans="1:6" ht="18" customHeight="1" thickBot="1" x14ac:dyDescent="0.25">
      <c r="A6" s="75" t="str">
        <f>Data!A1</f>
        <v>Local Agency</v>
      </c>
      <c r="B6" s="76" t="s">
        <v>188</v>
      </c>
      <c r="C6" s="76" t="s">
        <v>194</v>
      </c>
      <c r="D6" s="81" t="s">
        <v>195</v>
      </c>
      <c r="E6" s="74" t="s">
        <v>251</v>
      </c>
      <c r="F6" s="9"/>
    </row>
    <row r="7" spans="1:6" x14ac:dyDescent="0.2">
      <c r="A7" s="10" t="str">
        <f>Data!A2</f>
        <v>Accomack</v>
      </c>
      <c r="B7" s="11">
        <f>Data!AB2</f>
        <v>15</v>
      </c>
      <c r="C7" s="11">
        <f>Data!AC2</f>
        <v>9885</v>
      </c>
      <c r="D7" s="12">
        <f>IF(B7=0,0,(C7/B7)/30.4375)</f>
        <v>21.650924024640656</v>
      </c>
      <c r="E7" s="48" t="str">
        <f>Data!AV2</f>
        <v>Eastern</v>
      </c>
    </row>
    <row r="8" spans="1:6" x14ac:dyDescent="0.2">
      <c r="A8" s="2" t="str">
        <f>Data!A3</f>
        <v>Albemarle</v>
      </c>
      <c r="B8" s="11">
        <f>Data!AB3</f>
        <v>94</v>
      </c>
      <c r="C8" s="4">
        <f>Data!AC3</f>
        <v>64500</v>
      </c>
      <c r="D8" s="8">
        <f t="shared" ref="D8:D71" si="0">IF(B8=0,0,(C8/B8)/30.4375)</f>
        <v>22.543579885534538</v>
      </c>
      <c r="E8" s="47" t="str">
        <f>Data!AV3</f>
        <v>Piedmont</v>
      </c>
    </row>
    <row r="9" spans="1:6" x14ac:dyDescent="0.2">
      <c r="A9" s="2" t="str">
        <f>Data!A4</f>
        <v>Alexandria</v>
      </c>
      <c r="B9" s="11">
        <f>Data!AB4</f>
        <v>103</v>
      </c>
      <c r="C9" s="4">
        <f>Data!AC4</f>
        <v>76272</v>
      </c>
      <c r="D9" s="8">
        <f t="shared" si="0"/>
        <v>24.32870158090947</v>
      </c>
      <c r="E9" s="47" t="str">
        <f>Data!AV4</f>
        <v>Northern</v>
      </c>
    </row>
    <row r="10" spans="1:6" x14ac:dyDescent="0.2">
      <c r="A10" s="2" t="str">
        <f>Data!A5</f>
        <v>Alleghany</v>
      </c>
      <c r="B10" s="11">
        <f>Data!AB5</f>
        <v>22</v>
      </c>
      <c r="C10" s="4">
        <f>Data!AC5</f>
        <v>5657</v>
      </c>
      <c r="D10" s="8">
        <f t="shared" si="0"/>
        <v>8.4480119469852522</v>
      </c>
      <c r="E10" s="47" t="str">
        <f>Data!AV5</f>
        <v>Piedmont</v>
      </c>
    </row>
    <row r="11" spans="1:6" x14ac:dyDescent="0.2">
      <c r="A11" s="2" t="str">
        <f>Data!A6</f>
        <v>Amelia</v>
      </c>
      <c r="B11" s="11">
        <f>Data!AB6</f>
        <v>2</v>
      </c>
      <c r="C11" s="4">
        <f>Data!AC6</f>
        <v>546</v>
      </c>
      <c r="D11" s="8">
        <f t="shared" si="0"/>
        <v>8.9691991786447645</v>
      </c>
      <c r="E11" s="47" t="str">
        <f>Data!AV6</f>
        <v>Central</v>
      </c>
    </row>
    <row r="12" spans="1:6" x14ac:dyDescent="0.2">
      <c r="A12" s="2" t="str">
        <f>Data!A7</f>
        <v>Amherst</v>
      </c>
      <c r="B12" s="11">
        <f>Data!AB7</f>
        <v>31</v>
      </c>
      <c r="C12" s="4">
        <f>Data!AC7</f>
        <v>21538</v>
      </c>
      <c r="D12" s="8">
        <f t="shared" si="0"/>
        <v>22.826256872226271</v>
      </c>
      <c r="E12" s="47" t="str">
        <f>Data!AV7</f>
        <v>Piedmont</v>
      </c>
    </row>
    <row r="13" spans="1:6" x14ac:dyDescent="0.2">
      <c r="A13" s="2" t="str">
        <f>Data!A8</f>
        <v>Appomattox</v>
      </c>
      <c r="B13" s="11">
        <f>Data!AB8</f>
        <v>21</v>
      </c>
      <c r="C13" s="4">
        <f>Data!AC8</f>
        <v>16226</v>
      </c>
      <c r="D13" s="8">
        <f t="shared" si="0"/>
        <v>25.385352498288842</v>
      </c>
      <c r="E13" s="47" t="str">
        <f>Data!AV8</f>
        <v>Piedmont</v>
      </c>
    </row>
    <row r="14" spans="1:6" x14ac:dyDescent="0.2">
      <c r="A14" s="2" t="str">
        <f>Data!A9</f>
        <v>Arlington</v>
      </c>
      <c r="B14" s="11">
        <f>Data!AB9</f>
        <v>54</v>
      </c>
      <c r="C14" s="4">
        <f>Data!AC9</f>
        <v>24170</v>
      </c>
      <c r="D14" s="8">
        <f t="shared" si="0"/>
        <v>14.705300783329532</v>
      </c>
      <c r="E14" s="47" t="str">
        <f>Data!AV9</f>
        <v>Northern</v>
      </c>
    </row>
    <row r="15" spans="1:6" x14ac:dyDescent="0.2">
      <c r="A15" s="2" t="str">
        <f>Data!A10</f>
        <v>Augusta</v>
      </c>
      <c r="B15" s="11">
        <f>Data!AB10</f>
        <v>0</v>
      </c>
      <c r="C15" s="4">
        <f>Data!AC10</f>
        <v>150</v>
      </c>
      <c r="D15" s="8">
        <f t="shared" si="0"/>
        <v>0</v>
      </c>
      <c r="E15" s="47" t="str">
        <f>Data!AV10</f>
        <v>Piedmont</v>
      </c>
    </row>
    <row r="16" spans="1:6" x14ac:dyDescent="0.2">
      <c r="A16" s="2" t="str">
        <f>Data!A11</f>
        <v>Bath</v>
      </c>
      <c r="B16" s="11">
        <f>Data!AB11</f>
        <v>0</v>
      </c>
      <c r="C16" s="4">
        <f>Data!AC11</f>
        <v>0</v>
      </c>
      <c r="D16" s="8">
        <f t="shared" si="0"/>
        <v>0</v>
      </c>
      <c r="E16" s="47" t="str">
        <f>Data!AV11</f>
        <v>Piedmont</v>
      </c>
    </row>
    <row r="17" spans="1:5" x14ac:dyDescent="0.2">
      <c r="A17" s="2" t="str">
        <f>Data!A12</f>
        <v>Bedford City</v>
      </c>
      <c r="B17" s="11">
        <f>Data!AB12</f>
        <v>0</v>
      </c>
      <c r="C17" s="4">
        <f>Data!AC12</f>
        <v>0</v>
      </c>
      <c r="D17" s="8">
        <f t="shared" si="0"/>
        <v>0</v>
      </c>
      <c r="E17" s="47" t="str">
        <f>Data!AV12</f>
        <v>Piedmont</v>
      </c>
    </row>
    <row r="18" spans="1:5" x14ac:dyDescent="0.2">
      <c r="A18" s="2" t="str">
        <f>Data!A13</f>
        <v>Bedford County</v>
      </c>
      <c r="B18" s="11">
        <f>Data!AB13</f>
        <v>90</v>
      </c>
      <c r="C18" s="4">
        <f>Data!AC13</f>
        <v>43959</v>
      </c>
      <c r="D18" s="8">
        <f t="shared" si="0"/>
        <v>16.047091033538671</v>
      </c>
      <c r="E18" s="47" t="str">
        <f>Data!AV13</f>
        <v>Piedmont</v>
      </c>
    </row>
    <row r="19" spans="1:5" x14ac:dyDescent="0.2">
      <c r="A19" s="2" t="str">
        <f>Data!A14</f>
        <v>Bland</v>
      </c>
      <c r="B19" s="11">
        <f>Data!AB14</f>
        <v>5</v>
      </c>
      <c r="C19" s="4">
        <f>Data!AC14</f>
        <v>2729</v>
      </c>
      <c r="D19" s="8">
        <f t="shared" si="0"/>
        <v>17.931827515400411</v>
      </c>
      <c r="E19" s="47" t="str">
        <f>Data!AV14</f>
        <v>Western</v>
      </c>
    </row>
    <row r="20" spans="1:5" x14ac:dyDescent="0.2">
      <c r="A20" s="2" t="str">
        <f>Data!A15</f>
        <v>Botetourt</v>
      </c>
      <c r="B20" s="11">
        <f>Data!AB15</f>
        <v>15</v>
      </c>
      <c r="C20" s="4">
        <f>Data!AC15</f>
        <v>4121</v>
      </c>
      <c r="D20" s="8">
        <f t="shared" si="0"/>
        <v>9.0261464750171125</v>
      </c>
      <c r="E20" s="47" t="str">
        <f>Data!AV15</f>
        <v>Piedmont</v>
      </c>
    </row>
    <row r="21" spans="1:5" x14ac:dyDescent="0.2">
      <c r="A21" s="2" t="str">
        <f>Data!A16</f>
        <v>Bristol</v>
      </c>
      <c r="B21" s="11">
        <f>Data!AB16</f>
        <v>54</v>
      </c>
      <c r="C21" s="4">
        <f>Data!AC16</f>
        <v>28880</v>
      </c>
      <c r="D21" s="8">
        <f t="shared" si="0"/>
        <v>17.570917940527796</v>
      </c>
      <c r="E21" s="47" t="str">
        <f>Data!AV16</f>
        <v>Western</v>
      </c>
    </row>
    <row r="22" spans="1:5" x14ac:dyDescent="0.2">
      <c r="A22" s="2" t="str">
        <f>Data!A17</f>
        <v>Brunswick</v>
      </c>
      <c r="B22" s="11">
        <f>Data!AB17</f>
        <v>7</v>
      </c>
      <c r="C22" s="4">
        <f>Data!AC17</f>
        <v>5807</v>
      </c>
      <c r="D22" s="8">
        <f t="shared" si="0"/>
        <v>27.254913464359049</v>
      </c>
      <c r="E22" s="47" t="str">
        <f>Data!AV17</f>
        <v>Eastern</v>
      </c>
    </row>
    <row r="23" spans="1:5" x14ac:dyDescent="0.2">
      <c r="A23" s="2" t="str">
        <f>Data!A18</f>
        <v>Buchanan</v>
      </c>
      <c r="B23" s="11">
        <f>Data!AB18</f>
        <v>59</v>
      </c>
      <c r="C23" s="4">
        <f>Data!AC18</f>
        <v>30149</v>
      </c>
      <c r="D23" s="8">
        <f t="shared" si="0"/>
        <v>16.788501026694046</v>
      </c>
      <c r="E23" s="47" t="str">
        <f>Data!AV18</f>
        <v>Western</v>
      </c>
    </row>
    <row r="24" spans="1:5" x14ac:dyDescent="0.2">
      <c r="A24" s="2" t="str">
        <f>Data!A19</f>
        <v>Buckingham</v>
      </c>
      <c r="B24" s="11">
        <f>Data!AB19</f>
        <v>21</v>
      </c>
      <c r="C24" s="4">
        <f>Data!AC19</f>
        <v>13033</v>
      </c>
      <c r="D24" s="8">
        <f t="shared" si="0"/>
        <v>20.389948176395816</v>
      </c>
      <c r="E24" s="47" t="str">
        <f>Data!AV19</f>
        <v>Central</v>
      </c>
    </row>
    <row r="25" spans="1:5" x14ac:dyDescent="0.2">
      <c r="A25" s="2" t="str">
        <f>Data!A20</f>
        <v>Buena Vista</v>
      </c>
      <c r="B25" s="11">
        <f>Data!AB20</f>
        <v>0</v>
      </c>
      <c r="C25" s="4">
        <f>Data!AC20</f>
        <v>0</v>
      </c>
      <c r="D25" s="8">
        <f t="shared" si="0"/>
        <v>0</v>
      </c>
      <c r="E25" s="47" t="str">
        <f>Data!AV20</f>
        <v>Piedmont</v>
      </c>
    </row>
    <row r="26" spans="1:5" x14ac:dyDescent="0.2">
      <c r="A26" s="2" t="str">
        <f>Data!A21</f>
        <v>Campbell</v>
      </c>
      <c r="B26" s="11">
        <f>Data!AB21</f>
        <v>61</v>
      </c>
      <c r="C26" s="4">
        <f>Data!AC21</f>
        <v>19919</v>
      </c>
      <c r="D26" s="8">
        <f t="shared" si="0"/>
        <v>10.728245867977245</v>
      </c>
      <c r="E26" s="47" t="str">
        <f>Data!AV21</f>
        <v>Piedmont</v>
      </c>
    </row>
    <row r="27" spans="1:5" x14ac:dyDescent="0.2">
      <c r="A27" s="2" t="str">
        <f>Data!A22</f>
        <v>Caroline</v>
      </c>
      <c r="B27" s="11">
        <f>Data!AB22</f>
        <v>11</v>
      </c>
      <c r="C27" s="4">
        <f>Data!AC22</f>
        <v>7385</v>
      </c>
      <c r="D27" s="8">
        <f t="shared" si="0"/>
        <v>22.057121523240621</v>
      </c>
      <c r="E27" s="47" t="str">
        <f>Data!AV22</f>
        <v>Central</v>
      </c>
    </row>
    <row r="28" spans="1:5" x14ac:dyDescent="0.2">
      <c r="A28" s="2" t="str">
        <f>Data!A23</f>
        <v>Carroll</v>
      </c>
      <c r="B28" s="11">
        <f>Data!AB23</f>
        <v>78</v>
      </c>
      <c r="C28" s="4">
        <f>Data!AC23</f>
        <v>45916</v>
      </c>
      <c r="D28" s="8">
        <f t="shared" si="0"/>
        <v>19.340177960301162</v>
      </c>
      <c r="E28" s="47" t="str">
        <f>Data!AV23</f>
        <v>Western</v>
      </c>
    </row>
    <row r="29" spans="1:5" x14ac:dyDescent="0.2">
      <c r="A29" s="2" t="str">
        <f>Data!A24</f>
        <v>Charles City</v>
      </c>
      <c r="B29" s="11">
        <f>Data!AB24</f>
        <v>2</v>
      </c>
      <c r="C29" s="4">
        <f>Data!AC24</f>
        <v>287</v>
      </c>
      <c r="D29" s="8">
        <f t="shared" si="0"/>
        <v>4.7145790554414786</v>
      </c>
      <c r="E29" s="47" t="str">
        <f>Data!AV24</f>
        <v>Central</v>
      </c>
    </row>
    <row r="30" spans="1:5" x14ac:dyDescent="0.2">
      <c r="A30" s="2" t="str">
        <f>Data!A25</f>
        <v>Charlotte</v>
      </c>
      <c r="B30" s="11">
        <f>Data!AB25</f>
        <v>17</v>
      </c>
      <c r="C30" s="4">
        <f>Data!AC25</f>
        <v>6897</v>
      </c>
      <c r="D30" s="8">
        <f t="shared" si="0"/>
        <v>13.329146032129485</v>
      </c>
      <c r="E30" s="47" t="str">
        <f>Data!AV25</f>
        <v>Piedmont</v>
      </c>
    </row>
    <row r="31" spans="1:5" x14ac:dyDescent="0.2">
      <c r="A31" s="2" t="str">
        <f>Data!A26</f>
        <v>Charlottesville</v>
      </c>
      <c r="B31" s="11">
        <f>Data!AB26</f>
        <v>96</v>
      </c>
      <c r="C31" s="4">
        <f>Data!AC26</f>
        <v>73213</v>
      </c>
      <c r="D31" s="8">
        <f t="shared" si="0"/>
        <v>25.055783709787814</v>
      </c>
      <c r="E31" s="47" t="str">
        <f>Data!AV26</f>
        <v>Piedmont</v>
      </c>
    </row>
    <row r="32" spans="1:5" x14ac:dyDescent="0.2">
      <c r="A32" s="2" t="str">
        <f>Data!A27</f>
        <v>Chesapeake</v>
      </c>
      <c r="B32" s="11">
        <f>Data!AB27</f>
        <v>52</v>
      </c>
      <c r="C32" s="4">
        <f>Data!AC27</f>
        <v>44778</v>
      </c>
      <c r="D32" s="8">
        <f t="shared" si="0"/>
        <v>28.291265202969516</v>
      </c>
      <c r="E32" s="47" t="str">
        <f>Data!AV27</f>
        <v>Eastern</v>
      </c>
    </row>
    <row r="33" spans="1:5" x14ac:dyDescent="0.2">
      <c r="A33" s="2" t="str">
        <f>Data!A28</f>
        <v>Chesterfield</v>
      </c>
      <c r="B33" s="11">
        <f>Data!AB28</f>
        <v>116</v>
      </c>
      <c r="C33" s="4">
        <f>Data!AC28</f>
        <v>55042</v>
      </c>
      <c r="D33" s="8">
        <f t="shared" si="0"/>
        <v>15.589322381930184</v>
      </c>
      <c r="E33" s="47" t="str">
        <f>Data!AV28</f>
        <v>Central</v>
      </c>
    </row>
    <row r="34" spans="1:5" x14ac:dyDescent="0.2">
      <c r="A34" s="2" t="str">
        <f>Data!A29</f>
        <v>Clarke</v>
      </c>
      <c r="B34" s="11">
        <f>Data!AB29</f>
        <v>5</v>
      </c>
      <c r="C34" s="4">
        <f>Data!AC29</f>
        <v>4886</v>
      </c>
      <c r="D34" s="8">
        <f t="shared" si="0"/>
        <v>32.105133470225873</v>
      </c>
      <c r="E34" s="47" t="str">
        <f>Data!AV29</f>
        <v>Northern</v>
      </c>
    </row>
    <row r="35" spans="1:5" x14ac:dyDescent="0.2">
      <c r="A35" s="2" t="str">
        <f>Data!A30</f>
        <v>Clifton Forge</v>
      </c>
      <c r="B35" s="11">
        <f>Data!AB30</f>
        <v>0</v>
      </c>
      <c r="C35" s="4">
        <f>Data!AC30</f>
        <v>0</v>
      </c>
      <c r="D35" s="8">
        <f t="shared" si="0"/>
        <v>0</v>
      </c>
      <c r="E35" s="47" t="str">
        <f>Data!AV30</f>
        <v>Piedmont</v>
      </c>
    </row>
    <row r="36" spans="1:5" x14ac:dyDescent="0.2">
      <c r="A36" s="2" t="str">
        <f>Data!A31</f>
        <v>Colonial Heights</v>
      </c>
      <c r="B36" s="11">
        <f>Data!AB31</f>
        <v>0</v>
      </c>
      <c r="C36" s="4">
        <f>Data!AC31</f>
        <v>0</v>
      </c>
      <c r="D36" s="8">
        <f t="shared" si="0"/>
        <v>0</v>
      </c>
      <c r="E36" s="47" t="str">
        <f>Data!AV31</f>
        <v>Central</v>
      </c>
    </row>
    <row r="37" spans="1:5" x14ac:dyDescent="0.2">
      <c r="A37" s="2" t="str">
        <f>Data!A32</f>
        <v>Covington</v>
      </c>
      <c r="B37" s="11">
        <f>Data!AB32</f>
        <v>0</v>
      </c>
      <c r="C37" s="4">
        <f>Data!AC32</f>
        <v>0</v>
      </c>
      <c r="D37" s="8">
        <f t="shared" si="0"/>
        <v>0</v>
      </c>
      <c r="E37" s="47" t="str">
        <f>Data!AV32</f>
        <v>Piedmont</v>
      </c>
    </row>
    <row r="38" spans="1:5" x14ac:dyDescent="0.2">
      <c r="A38" s="2" t="str">
        <f>Data!A33</f>
        <v>Craig</v>
      </c>
      <c r="B38" s="11">
        <f>Data!AB33</f>
        <v>22</v>
      </c>
      <c r="C38" s="4">
        <f>Data!AC33</f>
        <v>6746</v>
      </c>
      <c r="D38" s="8">
        <f t="shared" si="0"/>
        <v>10.07429531454172</v>
      </c>
      <c r="E38" s="47" t="str">
        <f>Data!AV33</f>
        <v>Piedmont</v>
      </c>
    </row>
    <row r="39" spans="1:5" x14ac:dyDescent="0.2">
      <c r="A39" s="2" t="str">
        <f>Data!A34</f>
        <v>Culpeper</v>
      </c>
      <c r="B39" s="11">
        <f>Data!AB34</f>
        <v>28</v>
      </c>
      <c r="C39" s="4">
        <f>Data!AC34</f>
        <v>19605</v>
      </c>
      <c r="D39" s="8">
        <f t="shared" si="0"/>
        <v>23.003813435024934</v>
      </c>
      <c r="E39" s="47" t="str">
        <f>Data!AV34</f>
        <v>Northern</v>
      </c>
    </row>
    <row r="40" spans="1:5" x14ac:dyDescent="0.2">
      <c r="A40" s="2" t="str">
        <f>Data!A35</f>
        <v>Cumberland</v>
      </c>
      <c r="B40" s="11">
        <f>Data!AB35</f>
        <v>9</v>
      </c>
      <c r="C40" s="4">
        <f>Data!AC35</f>
        <v>9429</v>
      </c>
      <c r="D40" s="8">
        <f t="shared" si="0"/>
        <v>34.42026009582478</v>
      </c>
      <c r="E40" s="47" t="str">
        <f>Data!AV35</f>
        <v>Central</v>
      </c>
    </row>
    <row r="41" spans="1:5" x14ac:dyDescent="0.2">
      <c r="A41" s="2" t="str">
        <f>Data!A36</f>
        <v>Danville</v>
      </c>
      <c r="B41" s="11">
        <f>Data!AB36</f>
        <v>41</v>
      </c>
      <c r="C41" s="4">
        <f>Data!AC36</f>
        <v>33151</v>
      </c>
      <c r="D41" s="8">
        <f t="shared" si="0"/>
        <v>26.564631642209644</v>
      </c>
      <c r="E41" s="47" t="str">
        <f>Data!AV36</f>
        <v>Piedmont</v>
      </c>
    </row>
    <row r="42" spans="1:5" x14ac:dyDescent="0.2">
      <c r="A42" s="2" t="str">
        <f>Data!A37</f>
        <v>Dickenson</v>
      </c>
      <c r="B42" s="11">
        <f>Data!AB37</f>
        <v>27</v>
      </c>
      <c r="C42" s="4">
        <f>Data!AC37</f>
        <v>12511</v>
      </c>
      <c r="D42" s="8">
        <f t="shared" si="0"/>
        <v>15.223667199026542</v>
      </c>
      <c r="E42" s="47" t="str">
        <f>Data!AV37</f>
        <v>Western</v>
      </c>
    </row>
    <row r="43" spans="1:5" x14ac:dyDescent="0.2">
      <c r="A43" s="2" t="str">
        <f>Data!A38</f>
        <v>Dinwiddie</v>
      </c>
      <c r="B43" s="11">
        <f>Data!AB38</f>
        <v>15</v>
      </c>
      <c r="C43" s="4">
        <f>Data!AC38</f>
        <v>10725</v>
      </c>
      <c r="D43" s="8">
        <f t="shared" si="0"/>
        <v>23.49075975359343</v>
      </c>
      <c r="E43" s="47" t="str">
        <f>Data!AV38</f>
        <v>Eastern</v>
      </c>
    </row>
    <row r="44" spans="1:5" x14ac:dyDescent="0.2">
      <c r="A44" s="2" t="str">
        <f>Data!A39</f>
        <v>Emporia</v>
      </c>
      <c r="B44" s="11">
        <f>Data!AB39</f>
        <v>0</v>
      </c>
      <c r="C44" s="4">
        <f>Data!AC39</f>
        <v>0</v>
      </c>
      <c r="D44" s="8">
        <f t="shared" si="0"/>
        <v>0</v>
      </c>
      <c r="E44" s="47" t="str">
        <f>Data!AV39</f>
        <v>Eastern</v>
      </c>
    </row>
    <row r="45" spans="1:5" x14ac:dyDescent="0.2">
      <c r="A45" s="2" t="str">
        <f>Data!A40</f>
        <v>Essex</v>
      </c>
      <c r="B45" s="11">
        <f>Data!AB40</f>
        <v>14</v>
      </c>
      <c r="C45" s="4">
        <f>Data!AC40</f>
        <v>3636</v>
      </c>
      <c r="D45" s="8">
        <f t="shared" si="0"/>
        <v>8.5327075388677027</v>
      </c>
      <c r="E45" s="47" t="str">
        <f>Data!AV40</f>
        <v>Central</v>
      </c>
    </row>
    <row r="46" spans="1:5" x14ac:dyDescent="0.2">
      <c r="A46" s="2" t="str">
        <f>Data!A41</f>
        <v>Fairfax City</v>
      </c>
      <c r="B46" s="11">
        <f>Data!AB41</f>
        <v>0</v>
      </c>
      <c r="C46" s="4">
        <f>Data!AC41</f>
        <v>0</v>
      </c>
      <c r="D46" s="8">
        <f t="shared" si="0"/>
        <v>0</v>
      </c>
      <c r="E46" s="47" t="str">
        <f>Data!AV41</f>
        <v>Northern</v>
      </c>
    </row>
    <row r="47" spans="1:5" x14ac:dyDescent="0.2">
      <c r="A47" s="2" t="str">
        <f>Data!A42</f>
        <v>Fairfax County</v>
      </c>
      <c r="B47" s="11">
        <f>Data!AB42</f>
        <v>173</v>
      </c>
      <c r="C47" s="4">
        <f>Data!AC42</f>
        <v>114093</v>
      </c>
      <c r="D47" s="8">
        <f t="shared" si="0"/>
        <v>21.66725617500089</v>
      </c>
      <c r="E47" s="47" t="str">
        <f>Data!AV42</f>
        <v>Northern</v>
      </c>
    </row>
    <row r="48" spans="1:5" x14ac:dyDescent="0.2">
      <c r="A48" s="2" t="str">
        <f>Data!A43</f>
        <v>Falls Church</v>
      </c>
      <c r="B48" s="11">
        <f>Data!AB43</f>
        <v>0</v>
      </c>
      <c r="C48" s="4">
        <f>Data!AC43</f>
        <v>0</v>
      </c>
      <c r="D48" s="8">
        <f t="shared" si="0"/>
        <v>0</v>
      </c>
      <c r="E48" s="47" t="str">
        <f>Data!AV43</f>
        <v>Northern</v>
      </c>
    </row>
    <row r="49" spans="1:5" x14ac:dyDescent="0.2">
      <c r="A49" s="2" t="str">
        <f>Data!A44</f>
        <v>Fauquier</v>
      </c>
      <c r="B49" s="11">
        <f>Data!AB44</f>
        <v>40</v>
      </c>
      <c r="C49" s="4">
        <f>Data!AC44</f>
        <v>27780</v>
      </c>
      <c r="D49" s="8">
        <f t="shared" si="0"/>
        <v>22.817248459958932</v>
      </c>
      <c r="E49" s="47" t="str">
        <f>Data!AV44</f>
        <v>Northern</v>
      </c>
    </row>
    <row r="50" spans="1:5" x14ac:dyDescent="0.2">
      <c r="A50" s="2" t="str">
        <f>Data!A45</f>
        <v>Floyd</v>
      </c>
      <c r="B50" s="11">
        <f>Data!AB45</f>
        <v>20</v>
      </c>
      <c r="C50" s="4">
        <f>Data!AC45</f>
        <v>10671</v>
      </c>
      <c r="D50" s="8">
        <f t="shared" si="0"/>
        <v>17.529363449691989</v>
      </c>
      <c r="E50" s="47" t="str">
        <f>Data!AV45</f>
        <v>Western</v>
      </c>
    </row>
    <row r="51" spans="1:5" x14ac:dyDescent="0.2">
      <c r="A51" s="2" t="str">
        <f>Data!A46</f>
        <v>Fluvanna</v>
      </c>
      <c r="B51" s="11">
        <f>Data!AB46</f>
        <v>16</v>
      </c>
      <c r="C51" s="4">
        <f>Data!AC46</f>
        <v>6494</v>
      </c>
      <c r="D51" s="8">
        <f t="shared" si="0"/>
        <v>13.3347022587269</v>
      </c>
      <c r="E51" s="47" t="str">
        <f>Data!AV46</f>
        <v>Central</v>
      </c>
    </row>
    <row r="52" spans="1:5" x14ac:dyDescent="0.2">
      <c r="A52" s="2" t="str">
        <f>Data!A47</f>
        <v>Franklin City</v>
      </c>
      <c r="B52" s="11">
        <f>Data!AB47</f>
        <v>6</v>
      </c>
      <c r="C52" s="4">
        <f>Data!AC47</f>
        <v>5866</v>
      </c>
      <c r="D52" s="8">
        <f t="shared" si="0"/>
        <v>32.120465434633815</v>
      </c>
      <c r="E52" s="47" t="str">
        <f>Data!AV47</f>
        <v>Eastern</v>
      </c>
    </row>
    <row r="53" spans="1:5" x14ac:dyDescent="0.2">
      <c r="A53" s="2" t="str">
        <f>Data!A48</f>
        <v>Franklin County</v>
      </c>
      <c r="B53" s="11">
        <f>Data!AB48</f>
        <v>87</v>
      </c>
      <c r="C53" s="4">
        <f>Data!AC48</f>
        <v>44553</v>
      </c>
      <c r="D53" s="8">
        <f t="shared" si="0"/>
        <v>16.824753947461588</v>
      </c>
      <c r="E53" s="47" t="str">
        <f>Data!AV48</f>
        <v>Piedmont</v>
      </c>
    </row>
    <row r="54" spans="1:5" x14ac:dyDescent="0.2">
      <c r="A54" s="2" t="str">
        <f>Data!A49</f>
        <v>Frederick</v>
      </c>
      <c r="B54" s="11">
        <f>Data!AB49</f>
        <v>36</v>
      </c>
      <c r="C54" s="4">
        <f>Data!AC49</f>
        <v>26987</v>
      </c>
      <c r="D54" s="8">
        <f t="shared" si="0"/>
        <v>24.628793064111338</v>
      </c>
      <c r="E54" s="47" t="str">
        <f>Data!AV49</f>
        <v>Northern</v>
      </c>
    </row>
    <row r="55" spans="1:5" x14ac:dyDescent="0.2">
      <c r="A55" s="2" t="str">
        <f>Data!A50</f>
        <v>Fredericksburg</v>
      </c>
      <c r="B55" s="11">
        <f>Data!AB50</f>
        <v>31</v>
      </c>
      <c r="C55" s="4">
        <f>Data!AC50</f>
        <v>12752</v>
      </c>
      <c r="D55" s="8">
        <f t="shared" si="0"/>
        <v>13.514738027422668</v>
      </c>
      <c r="E55" s="47" t="str">
        <f>Data!AV50</f>
        <v>Northern</v>
      </c>
    </row>
    <row r="56" spans="1:5" x14ac:dyDescent="0.2">
      <c r="A56" s="2" t="str">
        <f>Data!A51</f>
        <v>Galax</v>
      </c>
      <c r="B56" s="11">
        <f>Data!AB51</f>
        <v>60</v>
      </c>
      <c r="C56" s="4">
        <f>Data!AC51</f>
        <v>27461</v>
      </c>
      <c r="D56" s="8">
        <f t="shared" si="0"/>
        <v>15.036824093086928</v>
      </c>
      <c r="E56" s="47" t="str">
        <f>Data!AV51</f>
        <v>Western</v>
      </c>
    </row>
    <row r="57" spans="1:5" x14ac:dyDescent="0.2">
      <c r="A57" s="2" t="str">
        <f>Data!A52</f>
        <v>Giles</v>
      </c>
      <c r="B57" s="11">
        <f>Data!AB52</f>
        <v>42</v>
      </c>
      <c r="C57" s="4">
        <f>Data!AC52</f>
        <v>19369</v>
      </c>
      <c r="D57" s="8">
        <f t="shared" si="0"/>
        <v>15.15126625598905</v>
      </c>
      <c r="E57" s="47" t="str">
        <f>Data!AV52</f>
        <v>Western</v>
      </c>
    </row>
    <row r="58" spans="1:5" x14ac:dyDescent="0.2">
      <c r="A58" s="2" t="str">
        <f>Data!A53</f>
        <v>Gloucester</v>
      </c>
      <c r="B58" s="11">
        <f>Data!AB53</f>
        <v>26</v>
      </c>
      <c r="C58" s="4">
        <f>Data!AC53</f>
        <v>10329</v>
      </c>
      <c r="D58" s="8">
        <f t="shared" si="0"/>
        <v>13.051966513978835</v>
      </c>
      <c r="E58" s="47" t="str">
        <f>Data!AV53</f>
        <v>Eastern</v>
      </c>
    </row>
    <row r="59" spans="1:5" x14ac:dyDescent="0.2">
      <c r="A59" s="2" t="str">
        <f>Data!A54</f>
        <v>Goochland</v>
      </c>
      <c r="B59" s="11">
        <f>Data!AB54</f>
        <v>14</v>
      </c>
      <c r="C59" s="4">
        <f>Data!AC54</f>
        <v>11492</v>
      </c>
      <c r="D59" s="8">
        <f t="shared" si="0"/>
        <v>26.968612496333236</v>
      </c>
      <c r="E59" s="47" t="str">
        <f>Data!AV54</f>
        <v>Central</v>
      </c>
    </row>
    <row r="60" spans="1:5" x14ac:dyDescent="0.2">
      <c r="A60" s="2" t="str">
        <f>Data!A55</f>
        <v>Grayson</v>
      </c>
      <c r="B60" s="11">
        <f>Data!AB55</f>
        <v>24</v>
      </c>
      <c r="C60" s="4">
        <f>Data!AC55</f>
        <v>6778</v>
      </c>
      <c r="D60" s="8">
        <f t="shared" si="0"/>
        <v>9.2785763175906926</v>
      </c>
      <c r="E60" s="47" t="str">
        <f>Data!AV55</f>
        <v>Western</v>
      </c>
    </row>
    <row r="61" spans="1:5" x14ac:dyDescent="0.2">
      <c r="A61" s="2" t="str">
        <f>Data!A56</f>
        <v>Greene</v>
      </c>
      <c r="B61" s="11">
        <f>Data!AB56</f>
        <v>12</v>
      </c>
      <c r="C61" s="4">
        <f>Data!AC56</f>
        <v>5646</v>
      </c>
      <c r="D61" s="8">
        <f t="shared" si="0"/>
        <v>15.457905544147843</v>
      </c>
      <c r="E61" s="47" t="str">
        <f>Data!AV56</f>
        <v>Northern</v>
      </c>
    </row>
    <row r="62" spans="1:5" x14ac:dyDescent="0.2">
      <c r="A62" s="2" t="str">
        <f>Data!A57</f>
        <v>Greensville</v>
      </c>
      <c r="B62" s="11">
        <f>Data!AB57</f>
        <v>20</v>
      </c>
      <c r="C62" s="4">
        <f>Data!AC57</f>
        <v>6536</v>
      </c>
      <c r="D62" s="8">
        <f t="shared" si="0"/>
        <v>10.736755646817249</v>
      </c>
      <c r="E62" s="47" t="str">
        <f>Data!AV57</f>
        <v>Eastern</v>
      </c>
    </row>
    <row r="63" spans="1:5" x14ac:dyDescent="0.2">
      <c r="A63" s="2" t="str">
        <f>Data!A58</f>
        <v>Halifax</v>
      </c>
      <c r="B63" s="11">
        <f>Data!AB58</f>
        <v>30</v>
      </c>
      <c r="C63" s="4">
        <f>Data!AC58</f>
        <v>31183</v>
      </c>
      <c r="D63" s="8">
        <f t="shared" si="0"/>
        <v>34.149760438056127</v>
      </c>
      <c r="E63" s="47" t="str">
        <f>Data!AV58</f>
        <v>Piedmont</v>
      </c>
    </row>
    <row r="64" spans="1:5" x14ac:dyDescent="0.2">
      <c r="A64" s="2" t="str">
        <f>Data!A59</f>
        <v>Hampton</v>
      </c>
      <c r="B64" s="11">
        <f>Data!AB59</f>
        <v>66</v>
      </c>
      <c r="C64" s="4">
        <f>Data!AC59</f>
        <v>28746</v>
      </c>
      <c r="D64" s="8">
        <f t="shared" si="0"/>
        <v>14.309501586708979</v>
      </c>
      <c r="E64" s="47" t="str">
        <f>Data!AV59</f>
        <v>Eastern</v>
      </c>
    </row>
    <row r="65" spans="1:5" x14ac:dyDescent="0.2">
      <c r="A65" s="2" t="str">
        <f>Data!A60</f>
        <v>Hanover</v>
      </c>
      <c r="B65" s="11">
        <f>Data!AB60</f>
        <v>23</v>
      </c>
      <c r="C65" s="4">
        <f>Data!AC60</f>
        <v>10142</v>
      </c>
      <c r="D65" s="8">
        <f t="shared" si="0"/>
        <v>14.487277921614142</v>
      </c>
      <c r="E65" s="47" t="str">
        <f>Data!AV60</f>
        <v>Central</v>
      </c>
    </row>
    <row r="66" spans="1:5" x14ac:dyDescent="0.2">
      <c r="A66" s="2" t="str">
        <f>Data!A61</f>
        <v>Harrisonburg</v>
      </c>
      <c r="B66" s="11">
        <f>Data!AB61</f>
        <v>0</v>
      </c>
      <c r="C66" s="4">
        <f>Data!AC61</f>
        <v>0</v>
      </c>
      <c r="D66" s="8">
        <f t="shared" si="0"/>
        <v>0</v>
      </c>
      <c r="E66" s="47" t="str">
        <f>Data!AV61</f>
        <v>Northern</v>
      </c>
    </row>
    <row r="67" spans="1:5" x14ac:dyDescent="0.2">
      <c r="A67" s="2" t="str">
        <f>Data!A62</f>
        <v>Henrico</v>
      </c>
      <c r="B67" s="11">
        <f>Data!AB62</f>
        <v>125</v>
      </c>
      <c r="C67" s="4">
        <f>Data!AC62</f>
        <v>81398</v>
      </c>
      <c r="D67" s="8">
        <f t="shared" si="0"/>
        <v>21.394135523613961</v>
      </c>
      <c r="E67" s="47" t="str">
        <f>Data!AV62</f>
        <v>Central</v>
      </c>
    </row>
    <row r="68" spans="1:5" x14ac:dyDescent="0.2">
      <c r="A68" s="2" t="str">
        <f>Data!A63</f>
        <v>Henry</v>
      </c>
      <c r="B68" s="11">
        <f>Data!AB63</f>
        <v>59</v>
      </c>
      <c r="C68" s="4">
        <f>Data!AC63</f>
        <v>25424</v>
      </c>
      <c r="D68" s="8">
        <f t="shared" si="0"/>
        <v>14.157380016009467</v>
      </c>
      <c r="E68" s="47" t="str">
        <f>Data!AV63</f>
        <v>Piedmont</v>
      </c>
    </row>
    <row r="69" spans="1:5" x14ac:dyDescent="0.2">
      <c r="A69" s="2" t="str">
        <f>Data!A64</f>
        <v>Highland</v>
      </c>
      <c r="B69" s="11">
        <f>Data!AB64</f>
        <v>0</v>
      </c>
      <c r="C69" s="4">
        <f>Data!AC64</f>
        <v>0</v>
      </c>
      <c r="D69" s="8">
        <f t="shared" si="0"/>
        <v>0</v>
      </c>
      <c r="E69" s="47" t="str">
        <f>Data!AV64</f>
        <v>Piedmont</v>
      </c>
    </row>
    <row r="70" spans="1:5" x14ac:dyDescent="0.2">
      <c r="A70" s="2" t="str">
        <f>Data!A65</f>
        <v>Hopewell</v>
      </c>
      <c r="B70" s="11">
        <f>Data!AB65</f>
        <v>15</v>
      </c>
      <c r="C70" s="4">
        <f>Data!AC65</f>
        <v>7987</v>
      </c>
      <c r="D70" s="8">
        <f t="shared" si="0"/>
        <v>17.493771389459276</v>
      </c>
      <c r="E70" s="47" t="str">
        <f>Data!AV65</f>
        <v>Central</v>
      </c>
    </row>
    <row r="71" spans="1:5" x14ac:dyDescent="0.2">
      <c r="A71" s="2" t="str">
        <f>Data!A66</f>
        <v>Isle Of Wight</v>
      </c>
      <c r="B71" s="11">
        <f>Data!AB66</f>
        <v>9</v>
      </c>
      <c r="C71" s="4">
        <f>Data!AC66</f>
        <v>3120</v>
      </c>
      <c r="D71" s="8">
        <f t="shared" si="0"/>
        <v>11.389459274469543</v>
      </c>
      <c r="E71" s="47" t="str">
        <f>Data!AV66</f>
        <v>Eastern</v>
      </c>
    </row>
    <row r="72" spans="1:5" x14ac:dyDescent="0.2">
      <c r="A72" s="2" t="str">
        <f>Data!A67</f>
        <v>James City</v>
      </c>
      <c r="B72" s="11">
        <f>Data!AB67</f>
        <v>16</v>
      </c>
      <c r="C72" s="4">
        <f>Data!AC67</f>
        <v>7795</v>
      </c>
      <c r="D72" s="8">
        <f t="shared" ref="D72:D135" si="1">IF(B72=0,0,(C72/B72)/30.4375)</f>
        <v>16.006160164271048</v>
      </c>
      <c r="E72" s="47" t="str">
        <f>Data!AV67</f>
        <v>Eastern</v>
      </c>
    </row>
    <row r="73" spans="1:5" x14ac:dyDescent="0.2">
      <c r="A73" s="2" t="str">
        <f>Data!A68</f>
        <v>King And Queen</v>
      </c>
      <c r="B73" s="11">
        <f>Data!AB68</f>
        <v>1</v>
      </c>
      <c r="C73" s="4">
        <f>Data!AC68</f>
        <v>54</v>
      </c>
      <c r="D73" s="8">
        <f t="shared" si="1"/>
        <v>1.7741273100616017</v>
      </c>
      <c r="E73" s="47" t="str">
        <f>Data!AV68</f>
        <v>Central</v>
      </c>
    </row>
    <row r="74" spans="1:5" x14ac:dyDescent="0.2">
      <c r="A74" s="2" t="str">
        <f>Data!A69</f>
        <v>King George</v>
      </c>
      <c r="B74" s="11">
        <f>Data!AB69</f>
        <v>9</v>
      </c>
      <c r="C74" s="4">
        <f>Data!AC69</f>
        <v>6937</v>
      </c>
      <c r="D74" s="8">
        <f t="shared" si="1"/>
        <v>25.32329454711385</v>
      </c>
      <c r="E74" s="47" t="str">
        <f>Data!AV69</f>
        <v>Northern</v>
      </c>
    </row>
    <row r="75" spans="1:5" x14ac:dyDescent="0.2">
      <c r="A75" s="2" t="str">
        <f>Data!A70</f>
        <v>King William</v>
      </c>
      <c r="B75" s="11">
        <f>Data!AB70</f>
        <v>3</v>
      </c>
      <c r="C75" s="4">
        <f>Data!AC70</f>
        <v>1646</v>
      </c>
      <c r="D75" s="8">
        <f t="shared" si="1"/>
        <v>18.026009582477755</v>
      </c>
      <c r="E75" s="47" t="str">
        <f>Data!AV70</f>
        <v>Central</v>
      </c>
    </row>
    <row r="76" spans="1:5" x14ac:dyDescent="0.2">
      <c r="A76" s="2" t="str">
        <f>Data!A71</f>
        <v>Lancaster</v>
      </c>
      <c r="B76" s="11">
        <f>Data!AB71</f>
        <v>5</v>
      </c>
      <c r="C76" s="4">
        <f>Data!AC71</f>
        <v>5420</v>
      </c>
      <c r="D76" s="8">
        <f t="shared" si="1"/>
        <v>35.613963039014372</v>
      </c>
      <c r="E76" s="47" t="str">
        <f>Data!AV71</f>
        <v>Central</v>
      </c>
    </row>
    <row r="77" spans="1:5" x14ac:dyDescent="0.2">
      <c r="A77" s="2" t="str">
        <f>Data!A72</f>
        <v>Lee</v>
      </c>
      <c r="B77" s="11">
        <f>Data!AB72</f>
        <v>45</v>
      </c>
      <c r="C77" s="4">
        <f>Data!AC72</f>
        <v>29232</v>
      </c>
      <c r="D77" s="8">
        <f t="shared" si="1"/>
        <v>21.342094455852155</v>
      </c>
      <c r="E77" s="47" t="str">
        <f>Data!AV72</f>
        <v>Western</v>
      </c>
    </row>
    <row r="78" spans="1:5" x14ac:dyDescent="0.2">
      <c r="A78" s="2" t="str">
        <f>Data!A73</f>
        <v>Lexington</v>
      </c>
      <c r="B78" s="11">
        <f>Data!AB73</f>
        <v>0</v>
      </c>
      <c r="C78" s="4">
        <f>Data!AC73</f>
        <v>0</v>
      </c>
      <c r="D78" s="8">
        <f t="shared" si="1"/>
        <v>0</v>
      </c>
      <c r="E78" s="47" t="str">
        <f>Data!AV73</f>
        <v>Piedmont</v>
      </c>
    </row>
    <row r="79" spans="1:5" x14ac:dyDescent="0.2">
      <c r="A79" s="2" t="str">
        <f>Data!A74</f>
        <v>Loudoun</v>
      </c>
      <c r="B79" s="11">
        <f>Data!AB74</f>
        <v>37</v>
      </c>
      <c r="C79" s="4">
        <f>Data!AC74</f>
        <v>31662</v>
      </c>
      <c r="D79" s="8">
        <f t="shared" si="1"/>
        <v>28.11432376935457</v>
      </c>
      <c r="E79" s="47" t="str">
        <f>Data!AV74</f>
        <v>Northern</v>
      </c>
    </row>
    <row r="80" spans="1:5" x14ac:dyDescent="0.2">
      <c r="A80" s="2" t="str">
        <f>Data!A75</f>
        <v>Louisa</v>
      </c>
      <c r="B80" s="11">
        <f>Data!AB75</f>
        <v>33</v>
      </c>
      <c r="C80" s="4">
        <f>Data!AC75</f>
        <v>16786</v>
      </c>
      <c r="D80" s="8">
        <f t="shared" si="1"/>
        <v>16.711841204654348</v>
      </c>
      <c r="E80" s="47" t="str">
        <f>Data!AV75</f>
        <v>Northern</v>
      </c>
    </row>
    <row r="81" spans="1:5" x14ac:dyDescent="0.2">
      <c r="A81" s="2" t="str">
        <f>Data!A76</f>
        <v>Lunenburg</v>
      </c>
      <c r="B81" s="11">
        <f>Data!AB76</f>
        <v>12</v>
      </c>
      <c r="C81" s="4">
        <f>Data!AC76</f>
        <v>9121</v>
      </c>
      <c r="D81" s="8">
        <f t="shared" si="1"/>
        <v>24.971937029431896</v>
      </c>
      <c r="E81" s="47" t="str">
        <f>Data!AV76</f>
        <v>Central</v>
      </c>
    </row>
    <row r="82" spans="1:5" x14ac:dyDescent="0.2">
      <c r="A82" s="2" t="str">
        <f>Data!A77</f>
        <v>Lynchburg</v>
      </c>
      <c r="B82" s="11">
        <f>Data!AB77</f>
        <v>146</v>
      </c>
      <c r="C82" s="4">
        <f>Data!AC77</f>
        <v>80431</v>
      </c>
      <c r="D82" s="8">
        <f t="shared" si="1"/>
        <v>18.099293972040169</v>
      </c>
      <c r="E82" s="47" t="str">
        <f>Data!AV77</f>
        <v>Piedmont</v>
      </c>
    </row>
    <row r="83" spans="1:5" x14ac:dyDescent="0.2">
      <c r="A83" s="2" t="str">
        <f>Data!A78</f>
        <v>Madison</v>
      </c>
      <c r="B83" s="11">
        <f>Data!AB78</f>
        <v>38</v>
      </c>
      <c r="C83" s="4">
        <f>Data!AC78</f>
        <v>24999</v>
      </c>
      <c r="D83" s="8">
        <f t="shared" si="1"/>
        <v>21.613746892899599</v>
      </c>
      <c r="E83" s="47" t="str">
        <f>Data!AV78</f>
        <v>Northern</v>
      </c>
    </row>
    <row r="84" spans="1:5" x14ac:dyDescent="0.2">
      <c r="A84" s="2" t="str">
        <f>Data!A79</f>
        <v>Manassas</v>
      </c>
      <c r="B84" s="11">
        <f>Data!AB79</f>
        <v>18</v>
      </c>
      <c r="C84" s="4">
        <f>Data!AC79</f>
        <v>8761</v>
      </c>
      <c r="D84" s="8">
        <f t="shared" si="1"/>
        <v>15.99087383070956</v>
      </c>
      <c r="E84" s="47" t="str">
        <f>Data!AV79</f>
        <v>Northern</v>
      </c>
    </row>
    <row r="85" spans="1:5" x14ac:dyDescent="0.2">
      <c r="A85" s="2" t="str">
        <f>Data!A80</f>
        <v>Manassas Park</v>
      </c>
      <c r="B85" s="11">
        <f>Data!AB80</f>
        <v>8</v>
      </c>
      <c r="C85" s="4">
        <f>Data!AC80</f>
        <v>3944</v>
      </c>
      <c r="D85" s="8">
        <f t="shared" si="1"/>
        <v>16.197125256673512</v>
      </c>
      <c r="E85" s="47" t="str">
        <f>Data!AV80</f>
        <v>Northern</v>
      </c>
    </row>
    <row r="86" spans="1:5" x14ac:dyDescent="0.2">
      <c r="A86" s="2" t="str">
        <f>Data!A81</f>
        <v>Martinsville</v>
      </c>
      <c r="B86" s="11">
        <f>Data!AB81</f>
        <v>0</v>
      </c>
      <c r="C86" s="4">
        <f>Data!AC81</f>
        <v>0</v>
      </c>
      <c r="D86" s="8">
        <f t="shared" si="1"/>
        <v>0</v>
      </c>
      <c r="E86" s="47" t="str">
        <f>Data!AV81</f>
        <v>Piedmont</v>
      </c>
    </row>
    <row r="87" spans="1:5" x14ac:dyDescent="0.2">
      <c r="A87" s="2" t="str">
        <f>Data!A82</f>
        <v>Mathews</v>
      </c>
      <c r="B87" s="11">
        <f>Data!AB82</f>
        <v>5</v>
      </c>
      <c r="C87" s="4">
        <f>Data!AC82</f>
        <v>3869</v>
      </c>
      <c r="D87" s="8">
        <f t="shared" si="1"/>
        <v>25.422587268993837</v>
      </c>
      <c r="E87" s="47" t="str">
        <f>Data!AV82</f>
        <v>Eastern</v>
      </c>
    </row>
    <row r="88" spans="1:5" x14ac:dyDescent="0.2">
      <c r="A88" s="2" t="str">
        <f>Data!A83</f>
        <v>Mecklenburg</v>
      </c>
      <c r="B88" s="11">
        <f>Data!AB83</f>
        <v>23</v>
      </c>
      <c r="C88" s="4">
        <f>Data!AC83</f>
        <v>10403</v>
      </c>
      <c r="D88" s="8">
        <f t="shared" si="1"/>
        <v>14.860101776627086</v>
      </c>
      <c r="E88" s="47" t="str">
        <f>Data!AV83</f>
        <v>Piedmont</v>
      </c>
    </row>
    <row r="89" spans="1:5" x14ac:dyDescent="0.2">
      <c r="A89" s="2" t="str">
        <f>Data!A84</f>
        <v>Middlesex</v>
      </c>
      <c r="B89" s="11">
        <f>Data!AB84</f>
        <v>4</v>
      </c>
      <c r="C89" s="4">
        <f>Data!AC84</f>
        <v>1466</v>
      </c>
      <c r="D89" s="8">
        <f t="shared" si="1"/>
        <v>12.041067761806982</v>
      </c>
      <c r="E89" s="47" t="str">
        <f>Data!AV84</f>
        <v>Central</v>
      </c>
    </row>
    <row r="90" spans="1:5" x14ac:dyDescent="0.2">
      <c r="A90" s="2" t="str">
        <f>Data!A85</f>
        <v>Montgomery</v>
      </c>
      <c r="B90" s="11">
        <f>Data!AB85</f>
        <v>44</v>
      </c>
      <c r="C90" s="4">
        <f>Data!AC85</f>
        <v>17435</v>
      </c>
      <c r="D90" s="8">
        <f t="shared" si="1"/>
        <v>13.018480492813142</v>
      </c>
      <c r="E90" s="47" t="str">
        <f>Data!AV85</f>
        <v>Western</v>
      </c>
    </row>
    <row r="91" spans="1:5" x14ac:dyDescent="0.2">
      <c r="A91" s="2" t="str">
        <f>Data!A86</f>
        <v>Nelson</v>
      </c>
      <c r="B91" s="11">
        <f>Data!AB86</f>
        <v>27</v>
      </c>
      <c r="C91" s="4">
        <f>Data!AC86</f>
        <v>11730</v>
      </c>
      <c r="D91" s="8">
        <f t="shared" si="1"/>
        <v>14.273328770248689</v>
      </c>
      <c r="E91" s="47" t="str">
        <f>Data!AV86</f>
        <v>Piedmont</v>
      </c>
    </row>
    <row r="92" spans="1:5" x14ac:dyDescent="0.2">
      <c r="A92" s="2" t="str">
        <f>Data!A87</f>
        <v>New Kent</v>
      </c>
      <c r="B92" s="11">
        <f>Data!AB87</f>
        <v>5</v>
      </c>
      <c r="C92" s="4">
        <f>Data!AC87</f>
        <v>502</v>
      </c>
      <c r="D92" s="8">
        <f t="shared" si="1"/>
        <v>3.298562628336756</v>
      </c>
      <c r="E92" s="47" t="str">
        <f>Data!AV87</f>
        <v>Central</v>
      </c>
    </row>
    <row r="93" spans="1:5" x14ac:dyDescent="0.2">
      <c r="A93" s="2" t="str">
        <f>Data!A88</f>
        <v>Newport News</v>
      </c>
      <c r="B93" s="11">
        <f>Data!AB88</f>
        <v>136</v>
      </c>
      <c r="C93" s="4">
        <f>Data!AC88</f>
        <v>79751</v>
      </c>
      <c r="D93" s="8">
        <f t="shared" si="1"/>
        <v>19.265853363932841</v>
      </c>
      <c r="E93" s="47" t="str">
        <f>Data!AV88</f>
        <v>Eastern</v>
      </c>
    </row>
    <row r="94" spans="1:5" x14ac:dyDescent="0.2">
      <c r="A94" s="2" t="str">
        <f>Data!A89</f>
        <v>Norfolk</v>
      </c>
      <c r="B94" s="11">
        <f>Data!AB89</f>
        <v>199</v>
      </c>
      <c r="C94" s="4">
        <f>Data!AC89</f>
        <v>122546</v>
      </c>
      <c r="D94" s="8">
        <f t="shared" si="1"/>
        <v>20.231919350345155</v>
      </c>
      <c r="E94" s="47" t="str">
        <f>Data!AV89</f>
        <v>Eastern</v>
      </c>
    </row>
    <row r="95" spans="1:5" x14ac:dyDescent="0.2">
      <c r="A95" s="2" t="str">
        <f>Data!A90</f>
        <v>Northampton</v>
      </c>
      <c r="B95" s="11">
        <f>Data!AB90</f>
        <v>3</v>
      </c>
      <c r="C95" s="4">
        <f>Data!AC90</f>
        <v>3184</v>
      </c>
      <c r="D95" s="8">
        <f t="shared" si="1"/>
        <v>34.869267624914443</v>
      </c>
      <c r="E95" s="47" t="str">
        <f>Data!AV90</f>
        <v>Eastern</v>
      </c>
    </row>
    <row r="96" spans="1:5" x14ac:dyDescent="0.2">
      <c r="A96" s="2" t="str">
        <f>Data!A91</f>
        <v>Northumberland</v>
      </c>
      <c r="B96" s="11">
        <f>Data!AB91</f>
        <v>0</v>
      </c>
      <c r="C96" s="4">
        <f>Data!AC91</f>
        <v>0</v>
      </c>
      <c r="D96" s="8">
        <f t="shared" si="1"/>
        <v>0</v>
      </c>
      <c r="E96" s="47" t="str">
        <f>Data!AV91</f>
        <v>Central</v>
      </c>
    </row>
    <row r="97" spans="1:5" x14ac:dyDescent="0.2">
      <c r="A97" s="2" t="str">
        <f>Data!A92</f>
        <v>Norton</v>
      </c>
      <c r="B97" s="11">
        <f>Data!AB92</f>
        <v>5</v>
      </c>
      <c r="C97" s="4">
        <f>Data!AC92</f>
        <v>2407</v>
      </c>
      <c r="D97" s="8">
        <f t="shared" si="1"/>
        <v>15.816016427104723</v>
      </c>
      <c r="E97" s="47" t="str">
        <f>Data!AV92</f>
        <v>Western</v>
      </c>
    </row>
    <row r="98" spans="1:5" x14ac:dyDescent="0.2">
      <c r="A98" s="2" t="str">
        <f>Data!A93</f>
        <v>Nottoway</v>
      </c>
      <c r="B98" s="11">
        <f>Data!AB93</f>
        <v>7</v>
      </c>
      <c r="C98" s="4">
        <f>Data!AC93</f>
        <v>6349</v>
      </c>
      <c r="D98" s="8">
        <f t="shared" si="1"/>
        <v>29.798767967145789</v>
      </c>
      <c r="E98" s="47" t="str">
        <f>Data!AV93</f>
        <v>Central</v>
      </c>
    </row>
    <row r="99" spans="1:5" x14ac:dyDescent="0.2">
      <c r="A99" s="2" t="str">
        <f>Data!A94</f>
        <v>Orange</v>
      </c>
      <c r="B99" s="11">
        <f>Data!AB94</f>
        <v>19</v>
      </c>
      <c r="C99" s="4">
        <f>Data!AC94</f>
        <v>13597</v>
      </c>
      <c r="D99" s="8">
        <f t="shared" si="1"/>
        <v>23.511509780611693</v>
      </c>
      <c r="E99" s="47" t="str">
        <f>Data!AV94</f>
        <v>Northern</v>
      </c>
    </row>
    <row r="100" spans="1:5" x14ac:dyDescent="0.2">
      <c r="A100" s="2" t="str">
        <f>Data!A95</f>
        <v>Page</v>
      </c>
      <c r="B100" s="11">
        <f>Data!AB95</f>
        <v>22</v>
      </c>
      <c r="C100" s="4">
        <f>Data!AC95</f>
        <v>13709</v>
      </c>
      <c r="D100" s="8">
        <f t="shared" si="1"/>
        <v>20.472652604069442</v>
      </c>
      <c r="E100" s="47" t="str">
        <f>Data!AV95</f>
        <v>Northern</v>
      </c>
    </row>
    <row r="101" spans="1:5" x14ac:dyDescent="0.2">
      <c r="A101" s="2" t="str">
        <f>Data!A96</f>
        <v>Patrick</v>
      </c>
      <c r="B101" s="11">
        <f>Data!AB96</f>
        <v>22</v>
      </c>
      <c r="C101" s="4">
        <f>Data!AC96</f>
        <v>16763</v>
      </c>
      <c r="D101" s="8">
        <f t="shared" si="1"/>
        <v>25.033414224379317</v>
      </c>
      <c r="E101" s="47" t="str">
        <f>Data!AV96</f>
        <v>Western</v>
      </c>
    </row>
    <row r="102" spans="1:5" x14ac:dyDescent="0.2">
      <c r="A102" s="2" t="str">
        <f>Data!A97</f>
        <v>Petersburg</v>
      </c>
      <c r="B102" s="11">
        <f>Data!AB97</f>
        <v>41</v>
      </c>
      <c r="C102" s="4">
        <f>Data!AC97</f>
        <v>46135</v>
      </c>
      <c r="D102" s="8">
        <f t="shared" si="1"/>
        <v>36.968998848099368</v>
      </c>
      <c r="E102" s="47" t="str">
        <f>Data!AV97</f>
        <v>Central</v>
      </c>
    </row>
    <row r="103" spans="1:5" x14ac:dyDescent="0.2">
      <c r="A103" s="2" t="str">
        <f>Data!A98</f>
        <v>Pittsylvania</v>
      </c>
      <c r="B103" s="11">
        <f>Data!AB98</f>
        <v>27</v>
      </c>
      <c r="C103" s="4">
        <f>Data!AC98</f>
        <v>15270</v>
      </c>
      <c r="D103" s="8">
        <f t="shared" si="1"/>
        <v>18.580880675336527</v>
      </c>
      <c r="E103" s="47" t="str">
        <f>Data!AV98</f>
        <v>Piedmont</v>
      </c>
    </row>
    <row r="104" spans="1:5" x14ac:dyDescent="0.2">
      <c r="A104" s="2" t="str">
        <f>Data!A99</f>
        <v>Poquoson</v>
      </c>
      <c r="B104" s="11">
        <f>Data!AB99</f>
        <v>0</v>
      </c>
      <c r="C104" s="4">
        <f>Data!AC99</f>
        <v>0</v>
      </c>
      <c r="D104" s="8">
        <f t="shared" si="1"/>
        <v>0</v>
      </c>
      <c r="E104" s="47" t="str">
        <f>Data!AV99</f>
        <v>Eastern</v>
      </c>
    </row>
    <row r="105" spans="1:5" x14ac:dyDescent="0.2">
      <c r="A105" s="2" t="str">
        <f>Data!A100</f>
        <v>Portsmouth</v>
      </c>
      <c r="B105" s="11">
        <f>Data!AB100</f>
        <v>26</v>
      </c>
      <c r="C105" s="4">
        <f>Data!AC100</f>
        <v>40992</v>
      </c>
      <c r="D105" s="8">
        <f t="shared" si="1"/>
        <v>51.798452061285737</v>
      </c>
      <c r="E105" s="47" t="str">
        <f>Data!AV100</f>
        <v>Eastern</v>
      </c>
    </row>
    <row r="106" spans="1:5" x14ac:dyDescent="0.2">
      <c r="A106" s="2" t="str">
        <f>Data!A101</f>
        <v>Powhatan</v>
      </c>
      <c r="B106" s="11">
        <f>Data!AB101</f>
        <v>3</v>
      </c>
      <c r="C106" s="4">
        <f>Data!AC101</f>
        <v>2424</v>
      </c>
      <c r="D106" s="8">
        <f t="shared" si="1"/>
        <v>26.546201232032853</v>
      </c>
      <c r="E106" s="47" t="str">
        <f>Data!AV101</f>
        <v>Central</v>
      </c>
    </row>
    <row r="107" spans="1:5" x14ac:dyDescent="0.2">
      <c r="A107" s="2" t="str">
        <f>Data!A102</f>
        <v>Prince Edward</v>
      </c>
      <c r="B107" s="11">
        <f>Data!AB102</f>
        <v>8</v>
      </c>
      <c r="C107" s="4">
        <f>Data!AC102</f>
        <v>3194</v>
      </c>
      <c r="D107" s="8">
        <f t="shared" si="1"/>
        <v>13.117043121149898</v>
      </c>
      <c r="E107" s="47" t="str">
        <f>Data!AV102</f>
        <v>Central</v>
      </c>
    </row>
    <row r="108" spans="1:5" x14ac:dyDescent="0.2">
      <c r="A108" s="2" t="str">
        <f>Data!A103</f>
        <v>Prince George</v>
      </c>
      <c r="B108" s="11">
        <f>Data!AB103</f>
        <v>18</v>
      </c>
      <c r="C108" s="4">
        <f>Data!AC103</f>
        <v>11353</v>
      </c>
      <c r="D108" s="8">
        <f t="shared" si="1"/>
        <v>20.72187999087383</v>
      </c>
      <c r="E108" s="47" t="str">
        <f>Data!AV103</f>
        <v>Eastern</v>
      </c>
    </row>
    <row r="109" spans="1:5" x14ac:dyDescent="0.2">
      <c r="A109" s="2" t="str">
        <f>Data!A104</f>
        <v>Prince William</v>
      </c>
      <c r="B109" s="11">
        <f>Data!AB104</f>
        <v>84</v>
      </c>
      <c r="C109" s="4">
        <f>Data!AC104</f>
        <v>78537</v>
      </c>
      <c r="D109" s="8">
        <f t="shared" si="1"/>
        <v>30.717512466999118</v>
      </c>
      <c r="E109" s="47" t="str">
        <f>Data!AV104</f>
        <v>Northern</v>
      </c>
    </row>
    <row r="110" spans="1:5" x14ac:dyDescent="0.2">
      <c r="A110" s="2" t="str">
        <f>Data!A105</f>
        <v>Pulaski</v>
      </c>
      <c r="B110" s="11">
        <f>Data!AB105</f>
        <v>23</v>
      </c>
      <c r="C110" s="4">
        <f>Data!AC105</f>
        <v>14290</v>
      </c>
      <c r="D110" s="8">
        <f t="shared" si="1"/>
        <v>20.412463172930991</v>
      </c>
      <c r="E110" s="47" t="str">
        <f>Data!AV105</f>
        <v>Western</v>
      </c>
    </row>
    <row r="111" spans="1:5" x14ac:dyDescent="0.2">
      <c r="A111" s="2" t="str">
        <f>Data!A106</f>
        <v>Radford</v>
      </c>
      <c r="B111" s="11">
        <f>Data!AB106</f>
        <v>20</v>
      </c>
      <c r="C111" s="4">
        <f>Data!AC106</f>
        <v>4577</v>
      </c>
      <c r="D111" s="8">
        <f t="shared" si="1"/>
        <v>7.5186858316221761</v>
      </c>
      <c r="E111" s="47" t="str">
        <f>Data!AV106</f>
        <v>Western</v>
      </c>
    </row>
    <row r="112" spans="1:5" x14ac:dyDescent="0.2">
      <c r="A112" s="2" t="str">
        <f>Data!A107</f>
        <v>Rappahannock</v>
      </c>
      <c r="B112" s="11">
        <f>Data!AB107</f>
        <v>16</v>
      </c>
      <c r="C112" s="4">
        <f>Data!AC107</f>
        <v>12751</v>
      </c>
      <c r="D112" s="8">
        <f t="shared" si="1"/>
        <v>26.182751540041068</v>
      </c>
      <c r="E112" s="47" t="str">
        <f>Data!AV107</f>
        <v>Northern</v>
      </c>
    </row>
    <row r="113" spans="1:5" x14ac:dyDescent="0.2">
      <c r="A113" s="2" t="str">
        <f>Data!A108</f>
        <v>Richmond City</v>
      </c>
      <c r="B113" s="11">
        <f>Data!AB108</f>
        <v>216</v>
      </c>
      <c r="C113" s="4">
        <f>Data!AC108</f>
        <v>152730</v>
      </c>
      <c r="D113" s="8">
        <f t="shared" si="1"/>
        <v>23.230663928815879</v>
      </c>
      <c r="E113" s="47" t="str">
        <f>Data!AV108</f>
        <v>Central</v>
      </c>
    </row>
    <row r="114" spans="1:5" x14ac:dyDescent="0.2">
      <c r="A114" s="2" t="str">
        <f>Data!A109</f>
        <v>Richmond County</v>
      </c>
      <c r="B114" s="11">
        <f>Data!AB109</f>
        <v>0</v>
      </c>
      <c r="C114" s="4">
        <f>Data!AC109</f>
        <v>0</v>
      </c>
      <c r="D114" s="8">
        <f t="shared" si="1"/>
        <v>0</v>
      </c>
      <c r="E114" s="47" t="str">
        <f>Data!AV109</f>
        <v>Central</v>
      </c>
    </row>
    <row r="115" spans="1:5" x14ac:dyDescent="0.2">
      <c r="A115" s="2" t="str">
        <f>Data!A110</f>
        <v>Roanoke City</v>
      </c>
      <c r="B115" s="11">
        <f>Data!AB110</f>
        <v>201</v>
      </c>
      <c r="C115" s="4">
        <f>Data!AC110</f>
        <v>110695</v>
      </c>
      <c r="D115" s="8">
        <f t="shared" si="1"/>
        <v>18.093515992930623</v>
      </c>
      <c r="E115" s="47" t="str">
        <f>Data!AV110</f>
        <v>Piedmont</v>
      </c>
    </row>
    <row r="116" spans="1:5" x14ac:dyDescent="0.2">
      <c r="A116" s="2" t="str">
        <f>Data!A111</f>
        <v>Roanoke County</v>
      </c>
      <c r="B116" s="11">
        <f>Data!AB111</f>
        <v>104</v>
      </c>
      <c r="C116" s="4">
        <f>Data!AC111</f>
        <v>59399</v>
      </c>
      <c r="D116" s="8">
        <f t="shared" si="1"/>
        <v>18.764492181329963</v>
      </c>
      <c r="E116" s="47" t="str">
        <f>Data!AV111</f>
        <v>Piedmont</v>
      </c>
    </row>
    <row r="117" spans="1:5" x14ac:dyDescent="0.2">
      <c r="A117" s="2" t="str">
        <f>Data!A112</f>
        <v>Rockbridge</v>
      </c>
      <c r="B117" s="11">
        <f>Data!AB112</f>
        <v>37</v>
      </c>
      <c r="C117" s="4">
        <f>Data!AC112</f>
        <v>33163</v>
      </c>
      <c r="D117" s="8">
        <f t="shared" si="1"/>
        <v>29.447139130917364</v>
      </c>
      <c r="E117" s="47" t="str">
        <f>Data!AV112</f>
        <v>Piedmont</v>
      </c>
    </row>
    <row r="118" spans="1:5" x14ac:dyDescent="0.2">
      <c r="A118" s="2" t="str">
        <f>Data!A113</f>
        <v>Rockingham</v>
      </c>
      <c r="B118" s="11">
        <f>Data!AB113</f>
        <v>172</v>
      </c>
      <c r="C118" s="4">
        <f>Data!AC113</f>
        <v>89737</v>
      </c>
      <c r="D118" s="8">
        <f t="shared" si="1"/>
        <v>17.140919726851632</v>
      </c>
      <c r="E118" s="47" t="str">
        <f>Data!AV113</f>
        <v>Northern</v>
      </c>
    </row>
    <row r="119" spans="1:5" x14ac:dyDescent="0.2">
      <c r="A119" s="2" t="str">
        <f>Data!A114</f>
        <v>Russell</v>
      </c>
      <c r="B119" s="11">
        <f>Data!AB114</f>
        <v>44</v>
      </c>
      <c r="C119" s="4">
        <f>Data!AC114</f>
        <v>30174</v>
      </c>
      <c r="D119" s="8">
        <f t="shared" si="1"/>
        <v>22.530520813888369</v>
      </c>
      <c r="E119" s="47" t="str">
        <f>Data!AV114</f>
        <v>Western</v>
      </c>
    </row>
    <row r="120" spans="1:5" x14ac:dyDescent="0.2">
      <c r="A120" s="2" t="str">
        <f>Data!A115</f>
        <v>Salem</v>
      </c>
      <c r="B120" s="11">
        <f>Data!AB115</f>
        <v>0</v>
      </c>
      <c r="C120" s="4">
        <f>Data!AC115</f>
        <v>0</v>
      </c>
      <c r="D120" s="8">
        <f t="shared" si="1"/>
        <v>0</v>
      </c>
      <c r="E120" s="47" t="str">
        <f>Data!AV115</f>
        <v>Piedmont</v>
      </c>
    </row>
    <row r="121" spans="1:5" x14ac:dyDescent="0.2">
      <c r="A121" s="2" t="str">
        <f>Data!A116</f>
        <v>Scott</v>
      </c>
      <c r="B121" s="11">
        <f>Data!AB116</f>
        <v>44</v>
      </c>
      <c r="C121" s="4">
        <f>Data!AC116</f>
        <v>23822</v>
      </c>
      <c r="D121" s="8">
        <f t="shared" si="1"/>
        <v>17.787567668471159</v>
      </c>
      <c r="E121" s="47" t="str">
        <f>Data!AV116</f>
        <v>Western</v>
      </c>
    </row>
    <row r="122" spans="1:5" x14ac:dyDescent="0.2">
      <c r="A122" s="2" t="str">
        <f>Data!A117</f>
        <v>Shenandoah</v>
      </c>
      <c r="B122" s="11">
        <f>Data!AB117</f>
        <v>13</v>
      </c>
      <c r="C122" s="4">
        <f>Data!AC117</f>
        <v>5580</v>
      </c>
      <c r="D122" s="8">
        <f t="shared" si="1"/>
        <v>14.102037592797346</v>
      </c>
      <c r="E122" s="47" t="str">
        <f>Data!AV117</f>
        <v>Northern</v>
      </c>
    </row>
    <row r="123" spans="1:5" x14ac:dyDescent="0.2">
      <c r="A123" s="2" t="str">
        <f>Data!A118</f>
        <v>Smyth</v>
      </c>
      <c r="B123" s="11">
        <f>Data!AB118</f>
        <v>44</v>
      </c>
      <c r="C123" s="4">
        <f>Data!AC118</f>
        <v>25018</v>
      </c>
      <c r="D123" s="8">
        <f t="shared" si="1"/>
        <v>18.680604816128429</v>
      </c>
      <c r="E123" s="47" t="str">
        <f>Data!AV118</f>
        <v>Western</v>
      </c>
    </row>
    <row r="124" spans="1:5" x14ac:dyDescent="0.2">
      <c r="A124" s="2" t="str">
        <f>Data!A119</f>
        <v>Southampton</v>
      </c>
      <c r="B124" s="11">
        <f>Data!AB119</f>
        <v>0</v>
      </c>
      <c r="C124" s="4">
        <f>Data!AC119</f>
        <v>0</v>
      </c>
      <c r="D124" s="8">
        <f t="shared" si="1"/>
        <v>0</v>
      </c>
      <c r="E124" s="47" t="str">
        <f>Data!AV119</f>
        <v>Eastern</v>
      </c>
    </row>
    <row r="125" spans="1:5" x14ac:dyDescent="0.2">
      <c r="A125" s="2" t="str">
        <f>Data!A120</f>
        <v>Spotsylvania</v>
      </c>
      <c r="B125" s="11">
        <f>Data!AB120</f>
        <v>101</v>
      </c>
      <c r="C125" s="4">
        <f>Data!AC120</f>
        <v>79454</v>
      </c>
      <c r="D125" s="8">
        <f t="shared" si="1"/>
        <v>25.845528289995325</v>
      </c>
      <c r="E125" s="47" t="str">
        <f>Data!AV120</f>
        <v>Northern</v>
      </c>
    </row>
    <row r="126" spans="1:5" x14ac:dyDescent="0.2">
      <c r="A126" s="2" t="str">
        <f>Data!A121</f>
        <v>Stafford</v>
      </c>
      <c r="B126" s="11">
        <f>Data!AB121</f>
        <v>40</v>
      </c>
      <c r="C126" s="4">
        <f>Data!AC121</f>
        <v>21718</v>
      </c>
      <c r="D126" s="8">
        <f t="shared" si="1"/>
        <v>17.838193018480496</v>
      </c>
      <c r="E126" s="47" t="str">
        <f>Data!AV121</f>
        <v>Northern</v>
      </c>
    </row>
    <row r="127" spans="1:5" x14ac:dyDescent="0.2">
      <c r="A127" s="2" t="str">
        <f>Data!A122</f>
        <v>Staunton</v>
      </c>
      <c r="B127" s="11">
        <f>Data!AB122</f>
        <v>146</v>
      </c>
      <c r="C127" s="4">
        <f>Data!AC122</f>
        <v>103260</v>
      </c>
      <c r="D127" s="8">
        <f t="shared" si="1"/>
        <v>23.236477173637873</v>
      </c>
      <c r="E127" s="47" t="str">
        <f>Data!AV122</f>
        <v>Piedmont</v>
      </c>
    </row>
    <row r="128" spans="1:5" x14ac:dyDescent="0.2">
      <c r="A128" s="2" t="str">
        <f>Data!A123</f>
        <v>Suffolk</v>
      </c>
      <c r="B128" s="11">
        <f>Data!AB123</f>
        <v>33</v>
      </c>
      <c r="C128" s="4">
        <f>Data!AC123</f>
        <v>11833</v>
      </c>
      <c r="D128" s="8">
        <f t="shared" si="1"/>
        <v>11.780723041503329</v>
      </c>
      <c r="E128" s="47" t="str">
        <f>Data!AV123</f>
        <v>Eastern</v>
      </c>
    </row>
    <row r="129" spans="1:5" x14ac:dyDescent="0.2">
      <c r="A129" s="2" t="str">
        <f>Data!A124</f>
        <v>Surry</v>
      </c>
      <c r="B129" s="11">
        <f>Data!AB124</f>
        <v>2</v>
      </c>
      <c r="C129" s="4">
        <f>Data!AC124</f>
        <v>754</v>
      </c>
      <c r="D129" s="8">
        <f t="shared" si="1"/>
        <v>12.386036960985626</v>
      </c>
      <c r="E129" s="47" t="str">
        <f>Data!AV124</f>
        <v>Eastern</v>
      </c>
    </row>
    <row r="130" spans="1:5" x14ac:dyDescent="0.2">
      <c r="A130" s="2" t="str">
        <f>Data!A125</f>
        <v>Sussex</v>
      </c>
      <c r="B130" s="11">
        <f>Data!AB125</f>
        <v>5</v>
      </c>
      <c r="C130" s="4">
        <f>Data!AC125</f>
        <v>1224</v>
      </c>
      <c r="D130" s="8">
        <f t="shared" si="1"/>
        <v>8.0427104722792606</v>
      </c>
      <c r="E130" s="47" t="str">
        <f>Data!AV125</f>
        <v>Eastern</v>
      </c>
    </row>
    <row r="131" spans="1:5" x14ac:dyDescent="0.2">
      <c r="A131" s="2" t="str">
        <f>Data!A126</f>
        <v>Tazewell</v>
      </c>
      <c r="B131" s="11">
        <f>Data!AB126</f>
        <v>75</v>
      </c>
      <c r="C131" s="4">
        <f>Data!AC126</f>
        <v>42134</v>
      </c>
      <c r="D131" s="8">
        <f t="shared" si="1"/>
        <v>18.457056810403831</v>
      </c>
      <c r="E131" s="47" t="str">
        <f>Data!AV126</f>
        <v>Western</v>
      </c>
    </row>
    <row r="132" spans="1:5" x14ac:dyDescent="0.2">
      <c r="A132" s="2" t="str">
        <f>Data!A127</f>
        <v>Virginia Beach</v>
      </c>
      <c r="B132" s="11">
        <f>Data!AB127</f>
        <v>189</v>
      </c>
      <c r="C132" s="4">
        <f>Data!AC127</f>
        <v>125296</v>
      </c>
      <c r="D132" s="8">
        <f t="shared" si="1"/>
        <v>21.780428712666907</v>
      </c>
      <c r="E132" s="47" t="str">
        <f>Data!AV127</f>
        <v>Eastern</v>
      </c>
    </row>
    <row r="133" spans="1:5" x14ac:dyDescent="0.2">
      <c r="A133" s="2" t="str">
        <f>Data!A128</f>
        <v>Warren</v>
      </c>
      <c r="B133" s="11">
        <f>Data!AB128</f>
        <v>22</v>
      </c>
      <c r="C133" s="4">
        <f>Data!AC128</f>
        <v>15086</v>
      </c>
      <c r="D133" s="8">
        <f t="shared" si="1"/>
        <v>22.529027440731753</v>
      </c>
      <c r="E133" s="47" t="str">
        <f>Data!AV128</f>
        <v>Northern</v>
      </c>
    </row>
    <row r="134" spans="1:5" x14ac:dyDescent="0.2">
      <c r="A134" s="2" t="str">
        <f>Data!A129</f>
        <v>Washington</v>
      </c>
      <c r="B134" s="11">
        <f>Data!AB129</f>
        <v>45</v>
      </c>
      <c r="C134" s="4">
        <f>Data!AC129</f>
        <v>24791</v>
      </c>
      <c r="D134" s="8">
        <f t="shared" si="1"/>
        <v>18.099749030344515</v>
      </c>
      <c r="E134" s="47" t="str">
        <f>Data!AV129</f>
        <v>Western</v>
      </c>
    </row>
    <row r="135" spans="1:5" x14ac:dyDescent="0.2">
      <c r="A135" s="2" t="str">
        <f>Data!A130</f>
        <v>Waynesboro</v>
      </c>
      <c r="B135" s="11">
        <f>Data!AB130</f>
        <v>0</v>
      </c>
      <c r="C135" s="4">
        <f>Data!AC130</f>
        <v>0</v>
      </c>
      <c r="D135" s="8">
        <f t="shared" si="1"/>
        <v>0</v>
      </c>
      <c r="E135" s="47" t="str">
        <f>Data!AV130</f>
        <v>Piedmont</v>
      </c>
    </row>
    <row r="136" spans="1:5" x14ac:dyDescent="0.2">
      <c r="A136" s="2" t="str">
        <f>Data!A131</f>
        <v>Westmoreland</v>
      </c>
      <c r="B136" s="11">
        <f>Data!AB131</f>
        <v>11</v>
      </c>
      <c r="C136" s="4">
        <f>Data!AC131</f>
        <v>4069</v>
      </c>
      <c r="D136" s="8">
        <f t="shared" ref="D136:D141" si="2">IF(B136=0,0,(C136/B136)/30.4375)</f>
        <v>12.153070748553295</v>
      </c>
      <c r="E136" s="47" t="str">
        <f>Data!AV131</f>
        <v>Central</v>
      </c>
    </row>
    <row r="137" spans="1:5" x14ac:dyDescent="0.2">
      <c r="A137" s="2" t="str">
        <f>Data!A132</f>
        <v>Williamsburg</v>
      </c>
      <c r="B137" s="11">
        <f>Data!AB132</f>
        <v>3</v>
      </c>
      <c r="C137" s="4">
        <f>Data!AC132</f>
        <v>1622</v>
      </c>
      <c r="D137" s="8">
        <f t="shared" si="2"/>
        <v>17.763175906913073</v>
      </c>
      <c r="E137" s="47" t="str">
        <f>Data!AV132</f>
        <v>Eastern</v>
      </c>
    </row>
    <row r="138" spans="1:5" x14ac:dyDescent="0.2">
      <c r="A138" s="2" t="str">
        <f>Data!A133</f>
        <v>Winchester</v>
      </c>
      <c r="B138" s="11">
        <f>Data!AB133</f>
        <v>53</v>
      </c>
      <c r="C138" s="4">
        <f>Data!AC133</f>
        <v>27271</v>
      </c>
      <c r="D138" s="8">
        <f t="shared" si="2"/>
        <v>16.905040486614233</v>
      </c>
      <c r="E138" s="47" t="str">
        <f>Data!AV133</f>
        <v>Northern</v>
      </c>
    </row>
    <row r="139" spans="1:5" x14ac:dyDescent="0.2">
      <c r="A139" s="2" t="str">
        <f>Data!A134</f>
        <v>Wise</v>
      </c>
      <c r="B139" s="11">
        <f>Data!AB134</f>
        <v>57</v>
      </c>
      <c r="C139" s="4">
        <f>Data!AC134</f>
        <v>37457</v>
      </c>
      <c r="D139" s="8">
        <f t="shared" si="2"/>
        <v>21.589826722864657</v>
      </c>
      <c r="E139" s="47" t="str">
        <f>Data!AV134</f>
        <v>Western</v>
      </c>
    </row>
    <row r="140" spans="1:5" x14ac:dyDescent="0.2">
      <c r="A140" s="2" t="str">
        <f>Data!A135</f>
        <v>Wythe</v>
      </c>
      <c r="B140" s="11">
        <f>Data!AB135</f>
        <v>33</v>
      </c>
      <c r="C140" s="4">
        <f>Data!AC135</f>
        <v>16564</v>
      </c>
      <c r="D140" s="8">
        <f t="shared" si="2"/>
        <v>16.490821977474955</v>
      </c>
      <c r="E140" s="47" t="str">
        <f>Data!AV135</f>
        <v>Western</v>
      </c>
    </row>
    <row r="141" spans="1:5" ht="13.5" thickBot="1" x14ac:dyDescent="0.25">
      <c r="A141" s="16" t="str">
        <f>Data!A136</f>
        <v>York</v>
      </c>
      <c r="B141" s="11">
        <f>Data!AB136</f>
        <v>3</v>
      </c>
      <c r="C141" s="17">
        <f>Data!AC136</f>
        <v>3902</v>
      </c>
      <c r="D141" s="25">
        <f t="shared" si="2"/>
        <v>42.732375085557841</v>
      </c>
      <c r="E141" s="47" t="str">
        <f>Data!AV136</f>
        <v>Eastern</v>
      </c>
    </row>
    <row r="142" spans="1:5" ht="13.5" thickBot="1" x14ac:dyDescent="0.25">
      <c r="A142" s="19" t="s">
        <v>162</v>
      </c>
      <c r="B142" s="20">
        <f>SUM(B7:B141)</f>
        <v>4972</v>
      </c>
      <c r="C142" s="20">
        <f>SUM(C7:C141)</f>
        <v>3033330</v>
      </c>
      <c r="D142" s="26">
        <f>IF(B142=0,0,(C142/B142)/30.4375)</f>
        <v>20.043776978595538</v>
      </c>
    </row>
    <row r="143" spans="1:5" x14ac:dyDescent="0.2">
      <c r="A143" s="10"/>
      <c r="B143" s="10"/>
      <c r="C143" s="10"/>
      <c r="D143" s="10"/>
    </row>
  </sheetData>
  <mergeCells count="5">
    <mergeCell ref="A5:E5"/>
    <mergeCell ref="A1:E1"/>
    <mergeCell ref="A2:E2"/>
    <mergeCell ref="A3:E3"/>
    <mergeCell ref="A4:E4"/>
  </mergeCells>
  <phoneticPr fontId="2" type="noConversion"/>
  <pageMargins left="1" right="0.22" top="0.48" bottom="0.79" header="0.5" footer="0.52"/>
  <pageSetup orientation="portrait" r:id="rId1"/>
  <headerFooter alignWithMargins="0">
    <oddFooter>&amp;L&amp;F&amp;C&amp;D  &amp;T&amp;RPage #: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workbookViewId="0">
      <pane ySplit="6" topLeftCell="A7" activePane="bottomLeft" state="frozen"/>
      <selection pane="bottomLeft" activeCell="A3" sqref="A3:R3"/>
    </sheetView>
  </sheetViews>
  <sheetFormatPr defaultColWidth="9.140625" defaultRowHeight="12.75" x14ac:dyDescent="0.2"/>
  <cols>
    <col min="1" max="1" width="22.5703125" style="2" customWidth="1"/>
    <col min="2" max="2" width="10.5703125" style="2" customWidth="1"/>
    <col min="3" max="3" width="10" style="2" customWidth="1"/>
    <col min="4" max="4" width="11.28515625" style="2" customWidth="1"/>
    <col min="5" max="5" width="11.5703125" style="28" customWidth="1"/>
    <col min="6" max="6" width="10.28515625" style="35" customWidth="1"/>
    <col min="7" max="7" width="11.140625" style="35" customWidth="1"/>
    <col min="8" max="8" width="8.28515625" style="28" customWidth="1"/>
    <col min="9" max="9" width="10" style="35" customWidth="1"/>
    <col min="10" max="10" width="11.28515625" style="35" customWidth="1"/>
    <col min="11" max="11" width="9.7109375" style="28" customWidth="1"/>
    <col min="12" max="12" width="10.5703125" style="35" customWidth="1"/>
    <col min="13" max="13" width="11.7109375" style="35" customWidth="1"/>
    <col min="14" max="14" width="11.5703125" style="28" customWidth="1"/>
    <col min="15" max="15" width="10.28515625" style="35" customWidth="1"/>
    <col min="16" max="16" width="12" style="35" customWidth="1"/>
    <col min="17" max="17" width="12.140625" style="28" customWidth="1"/>
    <col min="18" max="18" width="11.140625" style="2" customWidth="1"/>
    <col min="19" max="16384" width="9.140625" style="2"/>
  </cols>
  <sheetData>
    <row r="1" spans="1:18" ht="18" x14ac:dyDescent="0.25">
      <c r="A1" s="94" t="str">
        <f>'Nbr Family'!A1:S1</f>
        <v>Children's Services System Outcomes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103"/>
    </row>
    <row r="2" spans="1:18" ht="15.75" x14ac:dyDescent="0.25">
      <c r="A2" s="97" t="s">
        <v>218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103"/>
    </row>
    <row r="3" spans="1:18" ht="15" x14ac:dyDescent="0.25">
      <c r="A3" s="98" t="str">
        <f>"Date Range From: " &amp; TEXT(Time!A2,"mm/dd/yyyy") &amp; " To: " &amp; TEXT(Time!B2,"mm/dd/yyyy")</f>
        <v>Date Range From: 03/01/2019 To: 02/29/2020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103"/>
    </row>
    <row r="4" spans="1:18" ht="13.5" thickBot="1" x14ac:dyDescent="0.25">
      <c r="A4" s="118" t="str">
        <f>"Data Is As Of: " &amp; TEXT(Time!E2,"mm/dd/yyyy")</f>
        <v>Data Is As Of: 04/01/2020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02"/>
    </row>
    <row r="5" spans="1:18" s="36" customFormat="1" ht="18" customHeight="1" x14ac:dyDescent="0.2">
      <c r="A5" s="122" t="str">
        <f>Data!A1</f>
        <v>Local Agency</v>
      </c>
      <c r="B5" s="124" t="s">
        <v>212</v>
      </c>
      <c r="C5" s="126" t="s">
        <v>224</v>
      </c>
      <c r="D5" s="126"/>
      <c r="E5" s="126"/>
      <c r="F5" s="127" t="s">
        <v>223</v>
      </c>
      <c r="G5" s="127"/>
      <c r="H5" s="127"/>
      <c r="I5" s="128" t="s">
        <v>221</v>
      </c>
      <c r="J5" s="128"/>
      <c r="K5" s="128"/>
      <c r="L5" s="121" t="s">
        <v>226</v>
      </c>
      <c r="M5" s="121"/>
      <c r="N5" s="121"/>
      <c r="O5" s="119" t="s">
        <v>222</v>
      </c>
      <c r="P5" s="119"/>
      <c r="Q5" s="120"/>
      <c r="R5" s="116" t="s">
        <v>251</v>
      </c>
    </row>
    <row r="6" spans="1:18" s="7" customFormat="1" ht="38.25" customHeight="1" thickBot="1" x14ac:dyDescent="0.25">
      <c r="A6" s="123"/>
      <c r="B6" s="125"/>
      <c r="C6" s="49" t="s">
        <v>225</v>
      </c>
      <c r="D6" s="49" t="s">
        <v>213</v>
      </c>
      <c r="E6" s="50" t="s">
        <v>214</v>
      </c>
      <c r="F6" s="51" t="s">
        <v>225</v>
      </c>
      <c r="G6" s="51" t="s">
        <v>213</v>
      </c>
      <c r="H6" s="52" t="s">
        <v>215</v>
      </c>
      <c r="I6" s="53" t="s">
        <v>225</v>
      </c>
      <c r="J6" s="53" t="s">
        <v>213</v>
      </c>
      <c r="K6" s="54" t="s">
        <v>216</v>
      </c>
      <c r="L6" s="55" t="s">
        <v>225</v>
      </c>
      <c r="M6" s="55" t="s">
        <v>213</v>
      </c>
      <c r="N6" s="56" t="s">
        <v>227</v>
      </c>
      <c r="O6" s="57" t="s">
        <v>225</v>
      </c>
      <c r="P6" s="57" t="s">
        <v>213</v>
      </c>
      <c r="Q6" s="58" t="s">
        <v>217</v>
      </c>
      <c r="R6" s="117"/>
    </row>
    <row r="7" spans="1:18" x14ac:dyDescent="0.2">
      <c r="A7" s="10" t="str">
        <f>Data!A2</f>
        <v>Accomack</v>
      </c>
      <c r="B7" s="11">
        <f>Data!AE2</f>
        <v>6</v>
      </c>
      <c r="C7" s="11">
        <f>Data!AF2</f>
        <v>2</v>
      </c>
      <c r="D7" s="11">
        <f>Data!AG2</f>
        <v>92</v>
      </c>
      <c r="E7" s="12">
        <f>Data!AH2</f>
        <v>1.5112936344969199</v>
      </c>
      <c r="F7" s="30">
        <f>Data!AI2</f>
        <v>2</v>
      </c>
      <c r="G7" s="30">
        <f>Data!AJ2</f>
        <v>1849</v>
      </c>
      <c r="H7" s="12">
        <f>Data!AK2</f>
        <v>30.373716632443532</v>
      </c>
      <c r="I7" s="30">
        <f>Data!AL2</f>
        <v>0</v>
      </c>
      <c r="J7" s="30">
        <f>Data!AM2</f>
        <v>0</v>
      </c>
      <c r="K7" s="12">
        <f>Data!AN2</f>
        <v>0</v>
      </c>
      <c r="L7" s="30">
        <f>I7+F7+C7</f>
        <v>4</v>
      </c>
      <c r="M7" s="30">
        <f>J7+G7+D7</f>
        <v>1941</v>
      </c>
      <c r="N7" s="12">
        <f>IF(L7=0,0,(M7/L7)/30.4375)</f>
        <v>15.942505133470226</v>
      </c>
      <c r="O7" s="30">
        <f>Data!AO2</f>
        <v>2</v>
      </c>
      <c r="P7" s="30">
        <f>Data!AP2</f>
        <v>2188</v>
      </c>
      <c r="Q7" s="12">
        <f>Data!AQ2</f>
        <v>35.942505133470227</v>
      </c>
      <c r="R7" s="44" t="str">
        <f>Data!AV2</f>
        <v>Eastern</v>
      </c>
    </row>
    <row r="8" spans="1:18" x14ac:dyDescent="0.2">
      <c r="A8" s="2" t="str">
        <f>Data!A3</f>
        <v>Albemarle</v>
      </c>
      <c r="B8" s="4">
        <f>Data!AE3</f>
        <v>39</v>
      </c>
      <c r="C8" s="4">
        <f>Data!AF3</f>
        <v>11</v>
      </c>
      <c r="D8" s="4">
        <f>Data!AG3</f>
        <v>5065</v>
      </c>
      <c r="E8" s="8">
        <f>Data!AH3</f>
        <v>15.127870076535373</v>
      </c>
      <c r="F8" s="31">
        <f>Data!AI3</f>
        <v>6</v>
      </c>
      <c r="G8" s="31">
        <f>Data!AJ3</f>
        <v>7477</v>
      </c>
      <c r="H8" s="8">
        <f>Data!AK3</f>
        <v>40.941820670773446</v>
      </c>
      <c r="I8" s="31">
        <f>Data!AL3</f>
        <v>8</v>
      </c>
      <c r="J8" s="31">
        <f>Data!AM3</f>
        <v>1802</v>
      </c>
      <c r="K8" s="8">
        <f>Data!AN3</f>
        <v>7.40041067761807</v>
      </c>
      <c r="L8" s="31">
        <f t="shared" ref="L8:L71" si="0">I8+F8+C8</f>
        <v>25</v>
      </c>
      <c r="M8" s="31">
        <f t="shared" ref="M8:M71" si="1">J8+G8+D8</f>
        <v>14344</v>
      </c>
      <c r="N8" s="8">
        <f t="shared" ref="N8:N71" si="2">IF(L8=0,0,(M8/L8)/30.4375)</f>
        <v>18.850431211498972</v>
      </c>
      <c r="O8" s="31">
        <f>Data!AO3</f>
        <v>13</v>
      </c>
      <c r="P8" s="31">
        <f>Data!AP3</f>
        <v>13203</v>
      </c>
      <c r="Q8" s="8">
        <f>Data!AQ3</f>
        <v>33.367240562312432</v>
      </c>
      <c r="R8" s="44" t="str">
        <f>Data!AV3</f>
        <v>Piedmont</v>
      </c>
    </row>
    <row r="9" spans="1:18" x14ac:dyDescent="0.2">
      <c r="A9" s="2" t="str">
        <f>Data!A4</f>
        <v>Alexandria</v>
      </c>
      <c r="B9" s="4">
        <f>Data!AE4</f>
        <v>34</v>
      </c>
      <c r="C9" s="4">
        <f>Data!AF4</f>
        <v>6</v>
      </c>
      <c r="D9" s="4">
        <f>Data!AG4</f>
        <v>1894</v>
      </c>
      <c r="E9" s="8">
        <f>Data!AH4</f>
        <v>10.370978781656401</v>
      </c>
      <c r="F9" s="31">
        <f>Data!AI4</f>
        <v>17</v>
      </c>
      <c r="G9" s="31">
        <f>Data!AJ4</f>
        <v>20259</v>
      </c>
      <c r="H9" s="8">
        <f>Data!AK4</f>
        <v>39.152554656359463</v>
      </c>
      <c r="I9" s="31">
        <f>Data!AL4</f>
        <v>1</v>
      </c>
      <c r="J9" s="31">
        <f>Data!AM4</f>
        <v>137</v>
      </c>
      <c r="K9" s="8">
        <f>Data!AN4</f>
        <v>4.5010266940451746</v>
      </c>
      <c r="L9" s="31">
        <f t="shared" si="0"/>
        <v>24</v>
      </c>
      <c r="M9" s="31">
        <f t="shared" si="1"/>
        <v>22290</v>
      </c>
      <c r="N9" s="8">
        <f t="shared" si="2"/>
        <v>30.513347022587268</v>
      </c>
      <c r="O9" s="31">
        <f>Data!AO4</f>
        <v>9</v>
      </c>
      <c r="P9" s="31">
        <f>Data!AP4</f>
        <v>8804</v>
      </c>
      <c r="Q9" s="8">
        <f>Data!AQ4</f>
        <v>32.138717773214694</v>
      </c>
      <c r="R9" s="44" t="str">
        <f>Data!AV4</f>
        <v>Northern</v>
      </c>
    </row>
    <row r="10" spans="1:18" x14ac:dyDescent="0.2">
      <c r="A10" s="2" t="str">
        <f>Data!A5</f>
        <v>Alleghany</v>
      </c>
      <c r="B10" s="4">
        <f>Data!AE5</f>
        <v>13</v>
      </c>
      <c r="C10" s="4">
        <f>Data!AF5</f>
        <v>4</v>
      </c>
      <c r="D10" s="4">
        <f>Data!AG5</f>
        <v>1109</v>
      </c>
      <c r="E10" s="8">
        <f>Data!AH5</f>
        <v>9.1088295687885008</v>
      </c>
      <c r="F10" s="31">
        <f>Data!AI5</f>
        <v>5</v>
      </c>
      <c r="G10" s="31">
        <f>Data!AJ5</f>
        <v>5265</v>
      </c>
      <c r="H10" s="8">
        <f>Data!AK5</f>
        <v>34.595482546201232</v>
      </c>
      <c r="I10" s="31">
        <f>Data!AL5</f>
        <v>3</v>
      </c>
      <c r="J10" s="31">
        <f>Data!AM5</f>
        <v>1040</v>
      </c>
      <c r="K10" s="8">
        <f>Data!AN5</f>
        <v>11.389459274469543</v>
      </c>
      <c r="L10" s="31">
        <f t="shared" si="0"/>
        <v>12</v>
      </c>
      <c r="M10" s="31">
        <f t="shared" si="1"/>
        <v>7414</v>
      </c>
      <c r="N10" s="8">
        <f t="shared" si="2"/>
        <v>20.298425735797402</v>
      </c>
      <c r="O10" s="31">
        <f>Data!AO5</f>
        <v>1</v>
      </c>
      <c r="P10" s="31">
        <f>Data!AP5</f>
        <v>-70</v>
      </c>
      <c r="Q10" s="8">
        <f>Data!AQ5</f>
        <v>-2.299794661190965</v>
      </c>
      <c r="R10" s="44" t="str">
        <f>Data!AV5</f>
        <v>Piedmont</v>
      </c>
    </row>
    <row r="11" spans="1:18" x14ac:dyDescent="0.2">
      <c r="A11" s="2" t="str">
        <f>Data!A6</f>
        <v>Amelia</v>
      </c>
      <c r="B11" s="4">
        <f>Data!AE6</f>
        <v>4</v>
      </c>
      <c r="C11" s="4">
        <f>Data!AF6</f>
        <v>0</v>
      </c>
      <c r="D11" s="4">
        <f>Data!AG6</f>
        <v>0</v>
      </c>
      <c r="E11" s="8">
        <f>Data!AH6</f>
        <v>0</v>
      </c>
      <c r="F11" s="31">
        <f>Data!AI6</f>
        <v>0</v>
      </c>
      <c r="G11" s="31">
        <f>Data!AJ6</f>
        <v>0</v>
      </c>
      <c r="H11" s="8">
        <f>Data!AK6</f>
        <v>0</v>
      </c>
      <c r="I11" s="31">
        <f>Data!AL6</f>
        <v>0</v>
      </c>
      <c r="J11" s="31">
        <f>Data!AM6</f>
        <v>0</v>
      </c>
      <c r="K11" s="8">
        <f>Data!AN6</f>
        <v>0</v>
      </c>
      <c r="L11" s="31">
        <f t="shared" si="0"/>
        <v>0</v>
      </c>
      <c r="M11" s="31">
        <f t="shared" si="1"/>
        <v>0</v>
      </c>
      <c r="N11" s="8">
        <f t="shared" si="2"/>
        <v>0</v>
      </c>
      <c r="O11" s="31">
        <f>Data!AO6</f>
        <v>0</v>
      </c>
      <c r="P11" s="31">
        <f>Data!AP6</f>
        <v>0</v>
      </c>
      <c r="Q11" s="8">
        <f>Data!AQ6</f>
        <v>0</v>
      </c>
      <c r="R11" s="44" t="str">
        <f>Data!AV6</f>
        <v>Central</v>
      </c>
    </row>
    <row r="12" spans="1:18" x14ac:dyDescent="0.2">
      <c r="A12" s="2" t="str">
        <f>Data!A7</f>
        <v>Amherst</v>
      </c>
      <c r="B12" s="4">
        <f>Data!AE7</f>
        <v>14</v>
      </c>
      <c r="C12" s="4">
        <f>Data!AF7</f>
        <v>1</v>
      </c>
      <c r="D12" s="4">
        <f>Data!AG7</f>
        <v>379</v>
      </c>
      <c r="E12" s="8">
        <f>Data!AH7</f>
        <v>12.451745379876797</v>
      </c>
      <c r="F12" s="31">
        <f>Data!AI7</f>
        <v>7</v>
      </c>
      <c r="G12" s="31">
        <f>Data!AJ7</f>
        <v>6412</v>
      </c>
      <c r="H12" s="8">
        <f>Data!AK7</f>
        <v>30.094455852156056</v>
      </c>
      <c r="I12" s="31">
        <f>Data!AL7</f>
        <v>3</v>
      </c>
      <c r="J12" s="31">
        <f>Data!AM7</f>
        <v>393</v>
      </c>
      <c r="K12" s="8">
        <f>Data!AN7</f>
        <v>4.3039014373716631</v>
      </c>
      <c r="L12" s="31">
        <f t="shared" si="0"/>
        <v>11</v>
      </c>
      <c r="M12" s="31">
        <f t="shared" si="1"/>
        <v>7184</v>
      </c>
      <c r="N12" s="8">
        <f t="shared" si="2"/>
        <v>21.45678551428038</v>
      </c>
      <c r="O12" s="31">
        <f>Data!AO7</f>
        <v>2</v>
      </c>
      <c r="P12" s="31">
        <f>Data!AP7</f>
        <v>2073</v>
      </c>
      <c r="Q12" s="8">
        <f>Data!AQ7</f>
        <v>34.053388090349074</v>
      </c>
      <c r="R12" s="44" t="str">
        <f>Data!AV7</f>
        <v>Piedmont</v>
      </c>
    </row>
    <row r="13" spans="1:18" x14ac:dyDescent="0.2">
      <c r="A13" s="2" t="str">
        <f>Data!A8</f>
        <v>Appomattox</v>
      </c>
      <c r="B13" s="4">
        <f>Data!AE8</f>
        <v>14</v>
      </c>
      <c r="C13" s="4">
        <f>Data!AF8</f>
        <v>6</v>
      </c>
      <c r="D13" s="4">
        <f>Data!AG8</f>
        <v>3017</v>
      </c>
      <c r="E13" s="8">
        <f>Data!AH8</f>
        <v>16.520191649555098</v>
      </c>
      <c r="F13" s="31">
        <f>Data!AI8</f>
        <v>0</v>
      </c>
      <c r="G13" s="31">
        <f>Data!AJ8</f>
        <v>0</v>
      </c>
      <c r="H13" s="8">
        <f>Data!AK8</f>
        <v>0</v>
      </c>
      <c r="I13" s="31">
        <f>Data!AL8</f>
        <v>4</v>
      </c>
      <c r="J13" s="31">
        <f>Data!AM8</f>
        <v>1332</v>
      </c>
      <c r="K13" s="8">
        <f>Data!AN8</f>
        <v>10.940451745379876</v>
      </c>
      <c r="L13" s="31">
        <f t="shared" si="0"/>
        <v>10</v>
      </c>
      <c r="M13" s="31">
        <f t="shared" si="1"/>
        <v>4349</v>
      </c>
      <c r="N13" s="8">
        <f t="shared" si="2"/>
        <v>14.288295687885009</v>
      </c>
      <c r="O13" s="31">
        <f>Data!AO8</f>
        <v>3</v>
      </c>
      <c r="P13" s="31">
        <f>Data!AP8</f>
        <v>3292</v>
      </c>
      <c r="Q13" s="8">
        <f>Data!AQ8</f>
        <v>36.05201916495551</v>
      </c>
      <c r="R13" s="44" t="str">
        <f>Data!AV8</f>
        <v>Piedmont</v>
      </c>
    </row>
    <row r="14" spans="1:18" x14ac:dyDescent="0.2">
      <c r="A14" s="2" t="str">
        <f>Data!A9</f>
        <v>Arlington</v>
      </c>
      <c r="B14" s="4">
        <f>Data!AE9</f>
        <v>56</v>
      </c>
      <c r="C14" s="4">
        <f>Data!AF9</f>
        <v>20</v>
      </c>
      <c r="D14" s="4">
        <f>Data!AG9</f>
        <v>7549</v>
      </c>
      <c r="E14" s="8">
        <f>Data!AH9</f>
        <v>12.40082135523614</v>
      </c>
      <c r="F14" s="31">
        <f>Data!AI9</f>
        <v>17</v>
      </c>
      <c r="G14" s="31">
        <f>Data!AJ9</f>
        <v>20003</v>
      </c>
      <c r="H14" s="8">
        <f>Data!AK9</f>
        <v>38.657808914120068</v>
      </c>
      <c r="I14" s="31">
        <f>Data!AL9</f>
        <v>4</v>
      </c>
      <c r="J14" s="31">
        <f>Data!AM9</f>
        <v>604</v>
      </c>
      <c r="K14" s="8">
        <f>Data!AN9</f>
        <v>4.9609856262833674</v>
      </c>
      <c r="L14" s="31">
        <f t="shared" si="0"/>
        <v>41</v>
      </c>
      <c r="M14" s="31">
        <f t="shared" si="1"/>
        <v>28156</v>
      </c>
      <c r="N14" s="8">
        <f t="shared" si="2"/>
        <v>22.562027345119446</v>
      </c>
      <c r="O14" s="31">
        <f>Data!AO9</f>
        <v>14</v>
      </c>
      <c r="P14" s="31">
        <f>Data!AP9</f>
        <v>15882</v>
      </c>
      <c r="Q14" s="8">
        <f>Data!AQ9</f>
        <v>37.270753886770308</v>
      </c>
      <c r="R14" s="44" t="str">
        <f>Data!AV9</f>
        <v>Northern</v>
      </c>
    </row>
    <row r="15" spans="1:18" x14ac:dyDescent="0.2">
      <c r="A15" s="2" t="str">
        <f>Data!A10</f>
        <v>Augusta</v>
      </c>
      <c r="B15" s="4">
        <f>Data!AE10</f>
        <v>6</v>
      </c>
      <c r="C15" s="4">
        <f>Data!AF10</f>
        <v>6</v>
      </c>
      <c r="D15" s="4">
        <f>Data!AG10</f>
        <v>1618</v>
      </c>
      <c r="E15" s="8">
        <f>Data!AH10</f>
        <v>8.85968514715948</v>
      </c>
      <c r="F15" s="31">
        <f>Data!AI10</f>
        <v>0</v>
      </c>
      <c r="G15" s="31">
        <f>Data!AJ10</f>
        <v>0</v>
      </c>
      <c r="H15" s="8">
        <f>Data!AK10</f>
        <v>0</v>
      </c>
      <c r="I15" s="31">
        <f>Data!AL10</f>
        <v>0</v>
      </c>
      <c r="J15" s="31">
        <f>Data!AM10</f>
        <v>0</v>
      </c>
      <c r="K15" s="8">
        <f>Data!AN10</f>
        <v>0</v>
      </c>
      <c r="L15" s="31">
        <f t="shared" si="0"/>
        <v>6</v>
      </c>
      <c r="M15" s="31">
        <f t="shared" si="1"/>
        <v>1618</v>
      </c>
      <c r="N15" s="8">
        <f t="shared" si="2"/>
        <v>8.85968514715948</v>
      </c>
      <c r="O15" s="31">
        <f>Data!AO10</f>
        <v>0</v>
      </c>
      <c r="P15" s="31">
        <f>Data!AP10</f>
        <v>0</v>
      </c>
      <c r="Q15" s="8">
        <f>Data!AQ10</f>
        <v>0</v>
      </c>
      <c r="R15" s="44" t="str">
        <f>Data!AV10</f>
        <v>Piedmont</v>
      </c>
    </row>
    <row r="16" spans="1:18" x14ac:dyDescent="0.2">
      <c r="A16" s="2" t="str">
        <f>Data!A11</f>
        <v>Bath</v>
      </c>
      <c r="B16" s="4">
        <f>Data!AE11</f>
        <v>0</v>
      </c>
      <c r="C16" s="4">
        <f>Data!AF11</f>
        <v>0</v>
      </c>
      <c r="D16" s="4">
        <f>Data!AG11</f>
        <v>0</v>
      </c>
      <c r="E16" s="8">
        <f>Data!AH11</f>
        <v>0</v>
      </c>
      <c r="F16" s="31">
        <f>Data!AI11</f>
        <v>0</v>
      </c>
      <c r="G16" s="31">
        <f>Data!AJ11</f>
        <v>0</v>
      </c>
      <c r="H16" s="8">
        <f>Data!AK11</f>
        <v>0</v>
      </c>
      <c r="I16" s="31">
        <f>Data!AL11</f>
        <v>0</v>
      </c>
      <c r="J16" s="31">
        <f>Data!AM11</f>
        <v>0</v>
      </c>
      <c r="K16" s="8">
        <f>Data!AN11</f>
        <v>0</v>
      </c>
      <c r="L16" s="31">
        <f t="shared" si="0"/>
        <v>0</v>
      </c>
      <c r="M16" s="31">
        <f t="shared" si="1"/>
        <v>0</v>
      </c>
      <c r="N16" s="8">
        <f t="shared" si="2"/>
        <v>0</v>
      </c>
      <c r="O16" s="31">
        <f>Data!AO11</f>
        <v>0</v>
      </c>
      <c r="P16" s="31">
        <f>Data!AP11</f>
        <v>0</v>
      </c>
      <c r="Q16" s="8">
        <f>Data!AQ11</f>
        <v>0</v>
      </c>
      <c r="R16" s="44" t="str">
        <f>Data!AV11</f>
        <v>Piedmont</v>
      </c>
    </row>
    <row r="17" spans="1:18" x14ac:dyDescent="0.2">
      <c r="A17" s="2" t="str">
        <f>Data!A12</f>
        <v>Bedford City</v>
      </c>
      <c r="B17" s="4">
        <f>Data!AE12</f>
        <v>0</v>
      </c>
      <c r="C17" s="4">
        <f>Data!AF12</f>
        <v>0</v>
      </c>
      <c r="D17" s="4">
        <f>Data!AG12</f>
        <v>0</v>
      </c>
      <c r="E17" s="8">
        <f>Data!AH12</f>
        <v>0</v>
      </c>
      <c r="F17" s="31">
        <f>Data!AI12</f>
        <v>0</v>
      </c>
      <c r="G17" s="31">
        <f>Data!AJ12</f>
        <v>0</v>
      </c>
      <c r="H17" s="8">
        <f>Data!AK12</f>
        <v>0</v>
      </c>
      <c r="I17" s="31">
        <f>Data!AL12</f>
        <v>0</v>
      </c>
      <c r="J17" s="31">
        <f>Data!AM12</f>
        <v>0</v>
      </c>
      <c r="K17" s="8">
        <f>Data!AN12</f>
        <v>0</v>
      </c>
      <c r="L17" s="31">
        <f t="shared" si="0"/>
        <v>0</v>
      </c>
      <c r="M17" s="31">
        <f t="shared" si="1"/>
        <v>0</v>
      </c>
      <c r="N17" s="8">
        <f t="shared" si="2"/>
        <v>0</v>
      </c>
      <c r="O17" s="31">
        <f>Data!AO12</f>
        <v>0</v>
      </c>
      <c r="P17" s="31">
        <f>Data!AP12</f>
        <v>0</v>
      </c>
      <c r="Q17" s="8">
        <f>Data!AQ12</f>
        <v>0</v>
      </c>
      <c r="R17" s="44" t="str">
        <f>Data!AV12</f>
        <v>Piedmont</v>
      </c>
    </row>
    <row r="18" spans="1:18" x14ac:dyDescent="0.2">
      <c r="A18" s="2" t="str">
        <f>Data!A13</f>
        <v>Bedford County</v>
      </c>
      <c r="B18" s="4">
        <f>Data!AE13</f>
        <v>49</v>
      </c>
      <c r="C18" s="4">
        <f>Data!AF13</f>
        <v>13</v>
      </c>
      <c r="D18" s="4">
        <f>Data!AG13</f>
        <v>3826</v>
      </c>
      <c r="E18" s="8">
        <f>Data!AH13</f>
        <v>9.6692465645237728</v>
      </c>
      <c r="F18" s="31">
        <f>Data!AI13</f>
        <v>7</v>
      </c>
      <c r="G18" s="31">
        <f>Data!AJ13</f>
        <v>5319</v>
      </c>
      <c r="H18" s="8">
        <f>Data!AK13</f>
        <v>24.964505720152538</v>
      </c>
      <c r="I18" s="31">
        <f>Data!AL13</f>
        <v>13</v>
      </c>
      <c r="J18" s="31">
        <f>Data!AM13</f>
        <v>3148</v>
      </c>
      <c r="K18" s="8">
        <f>Data!AN13</f>
        <v>7.955773179592482</v>
      </c>
      <c r="L18" s="31">
        <f t="shared" si="0"/>
        <v>33</v>
      </c>
      <c r="M18" s="31">
        <f t="shared" si="1"/>
        <v>12293</v>
      </c>
      <c r="N18" s="8">
        <f t="shared" si="2"/>
        <v>12.238690809532699</v>
      </c>
      <c r="O18" s="31">
        <f>Data!AO13</f>
        <v>14</v>
      </c>
      <c r="P18" s="31">
        <f>Data!AP13</f>
        <v>4120</v>
      </c>
      <c r="Q18" s="8">
        <f>Data!AQ13</f>
        <v>9.6685244939865065</v>
      </c>
      <c r="R18" s="44" t="str">
        <f>Data!AV13</f>
        <v>Piedmont</v>
      </c>
    </row>
    <row r="19" spans="1:18" x14ac:dyDescent="0.2">
      <c r="A19" s="2" t="str">
        <f>Data!A14</f>
        <v>Bland</v>
      </c>
      <c r="B19" s="4">
        <f>Data!AE14</f>
        <v>6</v>
      </c>
      <c r="C19" s="4">
        <f>Data!AF14</f>
        <v>0</v>
      </c>
      <c r="D19" s="4">
        <f>Data!AG14</f>
        <v>0</v>
      </c>
      <c r="E19" s="8">
        <f>Data!AH14</f>
        <v>0</v>
      </c>
      <c r="F19" s="31">
        <f>Data!AI14</f>
        <v>1</v>
      </c>
      <c r="G19" s="31">
        <f>Data!AJ14</f>
        <v>2758</v>
      </c>
      <c r="H19" s="8">
        <f>Data!AK14</f>
        <v>90.611909650924019</v>
      </c>
      <c r="I19" s="31">
        <f>Data!AL14</f>
        <v>0</v>
      </c>
      <c r="J19" s="31">
        <f>Data!AM14</f>
        <v>0</v>
      </c>
      <c r="K19" s="8">
        <f>Data!AN14</f>
        <v>0</v>
      </c>
      <c r="L19" s="31">
        <f t="shared" si="0"/>
        <v>1</v>
      </c>
      <c r="M19" s="31">
        <f t="shared" si="1"/>
        <v>2758</v>
      </c>
      <c r="N19" s="8">
        <f t="shared" si="2"/>
        <v>90.611909650924019</v>
      </c>
      <c r="O19" s="31">
        <f>Data!AO14</f>
        <v>2</v>
      </c>
      <c r="P19" s="31">
        <f>Data!AP14</f>
        <v>3650</v>
      </c>
      <c r="Q19" s="8">
        <f>Data!AQ14</f>
        <v>59.958932238193022</v>
      </c>
      <c r="R19" s="44" t="str">
        <f>Data!AV14</f>
        <v>Western</v>
      </c>
    </row>
    <row r="20" spans="1:18" x14ac:dyDescent="0.2">
      <c r="A20" s="2" t="str">
        <f>Data!A15</f>
        <v>Botetourt</v>
      </c>
      <c r="B20" s="4">
        <f>Data!AE15</f>
        <v>3</v>
      </c>
      <c r="C20" s="4">
        <f>Data!AF15</f>
        <v>0</v>
      </c>
      <c r="D20" s="4">
        <f>Data!AG15</f>
        <v>0</v>
      </c>
      <c r="E20" s="8">
        <f>Data!AH15</f>
        <v>0</v>
      </c>
      <c r="F20" s="31">
        <f>Data!AI15</f>
        <v>1</v>
      </c>
      <c r="G20" s="31">
        <f>Data!AJ15</f>
        <v>1199</v>
      </c>
      <c r="H20" s="8">
        <f>Data!AK15</f>
        <v>39.392197125256672</v>
      </c>
      <c r="I20" s="31">
        <f>Data!AL15</f>
        <v>1</v>
      </c>
      <c r="J20" s="31">
        <f>Data!AM15</f>
        <v>16</v>
      </c>
      <c r="K20" s="8">
        <f>Data!AN15</f>
        <v>0.52566735112936347</v>
      </c>
      <c r="L20" s="31">
        <f t="shared" si="0"/>
        <v>2</v>
      </c>
      <c r="M20" s="31">
        <f t="shared" si="1"/>
        <v>1215</v>
      </c>
      <c r="N20" s="8">
        <f t="shared" si="2"/>
        <v>19.958932238193018</v>
      </c>
      <c r="O20" s="31">
        <f>Data!AO15</f>
        <v>0</v>
      </c>
      <c r="P20" s="31">
        <f>Data!AP15</f>
        <v>0</v>
      </c>
      <c r="Q20" s="8">
        <f>Data!AQ15</f>
        <v>0</v>
      </c>
      <c r="R20" s="44" t="str">
        <f>Data!AV15</f>
        <v>Piedmont</v>
      </c>
    </row>
    <row r="21" spans="1:18" x14ac:dyDescent="0.2">
      <c r="A21" s="2" t="str">
        <f>Data!A16</f>
        <v>Bristol</v>
      </c>
      <c r="B21" s="4">
        <f>Data!AE16</f>
        <v>27</v>
      </c>
      <c r="C21" s="4">
        <f>Data!AF16</f>
        <v>5</v>
      </c>
      <c r="D21" s="4">
        <f>Data!AG16</f>
        <v>2852</v>
      </c>
      <c r="E21" s="8">
        <f>Data!AH16</f>
        <v>18.740041067761805</v>
      </c>
      <c r="F21" s="31">
        <f>Data!AI16</f>
        <v>7</v>
      </c>
      <c r="G21" s="31">
        <f>Data!AJ16</f>
        <v>8862</v>
      </c>
      <c r="H21" s="8">
        <f>Data!AK16</f>
        <v>41.593429158110879</v>
      </c>
      <c r="I21" s="31">
        <f>Data!AL16</f>
        <v>4</v>
      </c>
      <c r="J21" s="31">
        <f>Data!AM16</f>
        <v>995</v>
      </c>
      <c r="K21" s="8">
        <f>Data!AN16</f>
        <v>8.1724845995893229</v>
      </c>
      <c r="L21" s="31">
        <f t="shared" si="0"/>
        <v>16</v>
      </c>
      <c r="M21" s="31">
        <f t="shared" si="1"/>
        <v>12709</v>
      </c>
      <c r="N21" s="8">
        <f t="shared" si="2"/>
        <v>26.096509240246405</v>
      </c>
      <c r="O21" s="31">
        <f>Data!AO16</f>
        <v>11</v>
      </c>
      <c r="P21" s="31">
        <f>Data!AP16</f>
        <v>11182</v>
      </c>
      <c r="Q21" s="8">
        <f>Data!AQ16</f>
        <v>33.397797274593991</v>
      </c>
      <c r="R21" s="44" t="str">
        <f>Data!AV16</f>
        <v>Western</v>
      </c>
    </row>
    <row r="22" spans="1:18" x14ac:dyDescent="0.2">
      <c r="A22" s="2" t="str">
        <f>Data!A17</f>
        <v>Brunswick</v>
      </c>
      <c r="B22" s="4">
        <f>Data!AE17</f>
        <v>2</v>
      </c>
      <c r="C22" s="4">
        <f>Data!AF17</f>
        <v>1</v>
      </c>
      <c r="D22" s="4">
        <f>Data!AG17</f>
        <v>421</v>
      </c>
      <c r="E22" s="8">
        <f>Data!AH17</f>
        <v>13.831622176591376</v>
      </c>
      <c r="F22" s="31">
        <f>Data!AI17</f>
        <v>0</v>
      </c>
      <c r="G22" s="31">
        <f>Data!AJ17</f>
        <v>0</v>
      </c>
      <c r="H22" s="8">
        <f>Data!AK17</f>
        <v>0</v>
      </c>
      <c r="I22" s="31">
        <f>Data!AL17</f>
        <v>0</v>
      </c>
      <c r="J22" s="31">
        <f>Data!AM17</f>
        <v>0</v>
      </c>
      <c r="K22" s="8">
        <f>Data!AN17</f>
        <v>0</v>
      </c>
      <c r="L22" s="31">
        <f t="shared" si="0"/>
        <v>1</v>
      </c>
      <c r="M22" s="31">
        <f t="shared" si="1"/>
        <v>421</v>
      </c>
      <c r="N22" s="8">
        <f t="shared" si="2"/>
        <v>13.831622176591376</v>
      </c>
      <c r="O22" s="31">
        <f>Data!AO17</f>
        <v>0</v>
      </c>
      <c r="P22" s="31">
        <f>Data!AP17</f>
        <v>0</v>
      </c>
      <c r="Q22" s="8">
        <f>Data!AQ17</f>
        <v>0</v>
      </c>
      <c r="R22" s="44" t="str">
        <f>Data!AV17</f>
        <v>Eastern</v>
      </c>
    </row>
    <row r="23" spans="1:18" x14ac:dyDescent="0.2">
      <c r="A23" s="2" t="str">
        <f>Data!A18</f>
        <v>Buchanan</v>
      </c>
      <c r="B23" s="4">
        <f>Data!AE18</f>
        <v>26</v>
      </c>
      <c r="C23" s="4">
        <f>Data!AF18</f>
        <v>8</v>
      </c>
      <c r="D23" s="4">
        <f>Data!AG18</f>
        <v>1640</v>
      </c>
      <c r="E23" s="8">
        <f>Data!AH18</f>
        <v>6.7351129363449695</v>
      </c>
      <c r="F23" s="31">
        <f>Data!AI18</f>
        <v>0</v>
      </c>
      <c r="G23" s="31">
        <f>Data!AJ18</f>
        <v>0</v>
      </c>
      <c r="H23" s="8">
        <f>Data!AK18</f>
        <v>0</v>
      </c>
      <c r="I23" s="31">
        <f>Data!AL18</f>
        <v>7</v>
      </c>
      <c r="J23" s="31">
        <f>Data!AM18</f>
        <v>3554</v>
      </c>
      <c r="K23" s="8">
        <f>Data!AN18</f>
        <v>16.680551481372838</v>
      </c>
      <c r="L23" s="31">
        <f t="shared" si="0"/>
        <v>15</v>
      </c>
      <c r="M23" s="31">
        <f t="shared" si="1"/>
        <v>5194</v>
      </c>
      <c r="N23" s="8">
        <f t="shared" si="2"/>
        <v>11.376317590691308</v>
      </c>
      <c r="O23" s="31">
        <f>Data!AO18</f>
        <v>9</v>
      </c>
      <c r="P23" s="31">
        <f>Data!AP18</f>
        <v>6716</v>
      </c>
      <c r="Q23" s="8">
        <f>Data!AQ18</f>
        <v>24.516541181838921</v>
      </c>
      <c r="R23" s="44" t="str">
        <f>Data!AV18</f>
        <v>Western</v>
      </c>
    </row>
    <row r="24" spans="1:18" x14ac:dyDescent="0.2">
      <c r="A24" s="2" t="str">
        <f>Data!A19</f>
        <v>Buckingham</v>
      </c>
      <c r="B24" s="4">
        <f>Data!AE19</f>
        <v>5</v>
      </c>
      <c r="C24" s="4">
        <f>Data!AF19</f>
        <v>0</v>
      </c>
      <c r="D24" s="4">
        <f>Data!AG19</f>
        <v>0</v>
      </c>
      <c r="E24" s="8">
        <f>Data!AH19</f>
        <v>0</v>
      </c>
      <c r="F24" s="31">
        <f>Data!AI19</f>
        <v>1</v>
      </c>
      <c r="G24" s="31">
        <f>Data!AJ19</f>
        <v>1075</v>
      </c>
      <c r="H24" s="8">
        <f>Data!AK19</f>
        <v>35.318275154004105</v>
      </c>
      <c r="I24" s="31">
        <f>Data!AL19</f>
        <v>2</v>
      </c>
      <c r="J24" s="31">
        <f>Data!AM19</f>
        <v>24</v>
      </c>
      <c r="K24" s="8">
        <f>Data!AN19</f>
        <v>0.3942505133470226</v>
      </c>
      <c r="L24" s="31">
        <f t="shared" si="0"/>
        <v>3</v>
      </c>
      <c r="M24" s="31">
        <f t="shared" si="1"/>
        <v>1099</v>
      </c>
      <c r="N24" s="8">
        <f t="shared" si="2"/>
        <v>12.035592060232716</v>
      </c>
      <c r="O24" s="31">
        <f>Data!AO19</f>
        <v>2</v>
      </c>
      <c r="P24" s="31">
        <f>Data!AP19</f>
        <v>753</v>
      </c>
      <c r="Q24" s="8">
        <f>Data!AQ19</f>
        <v>12.369609856262834</v>
      </c>
      <c r="R24" s="44" t="str">
        <f>Data!AV19</f>
        <v>Central</v>
      </c>
    </row>
    <row r="25" spans="1:18" x14ac:dyDescent="0.2">
      <c r="A25" s="2" t="str">
        <f>Data!A20</f>
        <v>Buena Vista</v>
      </c>
      <c r="B25" s="4">
        <f>Data!AE20</f>
        <v>0</v>
      </c>
      <c r="C25" s="4">
        <f>Data!AF20</f>
        <v>0</v>
      </c>
      <c r="D25" s="4">
        <f>Data!AG20</f>
        <v>0</v>
      </c>
      <c r="E25" s="8">
        <f>Data!AH20</f>
        <v>0</v>
      </c>
      <c r="F25" s="31">
        <f>Data!AI20</f>
        <v>0</v>
      </c>
      <c r="G25" s="31">
        <f>Data!AJ20</f>
        <v>0</v>
      </c>
      <c r="H25" s="8">
        <f>Data!AK20</f>
        <v>0</v>
      </c>
      <c r="I25" s="31">
        <f>Data!AL20</f>
        <v>0</v>
      </c>
      <c r="J25" s="31">
        <f>Data!AM20</f>
        <v>0</v>
      </c>
      <c r="K25" s="8">
        <f>Data!AN20</f>
        <v>0</v>
      </c>
      <c r="L25" s="31">
        <f t="shared" si="0"/>
        <v>0</v>
      </c>
      <c r="M25" s="31">
        <f t="shared" si="1"/>
        <v>0</v>
      </c>
      <c r="N25" s="8">
        <f t="shared" si="2"/>
        <v>0</v>
      </c>
      <c r="O25" s="31">
        <f>Data!AO20</f>
        <v>0</v>
      </c>
      <c r="P25" s="31">
        <f>Data!AP20</f>
        <v>0</v>
      </c>
      <c r="Q25" s="8">
        <f>Data!AQ20</f>
        <v>0</v>
      </c>
      <c r="R25" s="44" t="str">
        <f>Data!AV20</f>
        <v>Piedmont</v>
      </c>
    </row>
    <row r="26" spans="1:18" x14ac:dyDescent="0.2">
      <c r="A26" s="2" t="str">
        <f>Data!A21</f>
        <v>Campbell</v>
      </c>
      <c r="B26" s="4">
        <f>Data!AE21</f>
        <v>22</v>
      </c>
      <c r="C26" s="4">
        <f>Data!AF21</f>
        <v>3</v>
      </c>
      <c r="D26" s="4">
        <f>Data!AG21</f>
        <v>542</v>
      </c>
      <c r="E26" s="8">
        <f>Data!AH21</f>
        <v>5.9356605065023951</v>
      </c>
      <c r="F26" s="31">
        <f>Data!AI21</f>
        <v>6</v>
      </c>
      <c r="G26" s="31">
        <f>Data!AJ21</f>
        <v>5062</v>
      </c>
      <c r="H26" s="8">
        <f>Data!AK21</f>
        <v>27.718001368925393</v>
      </c>
      <c r="I26" s="31">
        <f>Data!AL21</f>
        <v>11</v>
      </c>
      <c r="J26" s="31">
        <f>Data!AM21</f>
        <v>3175</v>
      </c>
      <c r="K26" s="8">
        <f>Data!AN21</f>
        <v>9.4829195445211862</v>
      </c>
      <c r="L26" s="31">
        <f t="shared" si="0"/>
        <v>20</v>
      </c>
      <c r="M26" s="31">
        <f t="shared" si="1"/>
        <v>8779</v>
      </c>
      <c r="N26" s="8">
        <f t="shared" si="2"/>
        <v>14.421355236139631</v>
      </c>
      <c r="O26" s="31">
        <f>Data!AO21</f>
        <v>2</v>
      </c>
      <c r="P26" s="31">
        <f>Data!AP21</f>
        <v>197</v>
      </c>
      <c r="Q26" s="8">
        <f>Data!AQ21</f>
        <v>3.2361396303901437</v>
      </c>
      <c r="R26" s="44" t="str">
        <f>Data!AV21</f>
        <v>Piedmont</v>
      </c>
    </row>
    <row r="27" spans="1:18" x14ac:dyDescent="0.2">
      <c r="A27" s="2" t="str">
        <f>Data!A22</f>
        <v>Caroline</v>
      </c>
      <c r="B27" s="4">
        <f>Data!AE22</f>
        <v>8</v>
      </c>
      <c r="C27" s="4">
        <f>Data!AF22</f>
        <v>0</v>
      </c>
      <c r="D27" s="4">
        <f>Data!AG22</f>
        <v>0</v>
      </c>
      <c r="E27" s="8">
        <f>Data!AH22</f>
        <v>0</v>
      </c>
      <c r="F27" s="31">
        <f>Data!AI22</f>
        <v>5</v>
      </c>
      <c r="G27" s="31">
        <f>Data!AJ22</f>
        <v>7066</v>
      </c>
      <c r="H27" s="8">
        <f>Data!AK22</f>
        <v>46.42956878850103</v>
      </c>
      <c r="I27" s="31">
        <f>Data!AL22</f>
        <v>0</v>
      </c>
      <c r="J27" s="31">
        <f>Data!AM22</f>
        <v>0</v>
      </c>
      <c r="K27" s="8">
        <f>Data!AN22</f>
        <v>0</v>
      </c>
      <c r="L27" s="31">
        <f t="shared" si="0"/>
        <v>5</v>
      </c>
      <c r="M27" s="31">
        <f t="shared" si="1"/>
        <v>7066</v>
      </c>
      <c r="N27" s="8">
        <f t="shared" si="2"/>
        <v>46.42956878850103</v>
      </c>
      <c r="O27" s="31">
        <f>Data!AO22</f>
        <v>3</v>
      </c>
      <c r="P27" s="31">
        <f>Data!AP22</f>
        <v>4949</v>
      </c>
      <c r="Q27" s="8">
        <f>Data!AQ22</f>
        <v>54.19849418206708</v>
      </c>
      <c r="R27" s="44" t="str">
        <f>Data!AV22</f>
        <v>Central</v>
      </c>
    </row>
    <row r="28" spans="1:18" x14ac:dyDescent="0.2">
      <c r="A28" s="2" t="str">
        <f>Data!A23</f>
        <v>Carroll</v>
      </c>
      <c r="B28" s="4">
        <f>Data!AE23</f>
        <v>37</v>
      </c>
      <c r="C28" s="4">
        <f>Data!AF23</f>
        <v>7</v>
      </c>
      <c r="D28" s="4">
        <f>Data!AG23</f>
        <v>3356</v>
      </c>
      <c r="E28" s="8">
        <f>Data!AH23</f>
        <v>15.751246699911999</v>
      </c>
      <c r="F28" s="31">
        <f>Data!AI23</f>
        <v>19</v>
      </c>
      <c r="G28" s="31">
        <f>Data!AJ23</f>
        <v>17751</v>
      </c>
      <c r="H28" s="8">
        <f>Data!AK23</f>
        <v>30.694477466767538</v>
      </c>
      <c r="I28" s="31">
        <f>Data!AL23</f>
        <v>4</v>
      </c>
      <c r="J28" s="31">
        <f>Data!AM23</f>
        <v>2006</v>
      </c>
      <c r="K28" s="8">
        <f>Data!AN23</f>
        <v>16.476386036960985</v>
      </c>
      <c r="L28" s="31">
        <f t="shared" si="0"/>
        <v>30</v>
      </c>
      <c r="M28" s="31">
        <f t="shared" si="1"/>
        <v>23113</v>
      </c>
      <c r="N28" s="8">
        <f t="shared" si="2"/>
        <v>25.311978097193702</v>
      </c>
      <c r="O28" s="31">
        <f>Data!AO23</f>
        <v>6</v>
      </c>
      <c r="P28" s="31">
        <f>Data!AP23</f>
        <v>3739</v>
      </c>
      <c r="Q28" s="8">
        <f>Data!AQ23</f>
        <v>20.473648186173854</v>
      </c>
      <c r="R28" s="44" t="str">
        <f>Data!AV23</f>
        <v>Western</v>
      </c>
    </row>
    <row r="29" spans="1:18" x14ac:dyDescent="0.2">
      <c r="A29" s="2" t="str">
        <f>Data!A24</f>
        <v>Charles City</v>
      </c>
      <c r="B29" s="4">
        <f>Data!AE24</f>
        <v>3</v>
      </c>
      <c r="C29" s="4">
        <f>Data!AF24</f>
        <v>0</v>
      </c>
      <c r="D29" s="4">
        <f>Data!AG24</f>
        <v>0</v>
      </c>
      <c r="E29" s="8">
        <f>Data!AH24</f>
        <v>0</v>
      </c>
      <c r="F29" s="31">
        <f>Data!AI24</f>
        <v>0</v>
      </c>
      <c r="G29" s="31">
        <f>Data!AJ24</f>
        <v>0</v>
      </c>
      <c r="H29" s="8">
        <f>Data!AK24</f>
        <v>0</v>
      </c>
      <c r="I29" s="31">
        <f>Data!AL24</f>
        <v>2</v>
      </c>
      <c r="J29" s="31">
        <f>Data!AM24</f>
        <v>238</v>
      </c>
      <c r="K29" s="8">
        <f>Data!AN24</f>
        <v>3.9096509240246409</v>
      </c>
      <c r="L29" s="31">
        <f t="shared" si="0"/>
        <v>2</v>
      </c>
      <c r="M29" s="31">
        <f t="shared" si="1"/>
        <v>238</v>
      </c>
      <c r="N29" s="8">
        <f t="shared" si="2"/>
        <v>3.9096509240246409</v>
      </c>
      <c r="O29" s="31">
        <f>Data!AO24</f>
        <v>1</v>
      </c>
      <c r="P29" s="31">
        <f>Data!AP24</f>
        <v>387</v>
      </c>
      <c r="Q29" s="8">
        <f>Data!AQ24</f>
        <v>12.714579055441478</v>
      </c>
      <c r="R29" s="44" t="str">
        <f>Data!AV24</f>
        <v>Central</v>
      </c>
    </row>
    <row r="30" spans="1:18" x14ac:dyDescent="0.2">
      <c r="A30" s="2" t="str">
        <f>Data!A25</f>
        <v>Charlotte</v>
      </c>
      <c r="B30" s="4">
        <f>Data!AE25</f>
        <v>11</v>
      </c>
      <c r="C30" s="4">
        <f>Data!AF25</f>
        <v>1</v>
      </c>
      <c r="D30" s="4">
        <f>Data!AG25</f>
        <v>564</v>
      </c>
      <c r="E30" s="8">
        <f>Data!AH25</f>
        <v>18.529774127310063</v>
      </c>
      <c r="F30" s="31">
        <f>Data!AI25</f>
        <v>5</v>
      </c>
      <c r="G30" s="31">
        <f>Data!AJ25</f>
        <v>5471</v>
      </c>
      <c r="H30" s="8">
        <f>Data!AK25</f>
        <v>35.949075975359342</v>
      </c>
      <c r="I30" s="31">
        <f>Data!AL25</f>
        <v>0</v>
      </c>
      <c r="J30" s="31">
        <f>Data!AM25</f>
        <v>0</v>
      </c>
      <c r="K30" s="8">
        <f>Data!AN25</f>
        <v>0</v>
      </c>
      <c r="L30" s="31">
        <f t="shared" si="0"/>
        <v>6</v>
      </c>
      <c r="M30" s="31">
        <f t="shared" si="1"/>
        <v>6035</v>
      </c>
      <c r="N30" s="8">
        <f t="shared" si="2"/>
        <v>33.045859000684466</v>
      </c>
      <c r="O30" s="31">
        <f>Data!AO25</f>
        <v>4</v>
      </c>
      <c r="P30" s="31">
        <f>Data!AP25</f>
        <v>3148</v>
      </c>
      <c r="Q30" s="8">
        <f>Data!AQ25</f>
        <v>25.856262833675565</v>
      </c>
      <c r="R30" s="44" t="str">
        <f>Data!AV25</f>
        <v>Piedmont</v>
      </c>
    </row>
    <row r="31" spans="1:18" x14ac:dyDescent="0.2">
      <c r="A31" s="2" t="str">
        <f>Data!A26</f>
        <v>Charlottesville</v>
      </c>
      <c r="B31" s="4">
        <f>Data!AE26</f>
        <v>55</v>
      </c>
      <c r="C31" s="4">
        <f>Data!AF26</f>
        <v>7</v>
      </c>
      <c r="D31" s="4">
        <f>Data!AG26</f>
        <v>8919</v>
      </c>
      <c r="E31" s="8">
        <f>Data!AH26</f>
        <v>41.860956292167792</v>
      </c>
      <c r="F31" s="31">
        <f>Data!AI26</f>
        <v>37</v>
      </c>
      <c r="G31" s="31">
        <f>Data!AJ26</f>
        <v>37028</v>
      </c>
      <c r="H31" s="8">
        <f>Data!AK26</f>
        <v>32.879072090571064</v>
      </c>
      <c r="I31" s="31">
        <f>Data!AL26</f>
        <v>3</v>
      </c>
      <c r="J31" s="31">
        <f>Data!AM26</f>
        <v>1571</v>
      </c>
      <c r="K31" s="8">
        <f>Data!AN26</f>
        <v>17.204654346338124</v>
      </c>
      <c r="L31" s="31">
        <f t="shared" si="0"/>
        <v>47</v>
      </c>
      <c r="M31" s="31">
        <f t="shared" si="1"/>
        <v>47518</v>
      </c>
      <c r="N31" s="8">
        <f t="shared" si="2"/>
        <v>33.216304775219534</v>
      </c>
      <c r="O31" s="31">
        <f>Data!AO26</f>
        <v>7</v>
      </c>
      <c r="P31" s="31">
        <f>Data!AP26</f>
        <v>10694</v>
      </c>
      <c r="Q31" s="8">
        <f>Data!AQ26</f>
        <v>50.191845115869761</v>
      </c>
      <c r="R31" s="44" t="str">
        <f>Data!AV26</f>
        <v>Piedmont</v>
      </c>
    </row>
    <row r="32" spans="1:18" x14ac:dyDescent="0.2">
      <c r="A32" s="2" t="str">
        <f>Data!A27</f>
        <v>Chesapeake</v>
      </c>
      <c r="B32" s="4">
        <f>Data!AE27</f>
        <v>24</v>
      </c>
      <c r="C32" s="4">
        <f>Data!AF27</f>
        <v>2</v>
      </c>
      <c r="D32" s="4">
        <f>Data!AG27</f>
        <v>743</v>
      </c>
      <c r="E32" s="8">
        <f>Data!AH27</f>
        <v>12.205338809034908</v>
      </c>
      <c r="F32" s="31">
        <f>Data!AI27</f>
        <v>5</v>
      </c>
      <c r="G32" s="31">
        <f>Data!AJ27</f>
        <v>8981</v>
      </c>
      <c r="H32" s="8">
        <f>Data!AK27</f>
        <v>59.012731006160166</v>
      </c>
      <c r="I32" s="31">
        <f>Data!AL27</f>
        <v>5</v>
      </c>
      <c r="J32" s="31">
        <f>Data!AM27</f>
        <v>2240</v>
      </c>
      <c r="K32" s="8">
        <f>Data!AN27</f>
        <v>14.718685831622176</v>
      </c>
      <c r="L32" s="31">
        <f t="shared" si="0"/>
        <v>12</v>
      </c>
      <c r="M32" s="31">
        <f t="shared" si="1"/>
        <v>11964</v>
      </c>
      <c r="N32" s="8">
        <f t="shared" si="2"/>
        <v>32.755646817248461</v>
      </c>
      <c r="O32" s="31">
        <f>Data!AO27</f>
        <v>11</v>
      </c>
      <c r="P32" s="31">
        <f>Data!AP27</f>
        <v>11974</v>
      </c>
      <c r="Q32" s="8">
        <f>Data!AQ27</f>
        <v>35.763300354676126</v>
      </c>
      <c r="R32" s="44" t="str">
        <f>Data!AV27</f>
        <v>Eastern</v>
      </c>
    </row>
    <row r="33" spans="1:18" x14ac:dyDescent="0.2">
      <c r="A33" s="2" t="str">
        <f>Data!A28</f>
        <v>Chesterfield</v>
      </c>
      <c r="B33" s="4">
        <f>Data!AE28</f>
        <v>42</v>
      </c>
      <c r="C33" s="4">
        <f>Data!AF28</f>
        <v>5</v>
      </c>
      <c r="D33" s="4">
        <f>Data!AG28</f>
        <v>2063</v>
      </c>
      <c r="E33" s="8">
        <f>Data!AH28</f>
        <v>13.55564681724846</v>
      </c>
      <c r="F33" s="31">
        <f>Data!AI28</f>
        <v>9</v>
      </c>
      <c r="G33" s="31">
        <f>Data!AJ28</f>
        <v>8296</v>
      </c>
      <c r="H33" s="8">
        <f>Data!AK28</f>
        <v>30.284280173397217</v>
      </c>
      <c r="I33" s="31">
        <f>Data!AL28</f>
        <v>13</v>
      </c>
      <c r="J33" s="31">
        <f>Data!AM28</f>
        <v>5817</v>
      </c>
      <c r="K33" s="8">
        <f>Data!AN28</f>
        <v>14.700995103459169</v>
      </c>
      <c r="L33" s="31">
        <f t="shared" si="0"/>
        <v>27</v>
      </c>
      <c r="M33" s="31">
        <f t="shared" si="1"/>
        <v>16176</v>
      </c>
      <c r="N33" s="8">
        <f t="shared" si="2"/>
        <v>19.683321925621719</v>
      </c>
      <c r="O33" s="31">
        <f>Data!AO28</f>
        <v>15</v>
      </c>
      <c r="P33" s="31">
        <f>Data!AP28</f>
        <v>13860</v>
      </c>
      <c r="Q33" s="8">
        <f>Data!AQ28</f>
        <v>30.357289527720738</v>
      </c>
      <c r="R33" s="44" t="str">
        <f>Data!AV28</f>
        <v>Central</v>
      </c>
    </row>
    <row r="34" spans="1:18" x14ac:dyDescent="0.2">
      <c r="A34" s="2" t="str">
        <f>Data!A29</f>
        <v>Clarke</v>
      </c>
      <c r="B34" s="4">
        <f>Data!AE29</f>
        <v>4</v>
      </c>
      <c r="C34" s="4">
        <f>Data!AF29</f>
        <v>0</v>
      </c>
      <c r="D34" s="4">
        <f>Data!AG29</f>
        <v>0</v>
      </c>
      <c r="E34" s="8">
        <f>Data!AH29</f>
        <v>0</v>
      </c>
      <c r="F34" s="31">
        <f>Data!AI29</f>
        <v>0</v>
      </c>
      <c r="G34" s="31">
        <f>Data!AJ29</f>
        <v>0</v>
      </c>
      <c r="H34" s="8">
        <f>Data!AK29</f>
        <v>0</v>
      </c>
      <c r="I34" s="31">
        <f>Data!AL29</f>
        <v>2</v>
      </c>
      <c r="J34" s="31">
        <f>Data!AM29</f>
        <v>520</v>
      </c>
      <c r="K34" s="8">
        <f>Data!AN29</f>
        <v>8.5420944558521565</v>
      </c>
      <c r="L34" s="31">
        <f t="shared" si="0"/>
        <v>2</v>
      </c>
      <c r="M34" s="31">
        <f t="shared" si="1"/>
        <v>520</v>
      </c>
      <c r="N34" s="8">
        <f t="shared" si="2"/>
        <v>8.5420944558521565</v>
      </c>
      <c r="O34" s="31">
        <f>Data!AO29</f>
        <v>2</v>
      </c>
      <c r="P34" s="31">
        <f>Data!AP29</f>
        <v>3563</v>
      </c>
      <c r="Q34" s="8">
        <f>Data!AQ29</f>
        <v>58.529774127310063</v>
      </c>
      <c r="R34" s="44" t="str">
        <f>Data!AV29</f>
        <v>Northern</v>
      </c>
    </row>
    <row r="35" spans="1:18" x14ac:dyDescent="0.2">
      <c r="A35" s="2" t="str">
        <f>Data!A30</f>
        <v>Clifton Forge</v>
      </c>
      <c r="B35" s="4">
        <f>Data!AE30</f>
        <v>0</v>
      </c>
      <c r="C35" s="4">
        <f>Data!AF30</f>
        <v>0</v>
      </c>
      <c r="D35" s="4">
        <f>Data!AG30</f>
        <v>0</v>
      </c>
      <c r="E35" s="8">
        <f>Data!AH30</f>
        <v>0</v>
      </c>
      <c r="F35" s="31">
        <f>Data!AI30</f>
        <v>0</v>
      </c>
      <c r="G35" s="31">
        <f>Data!AJ30</f>
        <v>0</v>
      </c>
      <c r="H35" s="8">
        <f>Data!AK30</f>
        <v>0</v>
      </c>
      <c r="I35" s="31">
        <f>Data!AL30</f>
        <v>0</v>
      </c>
      <c r="J35" s="31">
        <f>Data!AM30</f>
        <v>0</v>
      </c>
      <c r="K35" s="8">
        <f>Data!AN30</f>
        <v>0</v>
      </c>
      <c r="L35" s="31">
        <f t="shared" si="0"/>
        <v>0</v>
      </c>
      <c r="M35" s="31">
        <f t="shared" si="1"/>
        <v>0</v>
      </c>
      <c r="N35" s="8">
        <f t="shared" si="2"/>
        <v>0</v>
      </c>
      <c r="O35" s="31">
        <f>Data!AO30</f>
        <v>0</v>
      </c>
      <c r="P35" s="31">
        <f>Data!AP30</f>
        <v>0</v>
      </c>
      <c r="Q35" s="8">
        <f>Data!AQ30</f>
        <v>0</v>
      </c>
      <c r="R35" s="44" t="str">
        <f>Data!AV30</f>
        <v>Piedmont</v>
      </c>
    </row>
    <row r="36" spans="1:18" x14ac:dyDescent="0.2">
      <c r="A36" s="2" t="str">
        <f>Data!A31</f>
        <v>Colonial Heights</v>
      </c>
      <c r="B36" s="4">
        <f>Data!AE31</f>
        <v>0</v>
      </c>
      <c r="C36" s="4">
        <f>Data!AF31</f>
        <v>0</v>
      </c>
      <c r="D36" s="4">
        <f>Data!AG31</f>
        <v>0</v>
      </c>
      <c r="E36" s="8">
        <f>Data!AH31</f>
        <v>0</v>
      </c>
      <c r="F36" s="31">
        <f>Data!AI31</f>
        <v>0</v>
      </c>
      <c r="G36" s="31">
        <f>Data!AJ31</f>
        <v>0</v>
      </c>
      <c r="H36" s="8">
        <f>Data!AK31</f>
        <v>0</v>
      </c>
      <c r="I36" s="31">
        <f>Data!AL31</f>
        <v>0</v>
      </c>
      <c r="J36" s="31">
        <f>Data!AM31</f>
        <v>0</v>
      </c>
      <c r="K36" s="8">
        <f>Data!AN31</f>
        <v>0</v>
      </c>
      <c r="L36" s="31">
        <f t="shared" si="0"/>
        <v>0</v>
      </c>
      <c r="M36" s="31">
        <f t="shared" si="1"/>
        <v>0</v>
      </c>
      <c r="N36" s="8">
        <f t="shared" si="2"/>
        <v>0</v>
      </c>
      <c r="O36" s="31">
        <f>Data!AO31</f>
        <v>0</v>
      </c>
      <c r="P36" s="31">
        <f>Data!AP31</f>
        <v>0</v>
      </c>
      <c r="Q36" s="8">
        <f>Data!AQ31</f>
        <v>0</v>
      </c>
      <c r="R36" s="44" t="str">
        <f>Data!AV31</f>
        <v>Central</v>
      </c>
    </row>
    <row r="37" spans="1:18" x14ac:dyDescent="0.2">
      <c r="A37" s="2" t="str">
        <f>Data!A32</f>
        <v>Covington</v>
      </c>
      <c r="B37" s="4">
        <f>Data!AE32</f>
        <v>0</v>
      </c>
      <c r="C37" s="4">
        <f>Data!AF32</f>
        <v>0</v>
      </c>
      <c r="D37" s="4">
        <f>Data!AG32</f>
        <v>0</v>
      </c>
      <c r="E37" s="8">
        <f>Data!AH32</f>
        <v>0</v>
      </c>
      <c r="F37" s="31">
        <f>Data!AI32</f>
        <v>0</v>
      </c>
      <c r="G37" s="31">
        <f>Data!AJ32</f>
        <v>0</v>
      </c>
      <c r="H37" s="8">
        <f>Data!AK32</f>
        <v>0</v>
      </c>
      <c r="I37" s="31">
        <f>Data!AL32</f>
        <v>0</v>
      </c>
      <c r="J37" s="31">
        <f>Data!AM32</f>
        <v>0</v>
      </c>
      <c r="K37" s="8">
        <f>Data!AN32</f>
        <v>0</v>
      </c>
      <c r="L37" s="31">
        <f t="shared" si="0"/>
        <v>0</v>
      </c>
      <c r="M37" s="31">
        <f t="shared" si="1"/>
        <v>0</v>
      </c>
      <c r="N37" s="8">
        <f t="shared" si="2"/>
        <v>0</v>
      </c>
      <c r="O37" s="31">
        <f>Data!AO32</f>
        <v>0</v>
      </c>
      <c r="P37" s="31">
        <f>Data!AP32</f>
        <v>0</v>
      </c>
      <c r="Q37" s="8">
        <f>Data!AQ32</f>
        <v>0</v>
      </c>
      <c r="R37" s="44" t="str">
        <f>Data!AV32</f>
        <v>Piedmont</v>
      </c>
    </row>
    <row r="38" spans="1:18" x14ac:dyDescent="0.2">
      <c r="A38" s="2" t="str">
        <f>Data!A33</f>
        <v>Craig</v>
      </c>
      <c r="B38" s="4">
        <f>Data!AE33</f>
        <v>4</v>
      </c>
      <c r="C38" s="4">
        <f>Data!AF33</f>
        <v>3</v>
      </c>
      <c r="D38" s="4">
        <f>Data!AG33</f>
        <v>818</v>
      </c>
      <c r="E38" s="8">
        <f>Data!AH33</f>
        <v>8.9582477754962362</v>
      </c>
      <c r="F38" s="31">
        <f>Data!AI33</f>
        <v>1</v>
      </c>
      <c r="G38" s="31">
        <f>Data!AJ33</f>
        <v>797</v>
      </c>
      <c r="H38" s="8">
        <f>Data!AK33</f>
        <v>26.184804928131417</v>
      </c>
      <c r="I38" s="31">
        <f>Data!AL33</f>
        <v>0</v>
      </c>
      <c r="J38" s="31">
        <f>Data!AM33</f>
        <v>0</v>
      </c>
      <c r="K38" s="8">
        <f>Data!AN33</f>
        <v>0</v>
      </c>
      <c r="L38" s="31">
        <f t="shared" si="0"/>
        <v>4</v>
      </c>
      <c r="M38" s="31">
        <f t="shared" si="1"/>
        <v>1615</v>
      </c>
      <c r="N38" s="8">
        <f t="shared" si="2"/>
        <v>13.264887063655031</v>
      </c>
      <c r="O38" s="31">
        <f>Data!AO33</f>
        <v>0</v>
      </c>
      <c r="P38" s="31">
        <f>Data!AP33</f>
        <v>0</v>
      </c>
      <c r="Q38" s="8">
        <f>Data!AQ33</f>
        <v>0</v>
      </c>
      <c r="R38" s="44" t="str">
        <f>Data!AV33</f>
        <v>Piedmont</v>
      </c>
    </row>
    <row r="39" spans="1:18" x14ac:dyDescent="0.2">
      <c r="A39" s="2" t="str">
        <f>Data!A34</f>
        <v>Culpeper</v>
      </c>
      <c r="B39" s="4">
        <f>Data!AE34</f>
        <v>25</v>
      </c>
      <c r="C39" s="4">
        <f>Data!AF34</f>
        <v>4</v>
      </c>
      <c r="D39" s="4">
        <f>Data!AG34</f>
        <v>2756</v>
      </c>
      <c r="E39" s="8">
        <f>Data!AH34</f>
        <v>22.636550308008214</v>
      </c>
      <c r="F39" s="31">
        <f>Data!AI34</f>
        <v>9</v>
      </c>
      <c r="G39" s="31">
        <f>Data!AJ34</f>
        <v>9512</v>
      </c>
      <c r="H39" s="8">
        <f>Data!AK34</f>
        <v>34.723248916267394</v>
      </c>
      <c r="I39" s="31">
        <f>Data!AL34</f>
        <v>6</v>
      </c>
      <c r="J39" s="31">
        <f>Data!AM34</f>
        <v>3708</v>
      </c>
      <c r="K39" s="8">
        <f>Data!AN34</f>
        <v>20.303901437371664</v>
      </c>
      <c r="L39" s="31">
        <f t="shared" si="0"/>
        <v>19</v>
      </c>
      <c r="M39" s="31">
        <f t="shared" si="1"/>
        <v>15976</v>
      </c>
      <c r="N39" s="8">
        <f t="shared" si="2"/>
        <v>27.6252026369826</v>
      </c>
      <c r="O39" s="31">
        <f>Data!AO34</f>
        <v>5</v>
      </c>
      <c r="P39" s="31">
        <f>Data!AP34</f>
        <v>8172</v>
      </c>
      <c r="Q39" s="8">
        <f>Data!AQ34</f>
        <v>53.696919917864477</v>
      </c>
      <c r="R39" s="44" t="str">
        <f>Data!AV34</f>
        <v>Northern</v>
      </c>
    </row>
    <row r="40" spans="1:18" x14ac:dyDescent="0.2">
      <c r="A40" s="2" t="str">
        <f>Data!A35</f>
        <v>Cumberland</v>
      </c>
      <c r="B40" s="4">
        <f>Data!AE35</f>
        <v>4</v>
      </c>
      <c r="C40" s="4">
        <f>Data!AF35</f>
        <v>2</v>
      </c>
      <c r="D40" s="4">
        <f>Data!AG35</f>
        <v>640</v>
      </c>
      <c r="E40" s="8">
        <f>Data!AH35</f>
        <v>10.513347022587268</v>
      </c>
      <c r="F40" s="31">
        <f>Data!AI35</f>
        <v>0</v>
      </c>
      <c r="G40" s="31">
        <f>Data!AJ35</f>
        <v>0</v>
      </c>
      <c r="H40" s="8">
        <f>Data!AK35</f>
        <v>0</v>
      </c>
      <c r="I40" s="31">
        <f>Data!AL35</f>
        <v>1</v>
      </c>
      <c r="J40" s="31">
        <f>Data!AM35</f>
        <v>535</v>
      </c>
      <c r="K40" s="8">
        <f>Data!AN35</f>
        <v>17.577002053388089</v>
      </c>
      <c r="L40" s="31">
        <f t="shared" si="0"/>
        <v>3</v>
      </c>
      <c r="M40" s="31">
        <f t="shared" si="1"/>
        <v>1175</v>
      </c>
      <c r="N40" s="8">
        <f t="shared" si="2"/>
        <v>12.867898699520877</v>
      </c>
      <c r="O40" s="31">
        <f>Data!AO35</f>
        <v>1</v>
      </c>
      <c r="P40" s="31">
        <f>Data!AP35</f>
        <v>1388</v>
      </c>
      <c r="Q40" s="8">
        <f>Data!AQ35</f>
        <v>45.601642710472277</v>
      </c>
      <c r="R40" s="44" t="str">
        <f>Data!AV35</f>
        <v>Central</v>
      </c>
    </row>
    <row r="41" spans="1:18" x14ac:dyDescent="0.2">
      <c r="A41" s="2" t="str">
        <f>Data!A36</f>
        <v>Danville</v>
      </c>
      <c r="B41" s="4">
        <f>Data!AE36</f>
        <v>30</v>
      </c>
      <c r="C41" s="4">
        <f>Data!AF36</f>
        <v>11</v>
      </c>
      <c r="D41" s="4">
        <f>Data!AG36</f>
        <v>3092</v>
      </c>
      <c r="E41" s="8">
        <f>Data!AH36</f>
        <v>9.2350196005226799</v>
      </c>
      <c r="F41" s="31">
        <f>Data!AI36</f>
        <v>1</v>
      </c>
      <c r="G41" s="31">
        <f>Data!AJ36</f>
        <v>890</v>
      </c>
      <c r="H41" s="8">
        <f>Data!AK36</f>
        <v>29.240246406570844</v>
      </c>
      <c r="I41" s="31">
        <f>Data!AL36</f>
        <v>5</v>
      </c>
      <c r="J41" s="31">
        <f>Data!AM36</f>
        <v>854</v>
      </c>
      <c r="K41" s="8">
        <f>Data!AN36</f>
        <v>5.611498973305955</v>
      </c>
      <c r="L41" s="31">
        <f t="shared" si="0"/>
        <v>17</v>
      </c>
      <c r="M41" s="31">
        <f t="shared" si="1"/>
        <v>4836</v>
      </c>
      <c r="N41" s="8">
        <f t="shared" si="2"/>
        <v>9.3460562869911836</v>
      </c>
      <c r="O41" s="31">
        <f>Data!AO36</f>
        <v>10</v>
      </c>
      <c r="P41" s="31">
        <f>Data!AP36</f>
        <v>6302</v>
      </c>
      <c r="Q41" s="8">
        <f>Data!AQ36</f>
        <v>20.704722792607804</v>
      </c>
      <c r="R41" s="44" t="str">
        <f>Data!AV36</f>
        <v>Piedmont</v>
      </c>
    </row>
    <row r="42" spans="1:18" x14ac:dyDescent="0.2">
      <c r="A42" s="2" t="str">
        <f>Data!A37</f>
        <v>Dickenson</v>
      </c>
      <c r="B42" s="4">
        <f>Data!AE37</f>
        <v>27</v>
      </c>
      <c r="C42" s="4">
        <f>Data!AF37</f>
        <v>5</v>
      </c>
      <c r="D42" s="4">
        <f>Data!AG37</f>
        <v>5336</v>
      </c>
      <c r="E42" s="8">
        <f>Data!AH37</f>
        <v>35.062012320328542</v>
      </c>
      <c r="F42" s="31">
        <f>Data!AI37</f>
        <v>12</v>
      </c>
      <c r="G42" s="31">
        <f>Data!AJ37</f>
        <v>8619</v>
      </c>
      <c r="H42" s="8">
        <f>Data!AK37</f>
        <v>23.597535934291582</v>
      </c>
      <c r="I42" s="31">
        <f>Data!AL37</f>
        <v>4</v>
      </c>
      <c r="J42" s="31">
        <f>Data!AM37</f>
        <v>551</v>
      </c>
      <c r="K42" s="8">
        <f>Data!AN37</f>
        <v>4.5256673511293632</v>
      </c>
      <c r="L42" s="31">
        <f t="shared" si="0"/>
        <v>21</v>
      </c>
      <c r="M42" s="31">
        <f t="shared" si="1"/>
        <v>14506</v>
      </c>
      <c r="N42" s="8">
        <f t="shared" si="2"/>
        <v>22.694436296079008</v>
      </c>
      <c r="O42" s="31">
        <f>Data!AO37</f>
        <v>4</v>
      </c>
      <c r="P42" s="31">
        <f>Data!AP37</f>
        <v>4684</v>
      </c>
      <c r="Q42" s="8">
        <f>Data!AQ37</f>
        <v>38.47227926078029</v>
      </c>
      <c r="R42" s="44" t="str">
        <f>Data!AV37</f>
        <v>Western</v>
      </c>
    </row>
    <row r="43" spans="1:18" x14ac:dyDescent="0.2">
      <c r="A43" s="2" t="str">
        <f>Data!A38</f>
        <v>Dinwiddie</v>
      </c>
      <c r="B43" s="4">
        <f>Data!AE38</f>
        <v>2</v>
      </c>
      <c r="C43" s="4">
        <f>Data!AF38</f>
        <v>0</v>
      </c>
      <c r="D43" s="4">
        <f>Data!AG38</f>
        <v>0</v>
      </c>
      <c r="E43" s="8">
        <f>Data!AH38</f>
        <v>0</v>
      </c>
      <c r="F43" s="31">
        <f>Data!AI38</f>
        <v>1</v>
      </c>
      <c r="G43" s="31">
        <f>Data!AJ38</f>
        <v>733</v>
      </c>
      <c r="H43" s="8">
        <f>Data!AK38</f>
        <v>24.082135523613964</v>
      </c>
      <c r="I43" s="31">
        <f>Data!AL38</f>
        <v>0</v>
      </c>
      <c r="J43" s="31">
        <f>Data!AM38</f>
        <v>0</v>
      </c>
      <c r="K43" s="8">
        <f>Data!AN38</f>
        <v>0</v>
      </c>
      <c r="L43" s="31">
        <f t="shared" si="0"/>
        <v>1</v>
      </c>
      <c r="M43" s="31">
        <f t="shared" si="1"/>
        <v>733</v>
      </c>
      <c r="N43" s="8">
        <f t="shared" si="2"/>
        <v>24.082135523613964</v>
      </c>
      <c r="O43" s="31">
        <f>Data!AO38</f>
        <v>1</v>
      </c>
      <c r="P43" s="31">
        <f>Data!AP38</f>
        <v>132</v>
      </c>
      <c r="Q43" s="8">
        <f>Data!AQ38</f>
        <v>4.3367556468172488</v>
      </c>
      <c r="R43" s="44" t="str">
        <f>Data!AV38</f>
        <v>Eastern</v>
      </c>
    </row>
    <row r="44" spans="1:18" x14ac:dyDescent="0.2">
      <c r="A44" s="2" t="str">
        <f>Data!A39</f>
        <v>Emporia</v>
      </c>
      <c r="B44" s="4">
        <f>Data!AE39</f>
        <v>0</v>
      </c>
      <c r="C44" s="4">
        <f>Data!AF39</f>
        <v>0</v>
      </c>
      <c r="D44" s="4">
        <f>Data!AG39</f>
        <v>0</v>
      </c>
      <c r="E44" s="8">
        <f>Data!AH39</f>
        <v>0</v>
      </c>
      <c r="F44" s="31">
        <f>Data!AI39</f>
        <v>0</v>
      </c>
      <c r="G44" s="31">
        <f>Data!AJ39</f>
        <v>0</v>
      </c>
      <c r="H44" s="8">
        <f>Data!AK39</f>
        <v>0</v>
      </c>
      <c r="I44" s="31">
        <f>Data!AL39</f>
        <v>0</v>
      </c>
      <c r="J44" s="31">
        <f>Data!AM39</f>
        <v>0</v>
      </c>
      <c r="K44" s="8">
        <f>Data!AN39</f>
        <v>0</v>
      </c>
      <c r="L44" s="31">
        <f t="shared" si="0"/>
        <v>0</v>
      </c>
      <c r="M44" s="31">
        <f t="shared" si="1"/>
        <v>0</v>
      </c>
      <c r="N44" s="8">
        <f t="shared" si="2"/>
        <v>0</v>
      </c>
      <c r="O44" s="31">
        <f>Data!AO39</f>
        <v>0</v>
      </c>
      <c r="P44" s="31">
        <f>Data!AP39</f>
        <v>0</v>
      </c>
      <c r="Q44" s="8">
        <f>Data!AQ39</f>
        <v>0</v>
      </c>
      <c r="R44" s="44" t="str">
        <f>Data!AV39</f>
        <v>Eastern</v>
      </c>
    </row>
    <row r="45" spans="1:18" x14ac:dyDescent="0.2">
      <c r="A45" s="2" t="str">
        <f>Data!A40</f>
        <v>Essex</v>
      </c>
      <c r="B45" s="4">
        <f>Data!AE40</f>
        <v>9</v>
      </c>
      <c r="C45" s="4">
        <f>Data!AF40</f>
        <v>1</v>
      </c>
      <c r="D45" s="4">
        <f>Data!AG40</f>
        <v>859</v>
      </c>
      <c r="E45" s="8">
        <f>Data!AH40</f>
        <v>28.2217659137577</v>
      </c>
      <c r="F45" s="31">
        <f>Data!AI40</f>
        <v>1</v>
      </c>
      <c r="G45" s="31">
        <f>Data!AJ40</f>
        <v>821</v>
      </c>
      <c r="H45" s="8">
        <f>Data!AK40</f>
        <v>26.973305954825463</v>
      </c>
      <c r="I45" s="31">
        <f>Data!AL40</f>
        <v>5</v>
      </c>
      <c r="J45" s="31">
        <f>Data!AM40</f>
        <v>4769</v>
      </c>
      <c r="K45" s="8">
        <f>Data!AN40</f>
        <v>31.336344969199178</v>
      </c>
      <c r="L45" s="31">
        <f t="shared" si="0"/>
        <v>7</v>
      </c>
      <c r="M45" s="31">
        <f t="shared" si="1"/>
        <v>6449</v>
      </c>
      <c r="N45" s="8">
        <f t="shared" si="2"/>
        <v>30.268113816368437</v>
      </c>
      <c r="O45" s="31">
        <f>Data!AO40</f>
        <v>1</v>
      </c>
      <c r="P45" s="31">
        <f>Data!AP40</f>
        <v>1306</v>
      </c>
      <c r="Q45" s="8">
        <f>Data!AQ40</f>
        <v>42.907597535934293</v>
      </c>
      <c r="R45" s="44" t="str">
        <f>Data!AV40</f>
        <v>Central</v>
      </c>
    </row>
    <row r="46" spans="1:18" x14ac:dyDescent="0.2">
      <c r="A46" s="2" t="str">
        <f>Data!A41</f>
        <v>Fairfax City</v>
      </c>
      <c r="B46" s="4">
        <f>Data!AE41</f>
        <v>0</v>
      </c>
      <c r="C46" s="4">
        <f>Data!AF41</f>
        <v>0</v>
      </c>
      <c r="D46" s="4">
        <f>Data!AG41</f>
        <v>0</v>
      </c>
      <c r="E46" s="8">
        <f>Data!AH41</f>
        <v>0</v>
      </c>
      <c r="F46" s="31">
        <f>Data!AI41</f>
        <v>0</v>
      </c>
      <c r="G46" s="31">
        <f>Data!AJ41</f>
        <v>0</v>
      </c>
      <c r="H46" s="8">
        <f>Data!AK41</f>
        <v>0</v>
      </c>
      <c r="I46" s="31">
        <f>Data!AL41</f>
        <v>0</v>
      </c>
      <c r="J46" s="31">
        <f>Data!AM41</f>
        <v>0</v>
      </c>
      <c r="K46" s="8">
        <f>Data!AN41</f>
        <v>0</v>
      </c>
      <c r="L46" s="31">
        <f t="shared" si="0"/>
        <v>0</v>
      </c>
      <c r="M46" s="31">
        <f t="shared" si="1"/>
        <v>0</v>
      </c>
      <c r="N46" s="8">
        <f t="shared" si="2"/>
        <v>0</v>
      </c>
      <c r="O46" s="31">
        <f>Data!AO41</f>
        <v>0</v>
      </c>
      <c r="P46" s="31">
        <f>Data!AP41</f>
        <v>0</v>
      </c>
      <c r="Q46" s="8">
        <f>Data!AQ41</f>
        <v>0</v>
      </c>
      <c r="R46" s="44" t="str">
        <f>Data!AV41</f>
        <v>Northern</v>
      </c>
    </row>
    <row r="47" spans="1:18" x14ac:dyDescent="0.2">
      <c r="A47" s="2" t="str">
        <f>Data!A42</f>
        <v>Fairfax County</v>
      </c>
      <c r="B47" s="4">
        <f>Data!AE42</f>
        <v>87</v>
      </c>
      <c r="C47" s="4">
        <f>Data!AF42</f>
        <v>21</v>
      </c>
      <c r="D47" s="4">
        <f>Data!AG42</f>
        <v>9359</v>
      </c>
      <c r="E47" s="8">
        <f>Data!AH42</f>
        <v>14.642026009582478</v>
      </c>
      <c r="F47" s="31">
        <f>Data!AI42</f>
        <v>33</v>
      </c>
      <c r="G47" s="31">
        <f>Data!AJ42</f>
        <v>41656</v>
      </c>
      <c r="H47" s="8">
        <f>Data!AK42</f>
        <v>41.471968141372656</v>
      </c>
      <c r="I47" s="31">
        <f>Data!AL42</f>
        <v>13</v>
      </c>
      <c r="J47" s="31">
        <f>Data!AM42</f>
        <v>5420</v>
      </c>
      <c r="K47" s="8">
        <f>Data!AN42</f>
        <v>13.697678091928605</v>
      </c>
      <c r="L47" s="31">
        <f t="shared" si="0"/>
        <v>67</v>
      </c>
      <c r="M47" s="31">
        <f t="shared" si="1"/>
        <v>56435</v>
      </c>
      <c r="N47" s="8">
        <f t="shared" si="2"/>
        <v>27.673541941217934</v>
      </c>
      <c r="O47" s="31">
        <f>Data!AO42</f>
        <v>18</v>
      </c>
      <c r="P47" s="31">
        <f>Data!AP42</f>
        <v>14843</v>
      </c>
      <c r="Q47" s="8">
        <f>Data!AQ42</f>
        <v>27.091946155601185</v>
      </c>
      <c r="R47" s="44" t="str">
        <f>Data!AV42</f>
        <v>Northern</v>
      </c>
    </row>
    <row r="48" spans="1:18" x14ac:dyDescent="0.2">
      <c r="A48" s="2" t="str">
        <f>Data!A43</f>
        <v>Falls Church</v>
      </c>
      <c r="B48" s="4">
        <f>Data!AE43</f>
        <v>0</v>
      </c>
      <c r="C48" s="4">
        <f>Data!AF43</f>
        <v>0</v>
      </c>
      <c r="D48" s="4">
        <f>Data!AG43</f>
        <v>0</v>
      </c>
      <c r="E48" s="8">
        <f>Data!AH43</f>
        <v>0</v>
      </c>
      <c r="F48" s="31">
        <f>Data!AI43</f>
        <v>0</v>
      </c>
      <c r="G48" s="31">
        <f>Data!AJ43</f>
        <v>0</v>
      </c>
      <c r="H48" s="8">
        <f>Data!AK43</f>
        <v>0</v>
      </c>
      <c r="I48" s="31">
        <f>Data!AL43</f>
        <v>0</v>
      </c>
      <c r="J48" s="31">
        <f>Data!AM43</f>
        <v>0</v>
      </c>
      <c r="K48" s="8">
        <f>Data!AN43</f>
        <v>0</v>
      </c>
      <c r="L48" s="31">
        <f t="shared" si="0"/>
        <v>0</v>
      </c>
      <c r="M48" s="31">
        <f t="shared" si="1"/>
        <v>0</v>
      </c>
      <c r="N48" s="8">
        <f t="shared" si="2"/>
        <v>0</v>
      </c>
      <c r="O48" s="31">
        <f>Data!AO43</f>
        <v>0</v>
      </c>
      <c r="P48" s="31">
        <f>Data!AP43</f>
        <v>0</v>
      </c>
      <c r="Q48" s="8">
        <f>Data!AQ43</f>
        <v>0</v>
      </c>
      <c r="R48" s="44" t="str">
        <f>Data!AV43</f>
        <v>Northern</v>
      </c>
    </row>
    <row r="49" spans="1:18" x14ac:dyDescent="0.2">
      <c r="A49" s="2" t="str">
        <f>Data!A44</f>
        <v>Fauquier</v>
      </c>
      <c r="B49" s="4">
        <f>Data!AE44</f>
        <v>23</v>
      </c>
      <c r="C49" s="4">
        <f>Data!AF44</f>
        <v>5</v>
      </c>
      <c r="D49" s="4">
        <f>Data!AG44</f>
        <v>1309</v>
      </c>
      <c r="E49" s="8">
        <f>Data!AH44</f>
        <v>8.6012320328542096</v>
      </c>
      <c r="F49" s="31">
        <f>Data!AI44</f>
        <v>12</v>
      </c>
      <c r="G49" s="31">
        <f>Data!AJ44</f>
        <v>11059</v>
      </c>
      <c r="H49" s="8">
        <f>Data!AK44</f>
        <v>30.277891854893909</v>
      </c>
      <c r="I49" s="31">
        <f>Data!AL44</f>
        <v>3</v>
      </c>
      <c r="J49" s="31">
        <f>Data!AM44</f>
        <v>39</v>
      </c>
      <c r="K49" s="8">
        <f>Data!AN44</f>
        <v>0.4271047227926078</v>
      </c>
      <c r="L49" s="31">
        <f t="shared" si="0"/>
        <v>20</v>
      </c>
      <c r="M49" s="31">
        <f t="shared" si="1"/>
        <v>12407</v>
      </c>
      <c r="N49" s="8">
        <f t="shared" si="2"/>
        <v>20.381108829568788</v>
      </c>
      <c r="O49" s="31">
        <f>Data!AO44</f>
        <v>3</v>
      </c>
      <c r="P49" s="31">
        <f>Data!AP44</f>
        <v>1484</v>
      </c>
      <c r="Q49" s="8">
        <f>Data!AQ44</f>
        <v>16.251882272416154</v>
      </c>
      <c r="R49" s="44" t="str">
        <f>Data!AV44</f>
        <v>Northern</v>
      </c>
    </row>
    <row r="50" spans="1:18" x14ac:dyDescent="0.2">
      <c r="A50" s="2" t="str">
        <f>Data!A45</f>
        <v>Floyd</v>
      </c>
      <c r="B50" s="4">
        <f>Data!AE45</f>
        <v>3</v>
      </c>
      <c r="C50" s="4">
        <f>Data!AF45</f>
        <v>0</v>
      </c>
      <c r="D50" s="4">
        <f>Data!AG45</f>
        <v>0</v>
      </c>
      <c r="E50" s="8">
        <f>Data!AH45</f>
        <v>0</v>
      </c>
      <c r="F50" s="31">
        <f>Data!AI45</f>
        <v>0</v>
      </c>
      <c r="G50" s="31">
        <f>Data!AJ45</f>
        <v>0</v>
      </c>
      <c r="H50" s="8">
        <f>Data!AK45</f>
        <v>0</v>
      </c>
      <c r="I50" s="31">
        <f>Data!AL45</f>
        <v>1</v>
      </c>
      <c r="J50" s="31">
        <f>Data!AM45</f>
        <v>810</v>
      </c>
      <c r="K50" s="8">
        <f>Data!AN45</f>
        <v>26.611909650924023</v>
      </c>
      <c r="L50" s="31">
        <f t="shared" si="0"/>
        <v>1</v>
      </c>
      <c r="M50" s="31">
        <f t="shared" si="1"/>
        <v>810</v>
      </c>
      <c r="N50" s="8">
        <f t="shared" si="2"/>
        <v>26.611909650924023</v>
      </c>
      <c r="O50" s="31">
        <f>Data!AO45</f>
        <v>2</v>
      </c>
      <c r="P50" s="31">
        <f>Data!AP45</f>
        <v>1378</v>
      </c>
      <c r="Q50" s="8">
        <f>Data!AQ45</f>
        <v>22.636550308008214</v>
      </c>
      <c r="R50" s="44" t="str">
        <f>Data!AV45</f>
        <v>Western</v>
      </c>
    </row>
    <row r="51" spans="1:18" x14ac:dyDescent="0.2">
      <c r="A51" s="2" t="str">
        <f>Data!A46</f>
        <v>Fluvanna</v>
      </c>
      <c r="B51" s="4">
        <f>Data!AE46</f>
        <v>14</v>
      </c>
      <c r="C51" s="4">
        <f>Data!AF46</f>
        <v>4</v>
      </c>
      <c r="D51" s="4">
        <f>Data!AG46</f>
        <v>1736</v>
      </c>
      <c r="E51" s="8">
        <f>Data!AH46</f>
        <v>14.258726899383984</v>
      </c>
      <c r="F51" s="31">
        <f>Data!AI46</f>
        <v>4</v>
      </c>
      <c r="G51" s="31">
        <f>Data!AJ46</f>
        <v>3559</v>
      </c>
      <c r="H51" s="8">
        <f>Data!AK46</f>
        <v>29.232032854209447</v>
      </c>
      <c r="I51" s="31">
        <f>Data!AL46</f>
        <v>1</v>
      </c>
      <c r="J51" s="31">
        <f>Data!AM46</f>
        <v>10</v>
      </c>
      <c r="K51" s="8">
        <f>Data!AN46</f>
        <v>0.32854209445585214</v>
      </c>
      <c r="L51" s="31">
        <f t="shared" si="0"/>
        <v>9</v>
      </c>
      <c r="M51" s="31">
        <f t="shared" si="1"/>
        <v>5305</v>
      </c>
      <c r="N51" s="8">
        <f t="shared" si="2"/>
        <v>19.365731234314396</v>
      </c>
      <c r="O51" s="31">
        <f>Data!AO46</f>
        <v>5</v>
      </c>
      <c r="P51" s="31">
        <f>Data!AP46</f>
        <v>813</v>
      </c>
      <c r="Q51" s="8">
        <f>Data!AQ46</f>
        <v>5.3420944558521555</v>
      </c>
      <c r="R51" s="44" t="str">
        <f>Data!AV46</f>
        <v>Central</v>
      </c>
    </row>
    <row r="52" spans="1:18" x14ac:dyDescent="0.2">
      <c r="A52" s="2" t="str">
        <f>Data!A47</f>
        <v>Franklin City</v>
      </c>
      <c r="B52" s="4">
        <f>Data!AE47</f>
        <v>2</v>
      </c>
      <c r="C52" s="4">
        <f>Data!AF47</f>
        <v>1</v>
      </c>
      <c r="D52" s="4">
        <f>Data!AG47</f>
        <v>149</v>
      </c>
      <c r="E52" s="8">
        <f>Data!AH47</f>
        <v>4.8952772073921968</v>
      </c>
      <c r="F52" s="31">
        <f>Data!AI47</f>
        <v>0</v>
      </c>
      <c r="G52" s="31">
        <f>Data!AJ47</f>
        <v>0</v>
      </c>
      <c r="H52" s="8">
        <f>Data!AK47</f>
        <v>0</v>
      </c>
      <c r="I52" s="31">
        <f>Data!AL47</f>
        <v>0</v>
      </c>
      <c r="J52" s="31">
        <f>Data!AM47</f>
        <v>0</v>
      </c>
      <c r="K52" s="8">
        <f>Data!AN47</f>
        <v>0</v>
      </c>
      <c r="L52" s="31">
        <f t="shared" si="0"/>
        <v>1</v>
      </c>
      <c r="M52" s="31">
        <f t="shared" si="1"/>
        <v>149</v>
      </c>
      <c r="N52" s="8">
        <f t="shared" si="2"/>
        <v>4.8952772073921968</v>
      </c>
      <c r="O52" s="31">
        <f>Data!AO47</f>
        <v>1</v>
      </c>
      <c r="P52" s="31">
        <f>Data!AP47</f>
        <v>365</v>
      </c>
      <c r="Q52" s="8">
        <f>Data!AQ47</f>
        <v>11.991786447638603</v>
      </c>
      <c r="R52" s="44" t="str">
        <f>Data!AV47</f>
        <v>Eastern</v>
      </c>
    </row>
    <row r="53" spans="1:18" x14ac:dyDescent="0.2">
      <c r="A53" s="2" t="str">
        <f>Data!A48</f>
        <v>Franklin County</v>
      </c>
      <c r="B53" s="4">
        <f>Data!AE48</f>
        <v>47</v>
      </c>
      <c r="C53" s="4">
        <f>Data!AF48</f>
        <v>12</v>
      </c>
      <c r="D53" s="4">
        <f>Data!AG48</f>
        <v>4422</v>
      </c>
      <c r="E53" s="8">
        <f>Data!AH48</f>
        <v>12.106776180698152</v>
      </c>
      <c r="F53" s="31">
        <f>Data!AI48</f>
        <v>20</v>
      </c>
      <c r="G53" s="31">
        <f>Data!AJ48</f>
        <v>16394</v>
      </c>
      <c r="H53" s="8">
        <f>Data!AK48</f>
        <v>26.930595482546202</v>
      </c>
      <c r="I53" s="31">
        <f>Data!AL48</f>
        <v>6</v>
      </c>
      <c r="J53" s="31">
        <f>Data!AM48</f>
        <v>2517</v>
      </c>
      <c r="K53" s="8">
        <f>Data!AN48</f>
        <v>13.782340862422998</v>
      </c>
      <c r="L53" s="31">
        <f t="shared" si="0"/>
        <v>38</v>
      </c>
      <c r="M53" s="31">
        <f t="shared" si="1"/>
        <v>23333</v>
      </c>
      <c r="N53" s="8">
        <f t="shared" si="2"/>
        <v>20.173349184048416</v>
      </c>
      <c r="O53" s="31">
        <f>Data!AO48</f>
        <v>9</v>
      </c>
      <c r="P53" s="31">
        <f>Data!AP48</f>
        <v>6442</v>
      </c>
      <c r="Q53" s="8">
        <f>Data!AQ48</f>
        <v>23.516313027606664</v>
      </c>
      <c r="R53" s="44" t="str">
        <f>Data!AV48</f>
        <v>Piedmont</v>
      </c>
    </row>
    <row r="54" spans="1:18" x14ac:dyDescent="0.2">
      <c r="A54" s="2" t="str">
        <f>Data!A49</f>
        <v>Frederick</v>
      </c>
      <c r="B54" s="4">
        <f>Data!AE49</f>
        <v>22</v>
      </c>
      <c r="C54" s="4">
        <f>Data!AF49</f>
        <v>6</v>
      </c>
      <c r="D54" s="4">
        <f>Data!AG49</f>
        <v>1775</v>
      </c>
      <c r="E54" s="8">
        <f>Data!AH49</f>
        <v>9.7193702943189582</v>
      </c>
      <c r="F54" s="31">
        <f>Data!AI49</f>
        <v>2</v>
      </c>
      <c r="G54" s="31">
        <f>Data!AJ49</f>
        <v>2381</v>
      </c>
      <c r="H54" s="8">
        <f>Data!AK49</f>
        <v>39.112936344969199</v>
      </c>
      <c r="I54" s="31">
        <f>Data!AL49</f>
        <v>6</v>
      </c>
      <c r="J54" s="31">
        <f>Data!AM49</f>
        <v>4234</v>
      </c>
      <c r="K54" s="8">
        <f>Data!AN49</f>
        <v>23.184120465434631</v>
      </c>
      <c r="L54" s="31">
        <f t="shared" si="0"/>
        <v>14</v>
      </c>
      <c r="M54" s="31">
        <f t="shared" si="1"/>
        <v>8390</v>
      </c>
      <c r="N54" s="8">
        <f t="shared" si="2"/>
        <v>19.689058374889999</v>
      </c>
      <c r="O54" s="31">
        <f>Data!AO49</f>
        <v>6</v>
      </c>
      <c r="P54" s="31">
        <f>Data!AP49</f>
        <v>7248</v>
      </c>
      <c r="Q54" s="8">
        <f>Data!AQ49</f>
        <v>39.687885010266939</v>
      </c>
      <c r="R54" s="44" t="str">
        <f>Data!AV49</f>
        <v>Northern</v>
      </c>
    </row>
    <row r="55" spans="1:18" x14ac:dyDescent="0.2">
      <c r="A55" s="2" t="str">
        <f>Data!A50</f>
        <v>Fredericksburg</v>
      </c>
      <c r="B55" s="4">
        <f>Data!AE50</f>
        <v>37</v>
      </c>
      <c r="C55" s="4">
        <f>Data!AF50</f>
        <v>6</v>
      </c>
      <c r="D55" s="4">
        <f>Data!AG50</f>
        <v>1810</v>
      </c>
      <c r="E55" s="8">
        <f>Data!AH50</f>
        <v>9.9110198494182065</v>
      </c>
      <c r="F55" s="31">
        <f>Data!AI50</f>
        <v>20</v>
      </c>
      <c r="G55" s="31">
        <f>Data!AJ50</f>
        <v>11641</v>
      </c>
      <c r="H55" s="8">
        <f>Data!AK50</f>
        <v>19.122792607802872</v>
      </c>
      <c r="I55" s="31">
        <f>Data!AL50</f>
        <v>9</v>
      </c>
      <c r="J55" s="31">
        <f>Data!AM50</f>
        <v>748</v>
      </c>
      <c r="K55" s="8">
        <f>Data!AN50</f>
        <v>2.7305498516997493</v>
      </c>
      <c r="L55" s="31">
        <f t="shared" si="0"/>
        <v>35</v>
      </c>
      <c r="M55" s="31">
        <f t="shared" si="1"/>
        <v>14199</v>
      </c>
      <c r="N55" s="8">
        <f t="shared" si="2"/>
        <v>13.3284834262247</v>
      </c>
      <c r="O55" s="31">
        <f>Data!AO50</f>
        <v>2</v>
      </c>
      <c r="P55" s="31">
        <f>Data!AP50</f>
        <v>1475</v>
      </c>
      <c r="Q55" s="8">
        <f>Data!AQ50</f>
        <v>24.229979466119097</v>
      </c>
      <c r="R55" s="44" t="str">
        <f>Data!AV50</f>
        <v>Northern</v>
      </c>
    </row>
    <row r="56" spans="1:18" x14ac:dyDescent="0.2">
      <c r="A56" s="2" t="str">
        <f>Data!A51</f>
        <v>Galax</v>
      </c>
      <c r="B56" s="4">
        <f>Data!AE51</f>
        <v>23</v>
      </c>
      <c r="C56" s="4">
        <f>Data!AF51</f>
        <v>3</v>
      </c>
      <c r="D56" s="4">
        <f>Data!AG51</f>
        <v>1343</v>
      </c>
      <c r="E56" s="8">
        <f>Data!AH51</f>
        <v>14.707734428473648</v>
      </c>
      <c r="F56" s="31">
        <f>Data!AI51</f>
        <v>12</v>
      </c>
      <c r="G56" s="31">
        <f>Data!AJ51</f>
        <v>10143</v>
      </c>
      <c r="H56" s="8">
        <f>Data!AK51</f>
        <v>27.770020533880903</v>
      </c>
      <c r="I56" s="31">
        <f>Data!AL51</f>
        <v>4</v>
      </c>
      <c r="J56" s="31">
        <f>Data!AM51</f>
        <v>1288</v>
      </c>
      <c r="K56" s="8">
        <f>Data!AN51</f>
        <v>10.57905544147844</v>
      </c>
      <c r="L56" s="31">
        <f t="shared" si="0"/>
        <v>19</v>
      </c>
      <c r="M56" s="31">
        <f t="shared" si="1"/>
        <v>12774</v>
      </c>
      <c r="N56" s="8">
        <f t="shared" si="2"/>
        <v>22.088403760942395</v>
      </c>
      <c r="O56" s="31">
        <f>Data!AO51</f>
        <v>4</v>
      </c>
      <c r="P56" s="31">
        <f>Data!AP51</f>
        <v>1240</v>
      </c>
      <c r="Q56" s="8">
        <f>Data!AQ51</f>
        <v>10.184804928131417</v>
      </c>
      <c r="R56" s="44" t="str">
        <f>Data!AV51</f>
        <v>Western</v>
      </c>
    </row>
    <row r="57" spans="1:18" x14ac:dyDescent="0.2">
      <c r="A57" s="2" t="str">
        <f>Data!A52</f>
        <v>Giles</v>
      </c>
      <c r="B57" s="4">
        <f>Data!AE52</f>
        <v>21</v>
      </c>
      <c r="C57" s="4">
        <f>Data!AF52</f>
        <v>6</v>
      </c>
      <c r="D57" s="4">
        <f>Data!AG52</f>
        <v>4153</v>
      </c>
      <c r="E57" s="8">
        <f>Data!AH52</f>
        <v>22.740588637919231</v>
      </c>
      <c r="F57" s="31">
        <f>Data!AI52</f>
        <v>6</v>
      </c>
      <c r="G57" s="31">
        <f>Data!AJ52</f>
        <v>3393</v>
      </c>
      <c r="H57" s="8">
        <f>Data!AK52</f>
        <v>18.579055441478438</v>
      </c>
      <c r="I57" s="31">
        <f>Data!AL52</f>
        <v>7</v>
      </c>
      <c r="J57" s="31">
        <f>Data!AM52</f>
        <v>1222</v>
      </c>
      <c r="K57" s="8">
        <f>Data!AN52</f>
        <v>5.7354062775007337</v>
      </c>
      <c r="L57" s="31">
        <f t="shared" si="0"/>
        <v>19</v>
      </c>
      <c r="M57" s="31">
        <f t="shared" si="1"/>
        <v>8768</v>
      </c>
      <c r="N57" s="8">
        <f t="shared" si="2"/>
        <v>15.161353074678482</v>
      </c>
      <c r="O57" s="31">
        <f>Data!AO52</f>
        <v>2</v>
      </c>
      <c r="P57" s="31">
        <f>Data!AP52</f>
        <v>724</v>
      </c>
      <c r="Q57" s="8">
        <f>Data!AQ52</f>
        <v>11.893223819301848</v>
      </c>
      <c r="R57" s="44" t="str">
        <f>Data!AV52</f>
        <v>Western</v>
      </c>
    </row>
    <row r="58" spans="1:18" x14ac:dyDescent="0.2">
      <c r="A58" s="2" t="str">
        <f>Data!A53</f>
        <v>Gloucester</v>
      </c>
      <c r="B58" s="4">
        <f>Data!AE53</f>
        <v>15</v>
      </c>
      <c r="C58" s="4">
        <f>Data!AF53</f>
        <v>1</v>
      </c>
      <c r="D58" s="4">
        <f>Data!AG53</f>
        <v>810</v>
      </c>
      <c r="E58" s="8">
        <f>Data!AH53</f>
        <v>26.611909650924023</v>
      </c>
      <c r="F58" s="31">
        <f>Data!AI53</f>
        <v>9</v>
      </c>
      <c r="G58" s="31">
        <f>Data!AJ53</f>
        <v>7939</v>
      </c>
      <c r="H58" s="8">
        <f>Data!AK53</f>
        <v>28.981063198722335</v>
      </c>
      <c r="I58" s="31">
        <f>Data!AL53</f>
        <v>0</v>
      </c>
      <c r="J58" s="31">
        <f>Data!AM53</f>
        <v>0</v>
      </c>
      <c r="K58" s="8">
        <f>Data!AN53</f>
        <v>0</v>
      </c>
      <c r="L58" s="31">
        <f t="shared" si="0"/>
        <v>10</v>
      </c>
      <c r="M58" s="31">
        <f t="shared" si="1"/>
        <v>8749</v>
      </c>
      <c r="N58" s="8">
        <f t="shared" si="2"/>
        <v>28.744147843942503</v>
      </c>
      <c r="O58" s="31">
        <f>Data!AO53</f>
        <v>5</v>
      </c>
      <c r="P58" s="31">
        <f>Data!AP53</f>
        <v>6267</v>
      </c>
      <c r="Q58" s="8">
        <f>Data!AQ53</f>
        <v>41.17946611909651</v>
      </c>
      <c r="R58" s="44" t="str">
        <f>Data!AV53</f>
        <v>Eastern</v>
      </c>
    </row>
    <row r="59" spans="1:18" x14ac:dyDescent="0.2">
      <c r="A59" s="2" t="str">
        <f>Data!A54</f>
        <v>Goochland</v>
      </c>
      <c r="B59" s="4">
        <f>Data!AE54</f>
        <v>4</v>
      </c>
      <c r="C59" s="4">
        <f>Data!AF54</f>
        <v>0</v>
      </c>
      <c r="D59" s="4">
        <f>Data!AG54</f>
        <v>0</v>
      </c>
      <c r="E59" s="8">
        <f>Data!AH54</f>
        <v>0</v>
      </c>
      <c r="F59" s="31">
        <f>Data!AI54</f>
        <v>0</v>
      </c>
      <c r="G59" s="31">
        <f>Data!AJ54</f>
        <v>0</v>
      </c>
      <c r="H59" s="8">
        <f>Data!AK54</f>
        <v>0</v>
      </c>
      <c r="I59" s="31">
        <f>Data!AL54</f>
        <v>3</v>
      </c>
      <c r="J59" s="31">
        <f>Data!AM54</f>
        <v>1002</v>
      </c>
      <c r="K59" s="8">
        <f>Data!AN54</f>
        <v>10.973305954825461</v>
      </c>
      <c r="L59" s="31">
        <f t="shared" si="0"/>
        <v>3</v>
      </c>
      <c r="M59" s="31">
        <f t="shared" si="1"/>
        <v>1002</v>
      </c>
      <c r="N59" s="8">
        <f t="shared" si="2"/>
        <v>10.973305954825461</v>
      </c>
      <c r="O59" s="31">
        <f>Data!AO54</f>
        <v>1</v>
      </c>
      <c r="P59" s="31">
        <f>Data!AP54</f>
        <v>1745</v>
      </c>
      <c r="Q59" s="8">
        <f>Data!AQ54</f>
        <v>57.330595482546201</v>
      </c>
      <c r="R59" s="44" t="str">
        <f>Data!AV54</f>
        <v>Central</v>
      </c>
    </row>
    <row r="60" spans="1:18" x14ac:dyDescent="0.2">
      <c r="A60" s="2" t="str">
        <f>Data!A55</f>
        <v>Grayson</v>
      </c>
      <c r="B60" s="4">
        <f>Data!AE55</f>
        <v>16</v>
      </c>
      <c r="C60" s="4">
        <f>Data!AF55</f>
        <v>2</v>
      </c>
      <c r="D60" s="4">
        <f>Data!AG55</f>
        <v>980</v>
      </c>
      <c r="E60" s="8">
        <f>Data!AH55</f>
        <v>16.098562628336754</v>
      </c>
      <c r="F60" s="31">
        <f>Data!AI55</f>
        <v>7</v>
      </c>
      <c r="G60" s="31">
        <f>Data!AJ55</f>
        <v>3554</v>
      </c>
      <c r="H60" s="8">
        <f>Data!AK55</f>
        <v>16.680551481372838</v>
      </c>
      <c r="I60" s="31">
        <f>Data!AL55</f>
        <v>2</v>
      </c>
      <c r="J60" s="31">
        <f>Data!AM55</f>
        <v>1803</v>
      </c>
      <c r="K60" s="8">
        <f>Data!AN55</f>
        <v>29.618069815195071</v>
      </c>
      <c r="L60" s="31">
        <f t="shared" si="0"/>
        <v>11</v>
      </c>
      <c r="M60" s="31">
        <f t="shared" si="1"/>
        <v>6337</v>
      </c>
      <c r="N60" s="8">
        <f t="shared" si="2"/>
        <v>18.927011386970321</v>
      </c>
      <c r="O60" s="31">
        <f>Data!AO55</f>
        <v>5</v>
      </c>
      <c r="P60" s="31">
        <f>Data!AP55</f>
        <v>4864</v>
      </c>
      <c r="Q60" s="8">
        <f>Data!AQ55</f>
        <v>31.960574948665297</v>
      </c>
      <c r="R60" s="44" t="str">
        <f>Data!AV55</f>
        <v>Western</v>
      </c>
    </row>
    <row r="61" spans="1:18" x14ac:dyDescent="0.2">
      <c r="A61" s="2" t="str">
        <f>Data!A56</f>
        <v>Greene</v>
      </c>
      <c r="B61" s="4">
        <f>Data!AE56</f>
        <v>3</v>
      </c>
      <c r="C61" s="4">
        <f>Data!AF56</f>
        <v>1</v>
      </c>
      <c r="D61" s="4">
        <f>Data!AG56</f>
        <v>690</v>
      </c>
      <c r="E61" s="8">
        <f>Data!AH56</f>
        <v>22.669404517453799</v>
      </c>
      <c r="F61" s="31">
        <f>Data!AI56</f>
        <v>0</v>
      </c>
      <c r="G61" s="31">
        <f>Data!AJ56</f>
        <v>0</v>
      </c>
      <c r="H61" s="8">
        <f>Data!AK56</f>
        <v>0</v>
      </c>
      <c r="I61" s="31">
        <f>Data!AL56</f>
        <v>1</v>
      </c>
      <c r="J61" s="31">
        <f>Data!AM56</f>
        <v>311</v>
      </c>
      <c r="K61" s="8">
        <f>Data!AN56</f>
        <v>10.217659137577002</v>
      </c>
      <c r="L61" s="31">
        <f t="shared" si="0"/>
        <v>2</v>
      </c>
      <c r="M61" s="31">
        <f t="shared" si="1"/>
        <v>1001</v>
      </c>
      <c r="N61" s="8">
        <f t="shared" si="2"/>
        <v>16.4435318275154</v>
      </c>
      <c r="O61" s="31">
        <f>Data!AO56</f>
        <v>1</v>
      </c>
      <c r="P61" s="31">
        <f>Data!AP56</f>
        <v>718</v>
      </c>
      <c r="Q61" s="8">
        <f>Data!AQ56</f>
        <v>23.589322381930184</v>
      </c>
      <c r="R61" s="44" t="str">
        <f>Data!AV56</f>
        <v>Northern</v>
      </c>
    </row>
    <row r="62" spans="1:18" x14ac:dyDescent="0.2">
      <c r="A62" s="2" t="str">
        <f>Data!A57</f>
        <v>Greensville</v>
      </c>
      <c r="B62" s="4">
        <f>Data!AE57</f>
        <v>9</v>
      </c>
      <c r="C62" s="4">
        <f>Data!AF57</f>
        <v>2</v>
      </c>
      <c r="D62" s="4">
        <f>Data!AG57</f>
        <v>1877</v>
      </c>
      <c r="E62" s="8">
        <f>Data!AH57</f>
        <v>30.833675564681723</v>
      </c>
      <c r="F62" s="31">
        <f>Data!AI57</f>
        <v>3</v>
      </c>
      <c r="G62" s="31">
        <f>Data!AJ57</f>
        <v>1854</v>
      </c>
      <c r="H62" s="8">
        <f>Data!AK57</f>
        <v>20.303901437371664</v>
      </c>
      <c r="I62" s="31">
        <f>Data!AL57</f>
        <v>2</v>
      </c>
      <c r="J62" s="31">
        <f>Data!AM57</f>
        <v>424</v>
      </c>
      <c r="K62" s="8">
        <f>Data!AN57</f>
        <v>6.9650924024640659</v>
      </c>
      <c r="L62" s="31">
        <f t="shared" si="0"/>
        <v>7</v>
      </c>
      <c r="M62" s="31">
        <f t="shared" si="1"/>
        <v>4155</v>
      </c>
      <c r="N62" s="8">
        <f t="shared" si="2"/>
        <v>19.501320035200937</v>
      </c>
      <c r="O62" s="31">
        <f>Data!AO57</f>
        <v>2</v>
      </c>
      <c r="P62" s="31">
        <f>Data!AP57</f>
        <v>812</v>
      </c>
      <c r="Q62" s="8">
        <f>Data!AQ57</f>
        <v>13.338809034907598</v>
      </c>
      <c r="R62" s="44" t="str">
        <f>Data!AV57</f>
        <v>Eastern</v>
      </c>
    </row>
    <row r="63" spans="1:18" x14ac:dyDescent="0.2">
      <c r="A63" s="2" t="str">
        <f>Data!A58</f>
        <v>Halifax</v>
      </c>
      <c r="B63" s="4">
        <f>Data!AE58</f>
        <v>12</v>
      </c>
      <c r="C63" s="4">
        <f>Data!AF58</f>
        <v>2</v>
      </c>
      <c r="D63" s="4">
        <f>Data!AG58</f>
        <v>4206</v>
      </c>
      <c r="E63" s="8">
        <f>Data!AH58</f>
        <v>69.092402464065714</v>
      </c>
      <c r="F63" s="31">
        <f>Data!AI58</f>
        <v>1</v>
      </c>
      <c r="G63" s="31">
        <f>Data!AJ58</f>
        <v>1174</v>
      </c>
      <c r="H63" s="8">
        <f>Data!AK58</f>
        <v>38.570841889117041</v>
      </c>
      <c r="I63" s="31">
        <f>Data!AL58</f>
        <v>1</v>
      </c>
      <c r="J63" s="31">
        <f>Data!AM58</f>
        <v>136</v>
      </c>
      <c r="K63" s="8">
        <f>Data!AN58</f>
        <v>4.4681724845995889</v>
      </c>
      <c r="L63" s="31">
        <f t="shared" si="0"/>
        <v>4</v>
      </c>
      <c r="M63" s="31">
        <f t="shared" si="1"/>
        <v>5516</v>
      </c>
      <c r="N63" s="8">
        <f t="shared" si="2"/>
        <v>45.30595482546201</v>
      </c>
      <c r="O63" s="31">
        <f>Data!AO58</f>
        <v>6</v>
      </c>
      <c r="P63" s="31">
        <f>Data!AP58</f>
        <v>8202</v>
      </c>
      <c r="Q63" s="8">
        <f>Data!AQ58</f>
        <v>44.911704312114992</v>
      </c>
      <c r="R63" s="44" t="str">
        <f>Data!AV58</f>
        <v>Piedmont</v>
      </c>
    </row>
    <row r="64" spans="1:18" x14ac:dyDescent="0.2">
      <c r="A64" s="2" t="str">
        <f>Data!A59</f>
        <v>Hampton</v>
      </c>
      <c r="B64" s="4">
        <f>Data!AE59</f>
        <v>36</v>
      </c>
      <c r="C64" s="4">
        <f>Data!AF59</f>
        <v>10</v>
      </c>
      <c r="D64" s="4">
        <f>Data!AG59</f>
        <v>2401</v>
      </c>
      <c r="E64" s="8">
        <f>Data!AH59</f>
        <v>7.8882956878850097</v>
      </c>
      <c r="F64" s="31">
        <f>Data!AI59</f>
        <v>14</v>
      </c>
      <c r="G64" s="31">
        <f>Data!AJ59</f>
        <v>12822</v>
      </c>
      <c r="H64" s="8">
        <f>Data!AK59</f>
        <v>30.089762393663833</v>
      </c>
      <c r="I64" s="31">
        <f>Data!AL59</f>
        <v>3</v>
      </c>
      <c r="J64" s="31">
        <f>Data!AM59</f>
        <v>999</v>
      </c>
      <c r="K64" s="8">
        <f>Data!AN59</f>
        <v>10.940451745379876</v>
      </c>
      <c r="L64" s="31">
        <f t="shared" si="0"/>
        <v>27</v>
      </c>
      <c r="M64" s="31">
        <f t="shared" si="1"/>
        <v>16222</v>
      </c>
      <c r="N64" s="8">
        <f t="shared" si="2"/>
        <v>19.739295763936418</v>
      </c>
      <c r="O64" s="31">
        <f>Data!AO59</f>
        <v>9</v>
      </c>
      <c r="P64" s="31">
        <f>Data!AP59</f>
        <v>6378</v>
      </c>
      <c r="Q64" s="8">
        <f>Data!AQ59</f>
        <v>23.282683093771389</v>
      </c>
      <c r="R64" s="44" t="str">
        <f>Data!AV59</f>
        <v>Eastern</v>
      </c>
    </row>
    <row r="65" spans="1:18" x14ac:dyDescent="0.2">
      <c r="A65" s="2" t="str">
        <f>Data!A60</f>
        <v>Hanover</v>
      </c>
      <c r="B65" s="4">
        <f>Data!AE60</f>
        <v>18</v>
      </c>
      <c r="C65" s="4">
        <f>Data!AF60</f>
        <v>3</v>
      </c>
      <c r="D65" s="4">
        <f>Data!AG60</f>
        <v>989</v>
      </c>
      <c r="E65" s="8">
        <f>Data!AH60</f>
        <v>10.830937713894594</v>
      </c>
      <c r="F65" s="31">
        <f>Data!AI60</f>
        <v>1</v>
      </c>
      <c r="G65" s="31">
        <f>Data!AJ60</f>
        <v>622</v>
      </c>
      <c r="H65" s="8">
        <f>Data!AK60</f>
        <v>20.435318275154003</v>
      </c>
      <c r="I65" s="31">
        <f>Data!AL60</f>
        <v>2</v>
      </c>
      <c r="J65" s="31">
        <f>Data!AM60</f>
        <v>415</v>
      </c>
      <c r="K65" s="8">
        <f>Data!AN60</f>
        <v>6.8172484599589325</v>
      </c>
      <c r="L65" s="31">
        <f t="shared" si="0"/>
        <v>6</v>
      </c>
      <c r="M65" s="31">
        <f t="shared" si="1"/>
        <v>2026</v>
      </c>
      <c r="N65" s="8">
        <f t="shared" si="2"/>
        <v>11.093771389459276</v>
      </c>
      <c r="O65" s="31">
        <f>Data!AO60</f>
        <v>11</v>
      </c>
      <c r="P65" s="31">
        <f>Data!AP60</f>
        <v>6456</v>
      </c>
      <c r="Q65" s="8">
        <f>Data!AQ60</f>
        <v>19.282434198245287</v>
      </c>
      <c r="R65" s="44" t="str">
        <f>Data!AV60</f>
        <v>Central</v>
      </c>
    </row>
    <row r="66" spans="1:18" x14ac:dyDescent="0.2">
      <c r="A66" s="2" t="str">
        <f>Data!A61</f>
        <v>Harrisonburg</v>
      </c>
      <c r="B66" s="4">
        <f>Data!AE61</f>
        <v>0</v>
      </c>
      <c r="C66" s="4">
        <f>Data!AF61</f>
        <v>0</v>
      </c>
      <c r="D66" s="4">
        <f>Data!AG61</f>
        <v>0</v>
      </c>
      <c r="E66" s="8">
        <f>Data!AH61</f>
        <v>0</v>
      </c>
      <c r="F66" s="31">
        <f>Data!AI61</f>
        <v>0</v>
      </c>
      <c r="G66" s="31">
        <f>Data!AJ61</f>
        <v>0</v>
      </c>
      <c r="H66" s="8">
        <f>Data!AK61</f>
        <v>0</v>
      </c>
      <c r="I66" s="31">
        <f>Data!AL61</f>
        <v>0</v>
      </c>
      <c r="J66" s="31">
        <f>Data!AM61</f>
        <v>0</v>
      </c>
      <c r="K66" s="8">
        <f>Data!AN61</f>
        <v>0</v>
      </c>
      <c r="L66" s="31">
        <f t="shared" si="0"/>
        <v>0</v>
      </c>
      <c r="M66" s="31">
        <f t="shared" si="1"/>
        <v>0</v>
      </c>
      <c r="N66" s="8">
        <f t="shared" si="2"/>
        <v>0</v>
      </c>
      <c r="O66" s="31">
        <f>Data!AO61</f>
        <v>0</v>
      </c>
      <c r="P66" s="31">
        <f>Data!AP61</f>
        <v>0</v>
      </c>
      <c r="Q66" s="8">
        <f>Data!AQ61</f>
        <v>0</v>
      </c>
      <c r="R66" s="44" t="str">
        <f>Data!AV61</f>
        <v>Northern</v>
      </c>
    </row>
    <row r="67" spans="1:18" x14ac:dyDescent="0.2">
      <c r="A67" s="2" t="str">
        <f>Data!A62</f>
        <v>Henrico</v>
      </c>
      <c r="B67" s="4">
        <f>Data!AE62</f>
        <v>41</v>
      </c>
      <c r="C67" s="4">
        <f>Data!AF62</f>
        <v>12</v>
      </c>
      <c r="D67" s="4">
        <f>Data!AG62</f>
        <v>7697</v>
      </c>
      <c r="E67" s="8">
        <f>Data!AH62</f>
        <v>21.073237508555781</v>
      </c>
      <c r="F67" s="31">
        <f>Data!AI62</f>
        <v>9</v>
      </c>
      <c r="G67" s="31">
        <f>Data!AJ62</f>
        <v>12214</v>
      </c>
      <c r="H67" s="8">
        <f>Data!AK62</f>
        <v>44.586812685375314</v>
      </c>
      <c r="I67" s="31">
        <f>Data!AL62</f>
        <v>3</v>
      </c>
      <c r="J67" s="31">
        <f>Data!AM62</f>
        <v>1869</v>
      </c>
      <c r="K67" s="8">
        <f>Data!AN62</f>
        <v>20.468172484599588</v>
      </c>
      <c r="L67" s="31">
        <f t="shared" si="0"/>
        <v>24</v>
      </c>
      <c r="M67" s="31">
        <f t="shared" si="1"/>
        <v>21780</v>
      </c>
      <c r="N67" s="8">
        <f t="shared" si="2"/>
        <v>29.815195071868583</v>
      </c>
      <c r="O67" s="31">
        <f>Data!AO62</f>
        <v>14</v>
      </c>
      <c r="P67" s="31">
        <f>Data!AP62</f>
        <v>14548</v>
      </c>
      <c r="Q67" s="8">
        <f>Data!AQ62</f>
        <v>34.140217072455265</v>
      </c>
      <c r="R67" s="44" t="str">
        <f>Data!AV62</f>
        <v>Central</v>
      </c>
    </row>
    <row r="68" spans="1:18" x14ac:dyDescent="0.2">
      <c r="A68" s="2" t="str">
        <f>Data!A63</f>
        <v>Henry</v>
      </c>
      <c r="B68" s="4">
        <f>Data!AE63</f>
        <v>33</v>
      </c>
      <c r="C68" s="4">
        <f>Data!AF63</f>
        <v>7</v>
      </c>
      <c r="D68" s="4">
        <f>Data!AG63</f>
        <v>4170</v>
      </c>
      <c r="E68" s="8">
        <f>Data!AH63</f>
        <v>19.571721912584334</v>
      </c>
      <c r="F68" s="31">
        <f>Data!AI63</f>
        <v>10</v>
      </c>
      <c r="G68" s="31">
        <f>Data!AJ63</f>
        <v>9051</v>
      </c>
      <c r="H68" s="8">
        <f>Data!AK63</f>
        <v>29.73634496919918</v>
      </c>
      <c r="I68" s="31">
        <f>Data!AL63</f>
        <v>8</v>
      </c>
      <c r="J68" s="31">
        <f>Data!AM63</f>
        <v>1063</v>
      </c>
      <c r="K68" s="8">
        <f>Data!AN63</f>
        <v>4.3655030800821359</v>
      </c>
      <c r="L68" s="31">
        <f t="shared" si="0"/>
        <v>25</v>
      </c>
      <c r="M68" s="31">
        <f t="shared" si="1"/>
        <v>14284</v>
      </c>
      <c r="N68" s="8">
        <f t="shared" si="2"/>
        <v>18.771581108829569</v>
      </c>
      <c r="O68" s="31">
        <f>Data!AO63</f>
        <v>5</v>
      </c>
      <c r="P68" s="31">
        <f>Data!AP63</f>
        <v>3305</v>
      </c>
      <c r="Q68" s="8">
        <f>Data!AQ63</f>
        <v>21.716632443531829</v>
      </c>
      <c r="R68" s="44" t="str">
        <f>Data!AV63</f>
        <v>Piedmont</v>
      </c>
    </row>
    <row r="69" spans="1:18" x14ac:dyDescent="0.2">
      <c r="A69" s="2" t="str">
        <f>Data!A64</f>
        <v>Highland</v>
      </c>
      <c r="B69" s="4">
        <f>Data!AE64</f>
        <v>2</v>
      </c>
      <c r="C69" s="4">
        <f>Data!AF64</f>
        <v>0</v>
      </c>
      <c r="D69" s="4">
        <f>Data!AG64</f>
        <v>0</v>
      </c>
      <c r="E69" s="8">
        <f>Data!AH64</f>
        <v>0</v>
      </c>
      <c r="F69" s="31">
        <f>Data!AI64</f>
        <v>2</v>
      </c>
      <c r="G69" s="31">
        <f>Data!AJ64</f>
        <v>2350</v>
      </c>
      <c r="H69" s="8">
        <f>Data!AK64</f>
        <v>38.603696098562629</v>
      </c>
      <c r="I69" s="31">
        <f>Data!AL64</f>
        <v>0</v>
      </c>
      <c r="J69" s="31">
        <f>Data!AM64</f>
        <v>0</v>
      </c>
      <c r="K69" s="8">
        <f>Data!AN64</f>
        <v>0</v>
      </c>
      <c r="L69" s="31">
        <f t="shared" si="0"/>
        <v>2</v>
      </c>
      <c r="M69" s="31">
        <f t="shared" si="1"/>
        <v>2350</v>
      </c>
      <c r="N69" s="8">
        <f t="shared" si="2"/>
        <v>38.603696098562629</v>
      </c>
      <c r="O69" s="31">
        <f>Data!AO64</f>
        <v>0</v>
      </c>
      <c r="P69" s="31">
        <f>Data!AP64</f>
        <v>0</v>
      </c>
      <c r="Q69" s="8">
        <f>Data!AQ64</f>
        <v>0</v>
      </c>
      <c r="R69" s="44" t="str">
        <f>Data!AV64</f>
        <v>Piedmont</v>
      </c>
    </row>
    <row r="70" spans="1:18" x14ac:dyDescent="0.2">
      <c r="A70" s="2" t="str">
        <f>Data!A65</f>
        <v>Hopewell</v>
      </c>
      <c r="B70" s="4">
        <f>Data!AE65</f>
        <v>12</v>
      </c>
      <c r="C70" s="4">
        <f>Data!AF65</f>
        <v>0</v>
      </c>
      <c r="D70" s="4">
        <f>Data!AG65</f>
        <v>0</v>
      </c>
      <c r="E70" s="8">
        <f>Data!AH65</f>
        <v>0</v>
      </c>
      <c r="F70" s="31">
        <f>Data!AI65</f>
        <v>9</v>
      </c>
      <c r="G70" s="31">
        <f>Data!AJ65</f>
        <v>11445</v>
      </c>
      <c r="H70" s="8">
        <f>Data!AK65</f>
        <v>41.779603011635871</v>
      </c>
      <c r="I70" s="31">
        <f>Data!AL65</f>
        <v>2</v>
      </c>
      <c r="J70" s="31">
        <f>Data!AM65</f>
        <v>689</v>
      </c>
      <c r="K70" s="8">
        <f>Data!AN65</f>
        <v>11.318275154004107</v>
      </c>
      <c r="L70" s="31">
        <f t="shared" si="0"/>
        <v>11</v>
      </c>
      <c r="M70" s="31">
        <f t="shared" si="1"/>
        <v>12134</v>
      </c>
      <c r="N70" s="8">
        <f t="shared" si="2"/>
        <v>36.241179764793728</v>
      </c>
      <c r="O70" s="31">
        <f>Data!AO65</f>
        <v>1</v>
      </c>
      <c r="P70" s="31">
        <f>Data!AP65</f>
        <v>774</v>
      </c>
      <c r="Q70" s="8">
        <f>Data!AQ65</f>
        <v>25.429158110882955</v>
      </c>
      <c r="R70" s="44" t="str">
        <f>Data!AV65</f>
        <v>Central</v>
      </c>
    </row>
    <row r="71" spans="1:18" x14ac:dyDescent="0.2">
      <c r="A71" s="2" t="str">
        <f>Data!A66</f>
        <v>Isle Of Wight</v>
      </c>
      <c r="B71" s="4">
        <f>Data!AE66</f>
        <v>7</v>
      </c>
      <c r="C71" s="4">
        <f>Data!AF66</f>
        <v>0</v>
      </c>
      <c r="D71" s="4">
        <f>Data!AG66</f>
        <v>0</v>
      </c>
      <c r="E71" s="8">
        <f>Data!AH66</f>
        <v>0</v>
      </c>
      <c r="F71" s="31">
        <f>Data!AI66</f>
        <v>2</v>
      </c>
      <c r="G71" s="31">
        <f>Data!AJ66</f>
        <v>3460</v>
      </c>
      <c r="H71" s="8">
        <f>Data!AK66</f>
        <v>56.837782340862425</v>
      </c>
      <c r="I71" s="31">
        <f>Data!AL66</f>
        <v>4</v>
      </c>
      <c r="J71" s="31">
        <f>Data!AM66</f>
        <v>1463</v>
      </c>
      <c r="K71" s="8">
        <f>Data!AN66</f>
        <v>12.016427104722792</v>
      </c>
      <c r="L71" s="31">
        <f t="shared" si="0"/>
        <v>6</v>
      </c>
      <c r="M71" s="31">
        <f t="shared" si="1"/>
        <v>4923</v>
      </c>
      <c r="N71" s="8">
        <f t="shared" si="2"/>
        <v>26.956878850102669</v>
      </c>
      <c r="O71" s="31">
        <f>Data!AO66</f>
        <v>1</v>
      </c>
      <c r="P71" s="31">
        <f>Data!AP66</f>
        <v>380</v>
      </c>
      <c r="Q71" s="8">
        <f>Data!AQ66</f>
        <v>12.484599589322382</v>
      </c>
      <c r="R71" s="44" t="str">
        <f>Data!AV66</f>
        <v>Eastern</v>
      </c>
    </row>
    <row r="72" spans="1:18" x14ac:dyDescent="0.2">
      <c r="A72" s="2" t="str">
        <f>Data!A67</f>
        <v>James City</v>
      </c>
      <c r="B72" s="4">
        <f>Data!AE67</f>
        <v>6</v>
      </c>
      <c r="C72" s="4">
        <f>Data!AF67</f>
        <v>4</v>
      </c>
      <c r="D72" s="4">
        <f>Data!AG67</f>
        <v>1138</v>
      </c>
      <c r="E72" s="8">
        <f>Data!AH67</f>
        <v>9.3470225872689934</v>
      </c>
      <c r="F72" s="31">
        <f>Data!AI67</f>
        <v>0</v>
      </c>
      <c r="G72" s="31">
        <f>Data!AJ67</f>
        <v>0</v>
      </c>
      <c r="H72" s="8">
        <f>Data!AK67</f>
        <v>0</v>
      </c>
      <c r="I72" s="31">
        <f>Data!AL67</f>
        <v>0</v>
      </c>
      <c r="J72" s="31">
        <f>Data!AM67</f>
        <v>0</v>
      </c>
      <c r="K72" s="8">
        <f>Data!AN67</f>
        <v>0</v>
      </c>
      <c r="L72" s="31">
        <f t="shared" ref="L72:L135" si="3">I72+F72+C72</f>
        <v>4</v>
      </c>
      <c r="M72" s="31">
        <f t="shared" ref="M72:M135" si="4">J72+G72+D72</f>
        <v>1138</v>
      </c>
      <c r="N72" s="8">
        <f t="shared" ref="N72:N135" si="5">IF(L72=0,0,(M72/L72)/30.4375)</f>
        <v>9.3470225872689934</v>
      </c>
      <c r="O72" s="31">
        <f>Data!AO67</f>
        <v>2</v>
      </c>
      <c r="P72" s="31">
        <f>Data!AP67</f>
        <v>1391</v>
      </c>
      <c r="Q72" s="8">
        <f>Data!AQ67</f>
        <v>22.850102669404517</v>
      </c>
      <c r="R72" s="44" t="str">
        <f>Data!AV67</f>
        <v>Eastern</v>
      </c>
    </row>
    <row r="73" spans="1:18" x14ac:dyDescent="0.2">
      <c r="A73" s="2" t="str">
        <f>Data!A68</f>
        <v>King And Queen</v>
      </c>
      <c r="B73" s="4">
        <f>Data!AE68</f>
        <v>3</v>
      </c>
      <c r="C73" s="4">
        <f>Data!AF68</f>
        <v>0</v>
      </c>
      <c r="D73" s="4">
        <f>Data!AG68</f>
        <v>0</v>
      </c>
      <c r="E73" s="8">
        <f>Data!AH68</f>
        <v>0</v>
      </c>
      <c r="F73" s="31">
        <f>Data!AI68</f>
        <v>0</v>
      </c>
      <c r="G73" s="31">
        <f>Data!AJ68</f>
        <v>0</v>
      </c>
      <c r="H73" s="8">
        <f>Data!AK68</f>
        <v>0</v>
      </c>
      <c r="I73" s="31">
        <f>Data!AL68</f>
        <v>0</v>
      </c>
      <c r="J73" s="31">
        <f>Data!AM68</f>
        <v>0</v>
      </c>
      <c r="K73" s="8">
        <f>Data!AN68</f>
        <v>0</v>
      </c>
      <c r="L73" s="31">
        <f t="shared" si="3"/>
        <v>0</v>
      </c>
      <c r="M73" s="31">
        <f t="shared" si="4"/>
        <v>0</v>
      </c>
      <c r="N73" s="8">
        <f t="shared" si="5"/>
        <v>0</v>
      </c>
      <c r="O73" s="31">
        <f>Data!AO68</f>
        <v>1</v>
      </c>
      <c r="P73" s="31">
        <f>Data!AP68</f>
        <v>421</v>
      </c>
      <c r="Q73" s="8">
        <f>Data!AQ68</f>
        <v>13.831622176591376</v>
      </c>
      <c r="R73" s="44" t="str">
        <f>Data!AV68</f>
        <v>Central</v>
      </c>
    </row>
    <row r="74" spans="1:18" x14ac:dyDescent="0.2">
      <c r="A74" s="2" t="str">
        <f>Data!A69</f>
        <v>King George</v>
      </c>
      <c r="B74" s="4">
        <f>Data!AE69</f>
        <v>8</v>
      </c>
      <c r="C74" s="4">
        <f>Data!AF69</f>
        <v>0</v>
      </c>
      <c r="D74" s="4">
        <f>Data!AG69</f>
        <v>0</v>
      </c>
      <c r="E74" s="8">
        <f>Data!AH69</f>
        <v>0</v>
      </c>
      <c r="F74" s="31">
        <f>Data!AI69</f>
        <v>5</v>
      </c>
      <c r="G74" s="31">
        <f>Data!AJ69</f>
        <v>6010</v>
      </c>
      <c r="H74" s="8">
        <f>Data!AK69</f>
        <v>39.49075975359343</v>
      </c>
      <c r="I74" s="31">
        <f>Data!AL69</f>
        <v>2</v>
      </c>
      <c r="J74" s="31">
        <f>Data!AM69</f>
        <v>104</v>
      </c>
      <c r="K74" s="8">
        <f>Data!AN69</f>
        <v>1.7084188911704312</v>
      </c>
      <c r="L74" s="31">
        <f t="shared" si="3"/>
        <v>7</v>
      </c>
      <c r="M74" s="31">
        <f t="shared" si="4"/>
        <v>6114</v>
      </c>
      <c r="N74" s="8">
        <f t="shared" si="5"/>
        <v>28.695805221472572</v>
      </c>
      <c r="O74" s="31">
        <f>Data!AO69</f>
        <v>1</v>
      </c>
      <c r="P74" s="31">
        <f>Data!AP69</f>
        <v>512</v>
      </c>
      <c r="Q74" s="8">
        <f>Data!AQ69</f>
        <v>16.821355236139631</v>
      </c>
      <c r="R74" s="44" t="str">
        <f>Data!AV69</f>
        <v>Northern</v>
      </c>
    </row>
    <row r="75" spans="1:18" x14ac:dyDescent="0.2">
      <c r="A75" s="2" t="str">
        <f>Data!A70</f>
        <v>King William</v>
      </c>
      <c r="B75" s="4">
        <f>Data!AE70</f>
        <v>2</v>
      </c>
      <c r="C75" s="4">
        <f>Data!AF70</f>
        <v>0</v>
      </c>
      <c r="D75" s="4">
        <f>Data!AG70</f>
        <v>0</v>
      </c>
      <c r="E75" s="8">
        <f>Data!AH70</f>
        <v>0</v>
      </c>
      <c r="F75" s="31">
        <f>Data!AI70</f>
        <v>0</v>
      </c>
      <c r="G75" s="31">
        <f>Data!AJ70</f>
        <v>0</v>
      </c>
      <c r="H75" s="8">
        <f>Data!AK70</f>
        <v>0</v>
      </c>
      <c r="I75" s="31">
        <f>Data!AL70</f>
        <v>0</v>
      </c>
      <c r="J75" s="31">
        <f>Data!AM70</f>
        <v>0</v>
      </c>
      <c r="K75" s="8">
        <f>Data!AN70</f>
        <v>0</v>
      </c>
      <c r="L75" s="31">
        <f t="shared" si="3"/>
        <v>0</v>
      </c>
      <c r="M75" s="31">
        <f t="shared" si="4"/>
        <v>0</v>
      </c>
      <c r="N75" s="8">
        <f t="shared" si="5"/>
        <v>0</v>
      </c>
      <c r="O75" s="31">
        <f>Data!AO70</f>
        <v>2</v>
      </c>
      <c r="P75" s="31">
        <f>Data!AP70</f>
        <v>857</v>
      </c>
      <c r="Q75" s="8">
        <f>Data!AQ70</f>
        <v>14.078028747433265</v>
      </c>
      <c r="R75" s="44" t="str">
        <f>Data!AV70</f>
        <v>Central</v>
      </c>
    </row>
    <row r="76" spans="1:18" x14ac:dyDescent="0.2">
      <c r="A76" s="2" t="str">
        <f>Data!A71</f>
        <v>Lancaster</v>
      </c>
      <c r="B76" s="4">
        <f>Data!AE71</f>
        <v>2</v>
      </c>
      <c r="C76" s="4">
        <f>Data!AF71</f>
        <v>1</v>
      </c>
      <c r="D76" s="4">
        <f>Data!AG71</f>
        <v>485</v>
      </c>
      <c r="E76" s="8">
        <f>Data!AH71</f>
        <v>15.93429158110883</v>
      </c>
      <c r="F76" s="31">
        <f>Data!AI71</f>
        <v>0</v>
      </c>
      <c r="G76" s="31">
        <f>Data!AJ71</f>
        <v>0</v>
      </c>
      <c r="H76" s="8">
        <f>Data!AK71</f>
        <v>0</v>
      </c>
      <c r="I76" s="31">
        <f>Data!AL71</f>
        <v>0</v>
      </c>
      <c r="J76" s="31">
        <f>Data!AM71</f>
        <v>0</v>
      </c>
      <c r="K76" s="8">
        <f>Data!AN71</f>
        <v>0</v>
      </c>
      <c r="L76" s="31">
        <f t="shared" si="3"/>
        <v>1</v>
      </c>
      <c r="M76" s="31">
        <f t="shared" si="4"/>
        <v>485</v>
      </c>
      <c r="N76" s="8">
        <f t="shared" si="5"/>
        <v>15.93429158110883</v>
      </c>
      <c r="O76" s="31">
        <f>Data!AO71</f>
        <v>1</v>
      </c>
      <c r="P76" s="31">
        <f>Data!AP71</f>
        <v>1880</v>
      </c>
      <c r="Q76" s="8">
        <f>Data!AQ71</f>
        <v>61.765913757700204</v>
      </c>
      <c r="R76" s="44" t="str">
        <f>Data!AV71</f>
        <v>Central</v>
      </c>
    </row>
    <row r="77" spans="1:18" x14ac:dyDescent="0.2">
      <c r="A77" s="2" t="str">
        <f>Data!A72</f>
        <v>Lee</v>
      </c>
      <c r="B77" s="4">
        <f>Data!AE72</f>
        <v>28</v>
      </c>
      <c r="C77" s="4">
        <f>Data!AF72</f>
        <v>17</v>
      </c>
      <c r="D77" s="4">
        <f>Data!AG72</f>
        <v>5586</v>
      </c>
      <c r="E77" s="8">
        <f>Data!AH72</f>
        <v>10.795506703708176</v>
      </c>
      <c r="F77" s="31">
        <f>Data!AI72</f>
        <v>4</v>
      </c>
      <c r="G77" s="31">
        <f>Data!AJ72</f>
        <v>2981</v>
      </c>
      <c r="H77" s="8">
        <f>Data!AK72</f>
        <v>24.484599589322382</v>
      </c>
      <c r="I77" s="31">
        <f>Data!AL72</f>
        <v>1</v>
      </c>
      <c r="J77" s="31">
        <f>Data!AM72</f>
        <v>17</v>
      </c>
      <c r="K77" s="8">
        <f>Data!AN72</f>
        <v>0.55852156057494862</v>
      </c>
      <c r="L77" s="31">
        <f t="shared" si="3"/>
        <v>22</v>
      </c>
      <c r="M77" s="31">
        <f t="shared" si="4"/>
        <v>8584</v>
      </c>
      <c r="N77" s="8">
        <f t="shared" si="5"/>
        <v>12.819115176404704</v>
      </c>
      <c r="O77" s="31">
        <f>Data!AO72</f>
        <v>6</v>
      </c>
      <c r="P77" s="31">
        <f>Data!AP72</f>
        <v>4707</v>
      </c>
      <c r="Q77" s="8">
        <f>Data!AQ72</f>
        <v>25.774127310061601</v>
      </c>
      <c r="R77" s="44" t="str">
        <f>Data!AV72</f>
        <v>Western</v>
      </c>
    </row>
    <row r="78" spans="1:18" x14ac:dyDescent="0.2">
      <c r="A78" s="2" t="str">
        <f>Data!A73</f>
        <v>Lexington</v>
      </c>
      <c r="B78" s="4">
        <f>Data!AE73</f>
        <v>0</v>
      </c>
      <c r="C78" s="4">
        <f>Data!AF73</f>
        <v>0</v>
      </c>
      <c r="D78" s="4">
        <f>Data!AG73</f>
        <v>0</v>
      </c>
      <c r="E78" s="8">
        <f>Data!AH73</f>
        <v>0</v>
      </c>
      <c r="F78" s="31">
        <f>Data!AI73</f>
        <v>0</v>
      </c>
      <c r="G78" s="31">
        <f>Data!AJ73</f>
        <v>0</v>
      </c>
      <c r="H78" s="8">
        <f>Data!AK73</f>
        <v>0</v>
      </c>
      <c r="I78" s="31">
        <f>Data!AL73</f>
        <v>0</v>
      </c>
      <c r="J78" s="31">
        <f>Data!AM73</f>
        <v>0</v>
      </c>
      <c r="K78" s="8">
        <f>Data!AN73</f>
        <v>0</v>
      </c>
      <c r="L78" s="31">
        <f t="shared" si="3"/>
        <v>0</v>
      </c>
      <c r="M78" s="31">
        <f t="shared" si="4"/>
        <v>0</v>
      </c>
      <c r="N78" s="8">
        <f t="shared" si="5"/>
        <v>0</v>
      </c>
      <c r="O78" s="31">
        <f>Data!AO73</f>
        <v>0</v>
      </c>
      <c r="P78" s="31">
        <f>Data!AP73</f>
        <v>0</v>
      </c>
      <c r="Q78" s="8">
        <f>Data!AQ73</f>
        <v>0</v>
      </c>
      <c r="R78" s="44" t="str">
        <f>Data!AV73</f>
        <v>Piedmont</v>
      </c>
    </row>
    <row r="79" spans="1:18" x14ac:dyDescent="0.2">
      <c r="A79" s="2" t="str">
        <f>Data!A74</f>
        <v>Loudoun</v>
      </c>
      <c r="B79" s="4">
        <f>Data!AE74</f>
        <v>33</v>
      </c>
      <c r="C79" s="4">
        <f>Data!AF74</f>
        <v>13</v>
      </c>
      <c r="D79" s="4">
        <f>Data!AG74</f>
        <v>3081</v>
      </c>
      <c r="E79" s="8">
        <f>Data!AH74</f>
        <v>7.786447638603696</v>
      </c>
      <c r="F79" s="31">
        <f>Data!AI74</f>
        <v>10</v>
      </c>
      <c r="G79" s="31">
        <f>Data!AJ74</f>
        <v>11287</v>
      </c>
      <c r="H79" s="8">
        <f>Data!AK74</f>
        <v>37.082546201232034</v>
      </c>
      <c r="I79" s="31">
        <f>Data!AL74</f>
        <v>3</v>
      </c>
      <c r="J79" s="31">
        <f>Data!AM74</f>
        <v>1201</v>
      </c>
      <c r="K79" s="8">
        <f>Data!AN74</f>
        <v>13.152635181382614</v>
      </c>
      <c r="L79" s="31">
        <f t="shared" si="3"/>
        <v>26</v>
      </c>
      <c r="M79" s="31">
        <f t="shared" si="4"/>
        <v>15569</v>
      </c>
      <c r="N79" s="8">
        <f t="shared" si="5"/>
        <v>19.67335334070447</v>
      </c>
      <c r="O79" s="31">
        <f>Data!AO74</f>
        <v>7</v>
      </c>
      <c r="P79" s="31">
        <f>Data!AP74</f>
        <v>8948</v>
      </c>
      <c r="Q79" s="8">
        <f>Data!AQ74</f>
        <v>41.997066588442358</v>
      </c>
      <c r="R79" s="44" t="str">
        <f>Data!AV74</f>
        <v>Northern</v>
      </c>
    </row>
    <row r="80" spans="1:18" x14ac:dyDescent="0.2">
      <c r="A80" s="2" t="str">
        <f>Data!A75</f>
        <v>Louisa</v>
      </c>
      <c r="B80" s="4">
        <f>Data!AE75</f>
        <v>23</v>
      </c>
      <c r="C80" s="4">
        <f>Data!AF75</f>
        <v>5</v>
      </c>
      <c r="D80" s="4">
        <f>Data!AG75</f>
        <v>1069</v>
      </c>
      <c r="E80" s="8">
        <f>Data!AH75</f>
        <v>7.0242299794661198</v>
      </c>
      <c r="F80" s="31">
        <f>Data!AI75</f>
        <v>9</v>
      </c>
      <c r="G80" s="31">
        <f>Data!AJ75</f>
        <v>7422</v>
      </c>
      <c r="H80" s="8">
        <f>Data!AK75</f>
        <v>27.093771389459274</v>
      </c>
      <c r="I80" s="31">
        <f>Data!AL75</f>
        <v>4</v>
      </c>
      <c r="J80" s="31">
        <f>Data!AM75</f>
        <v>886</v>
      </c>
      <c r="K80" s="8">
        <f>Data!AN75</f>
        <v>7.2772073921971252</v>
      </c>
      <c r="L80" s="31">
        <f t="shared" si="3"/>
        <v>18</v>
      </c>
      <c r="M80" s="31">
        <f t="shared" si="4"/>
        <v>9377</v>
      </c>
      <c r="N80" s="8">
        <f t="shared" si="5"/>
        <v>17.115217887291809</v>
      </c>
      <c r="O80" s="31">
        <f>Data!AO75</f>
        <v>4</v>
      </c>
      <c r="P80" s="31">
        <f>Data!AP75</f>
        <v>2758</v>
      </c>
      <c r="Q80" s="8">
        <f>Data!AQ75</f>
        <v>22.652977412731005</v>
      </c>
      <c r="R80" s="44" t="str">
        <f>Data!AV75</f>
        <v>Northern</v>
      </c>
    </row>
    <row r="81" spans="1:18" x14ac:dyDescent="0.2">
      <c r="A81" s="2" t="str">
        <f>Data!A76</f>
        <v>Lunenburg</v>
      </c>
      <c r="B81" s="4">
        <f>Data!AE76</f>
        <v>2</v>
      </c>
      <c r="C81" s="4">
        <f>Data!AF76</f>
        <v>1</v>
      </c>
      <c r="D81" s="4">
        <f>Data!AG76</f>
        <v>532</v>
      </c>
      <c r="E81" s="8">
        <f>Data!AH76</f>
        <v>17.478439425051334</v>
      </c>
      <c r="F81" s="31">
        <f>Data!AI76</f>
        <v>0</v>
      </c>
      <c r="G81" s="31">
        <f>Data!AJ76</f>
        <v>0</v>
      </c>
      <c r="H81" s="8">
        <f>Data!AK76</f>
        <v>0</v>
      </c>
      <c r="I81" s="31">
        <f>Data!AL76</f>
        <v>1</v>
      </c>
      <c r="J81" s="31">
        <f>Data!AM76</f>
        <v>56</v>
      </c>
      <c r="K81" s="8">
        <f>Data!AN76</f>
        <v>1.839835728952772</v>
      </c>
      <c r="L81" s="31">
        <f t="shared" si="3"/>
        <v>2</v>
      </c>
      <c r="M81" s="31">
        <f t="shared" si="4"/>
        <v>588</v>
      </c>
      <c r="N81" s="8">
        <f t="shared" si="5"/>
        <v>9.6591375770020527</v>
      </c>
      <c r="O81" s="31">
        <f>Data!AO76</f>
        <v>0</v>
      </c>
      <c r="P81" s="31">
        <f>Data!AP76</f>
        <v>0</v>
      </c>
      <c r="Q81" s="8">
        <f>Data!AQ76</f>
        <v>0</v>
      </c>
      <c r="R81" s="44" t="str">
        <f>Data!AV76</f>
        <v>Central</v>
      </c>
    </row>
    <row r="82" spans="1:18" x14ac:dyDescent="0.2">
      <c r="A82" s="2" t="str">
        <f>Data!A77</f>
        <v>Lynchburg</v>
      </c>
      <c r="B82" s="4">
        <f>Data!AE77</f>
        <v>79</v>
      </c>
      <c r="C82" s="4">
        <f>Data!AF77</f>
        <v>29</v>
      </c>
      <c r="D82" s="4">
        <f>Data!AG77</f>
        <v>11210</v>
      </c>
      <c r="E82" s="8">
        <f>Data!AH77</f>
        <v>12.699851306379665</v>
      </c>
      <c r="F82" s="31">
        <f>Data!AI77</f>
        <v>26</v>
      </c>
      <c r="G82" s="31">
        <f>Data!AJ77</f>
        <v>20168</v>
      </c>
      <c r="H82" s="8">
        <f>Data!AK77</f>
        <v>25.48475754225241</v>
      </c>
      <c r="I82" s="31">
        <f>Data!AL77</f>
        <v>5</v>
      </c>
      <c r="J82" s="31">
        <f>Data!AM77</f>
        <v>2037</v>
      </c>
      <c r="K82" s="8">
        <f>Data!AN77</f>
        <v>13.384804928131416</v>
      </c>
      <c r="L82" s="31">
        <f t="shared" si="3"/>
        <v>60</v>
      </c>
      <c r="M82" s="31">
        <f t="shared" si="4"/>
        <v>33415</v>
      </c>
      <c r="N82" s="8">
        <f t="shared" si="5"/>
        <v>18.297056810403831</v>
      </c>
      <c r="O82" s="31">
        <f>Data!AO77</f>
        <v>16</v>
      </c>
      <c r="P82" s="31">
        <f>Data!AP77</f>
        <v>16599</v>
      </c>
      <c r="Q82" s="8">
        <f>Data!AQ77</f>
        <v>34.08418891170431</v>
      </c>
      <c r="R82" s="44" t="str">
        <f>Data!AV77</f>
        <v>Piedmont</v>
      </c>
    </row>
    <row r="83" spans="1:18" x14ac:dyDescent="0.2">
      <c r="A83" s="2" t="str">
        <f>Data!A78</f>
        <v>Madison</v>
      </c>
      <c r="B83" s="4">
        <f>Data!AE78</f>
        <v>21</v>
      </c>
      <c r="C83" s="4">
        <f>Data!AF78</f>
        <v>7</v>
      </c>
      <c r="D83" s="4">
        <f>Data!AG78</f>
        <v>4331</v>
      </c>
      <c r="E83" s="8">
        <f>Data!AH78</f>
        <v>20.327368729832795</v>
      </c>
      <c r="F83" s="31">
        <f>Data!AI78</f>
        <v>3</v>
      </c>
      <c r="G83" s="31">
        <f>Data!AJ78</f>
        <v>2782</v>
      </c>
      <c r="H83" s="8">
        <f>Data!AK78</f>
        <v>30.466803559206024</v>
      </c>
      <c r="I83" s="31">
        <f>Data!AL78</f>
        <v>2</v>
      </c>
      <c r="J83" s="31">
        <f>Data!AM78</f>
        <v>799</v>
      </c>
      <c r="K83" s="8">
        <f>Data!AN78</f>
        <v>13.125256673511293</v>
      </c>
      <c r="L83" s="31">
        <f t="shared" si="3"/>
        <v>12</v>
      </c>
      <c r="M83" s="31">
        <f t="shared" si="4"/>
        <v>7912</v>
      </c>
      <c r="N83" s="8">
        <f t="shared" si="5"/>
        <v>21.661875427789187</v>
      </c>
      <c r="O83" s="31">
        <f>Data!AO78</f>
        <v>9</v>
      </c>
      <c r="P83" s="31">
        <f>Data!AP78</f>
        <v>9465</v>
      </c>
      <c r="Q83" s="8">
        <f>Data!AQ78</f>
        <v>34.551676933607119</v>
      </c>
      <c r="R83" s="44" t="str">
        <f>Data!AV78</f>
        <v>Northern</v>
      </c>
    </row>
    <row r="84" spans="1:18" x14ac:dyDescent="0.2">
      <c r="A84" s="2" t="str">
        <f>Data!A79</f>
        <v>Manassas</v>
      </c>
      <c r="B84" s="4">
        <f>Data!AE79</f>
        <v>11</v>
      </c>
      <c r="C84" s="4">
        <f>Data!AF79</f>
        <v>5</v>
      </c>
      <c r="D84" s="4">
        <f>Data!AG79</f>
        <v>1822</v>
      </c>
      <c r="E84" s="8">
        <f>Data!AH79</f>
        <v>11.972073921971251</v>
      </c>
      <c r="F84" s="31">
        <f>Data!AI79</f>
        <v>3</v>
      </c>
      <c r="G84" s="31">
        <f>Data!AJ79</f>
        <v>3123</v>
      </c>
      <c r="H84" s="8">
        <f>Data!AK79</f>
        <v>34.201232032854207</v>
      </c>
      <c r="I84" s="31">
        <f>Data!AL79</f>
        <v>0</v>
      </c>
      <c r="J84" s="31">
        <f>Data!AM79</f>
        <v>0</v>
      </c>
      <c r="K84" s="8">
        <f>Data!AN79</f>
        <v>0</v>
      </c>
      <c r="L84" s="31">
        <f t="shared" si="3"/>
        <v>8</v>
      </c>
      <c r="M84" s="31">
        <f t="shared" si="4"/>
        <v>4945</v>
      </c>
      <c r="N84" s="8">
        <f t="shared" si="5"/>
        <v>20.308008213552363</v>
      </c>
      <c r="O84" s="31">
        <f>Data!AO79</f>
        <v>3</v>
      </c>
      <c r="P84" s="31">
        <f>Data!AP79</f>
        <v>1214</v>
      </c>
      <c r="Q84" s="8">
        <f>Data!AQ79</f>
        <v>13.295003422313485</v>
      </c>
      <c r="R84" s="44" t="str">
        <f>Data!AV79</f>
        <v>Northern</v>
      </c>
    </row>
    <row r="85" spans="1:18" x14ac:dyDescent="0.2">
      <c r="A85" s="2" t="str">
        <f>Data!A80</f>
        <v>Manassas Park</v>
      </c>
      <c r="B85" s="4">
        <f>Data!AE80</f>
        <v>1</v>
      </c>
      <c r="C85" s="4">
        <f>Data!AF80</f>
        <v>1</v>
      </c>
      <c r="D85" s="4">
        <f>Data!AG80</f>
        <v>46</v>
      </c>
      <c r="E85" s="8">
        <f>Data!AH80</f>
        <v>1.5112936344969199</v>
      </c>
      <c r="F85" s="31">
        <f>Data!AI80</f>
        <v>0</v>
      </c>
      <c r="G85" s="31">
        <f>Data!AJ80</f>
        <v>0</v>
      </c>
      <c r="H85" s="8">
        <f>Data!AK80</f>
        <v>0</v>
      </c>
      <c r="I85" s="31">
        <f>Data!AL80</f>
        <v>0</v>
      </c>
      <c r="J85" s="31">
        <f>Data!AM80</f>
        <v>0</v>
      </c>
      <c r="K85" s="8">
        <f>Data!AN80</f>
        <v>0</v>
      </c>
      <c r="L85" s="31">
        <f t="shared" si="3"/>
        <v>1</v>
      </c>
      <c r="M85" s="31">
        <f t="shared" si="4"/>
        <v>46</v>
      </c>
      <c r="N85" s="8">
        <f t="shared" si="5"/>
        <v>1.5112936344969199</v>
      </c>
      <c r="O85" s="31">
        <f>Data!AO80</f>
        <v>0</v>
      </c>
      <c r="P85" s="31">
        <f>Data!AP80</f>
        <v>0</v>
      </c>
      <c r="Q85" s="8">
        <f>Data!AQ80</f>
        <v>0</v>
      </c>
      <c r="R85" s="44" t="str">
        <f>Data!AV80</f>
        <v>Northern</v>
      </c>
    </row>
    <row r="86" spans="1:18" x14ac:dyDescent="0.2">
      <c r="A86" s="2" t="str">
        <f>Data!A81</f>
        <v>Martinsville</v>
      </c>
      <c r="B86" s="4">
        <f>Data!AE81</f>
        <v>0</v>
      </c>
      <c r="C86" s="4">
        <f>Data!AF81</f>
        <v>0</v>
      </c>
      <c r="D86" s="4">
        <f>Data!AG81</f>
        <v>0</v>
      </c>
      <c r="E86" s="8">
        <f>Data!AH81</f>
        <v>0</v>
      </c>
      <c r="F86" s="31">
        <f>Data!AI81</f>
        <v>0</v>
      </c>
      <c r="G86" s="31">
        <f>Data!AJ81</f>
        <v>0</v>
      </c>
      <c r="H86" s="8">
        <f>Data!AK81</f>
        <v>0</v>
      </c>
      <c r="I86" s="31">
        <f>Data!AL81</f>
        <v>0</v>
      </c>
      <c r="J86" s="31">
        <f>Data!AM81</f>
        <v>0</v>
      </c>
      <c r="K86" s="8">
        <f>Data!AN81</f>
        <v>0</v>
      </c>
      <c r="L86" s="31">
        <f t="shared" si="3"/>
        <v>0</v>
      </c>
      <c r="M86" s="31">
        <f t="shared" si="4"/>
        <v>0</v>
      </c>
      <c r="N86" s="8">
        <f t="shared" si="5"/>
        <v>0</v>
      </c>
      <c r="O86" s="31">
        <f>Data!AO81</f>
        <v>0</v>
      </c>
      <c r="P86" s="31">
        <f>Data!AP81</f>
        <v>0</v>
      </c>
      <c r="Q86" s="8">
        <f>Data!AQ81</f>
        <v>0</v>
      </c>
      <c r="R86" s="44" t="str">
        <f>Data!AV81</f>
        <v>Piedmont</v>
      </c>
    </row>
    <row r="87" spans="1:18" x14ac:dyDescent="0.2">
      <c r="A87" s="2" t="str">
        <f>Data!A82</f>
        <v>Mathews</v>
      </c>
      <c r="B87" s="4">
        <f>Data!AE82</f>
        <v>4</v>
      </c>
      <c r="C87" s="4">
        <f>Data!AF82</f>
        <v>0</v>
      </c>
      <c r="D87" s="4">
        <f>Data!AG82</f>
        <v>0</v>
      </c>
      <c r="E87" s="8">
        <f>Data!AH82</f>
        <v>0</v>
      </c>
      <c r="F87" s="31">
        <f>Data!AI82</f>
        <v>2</v>
      </c>
      <c r="G87" s="31">
        <f>Data!AJ82</f>
        <v>1320</v>
      </c>
      <c r="H87" s="8">
        <f>Data!AK82</f>
        <v>21.683778234086244</v>
      </c>
      <c r="I87" s="31">
        <f>Data!AL82</f>
        <v>2</v>
      </c>
      <c r="J87" s="31">
        <f>Data!AM82</f>
        <v>512</v>
      </c>
      <c r="K87" s="8">
        <f>Data!AN82</f>
        <v>8.4106776180698155</v>
      </c>
      <c r="L87" s="31">
        <f t="shared" si="3"/>
        <v>4</v>
      </c>
      <c r="M87" s="31">
        <f t="shared" si="4"/>
        <v>1832</v>
      </c>
      <c r="N87" s="8">
        <f t="shared" si="5"/>
        <v>15.047227926078028</v>
      </c>
      <c r="O87" s="31">
        <f>Data!AO82</f>
        <v>0</v>
      </c>
      <c r="P87" s="31">
        <f>Data!AP82</f>
        <v>0</v>
      </c>
      <c r="Q87" s="8">
        <f>Data!AQ82</f>
        <v>0</v>
      </c>
      <c r="R87" s="44" t="str">
        <f>Data!AV82</f>
        <v>Eastern</v>
      </c>
    </row>
    <row r="88" spans="1:18" x14ac:dyDescent="0.2">
      <c r="A88" s="2" t="str">
        <f>Data!A83</f>
        <v>Mecklenburg</v>
      </c>
      <c r="B88" s="4">
        <f>Data!AE83</f>
        <v>10</v>
      </c>
      <c r="C88" s="4">
        <f>Data!AF83</f>
        <v>6</v>
      </c>
      <c r="D88" s="4">
        <f>Data!AG83</f>
        <v>1574</v>
      </c>
      <c r="E88" s="8">
        <f>Data!AH83</f>
        <v>8.6187542778918544</v>
      </c>
      <c r="F88" s="31">
        <f>Data!AI83</f>
        <v>0</v>
      </c>
      <c r="G88" s="31">
        <f>Data!AJ83</f>
        <v>0</v>
      </c>
      <c r="H88" s="8">
        <f>Data!AK83</f>
        <v>0</v>
      </c>
      <c r="I88" s="31">
        <f>Data!AL83</f>
        <v>3</v>
      </c>
      <c r="J88" s="31">
        <f>Data!AM83</f>
        <v>284</v>
      </c>
      <c r="K88" s="8">
        <f>Data!AN83</f>
        <v>3.1101984941820673</v>
      </c>
      <c r="L88" s="31">
        <f t="shared" si="3"/>
        <v>9</v>
      </c>
      <c r="M88" s="31">
        <f t="shared" si="4"/>
        <v>1858</v>
      </c>
      <c r="N88" s="8">
        <f t="shared" si="5"/>
        <v>6.782569016655259</v>
      </c>
      <c r="O88" s="31">
        <f>Data!AO83</f>
        <v>1</v>
      </c>
      <c r="P88" s="31">
        <f>Data!AP83</f>
        <v>402</v>
      </c>
      <c r="Q88" s="8">
        <f>Data!AQ83</f>
        <v>13.207392197125257</v>
      </c>
      <c r="R88" s="44" t="str">
        <f>Data!AV83</f>
        <v>Piedmont</v>
      </c>
    </row>
    <row r="89" spans="1:18" x14ac:dyDescent="0.2">
      <c r="A89" s="2" t="str">
        <f>Data!A84</f>
        <v>Middlesex</v>
      </c>
      <c r="B89" s="4">
        <f>Data!AE84</f>
        <v>7</v>
      </c>
      <c r="C89" s="4">
        <f>Data!AF84</f>
        <v>0</v>
      </c>
      <c r="D89" s="4">
        <f>Data!AG84</f>
        <v>0</v>
      </c>
      <c r="E89" s="8">
        <f>Data!AH84</f>
        <v>0</v>
      </c>
      <c r="F89" s="31">
        <f>Data!AI84</f>
        <v>4</v>
      </c>
      <c r="G89" s="31">
        <f>Data!AJ84</f>
        <v>2213</v>
      </c>
      <c r="H89" s="8">
        <f>Data!AK84</f>
        <v>18.17659137577002</v>
      </c>
      <c r="I89" s="31">
        <f>Data!AL84</f>
        <v>2</v>
      </c>
      <c r="J89" s="31">
        <f>Data!AM84</f>
        <v>376</v>
      </c>
      <c r="K89" s="8">
        <f>Data!AN84</f>
        <v>6.1765913757700206</v>
      </c>
      <c r="L89" s="31">
        <f t="shared" si="3"/>
        <v>6</v>
      </c>
      <c r="M89" s="31">
        <f t="shared" si="4"/>
        <v>2589</v>
      </c>
      <c r="N89" s="8">
        <f t="shared" si="5"/>
        <v>14.17659137577002</v>
      </c>
      <c r="O89" s="31">
        <f>Data!AO84</f>
        <v>1</v>
      </c>
      <c r="P89" s="31">
        <f>Data!AP84</f>
        <v>360</v>
      </c>
      <c r="Q89" s="8">
        <f>Data!AQ84</f>
        <v>11.827515400410677</v>
      </c>
      <c r="R89" s="44" t="str">
        <f>Data!AV84</f>
        <v>Central</v>
      </c>
    </row>
    <row r="90" spans="1:18" x14ac:dyDescent="0.2">
      <c r="A90" s="2" t="str">
        <f>Data!A85</f>
        <v>Montgomery</v>
      </c>
      <c r="B90" s="4">
        <f>Data!AE85</f>
        <v>17</v>
      </c>
      <c r="C90" s="4">
        <f>Data!AF85</f>
        <v>3</v>
      </c>
      <c r="D90" s="4">
        <f>Data!AG85</f>
        <v>1432</v>
      </c>
      <c r="E90" s="8">
        <f>Data!AH85</f>
        <v>15.682409308692675</v>
      </c>
      <c r="F90" s="31">
        <f>Data!AI85</f>
        <v>11</v>
      </c>
      <c r="G90" s="31">
        <f>Data!AJ85</f>
        <v>6041</v>
      </c>
      <c r="H90" s="8">
        <f>Data!AK85</f>
        <v>18.04293447825275</v>
      </c>
      <c r="I90" s="31">
        <f>Data!AL85</f>
        <v>1</v>
      </c>
      <c r="J90" s="31">
        <f>Data!AM85</f>
        <v>74</v>
      </c>
      <c r="K90" s="8">
        <f>Data!AN85</f>
        <v>2.431211498973306</v>
      </c>
      <c r="L90" s="31">
        <f t="shared" si="3"/>
        <v>15</v>
      </c>
      <c r="M90" s="31">
        <f t="shared" si="4"/>
        <v>7547</v>
      </c>
      <c r="N90" s="8">
        <f t="shared" si="5"/>
        <v>16.530047912388774</v>
      </c>
      <c r="O90" s="31">
        <f>Data!AO85</f>
        <v>1</v>
      </c>
      <c r="P90" s="31">
        <f>Data!AP85</f>
        <v>146</v>
      </c>
      <c r="Q90" s="8">
        <f>Data!AQ85</f>
        <v>4.7967145790554415</v>
      </c>
      <c r="R90" s="44" t="str">
        <f>Data!AV85</f>
        <v>Western</v>
      </c>
    </row>
    <row r="91" spans="1:18" x14ac:dyDescent="0.2">
      <c r="A91" s="2" t="str">
        <f>Data!A86</f>
        <v>Nelson</v>
      </c>
      <c r="B91" s="4">
        <f>Data!AE86</f>
        <v>5</v>
      </c>
      <c r="C91" s="4">
        <f>Data!AF86</f>
        <v>3</v>
      </c>
      <c r="D91" s="4">
        <f>Data!AG86</f>
        <v>1070</v>
      </c>
      <c r="E91" s="8">
        <f>Data!AH86</f>
        <v>11.718001368925394</v>
      </c>
      <c r="F91" s="31">
        <f>Data!AI86</f>
        <v>0</v>
      </c>
      <c r="G91" s="31">
        <f>Data!AJ86</f>
        <v>0</v>
      </c>
      <c r="H91" s="8">
        <f>Data!AK86</f>
        <v>0</v>
      </c>
      <c r="I91" s="31">
        <f>Data!AL86</f>
        <v>0</v>
      </c>
      <c r="J91" s="31">
        <f>Data!AM86</f>
        <v>0</v>
      </c>
      <c r="K91" s="8">
        <f>Data!AN86</f>
        <v>0</v>
      </c>
      <c r="L91" s="31">
        <f t="shared" si="3"/>
        <v>3</v>
      </c>
      <c r="M91" s="31">
        <f t="shared" si="4"/>
        <v>1070</v>
      </c>
      <c r="N91" s="8">
        <f t="shared" si="5"/>
        <v>11.718001368925394</v>
      </c>
      <c r="O91" s="31">
        <f>Data!AO86</f>
        <v>2</v>
      </c>
      <c r="P91" s="31">
        <f>Data!AP86</f>
        <v>2079</v>
      </c>
      <c r="Q91" s="8">
        <f>Data!AQ86</f>
        <v>34.151950718685832</v>
      </c>
      <c r="R91" s="44" t="str">
        <f>Data!AV86</f>
        <v>Piedmont</v>
      </c>
    </row>
    <row r="92" spans="1:18" x14ac:dyDescent="0.2">
      <c r="A92" s="2" t="str">
        <f>Data!A87</f>
        <v>New Kent</v>
      </c>
      <c r="B92" s="4">
        <f>Data!AE87</f>
        <v>1</v>
      </c>
      <c r="C92" s="4">
        <f>Data!AF87</f>
        <v>0</v>
      </c>
      <c r="D92" s="4">
        <f>Data!AG87</f>
        <v>0</v>
      </c>
      <c r="E92" s="8">
        <f>Data!AH87</f>
        <v>0</v>
      </c>
      <c r="F92" s="31">
        <f>Data!AI87</f>
        <v>0</v>
      </c>
      <c r="G92" s="31">
        <f>Data!AJ87</f>
        <v>0</v>
      </c>
      <c r="H92" s="8">
        <f>Data!AK87</f>
        <v>0</v>
      </c>
      <c r="I92" s="31">
        <f>Data!AL87</f>
        <v>0</v>
      </c>
      <c r="J92" s="31">
        <f>Data!AM87</f>
        <v>0</v>
      </c>
      <c r="K92" s="8">
        <f>Data!AN87</f>
        <v>0</v>
      </c>
      <c r="L92" s="31">
        <f t="shared" si="3"/>
        <v>0</v>
      </c>
      <c r="M92" s="31">
        <f t="shared" si="4"/>
        <v>0</v>
      </c>
      <c r="N92" s="8">
        <f t="shared" si="5"/>
        <v>0</v>
      </c>
      <c r="O92" s="31">
        <f>Data!AO87</f>
        <v>1</v>
      </c>
      <c r="P92" s="31">
        <f>Data!AP87</f>
        <v>17</v>
      </c>
      <c r="Q92" s="8">
        <f>Data!AQ87</f>
        <v>0.55852156057494862</v>
      </c>
      <c r="R92" s="44" t="str">
        <f>Data!AV87</f>
        <v>Central</v>
      </c>
    </row>
    <row r="93" spans="1:18" x14ac:dyDescent="0.2">
      <c r="A93" s="2" t="str">
        <f>Data!A88</f>
        <v>Newport News</v>
      </c>
      <c r="B93" s="4">
        <f>Data!AE88</f>
        <v>75</v>
      </c>
      <c r="C93" s="4">
        <f>Data!AF88</f>
        <v>18</v>
      </c>
      <c r="D93" s="4">
        <f>Data!AG88</f>
        <v>7023</v>
      </c>
      <c r="E93" s="8">
        <f>Data!AH88</f>
        <v>12.818617385352498</v>
      </c>
      <c r="F93" s="31">
        <f>Data!AI88</f>
        <v>27</v>
      </c>
      <c r="G93" s="31">
        <f>Data!AJ88</f>
        <v>25514</v>
      </c>
      <c r="H93" s="8">
        <f>Data!AK88</f>
        <v>31.046011103505968</v>
      </c>
      <c r="I93" s="31">
        <f>Data!AL88</f>
        <v>8</v>
      </c>
      <c r="J93" s="31">
        <f>Data!AM88</f>
        <v>2204</v>
      </c>
      <c r="K93" s="8">
        <f>Data!AN88</f>
        <v>9.0513347022587265</v>
      </c>
      <c r="L93" s="31">
        <f t="shared" si="3"/>
        <v>53</v>
      </c>
      <c r="M93" s="31">
        <f t="shared" si="4"/>
        <v>34741</v>
      </c>
      <c r="N93" s="8">
        <f t="shared" si="5"/>
        <v>21.535624346208984</v>
      </c>
      <c r="O93" s="31">
        <f>Data!AO88</f>
        <v>21</v>
      </c>
      <c r="P93" s="31">
        <f>Data!AP88</f>
        <v>14287</v>
      </c>
      <c r="Q93" s="8">
        <f>Data!AQ88</f>
        <v>22.351813826146476</v>
      </c>
      <c r="R93" s="44" t="str">
        <f>Data!AV88</f>
        <v>Eastern</v>
      </c>
    </row>
    <row r="94" spans="1:18" x14ac:dyDescent="0.2">
      <c r="A94" s="2" t="str">
        <f>Data!A89</f>
        <v>Norfolk</v>
      </c>
      <c r="B94" s="4">
        <f>Data!AE89</f>
        <v>141</v>
      </c>
      <c r="C94" s="4">
        <f>Data!AF89</f>
        <v>58</v>
      </c>
      <c r="D94" s="4">
        <f>Data!AG89</f>
        <v>26558</v>
      </c>
      <c r="E94" s="8">
        <f>Data!AH89</f>
        <v>15.043829214756071</v>
      </c>
      <c r="F94" s="31">
        <f>Data!AI89</f>
        <v>31</v>
      </c>
      <c r="G94" s="31">
        <f>Data!AJ89</f>
        <v>41282</v>
      </c>
      <c r="H94" s="8">
        <f>Data!AK89</f>
        <v>43.751208849440289</v>
      </c>
      <c r="I94" s="31">
        <f>Data!AL89</f>
        <v>26</v>
      </c>
      <c r="J94" s="31">
        <f>Data!AM89</f>
        <v>10223</v>
      </c>
      <c r="K94" s="8">
        <f>Data!AN89</f>
        <v>12.918022429316064</v>
      </c>
      <c r="L94" s="31">
        <f t="shared" si="3"/>
        <v>115</v>
      </c>
      <c r="M94" s="31">
        <f t="shared" si="4"/>
        <v>78063</v>
      </c>
      <c r="N94" s="8">
        <f t="shared" si="5"/>
        <v>22.301723060441031</v>
      </c>
      <c r="O94" s="31">
        <f>Data!AO89</f>
        <v>14</v>
      </c>
      <c r="P94" s="31">
        <f>Data!AP89</f>
        <v>12562</v>
      </c>
      <c r="Q94" s="8">
        <f>Data!AQ89</f>
        <v>29.479612789674395</v>
      </c>
      <c r="R94" s="44" t="str">
        <f>Data!AV89</f>
        <v>Eastern</v>
      </c>
    </row>
    <row r="95" spans="1:18" x14ac:dyDescent="0.2">
      <c r="A95" s="2" t="str">
        <f>Data!A90</f>
        <v>Northampton</v>
      </c>
      <c r="B95" s="4">
        <f>Data!AE90</f>
        <v>2</v>
      </c>
      <c r="C95" s="4">
        <f>Data!AF90</f>
        <v>1</v>
      </c>
      <c r="D95" s="4">
        <f>Data!AG90</f>
        <v>982</v>
      </c>
      <c r="E95" s="8">
        <f>Data!AH90</f>
        <v>32.262833675564679</v>
      </c>
      <c r="F95" s="31">
        <f>Data!AI90</f>
        <v>0</v>
      </c>
      <c r="G95" s="31">
        <f>Data!AJ90</f>
        <v>0</v>
      </c>
      <c r="H95" s="8">
        <f>Data!AK90</f>
        <v>0</v>
      </c>
      <c r="I95" s="31">
        <f>Data!AL90</f>
        <v>0</v>
      </c>
      <c r="J95" s="31">
        <f>Data!AM90</f>
        <v>0</v>
      </c>
      <c r="K95" s="8">
        <f>Data!AN90</f>
        <v>0</v>
      </c>
      <c r="L95" s="31">
        <f t="shared" si="3"/>
        <v>1</v>
      </c>
      <c r="M95" s="31">
        <f t="shared" si="4"/>
        <v>982</v>
      </c>
      <c r="N95" s="8">
        <f t="shared" si="5"/>
        <v>32.262833675564679</v>
      </c>
      <c r="O95" s="31">
        <f>Data!AO90</f>
        <v>1</v>
      </c>
      <c r="P95" s="31">
        <f>Data!AP90</f>
        <v>1629</v>
      </c>
      <c r="Q95" s="8">
        <f>Data!AQ90</f>
        <v>53.519507186858313</v>
      </c>
      <c r="R95" s="44" t="str">
        <f>Data!AV90</f>
        <v>Eastern</v>
      </c>
    </row>
    <row r="96" spans="1:18" x14ac:dyDescent="0.2">
      <c r="A96" s="2" t="str">
        <f>Data!A91</f>
        <v>Northumberland</v>
      </c>
      <c r="B96" s="4">
        <f>Data!AE91</f>
        <v>1</v>
      </c>
      <c r="C96" s="4">
        <f>Data!AF91</f>
        <v>1</v>
      </c>
      <c r="D96" s="4">
        <f>Data!AG91</f>
        <v>241</v>
      </c>
      <c r="E96" s="8">
        <f>Data!AH91</f>
        <v>7.9178644763860371</v>
      </c>
      <c r="F96" s="31">
        <f>Data!AI91</f>
        <v>0</v>
      </c>
      <c r="G96" s="31">
        <f>Data!AJ91</f>
        <v>0</v>
      </c>
      <c r="H96" s="8">
        <f>Data!AK91</f>
        <v>0</v>
      </c>
      <c r="I96" s="31">
        <f>Data!AL91</f>
        <v>0</v>
      </c>
      <c r="J96" s="31">
        <f>Data!AM91</f>
        <v>0</v>
      </c>
      <c r="K96" s="8">
        <f>Data!AN91</f>
        <v>0</v>
      </c>
      <c r="L96" s="31">
        <f t="shared" si="3"/>
        <v>1</v>
      </c>
      <c r="M96" s="31">
        <f t="shared" si="4"/>
        <v>241</v>
      </c>
      <c r="N96" s="8">
        <f t="shared" si="5"/>
        <v>7.9178644763860371</v>
      </c>
      <c r="O96" s="31">
        <f>Data!AO91</f>
        <v>0</v>
      </c>
      <c r="P96" s="31">
        <f>Data!AP91</f>
        <v>0</v>
      </c>
      <c r="Q96" s="8">
        <f>Data!AQ91</f>
        <v>0</v>
      </c>
      <c r="R96" s="44" t="str">
        <f>Data!AV91</f>
        <v>Central</v>
      </c>
    </row>
    <row r="97" spans="1:18" x14ac:dyDescent="0.2">
      <c r="A97" s="2" t="str">
        <f>Data!A92</f>
        <v>Norton</v>
      </c>
      <c r="B97" s="4">
        <f>Data!AE92</f>
        <v>7</v>
      </c>
      <c r="C97" s="4">
        <f>Data!AF92</f>
        <v>1</v>
      </c>
      <c r="D97" s="4">
        <f>Data!AG92</f>
        <v>306</v>
      </c>
      <c r="E97" s="8">
        <f>Data!AH92</f>
        <v>10.053388090349076</v>
      </c>
      <c r="F97" s="31">
        <f>Data!AI92</f>
        <v>4</v>
      </c>
      <c r="G97" s="31">
        <f>Data!AJ92</f>
        <v>3502</v>
      </c>
      <c r="H97" s="8">
        <f>Data!AK92</f>
        <v>28.763860369609855</v>
      </c>
      <c r="I97" s="31">
        <f>Data!AL92</f>
        <v>2</v>
      </c>
      <c r="J97" s="31">
        <f>Data!AM92</f>
        <v>110</v>
      </c>
      <c r="K97" s="8">
        <f>Data!AN92</f>
        <v>1.8069815195071868</v>
      </c>
      <c r="L97" s="31">
        <f t="shared" si="3"/>
        <v>7</v>
      </c>
      <c r="M97" s="31">
        <f t="shared" si="4"/>
        <v>3918</v>
      </c>
      <c r="N97" s="8">
        <f t="shared" si="5"/>
        <v>18.388970372543266</v>
      </c>
      <c r="O97" s="31">
        <f>Data!AO92</f>
        <v>0</v>
      </c>
      <c r="P97" s="31">
        <f>Data!AP92</f>
        <v>0</v>
      </c>
      <c r="Q97" s="8">
        <f>Data!AQ92</f>
        <v>0</v>
      </c>
      <c r="R97" s="44" t="str">
        <f>Data!AV92</f>
        <v>Western</v>
      </c>
    </row>
    <row r="98" spans="1:18" x14ac:dyDescent="0.2">
      <c r="A98" s="2" t="str">
        <f>Data!A93</f>
        <v>Nottoway</v>
      </c>
      <c r="B98" s="4">
        <f>Data!AE93</f>
        <v>3</v>
      </c>
      <c r="C98" s="4">
        <f>Data!AF93</f>
        <v>0</v>
      </c>
      <c r="D98" s="4">
        <f>Data!AG93</f>
        <v>0</v>
      </c>
      <c r="E98" s="8">
        <f>Data!AH93</f>
        <v>0</v>
      </c>
      <c r="F98" s="31">
        <f>Data!AI93</f>
        <v>1</v>
      </c>
      <c r="G98" s="31">
        <f>Data!AJ93</f>
        <v>655</v>
      </c>
      <c r="H98" s="8">
        <f>Data!AK93</f>
        <v>21.519507186858316</v>
      </c>
      <c r="I98" s="31">
        <f>Data!AL93</f>
        <v>1</v>
      </c>
      <c r="J98" s="31">
        <f>Data!AM93</f>
        <v>314</v>
      </c>
      <c r="K98" s="8">
        <f>Data!AN93</f>
        <v>10.316221765913758</v>
      </c>
      <c r="L98" s="31">
        <f t="shared" si="3"/>
        <v>2</v>
      </c>
      <c r="M98" s="31">
        <f t="shared" si="4"/>
        <v>969</v>
      </c>
      <c r="N98" s="8">
        <f t="shared" si="5"/>
        <v>15.917864476386036</v>
      </c>
      <c r="O98" s="31">
        <f>Data!AO93</f>
        <v>1</v>
      </c>
      <c r="P98" s="31">
        <f>Data!AP93</f>
        <v>307</v>
      </c>
      <c r="Q98" s="8">
        <f>Data!AQ93</f>
        <v>10.086242299794661</v>
      </c>
      <c r="R98" s="44" t="str">
        <f>Data!AV93</f>
        <v>Central</v>
      </c>
    </row>
    <row r="99" spans="1:18" x14ac:dyDescent="0.2">
      <c r="A99" s="2" t="str">
        <f>Data!A94</f>
        <v>Orange</v>
      </c>
      <c r="B99" s="4">
        <f>Data!AE94</f>
        <v>18</v>
      </c>
      <c r="C99" s="4">
        <f>Data!AF94</f>
        <v>4</v>
      </c>
      <c r="D99" s="4">
        <f>Data!AG94</f>
        <v>2113</v>
      </c>
      <c r="E99" s="8">
        <f>Data!AH94</f>
        <v>17.355236139630389</v>
      </c>
      <c r="F99" s="31">
        <f>Data!AI94</f>
        <v>6</v>
      </c>
      <c r="G99" s="31">
        <f>Data!AJ94</f>
        <v>8139</v>
      </c>
      <c r="H99" s="8">
        <f>Data!AK94</f>
        <v>44.566735112936342</v>
      </c>
      <c r="I99" s="31">
        <f>Data!AL94</f>
        <v>2</v>
      </c>
      <c r="J99" s="31">
        <f>Data!AM94</f>
        <v>467</v>
      </c>
      <c r="K99" s="8">
        <f>Data!AN94</f>
        <v>7.6714579055441474</v>
      </c>
      <c r="L99" s="31">
        <f t="shared" si="3"/>
        <v>12</v>
      </c>
      <c r="M99" s="31">
        <f t="shared" si="4"/>
        <v>10719</v>
      </c>
      <c r="N99" s="8">
        <f t="shared" si="5"/>
        <v>29.347022587268995</v>
      </c>
      <c r="O99" s="31">
        <f>Data!AO94</f>
        <v>6</v>
      </c>
      <c r="P99" s="31">
        <f>Data!AP94</f>
        <v>6742</v>
      </c>
      <c r="Q99" s="8">
        <f>Data!AQ94</f>
        <v>36.917180013689254</v>
      </c>
      <c r="R99" s="44" t="str">
        <f>Data!AV94</f>
        <v>Northern</v>
      </c>
    </row>
    <row r="100" spans="1:18" x14ac:dyDescent="0.2">
      <c r="A100" s="2" t="str">
        <f>Data!A95</f>
        <v>Page</v>
      </c>
      <c r="B100" s="4">
        <f>Data!AE95</f>
        <v>14</v>
      </c>
      <c r="C100" s="4">
        <f>Data!AF95</f>
        <v>2</v>
      </c>
      <c r="D100" s="4">
        <f>Data!AG95</f>
        <v>280</v>
      </c>
      <c r="E100" s="8">
        <f>Data!AH95</f>
        <v>4.59958932238193</v>
      </c>
      <c r="F100" s="31">
        <f>Data!AI95</f>
        <v>8</v>
      </c>
      <c r="G100" s="31">
        <f>Data!AJ95</f>
        <v>6772</v>
      </c>
      <c r="H100" s="8">
        <f>Data!AK95</f>
        <v>27.811088295687885</v>
      </c>
      <c r="I100" s="31">
        <f>Data!AL95</f>
        <v>3</v>
      </c>
      <c r="J100" s="31">
        <f>Data!AM95</f>
        <v>252</v>
      </c>
      <c r="K100" s="8">
        <f>Data!AN95</f>
        <v>2.7597535934291582</v>
      </c>
      <c r="L100" s="31">
        <f t="shared" si="3"/>
        <v>13</v>
      </c>
      <c r="M100" s="31">
        <f t="shared" si="4"/>
        <v>7304</v>
      </c>
      <c r="N100" s="8">
        <f t="shared" si="5"/>
        <v>18.45901121465803</v>
      </c>
      <c r="O100" s="31">
        <f>Data!AO95</f>
        <v>1</v>
      </c>
      <c r="P100" s="31">
        <f>Data!AP95</f>
        <v>365</v>
      </c>
      <c r="Q100" s="8">
        <f>Data!AQ95</f>
        <v>11.991786447638603</v>
      </c>
      <c r="R100" s="44" t="str">
        <f>Data!AV95</f>
        <v>Northern</v>
      </c>
    </row>
    <row r="101" spans="1:18" x14ac:dyDescent="0.2">
      <c r="A101" s="2" t="str">
        <f>Data!A96</f>
        <v>Patrick</v>
      </c>
      <c r="B101" s="4">
        <f>Data!AE96</f>
        <v>5</v>
      </c>
      <c r="C101" s="4">
        <f>Data!AF96</f>
        <v>1</v>
      </c>
      <c r="D101" s="4">
        <f>Data!AG96</f>
        <v>110</v>
      </c>
      <c r="E101" s="8">
        <f>Data!AH96</f>
        <v>3.6139630390143735</v>
      </c>
      <c r="F101" s="31">
        <f>Data!AI96</f>
        <v>1</v>
      </c>
      <c r="G101" s="31">
        <f>Data!AJ96</f>
        <v>761</v>
      </c>
      <c r="H101" s="8">
        <f>Data!AK96</f>
        <v>25.002053388090349</v>
      </c>
      <c r="I101" s="31">
        <f>Data!AL96</f>
        <v>1</v>
      </c>
      <c r="J101" s="31">
        <f>Data!AM96</f>
        <v>18</v>
      </c>
      <c r="K101" s="8">
        <f>Data!AN96</f>
        <v>0.59137577002053388</v>
      </c>
      <c r="L101" s="31">
        <f t="shared" si="3"/>
        <v>3</v>
      </c>
      <c r="M101" s="31">
        <f t="shared" si="4"/>
        <v>889</v>
      </c>
      <c r="N101" s="8">
        <f t="shared" si="5"/>
        <v>9.7357973990417523</v>
      </c>
      <c r="O101" s="31">
        <f>Data!AO96</f>
        <v>2</v>
      </c>
      <c r="P101" s="31">
        <f>Data!AP96</f>
        <v>1804</v>
      </c>
      <c r="Q101" s="8">
        <f>Data!AQ96</f>
        <v>29.634496919917865</v>
      </c>
      <c r="R101" s="44" t="str">
        <f>Data!AV96</f>
        <v>Western</v>
      </c>
    </row>
    <row r="102" spans="1:18" x14ac:dyDescent="0.2">
      <c r="A102" s="2" t="str">
        <f>Data!A97</f>
        <v>Petersburg</v>
      </c>
      <c r="B102" s="4">
        <f>Data!AE97</f>
        <v>9</v>
      </c>
      <c r="C102" s="4">
        <f>Data!AF97</f>
        <v>3</v>
      </c>
      <c r="D102" s="4">
        <f>Data!AG97</f>
        <v>676</v>
      </c>
      <c r="E102" s="8">
        <f>Data!AH97</f>
        <v>7.4031485284052021</v>
      </c>
      <c r="F102" s="31">
        <f>Data!AI97</f>
        <v>0</v>
      </c>
      <c r="G102" s="31">
        <f>Data!AJ97</f>
        <v>0</v>
      </c>
      <c r="H102" s="8">
        <f>Data!AK97</f>
        <v>0</v>
      </c>
      <c r="I102" s="31">
        <f>Data!AL97</f>
        <v>2</v>
      </c>
      <c r="J102" s="31">
        <f>Data!AM97</f>
        <v>1338</v>
      </c>
      <c r="K102" s="8">
        <f>Data!AN97</f>
        <v>21.979466119096511</v>
      </c>
      <c r="L102" s="31">
        <f t="shared" si="3"/>
        <v>5</v>
      </c>
      <c r="M102" s="31">
        <f t="shared" si="4"/>
        <v>2014</v>
      </c>
      <c r="N102" s="8">
        <f t="shared" si="5"/>
        <v>13.233675564681725</v>
      </c>
      <c r="O102" s="31">
        <f>Data!AO97</f>
        <v>0</v>
      </c>
      <c r="P102" s="31">
        <f>Data!AP97</f>
        <v>0</v>
      </c>
      <c r="Q102" s="8">
        <f>Data!AQ97</f>
        <v>0</v>
      </c>
      <c r="R102" s="44" t="str">
        <f>Data!AV97</f>
        <v>Central</v>
      </c>
    </row>
    <row r="103" spans="1:18" x14ac:dyDescent="0.2">
      <c r="A103" s="2" t="str">
        <f>Data!A98</f>
        <v>Pittsylvania</v>
      </c>
      <c r="B103" s="4">
        <f>Data!AE98</f>
        <v>26</v>
      </c>
      <c r="C103" s="4">
        <f>Data!AF98</f>
        <v>10</v>
      </c>
      <c r="D103" s="4">
        <f>Data!AG98</f>
        <v>2259</v>
      </c>
      <c r="E103" s="8">
        <f>Data!AH98</f>
        <v>7.4217659137577003</v>
      </c>
      <c r="F103" s="31">
        <f>Data!AI98</f>
        <v>4</v>
      </c>
      <c r="G103" s="31">
        <f>Data!AJ98</f>
        <v>4066</v>
      </c>
      <c r="H103" s="8">
        <f>Data!AK98</f>
        <v>33.396303901437371</v>
      </c>
      <c r="I103" s="31">
        <f>Data!AL98</f>
        <v>4</v>
      </c>
      <c r="J103" s="31">
        <f>Data!AM98</f>
        <v>246</v>
      </c>
      <c r="K103" s="8">
        <f>Data!AN98</f>
        <v>2.020533880903491</v>
      </c>
      <c r="L103" s="31">
        <f t="shared" si="3"/>
        <v>18</v>
      </c>
      <c r="M103" s="31">
        <f t="shared" si="4"/>
        <v>6571</v>
      </c>
      <c r="N103" s="8">
        <f t="shared" si="5"/>
        <v>11.993611681496692</v>
      </c>
      <c r="O103" s="31">
        <f>Data!AO98</f>
        <v>6</v>
      </c>
      <c r="P103" s="31">
        <f>Data!AP98</f>
        <v>2976</v>
      </c>
      <c r="Q103" s="8">
        <f>Data!AQ98</f>
        <v>16.295687885010267</v>
      </c>
      <c r="R103" s="44" t="str">
        <f>Data!AV98</f>
        <v>Piedmont</v>
      </c>
    </row>
    <row r="104" spans="1:18" x14ac:dyDescent="0.2">
      <c r="A104" s="2" t="str">
        <f>Data!A99</f>
        <v>Poquoson</v>
      </c>
      <c r="B104" s="4">
        <f>Data!AE99</f>
        <v>0</v>
      </c>
      <c r="C104" s="4">
        <f>Data!AF99</f>
        <v>0</v>
      </c>
      <c r="D104" s="4">
        <f>Data!AG99</f>
        <v>0</v>
      </c>
      <c r="E104" s="8">
        <f>Data!AH99</f>
        <v>0</v>
      </c>
      <c r="F104" s="31">
        <f>Data!AI99</f>
        <v>0</v>
      </c>
      <c r="G104" s="31">
        <f>Data!AJ99</f>
        <v>0</v>
      </c>
      <c r="H104" s="8">
        <f>Data!AK99</f>
        <v>0</v>
      </c>
      <c r="I104" s="31">
        <f>Data!AL99</f>
        <v>0</v>
      </c>
      <c r="J104" s="31">
        <f>Data!AM99</f>
        <v>0</v>
      </c>
      <c r="K104" s="8">
        <f>Data!AN99</f>
        <v>0</v>
      </c>
      <c r="L104" s="31">
        <f t="shared" si="3"/>
        <v>0</v>
      </c>
      <c r="M104" s="31">
        <f t="shared" si="4"/>
        <v>0</v>
      </c>
      <c r="N104" s="8">
        <f t="shared" si="5"/>
        <v>0</v>
      </c>
      <c r="O104" s="31">
        <f>Data!AO99</f>
        <v>0</v>
      </c>
      <c r="P104" s="31">
        <f>Data!AP99</f>
        <v>0</v>
      </c>
      <c r="Q104" s="8">
        <f>Data!AQ99</f>
        <v>0</v>
      </c>
      <c r="R104" s="44" t="str">
        <f>Data!AV99</f>
        <v>Eastern</v>
      </c>
    </row>
    <row r="105" spans="1:18" x14ac:dyDescent="0.2">
      <c r="A105" s="2" t="str">
        <f>Data!A100</f>
        <v>Portsmouth</v>
      </c>
      <c r="B105" s="4">
        <f>Data!AE100</f>
        <v>34</v>
      </c>
      <c r="C105" s="4">
        <f>Data!AF100</f>
        <v>2</v>
      </c>
      <c r="D105" s="4">
        <f>Data!AG100</f>
        <v>826</v>
      </c>
      <c r="E105" s="8">
        <f>Data!AH100</f>
        <v>13.568788501026694</v>
      </c>
      <c r="F105" s="31">
        <f>Data!AI100</f>
        <v>13</v>
      </c>
      <c r="G105" s="31">
        <f>Data!AJ100</f>
        <v>23003</v>
      </c>
      <c r="H105" s="8">
        <f>Data!AK100</f>
        <v>58.134259990522828</v>
      </c>
      <c r="I105" s="31">
        <f>Data!AL100</f>
        <v>1</v>
      </c>
      <c r="J105" s="31">
        <f>Data!AM100</f>
        <v>449</v>
      </c>
      <c r="K105" s="8">
        <f>Data!AN100</f>
        <v>14.751540041067761</v>
      </c>
      <c r="L105" s="31">
        <f t="shared" si="3"/>
        <v>16</v>
      </c>
      <c r="M105" s="31">
        <f t="shared" si="4"/>
        <v>24278</v>
      </c>
      <c r="N105" s="8">
        <f t="shared" si="5"/>
        <v>49.852156057494867</v>
      </c>
      <c r="O105" s="31">
        <f>Data!AO100</f>
        <v>15</v>
      </c>
      <c r="P105" s="31">
        <f>Data!AP100</f>
        <v>20727</v>
      </c>
      <c r="Q105" s="8">
        <f>Data!AQ100</f>
        <v>45.397946611909653</v>
      </c>
      <c r="R105" s="44" t="str">
        <f>Data!AV100</f>
        <v>Eastern</v>
      </c>
    </row>
    <row r="106" spans="1:18" x14ac:dyDescent="0.2">
      <c r="A106" s="2" t="str">
        <f>Data!A101</f>
        <v>Powhatan</v>
      </c>
      <c r="B106" s="4">
        <f>Data!AE101</f>
        <v>6</v>
      </c>
      <c r="C106" s="4">
        <f>Data!AF101</f>
        <v>5</v>
      </c>
      <c r="D106" s="4">
        <f>Data!AG101</f>
        <v>3090</v>
      </c>
      <c r="E106" s="8">
        <f>Data!AH101</f>
        <v>20.303901437371664</v>
      </c>
      <c r="F106" s="31">
        <f>Data!AI101</f>
        <v>0</v>
      </c>
      <c r="G106" s="31">
        <f>Data!AJ101</f>
        <v>0</v>
      </c>
      <c r="H106" s="8">
        <f>Data!AK101</f>
        <v>0</v>
      </c>
      <c r="I106" s="31">
        <f>Data!AL101</f>
        <v>0</v>
      </c>
      <c r="J106" s="31">
        <f>Data!AM101</f>
        <v>0</v>
      </c>
      <c r="K106" s="8">
        <f>Data!AN101</f>
        <v>0</v>
      </c>
      <c r="L106" s="31">
        <f t="shared" si="3"/>
        <v>5</v>
      </c>
      <c r="M106" s="31">
        <f t="shared" si="4"/>
        <v>3090</v>
      </c>
      <c r="N106" s="8">
        <f t="shared" si="5"/>
        <v>20.303901437371664</v>
      </c>
      <c r="O106" s="31">
        <f>Data!AO101</f>
        <v>1</v>
      </c>
      <c r="P106" s="31">
        <f>Data!AP101</f>
        <v>1465</v>
      </c>
      <c r="Q106" s="8">
        <f>Data!AQ101</f>
        <v>48.131416837782339</v>
      </c>
      <c r="R106" s="44" t="str">
        <f>Data!AV101</f>
        <v>Central</v>
      </c>
    </row>
    <row r="107" spans="1:18" x14ac:dyDescent="0.2">
      <c r="A107" s="2" t="str">
        <f>Data!A102</f>
        <v>Prince Edward</v>
      </c>
      <c r="B107" s="4">
        <f>Data!AE102</f>
        <v>2</v>
      </c>
      <c r="C107" s="4">
        <f>Data!AF102</f>
        <v>0</v>
      </c>
      <c r="D107" s="4">
        <f>Data!AG102</f>
        <v>0</v>
      </c>
      <c r="E107" s="8">
        <f>Data!AH102</f>
        <v>0</v>
      </c>
      <c r="F107" s="31">
        <f>Data!AI102</f>
        <v>1</v>
      </c>
      <c r="G107" s="31">
        <f>Data!AJ102</f>
        <v>1134</v>
      </c>
      <c r="H107" s="8">
        <f>Data!AK102</f>
        <v>37.256673511293634</v>
      </c>
      <c r="I107" s="31">
        <f>Data!AL102</f>
        <v>0</v>
      </c>
      <c r="J107" s="31">
        <f>Data!AM102</f>
        <v>0</v>
      </c>
      <c r="K107" s="8">
        <f>Data!AN102</f>
        <v>0</v>
      </c>
      <c r="L107" s="31">
        <f t="shared" si="3"/>
        <v>1</v>
      </c>
      <c r="M107" s="31">
        <f t="shared" si="4"/>
        <v>1134</v>
      </c>
      <c r="N107" s="8">
        <f t="shared" si="5"/>
        <v>37.256673511293634</v>
      </c>
      <c r="O107" s="31">
        <f>Data!AO102</f>
        <v>1</v>
      </c>
      <c r="P107" s="31">
        <f>Data!AP102</f>
        <v>338</v>
      </c>
      <c r="Q107" s="8">
        <f>Data!AQ102</f>
        <v>11.104722792607802</v>
      </c>
      <c r="R107" s="44" t="str">
        <f>Data!AV102</f>
        <v>Central</v>
      </c>
    </row>
    <row r="108" spans="1:18" x14ac:dyDescent="0.2">
      <c r="A108" s="2" t="str">
        <f>Data!A103</f>
        <v>Prince George</v>
      </c>
      <c r="B108" s="4">
        <f>Data!AE103</f>
        <v>9</v>
      </c>
      <c r="C108" s="4">
        <f>Data!AF103</f>
        <v>3</v>
      </c>
      <c r="D108" s="4">
        <f>Data!AG103</f>
        <v>440</v>
      </c>
      <c r="E108" s="8">
        <f>Data!AH103</f>
        <v>4.8186173853524981</v>
      </c>
      <c r="F108" s="31">
        <f>Data!AI103</f>
        <v>3</v>
      </c>
      <c r="G108" s="31">
        <f>Data!AJ103</f>
        <v>1737</v>
      </c>
      <c r="H108" s="8">
        <f>Data!AK103</f>
        <v>19.022587268993838</v>
      </c>
      <c r="I108" s="31">
        <f>Data!AL103</f>
        <v>1</v>
      </c>
      <c r="J108" s="31">
        <f>Data!AM103</f>
        <v>129</v>
      </c>
      <c r="K108" s="8">
        <f>Data!AN103</f>
        <v>4.2381930184804926</v>
      </c>
      <c r="L108" s="31">
        <f t="shared" si="3"/>
        <v>7</v>
      </c>
      <c r="M108" s="31">
        <f t="shared" si="4"/>
        <v>2306</v>
      </c>
      <c r="N108" s="8">
        <f t="shared" si="5"/>
        <v>10.823115283074216</v>
      </c>
      <c r="O108" s="31">
        <f>Data!AO103</f>
        <v>2</v>
      </c>
      <c r="P108" s="31">
        <f>Data!AP103</f>
        <v>1866</v>
      </c>
      <c r="Q108" s="8">
        <f>Data!AQ103</f>
        <v>30.652977412731005</v>
      </c>
      <c r="R108" s="44" t="str">
        <f>Data!AV103</f>
        <v>Eastern</v>
      </c>
    </row>
    <row r="109" spans="1:18" x14ac:dyDescent="0.2">
      <c r="A109" s="2" t="str">
        <f>Data!A104</f>
        <v>Prince William</v>
      </c>
      <c r="B109" s="4">
        <f>Data!AE104</f>
        <v>34</v>
      </c>
      <c r="C109" s="4">
        <f>Data!AF104</f>
        <v>5</v>
      </c>
      <c r="D109" s="4">
        <f>Data!AG104</f>
        <v>3421</v>
      </c>
      <c r="E109" s="8">
        <f>Data!AH104</f>
        <v>22.478850102669405</v>
      </c>
      <c r="F109" s="31">
        <f>Data!AI104</f>
        <v>3</v>
      </c>
      <c r="G109" s="31">
        <f>Data!AJ104</f>
        <v>2551</v>
      </c>
      <c r="H109" s="8">
        <f>Data!AK104</f>
        <v>27.937029431895962</v>
      </c>
      <c r="I109" s="31">
        <f>Data!AL104</f>
        <v>2</v>
      </c>
      <c r="J109" s="31">
        <f>Data!AM104</f>
        <v>65</v>
      </c>
      <c r="K109" s="8">
        <f>Data!AN104</f>
        <v>1.0677618069815196</v>
      </c>
      <c r="L109" s="31">
        <f t="shared" si="3"/>
        <v>10</v>
      </c>
      <c r="M109" s="31">
        <f t="shared" si="4"/>
        <v>6037</v>
      </c>
      <c r="N109" s="8">
        <f t="shared" si="5"/>
        <v>19.834086242299797</v>
      </c>
      <c r="O109" s="31">
        <f>Data!AO104</f>
        <v>22</v>
      </c>
      <c r="P109" s="31">
        <f>Data!AP104</f>
        <v>23226</v>
      </c>
      <c r="Q109" s="8">
        <f>Data!AQ104</f>
        <v>34.685084935598283</v>
      </c>
      <c r="R109" s="44" t="str">
        <f>Data!AV104</f>
        <v>Northern</v>
      </c>
    </row>
    <row r="110" spans="1:18" x14ac:dyDescent="0.2">
      <c r="A110" s="2" t="str">
        <f>Data!A105</f>
        <v>Pulaski</v>
      </c>
      <c r="B110" s="4">
        <f>Data!AE105</f>
        <v>37</v>
      </c>
      <c r="C110" s="4">
        <f>Data!AF105</f>
        <v>10</v>
      </c>
      <c r="D110" s="4">
        <f>Data!AG105</f>
        <v>3286</v>
      </c>
      <c r="E110" s="8">
        <f>Data!AH105</f>
        <v>10.795893223819302</v>
      </c>
      <c r="F110" s="31">
        <f>Data!AI105</f>
        <v>12</v>
      </c>
      <c r="G110" s="31">
        <f>Data!AJ105</f>
        <v>10028</v>
      </c>
      <c r="H110" s="8">
        <f>Data!AK105</f>
        <v>27.455167693360711</v>
      </c>
      <c r="I110" s="31">
        <f>Data!AL105</f>
        <v>5</v>
      </c>
      <c r="J110" s="31">
        <f>Data!AM105</f>
        <v>1854</v>
      </c>
      <c r="K110" s="8">
        <f>Data!AN105</f>
        <v>12.182340862422999</v>
      </c>
      <c r="L110" s="31">
        <f t="shared" si="3"/>
        <v>27</v>
      </c>
      <c r="M110" s="31">
        <f t="shared" si="4"/>
        <v>15168</v>
      </c>
      <c r="N110" s="8">
        <f t="shared" si="5"/>
        <v>18.456764772986542</v>
      </c>
      <c r="O110" s="31">
        <f>Data!AO105</f>
        <v>10</v>
      </c>
      <c r="P110" s="31">
        <f>Data!AP105</f>
        <v>11336</v>
      </c>
      <c r="Q110" s="8">
        <f>Data!AQ105</f>
        <v>37.243531827515397</v>
      </c>
      <c r="R110" s="44" t="str">
        <f>Data!AV105</f>
        <v>Western</v>
      </c>
    </row>
    <row r="111" spans="1:18" x14ac:dyDescent="0.2">
      <c r="A111" s="2" t="str">
        <f>Data!A106</f>
        <v>Radford</v>
      </c>
      <c r="B111" s="4">
        <f>Data!AE106</f>
        <v>10</v>
      </c>
      <c r="C111" s="4">
        <f>Data!AF106</f>
        <v>1</v>
      </c>
      <c r="D111" s="4">
        <f>Data!AG106</f>
        <v>435</v>
      </c>
      <c r="E111" s="8">
        <f>Data!AH106</f>
        <v>14.291581108829568</v>
      </c>
      <c r="F111" s="31">
        <f>Data!AI106</f>
        <v>8</v>
      </c>
      <c r="G111" s="31">
        <f>Data!AJ106</f>
        <v>3717</v>
      </c>
      <c r="H111" s="8">
        <f>Data!AK106</f>
        <v>15.264887063655031</v>
      </c>
      <c r="I111" s="31">
        <f>Data!AL106</f>
        <v>0</v>
      </c>
      <c r="J111" s="31">
        <f>Data!AM106</f>
        <v>0</v>
      </c>
      <c r="K111" s="8">
        <f>Data!AN106</f>
        <v>0</v>
      </c>
      <c r="L111" s="31">
        <f t="shared" si="3"/>
        <v>9</v>
      </c>
      <c r="M111" s="31">
        <f t="shared" si="4"/>
        <v>4152</v>
      </c>
      <c r="N111" s="8">
        <f t="shared" si="5"/>
        <v>15.156741957563312</v>
      </c>
      <c r="O111" s="31">
        <f>Data!AO106</f>
        <v>1</v>
      </c>
      <c r="P111" s="31">
        <f>Data!AP106</f>
        <v>2074</v>
      </c>
      <c r="Q111" s="8">
        <f>Data!AQ106</f>
        <v>68.139630390143736</v>
      </c>
      <c r="R111" s="44" t="str">
        <f>Data!AV106</f>
        <v>Western</v>
      </c>
    </row>
    <row r="112" spans="1:18" x14ac:dyDescent="0.2">
      <c r="A112" s="2" t="str">
        <f>Data!A107</f>
        <v>Rappahannock</v>
      </c>
      <c r="B112" s="4">
        <f>Data!AE107</f>
        <v>21</v>
      </c>
      <c r="C112" s="4">
        <f>Data!AF107</f>
        <v>9</v>
      </c>
      <c r="D112" s="4">
        <f>Data!AG107</f>
        <v>3395</v>
      </c>
      <c r="E112" s="8">
        <f>Data!AH107</f>
        <v>12.393337896417979</v>
      </c>
      <c r="F112" s="31">
        <f>Data!AI107</f>
        <v>3</v>
      </c>
      <c r="G112" s="31">
        <f>Data!AJ107</f>
        <v>1854</v>
      </c>
      <c r="H112" s="8">
        <f>Data!AK107</f>
        <v>20.303901437371664</v>
      </c>
      <c r="I112" s="31">
        <f>Data!AL107</f>
        <v>4</v>
      </c>
      <c r="J112" s="31">
        <f>Data!AM107</f>
        <v>1195</v>
      </c>
      <c r="K112" s="8">
        <f>Data!AN107</f>
        <v>9.8151950718685832</v>
      </c>
      <c r="L112" s="31">
        <f t="shared" si="3"/>
        <v>16</v>
      </c>
      <c r="M112" s="31">
        <f t="shared" si="4"/>
        <v>6444</v>
      </c>
      <c r="N112" s="8">
        <f t="shared" si="5"/>
        <v>13.232032854209445</v>
      </c>
      <c r="O112" s="31">
        <f>Data!AO107</f>
        <v>4</v>
      </c>
      <c r="P112" s="31">
        <f>Data!AP107</f>
        <v>2325</v>
      </c>
      <c r="Q112" s="8">
        <f>Data!AQ107</f>
        <v>19.096509240246405</v>
      </c>
      <c r="R112" s="44" t="str">
        <f>Data!AV107</f>
        <v>Northern</v>
      </c>
    </row>
    <row r="113" spans="1:18" x14ac:dyDescent="0.2">
      <c r="A113" s="2" t="str">
        <f>Data!A108</f>
        <v>Richmond City</v>
      </c>
      <c r="B113" s="4">
        <f>Data!AE108</f>
        <v>132</v>
      </c>
      <c r="C113" s="4">
        <f>Data!AF108</f>
        <v>41</v>
      </c>
      <c r="D113" s="4">
        <f>Data!AG108</f>
        <v>15213</v>
      </c>
      <c r="E113" s="8">
        <f>Data!AH108</f>
        <v>12.190514348675315</v>
      </c>
      <c r="F113" s="31">
        <f>Data!AI108</f>
        <v>29</v>
      </c>
      <c r="G113" s="31">
        <f>Data!AJ108</f>
        <v>38379</v>
      </c>
      <c r="H113" s="8">
        <f>Data!AK108</f>
        <v>43.479713941797073</v>
      </c>
      <c r="I113" s="31">
        <f>Data!AL108</f>
        <v>15</v>
      </c>
      <c r="J113" s="31">
        <f>Data!AM108</f>
        <v>3178</v>
      </c>
      <c r="K113" s="8">
        <f>Data!AN108</f>
        <v>6.9607118412046542</v>
      </c>
      <c r="L113" s="31">
        <f t="shared" si="3"/>
        <v>85</v>
      </c>
      <c r="M113" s="31">
        <f t="shared" si="4"/>
        <v>56770</v>
      </c>
      <c r="N113" s="8">
        <f t="shared" si="5"/>
        <v>21.94274670853968</v>
      </c>
      <c r="O113" s="31">
        <f>Data!AO108</f>
        <v>39</v>
      </c>
      <c r="P113" s="31">
        <f>Data!AP108</f>
        <v>40742</v>
      </c>
      <c r="Q113" s="8">
        <f>Data!AQ108</f>
        <v>34.321697467488022</v>
      </c>
      <c r="R113" s="44" t="str">
        <f>Data!AV108</f>
        <v>Central</v>
      </c>
    </row>
    <row r="114" spans="1:18" x14ac:dyDescent="0.2">
      <c r="A114" s="2" t="str">
        <f>Data!A109</f>
        <v>Richmond County</v>
      </c>
      <c r="B114" s="4">
        <f>Data!AE109</f>
        <v>1</v>
      </c>
      <c r="C114" s="4">
        <f>Data!AF109</f>
        <v>0</v>
      </c>
      <c r="D114" s="4">
        <f>Data!AG109</f>
        <v>0</v>
      </c>
      <c r="E114" s="8">
        <f>Data!AH109</f>
        <v>0</v>
      </c>
      <c r="F114" s="31">
        <f>Data!AI109</f>
        <v>1</v>
      </c>
      <c r="G114" s="31">
        <f>Data!AJ109</f>
        <v>509</v>
      </c>
      <c r="H114" s="8">
        <f>Data!AK109</f>
        <v>16.722792607802873</v>
      </c>
      <c r="I114" s="31">
        <f>Data!AL109</f>
        <v>0</v>
      </c>
      <c r="J114" s="31">
        <f>Data!AM109</f>
        <v>0</v>
      </c>
      <c r="K114" s="8">
        <f>Data!AN109</f>
        <v>0</v>
      </c>
      <c r="L114" s="31">
        <f t="shared" si="3"/>
        <v>1</v>
      </c>
      <c r="M114" s="31">
        <f t="shared" si="4"/>
        <v>509</v>
      </c>
      <c r="N114" s="8">
        <f t="shared" si="5"/>
        <v>16.722792607802873</v>
      </c>
      <c r="O114" s="31">
        <f>Data!AO109</f>
        <v>0</v>
      </c>
      <c r="P114" s="31">
        <f>Data!AP109</f>
        <v>0</v>
      </c>
      <c r="Q114" s="8">
        <f>Data!AQ109</f>
        <v>0</v>
      </c>
      <c r="R114" s="44" t="str">
        <f>Data!AV109</f>
        <v>Central</v>
      </c>
    </row>
    <row r="115" spans="1:18" x14ac:dyDescent="0.2">
      <c r="A115" s="2" t="str">
        <f>Data!A110</f>
        <v>Roanoke City</v>
      </c>
      <c r="B115" s="4">
        <f>Data!AE110</f>
        <v>120</v>
      </c>
      <c r="C115" s="4">
        <f>Data!AF110</f>
        <v>26</v>
      </c>
      <c r="D115" s="4">
        <f>Data!AG110</f>
        <v>7200</v>
      </c>
      <c r="E115" s="8">
        <f>Data!AH110</f>
        <v>9.0980887695466741</v>
      </c>
      <c r="F115" s="31">
        <f>Data!AI110</f>
        <v>58</v>
      </c>
      <c r="G115" s="31">
        <f>Data!AJ110</f>
        <v>54066</v>
      </c>
      <c r="H115" s="8">
        <f>Data!AK110</f>
        <v>30.625787722155351</v>
      </c>
      <c r="I115" s="31">
        <f>Data!AL110</f>
        <v>13</v>
      </c>
      <c r="J115" s="31">
        <f>Data!AM110</f>
        <v>4235</v>
      </c>
      <c r="K115" s="8">
        <f>Data!AN110</f>
        <v>10.702890538619492</v>
      </c>
      <c r="L115" s="31">
        <f t="shared" si="3"/>
        <v>97</v>
      </c>
      <c r="M115" s="31">
        <f t="shared" si="4"/>
        <v>65501</v>
      </c>
      <c r="N115" s="8">
        <f t="shared" si="5"/>
        <v>22.185397658714198</v>
      </c>
      <c r="O115" s="31">
        <f>Data!AO110</f>
        <v>21</v>
      </c>
      <c r="P115" s="31">
        <f>Data!AP110</f>
        <v>30865</v>
      </c>
      <c r="Q115" s="8">
        <f>Data!AQ110</f>
        <v>48.287865454189891</v>
      </c>
      <c r="R115" s="44" t="str">
        <f>Data!AV110</f>
        <v>Piedmont</v>
      </c>
    </row>
    <row r="116" spans="1:18" x14ac:dyDescent="0.2">
      <c r="A116" s="2" t="str">
        <f>Data!A111</f>
        <v>Roanoke County</v>
      </c>
      <c r="B116" s="4">
        <f>Data!AE111</f>
        <v>42</v>
      </c>
      <c r="C116" s="4">
        <f>Data!AF111</f>
        <v>6</v>
      </c>
      <c r="D116" s="4">
        <f>Data!AG111</f>
        <v>2383</v>
      </c>
      <c r="E116" s="8">
        <f>Data!AH111</f>
        <v>13.048596851471595</v>
      </c>
      <c r="F116" s="31">
        <f>Data!AI111</f>
        <v>19</v>
      </c>
      <c r="G116" s="31">
        <f>Data!AJ111</f>
        <v>18412</v>
      </c>
      <c r="H116" s="8">
        <f>Data!AK111</f>
        <v>31.837458121690265</v>
      </c>
      <c r="I116" s="31">
        <f>Data!AL111</f>
        <v>9</v>
      </c>
      <c r="J116" s="31">
        <f>Data!AM111</f>
        <v>3251</v>
      </c>
      <c r="K116" s="8">
        <f>Data!AN111</f>
        <v>11.867670545288615</v>
      </c>
      <c r="L116" s="31">
        <f t="shared" si="3"/>
        <v>34</v>
      </c>
      <c r="M116" s="31">
        <f t="shared" si="4"/>
        <v>24046</v>
      </c>
      <c r="N116" s="8">
        <f t="shared" si="5"/>
        <v>23.23565648025124</v>
      </c>
      <c r="O116" s="31">
        <f>Data!AO111</f>
        <v>7</v>
      </c>
      <c r="P116" s="31">
        <f>Data!AP111</f>
        <v>3356</v>
      </c>
      <c r="Q116" s="8">
        <f>Data!AQ111</f>
        <v>15.751246699911999</v>
      </c>
      <c r="R116" s="44" t="str">
        <f>Data!AV111</f>
        <v>Piedmont</v>
      </c>
    </row>
    <row r="117" spans="1:18" x14ac:dyDescent="0.2">
      <c r="A117" s="2" t="str">
        <f>Data!A112</f>
        <v>Rockbridge</v>
      </c>
      <c r="B117" s="4">
        <f>Data!AE112</f>
        <v>17</v>
      </c>
      <c r="C117" s="4">
        <f>Data!AF112</f>
        <v>6</v>
      </c>
      <c r="D117" s="4">
        <f>Data!AG112</f>
        <v>1759</v>
      </c>
      <c r="E117" s="8">
        <f>Data!AH112</f>
        <v>9.6317590691307338</v>
      </c>
      <c r="F117" s="31">
        <f>Data!AI112</f>
        <v>0</v>
      </c>
      <c r="G117" s="31">
        <f>Data!AJ112</f>
        <v>0</v>
      </c>
      <c r="H117" s="8">
        <f>Data!AK112</f>
        <v>0</v>
      </c>
      <c r="I117" s="31">
        <f>Data!AL112</f>
        <v>10</v>
      </c>
      <c r="J117" s="31">
        <f>Data!AM112</f>
        <v>3665</v>
      </c>
      <c r="K117" s="8">
        <f>Data!AN112</f>
        <v>12.041067761806982</v>
      </c>
      <c r="L117" s="31">
        <f t="shared" si="3"/>
        <v>16</v>
      </c>
      <c r="M117" s="31">
        <f t="shared" si="4"/>
        <v>5424</v>
      </c>
      <c r="N117" s="8">
        <f t="shared" si="5"/>
        <v>11.137577002053389</v>
      </c>
      <c r="O117" s="31">
        <f>Data!AO112</f>
        <v>1</v>
      </c>
      <c r="P117" s="31">
        <f>Data!AP112</f>
        <v>2061</v>
      </c>
      <c r="Q117" s="8">
        <f>Data!AQ112</f>
        <v>67.71252566735113</v>
      </c>
      <c r="R117" s="44" t="str">
        <f>Data!AV112</f>
        <v>Piedmont</v>
      </c>
    </row>
    <row r="118" spans="1:18" x14ac:dyDescent="0.2">
      <c r="A118" s="2" t="str">
        <f>Data!A113</f>
        <v>Rockingham</v>
      </c>
      <c r="B118" s="4">
        <f>Data!AE113</f>
        <v>78</v>
      </c>
      <c r="C118" s="4">
        <f>Data!AF113</f>
        <v>10</v>
      </c>
      <c r="D118" s="4">
        <f>Data!AG113</f>
        <v>5801</v>
      </c>
      <c r="E118" s="8">
        <f>Data!AH113</f>
        <v>19.058726899383984</v>
      </c>
      <c r="F118" s="31">
        <f>Data!AI113</f>
        <v>40</v>
      </c>
      <c r="G118" s="31">
        <f>Data!AJ113</f>
        <v>33657</v>
      </c>
      <c r="H118" s="8">
        <f>Data!AK113</f>
        <v>27.644353182751537</v>
      </c>
      <c r="I118" s="31">
        <f>Data!AL113</f>
        <v>7</v>
      </c>
      <c r="J118" s="31">
        <f>Data!AM113</f>
        <v>3112</v>
      </c>
      <c r="K118" s="8">
        <f>Data!AN113</f>
        <v>14.606042827808741</v>
      </c>
      <c r="L118" s="31">
        <f t="shared" si="3"/>
        <v>57</v>
      </c>
      <c r="M118" s="31">
        <f t="shared" si="4"/>
        <v>42570</v>
      </c>
      <c r="N118" s="8">
        <f t="shared" si="5"/>
        <v>24.536906949097592</v>
      </c>
      <c r="O118" s="31">
        <f>Data!AO113</f>
        <v>19</v>
      </c>
      <c r="P118" s="31">
        <f>Data!AP113</f>
        <v>21695</v>
      </c>
      <c r="Q118" s="8">
        <f>Data!AQ113</f>
        <v>37.514319680103753</v>
      </c>
      <c r="R118" s="44" t="str">
        <f>Data!AV113</f>
        <v>Northern</v>
      </c>
    </row>
    <row r="119" spans="1:18" x14ac:dyDescent="0.2">
      <c r="A119" s="2" t="str">
        <f>Data!A114</f>
        <v>Russell</v>
      </c>
      <c r="B119" s="4">
        <f>Data!AE114</f>
        <v>20</v>
      </c>
      <c r="C119" s="4">
        <f>Data!AF114</f>
        <v>8</v>
      </c>
      <c r="D119" s="4">
        <f>Data!AG114</f>
        <v>2999</v>
      </c>
      <c r="E119" s="8">
        <f>Data!AH114</f>
        <v>12.316221765913758</v>
      </c>
      <c r="F119" s="31">
        <f>Data!AI114</f>
        <v>7</v>
      </c>
      <c r="G119" s="31">
        <f>Data!AJ114</f>
        <v>9152</v>
      </c>
      <c r="H119" s="8">
        <f>Data!AK114</f>
        <v>42.954532120856555</v>
      </c>
      <c r="I119" s="31">
        <f>Data!AL114</f>
        <v>0</v>
      </c>
      <c r="J119" s="31">
        <f>Data!AM114</f>
        <v>0</v>
      </c>
      <c r="K119" s="8">
        <f>Data!AN114</f>
        <v>0</v>
      </c>
      <c r="L119" s="31">
        <f t="shared" si="3"/>
        <v>15</v>
      </c>
      <c r="M119" s="31">
        <f t="shared" si="4"/>
        <v>12151</v>
      </c>
      <c r="N119" s="8">
        <f t="shared" si="5"/>
        <v>26.614099931553731</v>
      </c>
      <c r="O119" s="31">
        <f>Data!AO114</f>
        <v>4</v>
      </c>
      <c r="P119" s="31">
        <f>Data!AP114</f>
        <v>4682</v>
      </c>
      <c r="Q119" s="8">
        <f>Data!AQ114</f>
        <v>38.455852156057496</v>
      </c>
      <c r="R119" s="44" t="str">
        <f>Data!AV114</f>
        <v>Western</v>
      </c>
    </row>
    <row r="120" spans="1:18" x14ac:dyDescent="0.2">
      <c r="A120" s="2" t="str">
        <f>Data!A115</f>
        <v>Salem</v>
      </c>
      <c r="B120" s="4">
        <f>Data!AE115</f>
        <v>0</v>
      </c>
      <c r="C120" s="4">
        <f>Data!AF115</f>
        <v>0</v>
      </c>
      <c r="D120" s="4">
        <f>Data!AG115</f>
        <v>0</v>
      </c>
      <c r="E120" s="8">
        <f>Data!AH115</f>
        <v>0</v>
      </c>
      <c r="F120" s="31">
        <f>Data!AI115</f>
        <v>0</v>
      </c>
      <c r="G120" s="31">
        <f>Data!AJ115</f>
        <v>0</v>
      </c>
      <c r="H120" s="8">
        <f>Data!AK115</f>
        <v>0</v>
      </c>
      <c r="I120" s="31">
        <f>Data!AL115</f>
        <v>0</v>
      </c>
      <c r="J120" s="31">
        <f>Data!AM115</f>
        <v>0</v>
      </c>
      <c r="K120" s="8">
        <f>Data!AN115</f>
        <v>0</v>
      </c>
      <c r="L120" s="31">
        <f t="shared" si="3"/>
        <v>0</v>
      </c>
      <c r="M120" s="31">
        <f t="shared" si="4"/>
        <v>0</v>
      </c>
      <c r="N120" s="8">
        <f t="shared" si="5"/>
        <v>0</v>
      </c>
      <c r="O120" s="31">
        <f>Data!AO115</f>
        <v>0</v>
      </c>
      <c r="P120" s="31">
        <f>Data!AP115</f>
        <v>0</v>
      </c>
      <c r="Q120" s="8">
        <f>Data!AQ115</f>
        <v>0</v>
      </c>
      <c r="R120" s="44" t="str">
        <f>Data!AV115</f>
        <v>Piedmont</v>
      </c>
    </row>
    <row r="121" spans="1:18" x14ac:dyDescent="0.2">
      <c r="A121" s="2" t="str">
        <f>Data!A116</f>
        <v>Scott</v>
      </c>
      <c r="B121" s="4">
        <f>Data!AE116</f>
        <v>27</v>
      </c>
      <c r="C121" s="4">
        <f>Data!AF116</f>
        <v>11</v>
      </c>
      <c r="D121" s="4">
        <f>Data!AG116</f>
        <v>4188</v>
      </c>
      <c r="E121" s="8">
        <f>Data!AH116</f>
        <v>12.508493559828263</v>
      </c>
      <c r="F121" s="31">
        <f>Data!AI116</f>
        <v>1</v>
      </c>
      <c r="G121" s="31">
        <f>Data!AJ116</f>
        <v>514</v>
      </c>
      <c r="H121" s="8">
        <f>Data!AK116</f>
        <v>16.887063655030801</v>
      </c>
      <c r="I121" s="31">
        <f>Data!AL116</f>
        <v>9</v>
      </c>
      <c r="J121" s="31">
        <f>Data!AM116</f>
        <v>2402</v>
      </c>
      <c r="K121" s="8">
        <f>Data!AN116</f>
        <v>8.7684234542550765</v>
      </c>
      <c r="L121" s="31">
        <f t="shared" si="3"/>
        <v>21</v>
      </c>
      <c r="M121" s="31">
        <f t="shared" si="4"/>
        <v>7104</v>
      </c>
      <c r="N121" s="8">
        <f t="shared" si="5"/>
        <v>11.114109709592256</v>
      </c>
      <c r="O121" s="31">
        <f>Data!AO116</f>
        <v>5</v>
      </c>
      <c r="P121" s="31">
        <f>Data!AP116</f>
        <v>1936</v>
      </c>
      <c r="Q121" s="8">
        <f>Data!AQ116</f>
        <v>12.721149897330594</v>
      </c>
      <c r="R121" s="44" t="str">
        <f>Data!AV116</f>
        <v>Western</v>
      </c>
    </row>
    <row r="122" spans="1:18" x14ac:dyDescent="0.2">
      <c r="A122" s="2" t="str">
        <f>Data!A117</f>
        <v>Shenandoah</v>
      </c>
      <c r="B122" s="4">
        <f>Data!AE117</f>
        <v>4</v>
      </c>
      <c r="C122" s="4">
        <f>Data!AF117</f>
        <v>2</v>
      </c>
      <c r="D122" s="4">
        <f>Data!AG117</f>
        <v>254</v>
      </c>
      <c r="E122" s="8">
        <f>Data!AH117</f>
        <v>4.1724845995893221</v>
      </c>
      <c r="F122" s="31">
        <f>Data!AI117</f>
        <v>0</v>
      </c>
      <c r="G122" s="31">
        <f>Data!AJ117</f>
        <v>0</v>
      </c>
      <c r="H122" s="8">
        <f>Data!AK117</f>
        <v>0</v>
      </c>
      <c r="I122" s="31">
        <f>Data!AL117</f>
        <v>1</v>
      </c>
      <c r="J122" s="31">
        <f>Data!AM117</f>
        <v>34</v>
      </c>
      <c r="K122" s="8">
        <f>Data!AN117</f>
        <v>1.1170431211498972</v>
      </c>
      <c r="L122" s="31">
        <f t="shared" si="3"/>
        <v>3</v>
      </c>
      <c r="M122" s="31">
        <f t="shared" si="4"/>
        <v>288</v>
      </c>
      <c r="N122" s="8">
        <f t="shared" si="5"/>
        <v>3.1540041067761808</v>
      </c>
      <c r="O122" s="31">
        <f>Data!AO117</f>
        <v>0</v>
      </c>
      <c r="P122" s="31">
        <f>Data!AP117</f>
        <v>0</v>
      </c>
      <c r="Q122" s="8">
        <f>Data!AQ117</f>
        <v>0</v>
      </c>
      <c r="R122" s="44" t="str">
        <f>Data!AV117</f>
        <v>Northern</v>
      </c>
    </row>
    <row r="123" spans="1:18" x14ac:dyDescent="0.2">
      <c r="A123" s="2" t="str">
        <f>Data!A118</f>
        <v>Smyth</v>
      </c>
      <c r="B123" s="4">
        <f>Data!AE118</f>
        <v>16</v>
      </c>
      <c r="C123" s="4">
        <f>Data!AF118</f>
        <v>4</v>
      </c>
      <c r="D123" s="4">
        <f>Data!AG118</f>
        <v>99</v>
      </c>
      <c r="E123" s="8">
        <f>Data!AH118</f>
        <v>0.81314168377823404</v>
      </c>
      <c r="F123" s="31">
        <f>Data!AI118</f>
        <v>2</v>
      </c>
      <c r="G123" s="31">
        <f>Data!AJ118</f>
        <v>3118</v>
      </c>
      <c r="H123" s="8">
        <f>Data!AK118</f>
        <v>51.219712525667354</v>
      </c>
      <c r="I123" s="31">
        <f>Data!AL118</f>
        <v>6</v>
      </c>
      <c r="J123" s="31">
        <f>Data!AM118</f>
        <v>664</v>
      </c>
      <c r="K123" s="8">
        <f>Data!AN118</f>
        <v>3.6358658453114305</v>
      </c>
      <c r="L123" s="31">
        <f t="shared" si="3"/>
        <v>12</v>
      </c>
      <c r="M123" s="31">
        <f t="shared" si="4"/>
        <v>3881</v>
      </c>
      <c r="N123" s="8">
        <f t="shared" si="5"/>
        <v>10.625598904859686</v>
      </c>
      <c r="O123" s="31">
        <f>Data!AO118</f>
        <v>4</v>
      </c>
      <c r="P123" s="31">
        <f>Data!AP118</f>
        <v>5059</v>
      </c>
      <c r="Q123" s="8">
        <f>Data!AQ118</f>
        <v>41.552361396303901</v>
      </c>
      <c r="R123" s="44" t="str">
        <f>Data!AV118</f>
        <v>Western</v>
      </c>
    </row>
    <row r="124" spans="1:18" x14ac:dyDescent="0.2">
      <c r="A124" s="2" t="str">
        <f>Data!A119</f>
        <v>Southampton</v>
      </c>
      <c r="B124" s="4">
        <f>Data!AE119</f>
        <v>1</v>
      </c>
      <c r="C124" s="4">
        <f>Data!AF119</f>
        <v>0</v>
      </c>
      <c r="D124" s="4">
        <f>Data!AG119</f>
        <v>0</v>
      </c>
      <c r="E124" s="8">
        <f>Data!AH119</f>
        <v>0</v>
      </c>
      <c r="F124" s="31">
        <f>Data!AI119</f>
        <v>1</v>
      </c>
      <c r="G124" s="31">
        <f>Data!AJ119</f>
        <v>561</v>
      </c>
      <c r="H124" s="8">
        <f>Data!AK119</f>
        <v>18.431211498973305</v>
      </c>
      <c r="I124" s="31">
        <f>Data!AL119</f>
        <v>0</v>
      </c>
      <c r="J124" s="31">
        <f>Data!AM119</f>
        <v>0</v>
      </c>
      <c r="K124" s="8">
        <f>Data!AN119</f>
        <v>0</v>
      </c>
      <c r="L124" s="31">
        <f t="shared" si="3"/>
        <v>1</v>
      </c>
      <c r="M124" s="31">
        <f t="shared" si="4"/>
        <v>561</v>
      </c>
      <c r="N124" s="8">
        <f t="shared" si="5"/>
        <v>18.431211498973305</v>
      </c>
      <c r="O124" s="31">
        <f>Data!AO119</f>
        <v>0</v>
      </c>
      <c r="P124" s="31">
        <f>Data!AP119</f>
        <v>0</v>
      </c>
      <c r="Q124" s="8">
        <f>Data!AQ119</f>
        <v>0</v>
      </c>
      <c r="R124" s="44" t="str">
        <f>Data!AV119</f>
        <v>Eastern</v>
      </c>
    </row>
    <row r="125" spans="1:18" x14ac:dyDescent="0.2">
      <c r="A125" s="2" t="str">
        <f>Data!A120</f>
        <v>Spotsylvania</v>
      </c>
      <c r="B125" s="4">
        <f>Data!AE120</f>
        <v>54</v>
      </c>
      <c r="C125" s="4">
        <f>Data!AF120</f>
        <v>3</v>
      </c>
      <c r="D125" s="4">
        <f>Data!AG120</f>
        <v>982</v>
      </c>
      <c r="E125" s="8">
        <f>Data!AH120</f>
        <v>10.754277891854894</v>
      </c>
      <c r="F125" s="31">
        <f>Data!AI120</f>
        <v>29</v>
      </c>
      <c r="G125" s="31">
        <f>Data!AJ120</f>
        <v>21646</v>
      </c>
      <c r="H125" s="8">
        <f>Data!AK120</f>
        <v>24.5228350916944</v>
      </c>
      <c r="I125" s="31">
        <f>Data!AL120</f>
        <v>8</v>
      </c>
      <c r="J125" s="31">
        <f>Data!AM120</f>
        <v>2052</v>
      </c>
      <c r="K125" s="8">
        <f>Data!AN120</f>
        <v>8.4271047227926079</v>
      </c>
      <c r="L125" s="31">
        <f t="shared" si="3"/>
        <v>40</v>
      </c>
      <c r="M125" s="31">
        <f t="shared" si="4"/>
        <v>24680</v>
      </c>
      <c r="N125" s="8">
        <f t="shared" si="5"/>
        <v>20.271047227926079</v>
      </c>
      <c r="O125" s="31">
        <f>Data!AO120</f>
        <v>13</v>
      </c>
      <c r="P125" s="31">
        <f>Data!AP120</f>
        <v>10657</v>
      </c>
      <c r="Q125" s="8">
        <f>Data!AQ120</f>
        <v>26.932870004738586</v>
      </c>
      <c r="R125" s="44" t="str">
        <f>Data!AV120</f>
        <v>Northern</v>
      </c>
    </row>
    <row r="126" spans="1:18" x14ac:dyDescent="0.2">
      <c r="A126" s="2" t="str">
        <f>Data!A121</f>
        <v>Stafford</v>
      </c>
      <c r="B126" s="4">
        <f>Data!AE121</f>
        <v>30</v>
      </c>
      <c r="C126" s="4">
        <f>Data!AF121</f>
        <v>6</v>
      </c>
      <c r="D126" s="4">
        <f>Data!AG121</f>
        <v>3357</v>
      </c>
      <c r="E126" s="8">
        <f>Data!AH121</f>
        <v>18.381930184804929</v>
      </c>
      <c r="F126" s="31">
        <f>Data!AI121</f>
        <v>10</v>
      </c>
      <c r="G126" s="31">
        <f>Data!AJ121</f>
        <v>6835</v>
      </c>
      <c r="H126" s="8">
        <f>Data!AK121</f>
        <v>22.455852156057496</v>
      </c>
      <c r="I126" s="31">
        <f>Data!AL121</f>
        <v>7</v>
      </c>
      <c r="J126" s="31">
        <f>Data!AM121</f>
        <v>3010</v>
      </c>
      <c r="K126" s="8">
        <f>Data!AN121</f>
        <v>14.127310061601642</v>
      </c>
      <c r="L126" s="31">
        <f t="shared" si="3"/>
        <v>23</v>
      </c>
      <c r="M126" s="31">
        <f t="shared" si="4"/>
        <v>13202</v>
      </c>
      <c r="N126" s="8">
        <f t="shared" si="5"/>
        <v>18.858316221765914</v>
      </c>
      <c r="O126" s="31">
        <f>Data!AO121</f>
        <v>5</v>
      </c>
      <c r="P126" s="31">
        <f>Data!AP121</f>
        <v>3348</v>
      </c>
      <c r="Q126" s="8">
        <f>Data!AQ121</f>
        <v>21.999178644763862</v>
      </c>
      <c r="R126" s="44" t="str">
        <f>Data!AV121</f>
        <v>Northern</v>
      </c>
    </row>
    <row r="127" spans="1:18" x14ac:dyDescent="0.2">
      <c r="A127" s="2" t="str">
        <f>Data!A122</f>
        <v>Staunton</v>
      </c>
      <c r="B127" s="4">
        <f>Data!AE122</f>
        <v>57</v>
      </c>
      <c r="C127" s="4">
        <f>Data!AF122</f>
        <v>16</v>
      </c>
      <c r="D127" s="4">
        <f>Data!AG122</f>
        <v>6846</v>
      </c>
      <c r="E127" s="8">
        <f>Data!AH122</f>
        <v>14.057494866529774</v>
      </c>
      <c r="F127" s="31">
        <f>Data!AI122</f>
        <v>21</v>
      </c>
      <c r="G127" s="31">
        <f>Data!AJ122</f>
        <v>25339</v>
      </c>
      <c r="H127" s="8">
        <f>Data!AK122</f>
        <v>39.642514911508755</v>
      </c>
      <c r="I127" s="31">
        <f>Data!AL122</f>
        <v>4</v>
      </c>
      <c r="J127" s="31">
        <f>Data!AM122</f>
        <v>1932</v>
      </c>
      <c r="K127" s="8">
        <f>Data!AN122</f>
        <v>15.868583162217659</v>
      </c>
      <c r="L127" s="31">
        <f t="shared" si="3"/>
        <v>41</v>
      </c>
      <c r="M127" s="31">
        <f t="shared" si="4"/>
        <v>34117</v>
      </c>
      <c r="N127" s="8">
        <f t="shared" si="5"/>
        <v>27.338708869634896</v>
      </c>
      <c r="O127" s="31">
        <f>Data!AO122</f>
        <v>15</v>
      </c>
      <c r="P127" s="31">
        <f>Data!AP122</f>
        <v>12051</v>
      </c>
      <c r="Q127" s="8">
        <f>Data!AQ122</f>
        <v>26.395071868583162</v>
      </c>
      <c r="R127" s="44" t="str">
        <f>Data!AV122</f>
        <v>Piedmont</v>
      </c>
    </row>
    <row r="128" spans="1:18" x14ac:dyDescent="0.2">
      <c r="A128" s="2" t="str">
        <f>Data!A123</f>
        <v>Suffolk</v>
      </c>
      <c r="B128" s="4">
        <f>Data!AE123</f>
        <v>9</v>
      </c>
      <c r="C128" s="4">
        <f>Data!AF123</f>
        <v>1</v>
      </c>
      <c r="D128" s="4">
        <f>Data!AG123</f>
        <v>40</v>
      </c>
      <c r="E128" s="8">
        <f>Data!AH123</f>
        <v>1.3141683778234086</v>
      </c>
      <c r="F128" s="31">
        <f>Data!AI123</f>
        <v>1</v>
      </c>
      <c r="G128" s="31">
        <f>Data!AJ123</f>
        <v>1013</v>
      </c>
      <c r="H128" s="8">
        <f>Data!AK123</f>
        <v>33.281314168377826</v>
      </c>
      <c r="I128" s="31">
        <f>Data!AL123</f>
        <v>4</v>
      </c>
      <c r="J128" s="31">
        <f>Data!AM123</f>
        <v>844</v>
      </c>
      <c r="K128" s="8">
        <f>Data!AN123</f>
        <v>6.9322381930184802</v>
      </c>
      <c r="L128" s="31">
        <f t="shared" si="3"/>
        <v>6</v>
      </c>
      <c r="M128" s="31">
        <f t="shared" si="4"/>
        <v>1897</v>
      </c>
      <c r="N128" s="8">
        <f t="shared" si="5"/>
        <v>10.387405886379193</v>
      </c>
      <c r="O128" s="31">
        <f>Data!AO123</f>
        <v>2</v>
      </c>
      <c r="P128" s="31">
        <f>Data!AP123</f>
        <v>1457</v>
      </c>
      <c r="Q128" s="8">
        <f>Data!AQ123</f>
        <v>23.93429158110883</v>
      </c>
      <c r="R128" s="44" t="str">
        <f>Data!AV123</f>
        <v>Eastern</v>
      </c>
    </row>
    <row r="129" spans="1:18" x14ac:dyDescent="0.2">
      <c r="A129" s="2" t="str">
        <f>Data!A124</f>
        <v>Surry</v>
      </c>
      <c r="B129" s="4">
        <f>Data!AE124</f>
        <v>0</v>
      </c>
      <c r="C129" s="4">
        <f>Data!AF124</f>
        <v>0</v>
      </c>
      <c r="D129" s="4">
        <f>Data!AG124</f>
        <v>0</v>
      </c>
      <c r="E129" s="8">
        <f>Data!AH124</f>
        <v>0</v>
      </c>
      <c r="F129" s="31">
        <f>Data!AI124</f>
        <v>0</v>
      </c>
      <c r="G129" s="31">
        <f>Data!AJ124</f>
        <v>0</v>
      </c>
      <c r="H129" s="8">
        <f>Data!AK124</f>
        <v>0</v>
      </c>
      <c r="I129" s="31">
        <f>Data!AL124</f>
        <v>0</v>
      </c>
      <c r="J129" s="31">
        <f>Data!AM124</f>
        <v>0</v>
      </c>
      <c r="K129" s="8">
        <f>Data!AN124</f>
        <v>0</v>
      </c>
      <c r="L129" s="31">
        <f t="shared" si="3"/>
        <v>0</v>
      </c>
      <c r="M129" s="31">
        <f t="shared" si="4"/>
        <v>0</v>
      </c>
      <c r="N129" s="8">
        <f t="shared" si="5"/>
        <v>0</v>
      </c>
      <c r="O129" s="31">
        <f>Data!AO124</f>
        <v>0</v>
      </c>
      <c r="P129" s="31">
        <f>Data!AP124</f>
        <v>0</v>
      </c>
      <c r="Q129" s="8">
        <f>Data!AQ124</f>
        <v>0</v>
      </c>
      <c r="R129" s="44" t="str">
        <f>Data!AV124</f>
        <v>Eastern</v>
      </c>
    </row>
    <row r="130" spans="1:18" x14ac:dyDescent="0.2">
      <c r="A130" s="2" t="str">
        <f>Data!A125</f>
        <v>Sussex</v>
      </c>
      <c r="B130" s="4">
        <f>Data!AE125</f>
        <v>6</v>
      </c>
      <c r="C130" s="4">
        <f>Data!AF125</f>
        <v>3</v>
      </c>
      <c r="D130" s="4">
        <f>Data!AG125</f>
        <v>918</v>
      </c>
      <c r="E130" s="8">
        <f>Data!AH125</f>
        <v>10.053388090349076</v>
      </c>
      <c r="F130" s="31">
        <f>Data!AI125</f>
        <v>1</v>
      </c>
      <c r="G130" s="31">
        <f>Data!AJ125</f>
        <v>671</v>
      </c>
      <c r="H130" s="8">
        <f>Data!AK125</f>
        <v>22.04517453798768</v>
      </c>
      <c r="I130" s="31">
        <f>Data!AL125</f>
        <v>2</v>
      </c>
      <c r="J130" s="31">
        <f>Data!AM125</f>
        <v>1326</v>
      </c>
      <c r="K130" s="8">
        <f>Data!AN125</f>
        <v>21.782340862422998</v>
      </c>
      <c r="L130" s="31">
        <f t="shared" si="3"/>
        <v>6</v>
      </c>
      <c r="M130" s="31">
        <f t="shared" si="4"/>
        <v>2915</v>
      </c>
      <c r="N130" s="8">
        <f t="shared" si="5"/>
        <v>15.961670088980149</v>
      </c>
      <c r="O130" s="31">
        <f>Data!AO125</f>
        <v>0</v>
      </c>
      <c r="P130" s="31">
        <f>Data!AP125</f>
        <v>0</v>
      </c>
      <c r="Q130" s="8">
        <f>Data!AQ125</f>
        <v>0</v>
      </c>
      <c r="R130" s="44" t="str">
        <f>Data!AV125</f>
        <v>Eastern</v>
      </c>
    </row>
    <row r="131" spans="1:18" x14ac:dyDescent="0.2">
      <c r="A131" s="2" t="str">
        <f>Data!A126</f>
        <v>Tazewell</v>
      </c>
      <c r="B131" s="4">
        <f>Data!AE126</f>
        <v>43</v>
      </c>
      <c r="C131" s="4">
        <f>Data!AF126</f>
        <v>7</v>
      </c>
      <c r="D131" s="4">
        <f>Data!AG126</f>
        <v>3568</v>
      </c>
      <c r="E131" s="8">
        <f>Data!AH126</f>
        <v>16.746259900264008</v>
      </c>
      <c r="F131" s="31">
        <f>Data!AI126</f>
        <v>15</v>
      </c>
      <c r="G131" s="31">
        <f>Data!AJ126</f>
        <v>10917</v>
      </c>
      <c r="H131" s="8">
        <f>Data!AK126</f>
        <v>23.911293634496918</v>
      </c>
      <c r="I131" s="31">
        <f>Data!AL126</f>
        <v>12</v>
      </c>
      <c r="J131" s="31">
        <f>Data!AM126</f>
        <v>2223</v>
      </c>
      <c r="K131" s="8">
        <f>Data!AN126</f>
        <v>6.0862422997946615</v>
      </c>
      <c r="L131" s="31">
        <f t="shared" si="3"/>
        <v>34</v>
      </c>
      <c r="M131" s="31">
        <f t="shared" si="4"/>
        <v>16708</v>
      </c>
      <c r="N131" s="8">
        <f t="shared" si="5"/>
        <v>16.144945041671701</v>
      </c>
      <c r="O131" s="31">
        <f>Data!AO126</f>
        <v>8</v>
      </c>
      <c r="P131" s="31">
        <f>Data!AP126</f>
        <v>6794</v>
      </c>
      <c r="Q131" s="8">
        <f>Data!AQ126</f>
        <v>27.901437371663246</v>
      </c>
      <c r="R131" s="44" t="str">
        <f>Data!AV126</f>
        <v>Western</v>
      </c>
    </row>
    <row r="132" spans="1:18" x14ac:dyDescent="0.2">
      <c r="A132" s="2" t="str">
        <f>Data!A127</f>
        <v>Virginia Beach</v>
      </c>
      <c r="B132" s="4">
        <f>Data!AE127</f>
        <v>107</v>
      </c>
      <c r="C132" s="4">
        <f>Data!AF127</f>
        <v>33</v>
      </c>
      <c r="D132" s="4">
        <f>Data!AG127</f>
        <v>7196</v>
      </c>
      <c r="E132" s="8">
        <f>Data!AH127</f>
        <v>7.1642088233464003</v>
      </c>
      <c r="F132" s="31">
        <f>Data!AI127</f>
        <v>18</v>
      </c>
      <c r="G132" s="31">
        <f>Data!AJ127</f>
        <v>14656</v>
      </c>
      <c r="H132" s="8">
        <f>Data!AK127</f>
        <v>26.750627424138717</v>
      </c>
      <c r="I132" s="31">
        <f>Data!AL127</f>
        <v>31</v>
      </c>
      <c r="J132" s="31">
        <f>Data!AM127</f>
        <v>6467</v>
      </c>
      <c r="K132" s="8">
        <f>Data!AN127</f>
        <v>6.8538120156322453</v>
      </c>
      <c r="L132" s="31">
        <f t="shared" si="3"/>
        <v>82</v>
      </c>
      <c r="M132" s="31">
        <f t="shared" si="4"/>
        <v>28319</v>
      </c>
      <c r="N132" s="8">
        <f t="shared" si="5"/>
        <v>11.346321430360096</v>
      </c>
      <c r="O132" s="31">
        <f>Data!AO127</f>
        <v>23</v>
      </c>
      <c r="P132" s="31">
        <f>Data!AP127</f>
        <v>41762</v>
      </c>
      <c r="Q132" s="8">
        <f>Data!AQ127</f>
        <v>59.654673689849119</v>
      </c>
      <c r="R132" s="44" t="str">
        <f>Data!AV127</f>
        <v>Eastern</v>
      </c>
    </row>
    <row r="133" spans="1:18" x14ac:dyDescent="0.2">
      <c r="A133" s="2" t="str">
        <f>Data!A128</f>
        <v>Warren</v>
      </c>
      <c r="B133" s="4">
        <f>Data!AE128</f>
        <v>8</v>
      </c>
      <c r="C133" s="4">
        <f>Data!AF128</f>
        <v>0</v>
      </c>
      <c r="D133" s="4">
        <f>Data!AG128</f>
        <v>0</v>
      </c>
      <c r="E133" s="8">
        <f>Data!AH128</f>
        <v>0</v>
      </c>
      <c r="F133" s="31">
        <f>Data!AI128</f>
        <v>4</v>
      </c>
      <c r="G133" s="31">
        <f>Data!AJ128</f>
        <v>5340</v>
      </c>
      <c r="H133" s="8">
        <f>Data!AK128</f>
        <v>43.860369609856264</v>
      </c>
      <c r="I133" s="31">
        <f>Data!AL128</f>
        <v>4</v>
      </c>
      <c r="J133" s="31">
        <f>Data!AM128</f>
        <v>39</v>
      </c>
      <c r="K133" s="8">
        <f>Data!AN128</f>
        <v>0.32032854209445583</v>
      </c>
      <c r="L133" s="31">
        <f t="shared" si="3"/>
        <v>8</v>
      </c>
      <c r="M133" s="31">
        <f t="shared" si="4"/>
        <v>5379</v>
      </c>
      <c r="N133" s="8">
        <f t="shared" si="5"/>
        <v>22.090349075975361</v>
      </c>
      <c r="O133" s="31">
        <f>Data!AO128</f>
        <v>0</v>
      </c>
      <c r="P133" s="31">
        <f>Data!AP128</f>
        <v>0</v>
      </c>
      <c r="Q133" s="8">
        <f>Data!AQ128</f>
        <v>0</v>
      </c>
      <c r="R133" s="44" t="str">
        <f>Data!AV128</f>
        <v>Northern</v>
      </c>
    </row>
    <row r="134" spans="1:18" x14ac:dyDescent="0.2">
      <c r="A134" s="2" t="str">
        <f>Data!A129</f>
        <v>Washington</v>
      </c>
      <c r="B134" s="4">
        <f>Data!AE129</f>
        <v>27</v>
      </c>
      <c r="C134" s="4">
        <f>Data!AF129</f>
        <v>6</v>
      </c>
      <c r="D134" s="4">
        <f>Data!AG129</f>
        <v>2687</v>
      </c>
      <c r="E134" s="8">
        <f>Data!AH129</f>
        <v>14.713210130047912</v>
      </c>
      <c r="F134" s="31">
        <f>Data!AI129</f>
        <v>8</v>
      </c>
      <c r="G134" s="31">
        <f>Data!AJ129</f>
        <v>8623</v>
      </c>
      <c r="H134" s="8">
        <f>Data!AK129</f>
        <v>35.412731006160165</v>
      </c>
      <c r="I134" s="31">
        <f>Data!AL129</f>
        <v>3</v>
      </c>
      <c r="J134" s="31">
        <f>Data!AM129</f>
        <v>2030</v>
      </c>
      <c r="K134" s="8">
        <f>Data!AN129</f>
        <v>22.231348391512661</v>
      </c>
      <c r="L134" s="31">
        <f t="shared" si="3"/>
        <v>17</v>
      </c>
      <c r="M134" s="31">
        <f t="shared" si="4"/>
        <v>13340</v>
      </c>
      <c r="N134" s="8">
        <f t="shared" si="5"/>
        <v>25.780891412006284</v>
      </c>
      <c r="O134" s="31">
        <f>Data!AO129</f>
        <v>10</v>
      </c>
      <c r="P134" s="31">
        <f>Data!AP129</f>
        <v>8622</v>
      </c>
      <c r="Q134" s="8">
        <f>Data!AQ129</f>
        <v>28.326899383983573</v>
      </c>
      <c r="R134" s="44" t="str">
        <f>Data!AV129</f>
        <v>Western</v>
      </c>
    </row>
    <row r="135" spans="1:18" x14ac:dyDescent="0.2">
      <c r="A135" s="2" t="str">
        <f>Data!A130</f>
        <v>Waynesboro</v>
      </c>
      <c r="B135" s="4">
        <f>Data!AE130</f>
        <v>0</v>
      </c>
      <c r="C135" s="4">
        <f>Data!AF130</f>
        <v>0</v>
      </c>
      <c r="D135" s="4">
        <f>Data!AG130</f>
        <v>0</v>
      </c>
      <c r="E135" s="8">
        <f>Data!AH130</f>
        <v>0</v>
      </c>
      <c r="F135" s="31">
        <f>Data!AI130</f>
        <v>0</v>
      </c>
      <c r="G135" s="31">
        <f>Data!AJ130</f>
        <v>0</v>
      </c>
      <c r="H135" s="8">
        <f>Data!AK130</f>
        <v>0</v>
      </c>
      <c r="I135" s="31">
        <f>Data!AL130</f>
        <v>0</v>
      </c>
      <c r="J135" s="31">
        <f>Data!AM130</f>
        <v>0</v>
      </c>
      <c r="K135" s="8">
        <f>Data!AN130</f>
        <v>0</v>
      </c>
      <c r="L135" s="31">
        <f t="shared" si="3"/>
        <v>0</v>
      </c>
      <c r="M135" s="31">
        <f t="shared" si="4"/>
        <v>0</v>
      </c>
      <c r="N135" s="8">
        <f t="shared" si="5"/>
        <v>0</v>
      </c>
      <c r="O135" s="31">
        <f>Data!AO130</f>
        <v>0</v>
      </c>
      <c r="P135" s="31">
        <f>Data!AP130</f>
        <v>0</v>
      </c>
      <c r="Q135" s="8">
        <f>Data!AQ130</f>
        <v>0</v>
      </c>
      <c r="R135" s="44" t="str">
        <f>Data!AV130</f>
        <v>Piedmont</v>
      </c>
    </row>
    <row r="136" spans="1:18" x14ac:dyDescent="0.2">
      <c r="A136" s="2" t="str">
        <f>Data!A131</f>
        <v>Westmoreland</v>
      </c>
      <c r="B136" s="4">
        <f>Data!AE131</f>
        <v>11</v>
      </c>
      <c r="C136" s="4">
        <f>Data!AF131</f>
        <v>7</v>
      </c>
      <c r="D136" s="4">
        <f>Data!AG131</f>
        <v>2621</v>
      </c>
      <c r="E136" s="8">
        <f>Data!AH131</f>
        <v>12.301554708125551</v>
      </c>
      <c r="F136" s="31">
        <f>Data!AI131</f>
        <v>1</v>
      </c>
      <c r="G136" s="31">
        <f>Data!AJ131</f>
        <v>1295</v>
      </c>
      <c r="H136" s="8">
        <f>Data!AK131</f>
        <v>42.546201232032857</v>
      </c>
      <c r="I136" s="31">
        <f>Data!AL131</f>
        <v>2</v>
      </c>
      <c r="J136" s="31">
        <f>Data!AM131</f>
        <v>175</v>
      </c>
      <c r="K136" s="8">
        <f>Data!AN131</f>
        <v>2.8747433264887063</v>
      </c>
      <c r="L136" s="31">
        <f t="shared" ref="L136:L142" si="6">I136+F136+C136</f>
        <v>10</v>
      </c>
      <c r="M136" s="31">
        <f t="shared" ref="M136:M142" si="7">J136+G136+D136</f>
        <v>4091</v>
      </c>
      <c r="N136" s="8">
        <f t="shared" ref="N136:N141" si="8">IF(L136=0,0,(M136/L136)/30.4375)</f>
        <v>13.440657084188912</v>
      </c>
      <c r="O136" s="31">
        <f>Data!AO131</f>
        <v>1</v>
      </c>
      <c r="P136" s="31">
        <f>Data!AP131</f>
        <v>534</v>
      </c>
      <c r="Q136" s="8">
        <f>Data!AQ131</f>
        <v>17.544147843942504</v>
      </c>
      <c r="R136" s="44" t="str">
        <f>Data!AV131</f>
        <v>Central</v>
      </c>
    </row>
    <row r="137" spans="1:18" x14ac:dyDescent="0.2">
      <c r="A137" s="2" t="str">
        <f>Data!A132</f>
        <v>Williamsburg</v>
      </c>
      <c r="B137" s="4">
        <f>Data!AE132</f>
        <v>1</v>
      </c>
      <c r="C137" s="4">
        <f>Data!AF132</f>
        <v>0</v>
      </c>
      <c r="D137" s="4">
        <f>Data!AG132</f>
        <v>0</v>
      </c>
      <c r="E137" s="8">
        <f>Data!AH132</f>
        <v>0</v>
      </c>
      <c r="F137" s="31">
        <f>Data!AI132</f>
        <v>0</v>
      </c>
      <c r="G137" s="31">
        <f>Data!AJ132</f>
        <v>0</v>
      </c>
      <c r="H137" s="8">
        <f>Data!AK132</f>
        <v>0</v>
      </c>
      <c r="I137" s="31">
        <f>Data!AL132</f>
        <v>0</v>
      </c>
      <c r="J137" s="31">
        <f>Data!AM132</f>
        <v>0</v>
      </c>
      <c r="K137" s="8">
        <f>Data!AN132</f>
        <v>0</v>
      </c>
      <c r="L137" s="31">
        <f t="shared" si="6"/>
        <v>0</v>
      </c>
      <c r="M137" s="31">
        <f t="shared" si="7"/>
        <v>0</v>
      </c>
      <c r="N137" s="8">
        <f t="shared" si="8"/>
        <v>0</v>
      </c>
      <c r="O137" s="31">
        <f>Data!AO132</f>
        <v>1</v>
      </c>
      <c r="P137" s="31">
        <f>Data!AP132</f>
        <v>557</v>
      </c>
      <c r="Q137" s="8">
        <f>Data!AQ132</f>
        <v>18.299794661190965</v>
      </c>
      <c r="R137" s="44" t="str">
        <f>Data!AV132</f>
        <v>Eastern</v>
      </c>
    </row>
    <row r="138" spans="1:18" x14ac:dyDescent="0.2">
      <c r="A138" s="2" t="str">
        <f>Data!A133</f>
        <v>Winchester</v>
      </c>
      <c r="B138" s="4">
        <f>Data!AE133</f>
        <v>51</v>
      </c>
      <c r="C138" s="4">
        <f>Data!AF133</f>
        <v>32</v>
      </c>
      <c r="D138" s="4">
        <f>Data!AG133</f>
        <v>12664</v>
      </c>
      <c r="E138" s="8">
        <f>Data!AH133</f>
        <v>13.002053388090349</v>
      </c>
      <c r="F138" s="31">
        <f>Data!AI133</f>
        <v>11</v>
      </c>
      <c r="G138" s="31">
        <f>Data!AJ133</f>
        <v>10713</v>
      </c>
      <c r="H138" s="8">
        <f>Data!AK133</f>
        <v>31.997013253686763</v>
      </c>
      <c r="I138" s="31">
        <f>Data!AL133</f>
        <v>2</v>
      </c>
      <c r="J138" s="31">
        <f>Data!AM133</f>
        <v>575</v>
      </c>
      <c r="K138" s="8">
        <f>Data!AN133</f>
        <v>9.4455852156057496</v>
      </c>
      <c r="L138" s="31">
        <f t="shared" si="6"/>
        <v>45</v>
      </c>
      <c r="M138" s="31">
        <f t="shared" si="7"/>
        <v>23952</v>
      </c>
      <c r="N138" s="8">
        <f t="shared" si="8"/>
        <v>17.487200547570158</v>
      </c>
      <c r="O138" s="31">
        <f>Data!AO133</f>
        <v>4</v>
      </c>
      <c r="P138" s="31">
        <f>Data!AP133</f>
        <v>3717</v>
      </c>
      <c r="Q138" s="8">
        <f>Data!AQ133</f>
        <v>30.529774127310063</v>
      </c>
      <c r="R138" s="44" t="str">
        <f>Data!AV133</f>
        <v>Northern</v>
      </c>
    </row>
    <row r="139" spans="1:18" x14ac:dyDescent="0.2">
      <c r="A139" s="2" t="str">
        <f>Data!A134</f>
        <v>Wise</v>
      </c>
      <c r="B139" s="4">
        <f>Data!AE134</f>
        <v>65</v>
      </c>
      <c r="C139" s="4">
        <f>Data!AF134</f>
        <v>17</v>
      </c>
      <c r="D139" s="4">
        <f>Data!AG134</f>
        <v>4692</v>
      </c>
      <c r="E139" s="8">
        <f>Data!AH134</f>
        <v>9.0677618069815189</v>
      </c>
      <c r="F139" s="31">
        <f>Data!AI134</f>
        <v>20</v>
      </c>
      <c r="G139" s="31">
        <f>Data!AJ134</f>
        <v>18109</v>
      </c>
      <c r="H139" s="8">
        <f>Data!AK134</f>
        <v>29.747843942505135</v>
      </c>
      <c r="I139" s="31">
        <f>Data!AL134</f>
        <v>12</v>
      </c>
      <c r="J139" s="31">
        <f>Data!AM134</f>
        <v>753</v>
      </c>
      <c r="K139" s="8">
        <f>Data!AN134</f>
        <v>2.0616016427104724</v>
      </c>
      <c r="L139" s="31">
        <f t="shared" si="6"/>
        <v>49</v>
      </c>
      <c r="M139" s="31">
        <f t="shared" si="7"/>
        <v>23554</v>
      </c>
      <c r="N139" s="8">
        <f t="shared" si="8"/>
        <v>15.792817332271719</v>
      </c>
      <c r="O139" s="31">
        <f>Data!AO134</f>
        <v>10</v>
      </c>
      <c r="P139" s="31">
        <f>Data!AP134</f>
        <v>7957</v>
      </c>
      <c r="Q139" s="8">
        <f>Data!AQ134</f>
        <v>26.142094455852156</v>
      </c>
      <c r="R139" s="44" t="str">
        <f>Data!AV134</f>
        <v>Western</v>
      </c>
    </row>
    <row r="140" spans="1:18" x14ac:dyDescent="0.2">
      <c r="A140" s="2" t="str">
        <f>Data!A135</f>
        <v>Wythe</v>
      </c>
      <c r="B140" s="4">
        <f>Data!AE135</f>
        <v>23</v>
      </c>
      <c r="C140" s="4">
        <f>Data!AF135</f>
        <v>5</v>
      </c>
      <c r="D140" s="4">
        <f>Data!AG135</f>
        <v>3334</v>
      </c>
      <c r="E140" s="8">
        <f>Data!AH135</f>
        <v>21.907186858316219</v>
      </c>
      <c r="F140" s="31">
        <f>Data!AI135</f>
        <v>12</v>
      </c>
      <c r="G140" s="31">
        <f>Data!AJ135</f>
        <v>7334</v>
      </c>
      <c r="H140" s="8">
        <f>Data!AK135</f>
        <v>20.079397672826829</v>
      </c>
      <c r="I140" s="31">
        <f>Data!AL135</f>
        <v>2</v>
      </c>
      <c r="J140" s="31">
        <f>Data!AM135</f>
        <v>184</v>
      </c>
      <c r="K140" s="8">
        <f>Data!AN135</f>
        <v>3.0225872689938398</v>
      </c>
      <c r="L140" s="31">
        <f t="shared" si="6"/>
        <v>19</v>
      </c>
      <c r="M140" s="31">
        <f t="shared" si="7"/>
        <v>10852</v>
      </c>
      <c r="N140" s="8">
        <f t="shared" si="8"/>
        <v>18.764941100183723</v>
      </c>
      <c r="O140" s="31">
        <f>Data!AO135</f>
        <v>4</v>
      </c>
      <c r="P140" s="31">
        <f>Data!AP135</f>
        <v>3850</v>
      </c>
      <c r="Q140" s="8">
        <f>Data!AQ135</f>
        <v>31.622176591375769</v>
      </c>
      <c r="R140" s="44" t="str">
        <f>Data!AV135</f>
        <v>Western</v>
      </c>
    </row>
    <row r="141" spans="1:18" ht="13.5" thickBot="1" x14ac:dyDescent="0.25">
      <c r="A141" s="16" t="str">
        <f>Data!A136</f>
        <v>York</v>
      </c>
      <c r="B141" s="17">
        <f>Data!AE136</f>
        <v>12</v>
      </c>
      <c r="C141" s="17">
        <f>Data!AF136</f>
        <v>1</v>
      </c>
      <c r="D141" s="17">
        <f>Data!AG136</f>
        <v>129</v>
      </c>
      <c r="E141" s="25">
        <f>Data!AH136</f>
        <v>4.2381930184804926</v>
      </c>
      <c r="F141" s="32">
        <f>Data!AI136</f>
        <v>2</v>
      </c>
      <c r="G141" s="32">
        <f>Data!AJ136</f>
        <v>1512</v>
      </c>
      <c r="H141" s="25">
        <f>Data!AK136</f>
        <v>24.837782340862422</v>
      </c>
      <c r="I141" s="32">
        <f>Data!AL136</f>
        <v>3</v>
      </c>
      <c r="J141" s="32">
        <f>Data!AM136</f>
        <v>48</v>
      </c>
      <c r="K141" s="25">
        <f>Data!AN136</f>
        <v>0.52566735112936347</v>
      </c>
      <c r="L141" s="32">
        <f t="shared" si="6"/>
        <v>6</v>
      </c>
      <c r="M141" s="32">
        <f t="shared" si="7"/>
        <v>1689</v>
      </c>
      <c r="N141" s="25">
        <f t="shared" si="8"/>
        <v>9.2484599589322389</v>
      </c>
      <c r="O141" s="32">
        <f>Data!AO136</f>
        <v>6</v>
      </c>
      <c r="P141" s="32">
        <f>Data!AP136</f>
        <v>12063</v>
      </c>
      <c r="Q141" s="25">
        <f>Data!AQ136</f>
        <v>66.053388090349074</v>
      </c>
      <c r="R141" s="44" t="str">
        <f>Data!AV136</f>
        <v>Eastern</v>
      </c>
    </row>
    <row r="142" spans="1:18" ht="13.5" thickBot="1" x14ac:dyDescent="0.25">
      <c r="A142" s="19" t="s">
        <v>162</v>
      </c>
      <c r="B142" s="20">
        <f>SUM(B7:B141)</f>
        <v>2777</v>
      </c>
      <c r="C142" s="20">
        <f>SUM(C7:C141)</f>
        <v>718</v>
      </c>
      <c r="D142" s="20">
        <f>SUM(D7:D141)</f>
        <v>286773</v>
      </c>
      <c r="E142" s="27">
        <f>D142/C142/30.4375</f>
        <v>13.122145132783857</v>
      </c>
      <c r="F142" s="33">
        <f t="shared" ref="F142:P142" si="9">SUM(F7:F141)</f>
        <v>871</v>
      </c>
      <c r="G142" s="33">
        <f t="shared" si="9"/>
        <v>848649</v>
      </c>
      <c r="H142" s="27">
        <f>G142/F142/30.4375</f>
        <v>32.01112743029443</v>
      </c>
      <c r="I142" s="33">
        <f t="shared" si="9"/>
        <v>446</v>
      </c>
      <c r="J142" s="33">
        <f t="shared" si="9"/>
        <v>132900</v>
      </c>
      <c r="K142" s="27">
        <f>J142/I142/30.4375</f>
        <v>9.7899651016104823</v>
      </c>
      <c r="L142" s="33">
        <f t="shared" si="6"/>
        <v>2035</v>
      </c>
      <c r="M142" s="33">
        <f t="shared" si="7"/>
        <v>1268322</v>
      </c>
      <c r="N142" s="27">
        <f>M142/L142/30.4375</f>
        <v>20.476519229701982</v>
      </c>
      <c r="O142" s="33">
        <f t="shared" si="9"/>
        <v>636</v>
      </c>
      <c r="P142" s="33">
        <f t="shared" si="9"/>
        <v>616299</v>
      </c>
      <c r="Q142" s="27">
        <f>P142/O142/30.4375</f>
        <v>31.836503816202395</v>
      </c>
      <c r="R142" s="9"/>
    </row>
    <row r="143" spans="1:18" x14ac:dyDescent="0.2">
      <c r="A143" s="10"/>
      <c r="B143" s="10"/>
      <c r="C143" s="10"/>
      <c r="D143" s="10"/>
      <c r="E143" s="29"/>
      <c r="F143" s="34"/>
      <c r="G143" s="34"/>
      <c r="H143" s="29"/>
      <c r="I143" s="34"/>
      <c r="J143" s="34"/>
      <c r="K143" s="29"/>
      <c r="L143" s="34"/>
      <c r="M143" s="34"/>
      <c r="N143" s="29"/>
      <c r="O143" s="34"/>
      <c r="P143" s="34"/>
      <c r="Q143" s="29"/>
    </row>
  </sheetData>
  <mergeCells count="12">
    <mergeCell ref="R5:R6"/>
    <mergeCell ref="A1:R1"/>
    <mergeCell ref="A2:R2"/>
    <mergeCell ref="A3:R3"/>
    <mergeCell ref="A4:R4"/>
    <mergeCell ref="O5:Q5"/>
    <mergeCell ref="L5:N5"/>
    <mergeCell ref="A5:A6"/>
    <mergeCell ref="B5:B6"/>
    <mergeCell ref="C5:E5"/>
    <mergeCell ref="F5:H5"/>
    <mergeCell ref="I5:K5"/>
  </mergeCells>
  <phoneticPr fontId="2" type="noConversion"/>
  <pageMargins left="0.35" right="0.13" top="0.16" bottom="0.34" header="0.12" footer="0.12"/>
  <pageSetup paperSize="143" scale="55" orientation="landscape" r:id="rId1"/>
  <headerFooter alignWithMargins="0">
    <oddFooter>&amp;L&amp;F&amp;C&amp;D  &amp;T&amp;RPage #: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6"/>
  <sheetViews>
    <sheetView workbookViewId="0">
      <selection sqref="A1:AV136"/>
    </sheetView>
  </sheetViews>
  <sheetFormatPr defaultRowHeight="12.75" x14ac:dyDescent="0.2"/>
  <cols>
    <col min="1" max="1" width="15.85546875" bestFit="1" customWidth="1"/>
    <col min="2" max="2" width="22.85546875" bestFit="1" customWidth="1"/>
    <col min="3" max="3" width="43.28515625" bestFit="1" customWidth="1"/>
    <col min="4" max="4" width="39" bestFit="1" customWidth="1"/>
    <col min="5" max="5" width="33.140625" bestFit="1" customWidth="1"/>
    <col min="6" max="7" width="28.85546875" bestFit="1" customWidth="1"/>
    <col min="8" max="8" width="29.140625" bestFit="1" customWidth="1"/>
    <col min="9" max="9" width="20.140625" bestFit="1" customWidth="1"/>
    <col min="10" max="10" width="15.7109375" bestFit="1" customWidth="1"/>
    <col min="11" max="11" width="23" bestFit="1" customWidth="1"/>
    <col min="12" max="12" width="16.28515625" bestFit="1" customWidth="1"/>
    <col min="13" max="13" width="17.28515625" bestFit="1" customWidth="1"/>
    <col min="14" max="14" width="9.140625" bestFit="1" customWidth="1"/>
    <col min="15" max="15" width="31.85546875" bestFit="1" customWidth="1"/>
    <col min="16" max="16" width="13.5703125" bestFit="1" customWidth="1"/>
    <col min="17" max="17" width="34.28515625" bestFit="1" customWidth="1"/>
    <col min="18" max="18" width="10.42578125" bestFit="1" customWidth="1"/>
    <col min="19" max="19" width="22.28515625" bestFit="1" customWidth="1"/>
    <col min="20" max="20" width="33" bestFit="1" customWidth="1"/>
    <col min="21" max="21" width="18.28515625" bestFit="1" customWidth="1"/>
    <col min="22" max="22" width="30.85546875" bestFit="1" customWidth="1"/>
    <col min="23" max="23" width="22.7109375" bestFit="1" customWidth="1"/>
    <col min="24" max="24" width="14" bestFit="1" customWidth="1"/>
    <col min="25" max="25" width="13.28515625" bestFit="1" customWidth="1"/>
    <col min="26" max="26" width="32.7109375" bestFit="1" customWidth="1"/>
    <col min="27" max="27" width="9.42578125" bestFit="1" customWidth="1"/>
    <col min="28" max="28" width="11.85546875" bestFit="1" customWidth="1"/>
    <col min="29" max="29" width="11.5703125" bestFit="1" customWidth="1"/>
    <col min="30" max="30" width="14.140625" bestFit="1" customWidth="1"/>
    <col min="31" max="31" width="13.85546875" bestFit="1" customWidth="1"/>
    <col min="32" max="32" width="14.85546875" bestFit="1" customWidth="1"/>
    <col min="33" max="33" width="11.140625" bestFit="1" customWidth="1"/>
    <col min="34" max="34" width="16.85546875" bestFit="1" customWidth="1"/>
    <col min="35" max="35" width="14.28515625" bestFit="1" customWidth="1"/>
    <col min="36" max="36" width="10.5703125" bestFit="1" customWidth="1"/>
    <col min="37" max="37" width="16.28515625" bestFit="1" customWidth="1"/>
    <col min="38" max="38" width="11.85546875" bestFit="1" customWidth="1"/>
    <col min="39" max="39" width="8.28515625" bestFit="1" customWidth="1"/>
    <col min="40" max="40" width="14" bestFit="1" customWidth="1"/>
    <col min="41" max="41" width="15.140625" bestFit="1" customWidth="1"/>
    <col min="42" max="42" width="11.42578125" bestFit="1" customWidth="1"/>
    <col min="43" max="43" width="17.28515625" bestFit="1" customWidth="1"/>
    <col min="44" max="44" width="28.5703125" bestFit="1" customWidth="1"/>
    <col min="45" max="45" width="15.5703125" bestFit="1" customWidth="1"/>
    <col min="46" max="46" width="11.42578125" bestFit="1" customWidth="1"/>
    <col min="47" max="47" width="11.5703125" bestFit="1" customWidth="1"/>
    <col min="48" max="48" width="12.7109375" bestFit="1" customWidth="1"/>
    <col min="49" max="49" width="13.42578125" bestFit="1" customWidth="1"/>
    <col min="50" max="50" width="15.5703125" bestFit="1" customWidth="1"/>
    <col min="51" max="51" width="16.28515625" bestFit="1" customWidth="1"/>
    <col min="52" max="52" width="16.42578125" bestFit="1" customWidth="1"/>
  </cols>
  <sheetData>
    <row r="1" spans="1:52" x14ac:dyDescent="0.2">
      <c r="A1" s="89" t="s">
        <v>0</v>
      </c>
      <c r="B1" s="90" t="s">
        <v>1</v>
      </c>
      <c r="C1" s="90" t="s">
        <v>2</v>
      </c>
      <c r="D1" s="90" t="s">
        <v>3</v>
      </c>
      <c r="E1" s="90" t="s">
        <v>232</v>
      </c>
      <c r="F1" s="90" t="s">
        <v>233</v>
      </c>
      <c r="G1" s="90" t="s">
        <v>4</v>
      </c>
      <c r="H1" s="90" t="s">
        <v>5</v>
      </c>
      <c r="I1" s="90" t="s">
        <v>6</v>
      </c>
      <c r="J1" s="90" t="s">
        <v>7</v>
      </c>
      <c r="K1" s="90" t="s">
        <v>8</v>
      </c>
      <c r="L1" s="90" t="s">
        <v>9</v>
      </c>
      <c r="M1" s="90" t="s">
        <v>10</v>
      </c>
      <c r="N1" s="90" t="s">
        <v>11</v>
      </c>
      <c r="O1" s="90" t="s">
        <v>234</v>
      </c>
      <c r="P1" s="90" t="s">
        <v>12</v>
      </c>
      <c r="Q1" s="90" t="s">
        <v>13</v>
      </c>
      <c r="R1" s="90" t="s">
        <v>14</v>
      </c>
      <c r="S1" s="90" t="s">
        <v>15</v>
      </c>
      <c r="T1" s="90" t="s">
        <v>16</v>
      </c>
      <c r="U1" s="90" t="s">
        <v>17</v>
      </c>
      <c r="V1" s="90" t="s">
        <v>18</v>
      </c>
      <c r="W1" s="90" t="s">
        <v>19</v>
      </c>
      <c r="X1" s="90" t="s">
        <v>175</v>
      </c>
      <c r="Y1" s="90" t="s">
        <v>176</v>
      </c>
      <c r="Z1" s="90" t="s">
        <v>235</v>
      </c>
      <c r="AA1" s="90" t="s">
        <v>177</v>
      </c>
      <c r="AB1" s="90" t="s">
        <v>196</v>
      </c>
      <c r="AC1" s="90" t="s">
        <v>197</v>
      </c>
      <c r="AD1" s="90" t="s">
        <v>198</v>
      </c>
      <c r="AE1" s="90" t="s">
        <v>199</v>
      </c>
      <c r="AF1" s="90" t="s">
        <v>200</v>
      </c>
      <c r="AG1" s="90" t="s">
        <v>201</v>
      </c>
      <c r="AH1" s="90" t="s">
        <v>202</v>
      </c>
      <c r="AI1" s="90" t="s">
        <v>203</v>
      </c>
      <c r="AJ1" s="90" t="s">
        <v>204</v>
      </c>
      <c r="AK1" s="90" t="s">
        <v>205</v>
      </c>
      <c r="AL1" s="90" t="s">
        <v>206</v>
      </c>
      <c r="AM1" s="90" t="s">
        <v>207</v>
      </c>
      <c r="AN1" s="90" t="s">
        <v>208</v>
      </c>
      <c r="AO1" s="90" t="s">
        <v>209</v>
      </c>
      <c r="AP1" s="90" t="s">
        <v>210</v>
      </c>
      <c r="AQ1" s="90" t="s">
        <v>211</v>
      </c>
      <c r="AR1" s="90" t="s">
        <v>236</v>
      </c>
      <c r="AS1" s="90" t="s">
        <v>237</v>
      </c>
      <c r="AT1" s="90" t="s">
        <v>155</v>
      </c>
      <c r="AU1" s="90" t="s">
        <v>156</v>
      </c>
      <c r="AV1" s="90" t="s">
        <v>245</v>
      </c>
      <c r="AW1" s="43"/>
      <c r="AX1" s="43"/>
      <c r="AY1" s="43"/>
      <c r="AZ1" s="43"/>
    </row>
    <row r="2" spans="1:52" x14ac:dyDescent="0.2">
      <c r="A2" s="84" t="s">
        <v>20</v>
      </c>
      <c r="B2" s="2">
        <v>15</v>
      </c>
      <c r="C2" s="2">
        <v>15</v>
      </c>
      <c r="D2" s="2">
        <v>0</v>
      </c>
      <c r="E2" s="2">
        <v>13</v>
      </c>
      <c r="F2" s="2"/>
      <c r="G2" s="2">
        <v>0</v>
      </c>
      <c r="H2" s="2">
        <v>1</v>
      </c>
      <c r="I2" s="2">
        <v>1</v>
      </c>
      <c r="J2" s="2">
        <v>93</v>
      </c>
      <c r="K2" s="2">
        <v>3.055441478439425</v>
      </c>
      <c r="L2" s="2">
        <v>2</v>
      </c>
      <c r="M2" s="2">
        <v>2</v>
      </c>
      <c r="N2" s="2">
        <v>2</v>
      </c>
      <c r="O2" s="2"/>
      <c r="P2" s="2">
        <v>2</v>
      </c>
      <c r="Q2" s="2">
        <v>1</v>
      </c>
      <c r="R2" s="2">
        <v>6</v>
      </c>
      <c r="S2" s="2"/>
      <c r="T2" s="2"/>
      <c r="U2" s="2"/>
      <c r="V2" s="2"/>
      <c r="W2" s="2"/>
      <c r="X2" s="2"/>
      <c r="Y2" s="2">
        <v>0</v>
      </c>
      <c r="Z2" s="2"/>
      <c r="AA2" s="2"/>
      <c r="AB2" s="2">
        <v>15</v>
      </c>
      <c r="AC2" s="2">
        <v>9885</v>
      </c>
      <c r="AD2" s="2">
        <v>21.650924024640656</v>
      </c>
      <c r="AE2" s="2">
        <v>6</v>
      </c>
      <c r="AF2" s="2">
        <v>2</v>
      </c>
      <c r="AG2" s="2">
        <v>92</v>
      </c>
      <c r="AH2" s="2">
        <v>1.5112936344969199</v>
      </c>
      <c r="AI2" s="2">
        <v>2</v>
      </c>
      <c r="AJ2" s="2">
        <v>1849</v>
      </c>
      <c r="AK2" s="2">
        <v>30.373716632443532</v>
      </c>
      <c r="AL2" s="2">
        <v>0</v>
      </c>
      <c r="AM2" s="2">
        <v>0</v>
      </c>
      <c r="AN2" s="2">
        <v>0</v>
      </c>
      <c r="AO2" s="2">
        <v>2</v>
      </c>
      <c r="AP2" s="2">
        <v>2188</v>
      </c>
      <c r="AQ2" s="2">
        <v>35.942505133470227</v>
      </c>
      <c r="AR2" s="2">
        <v>1</v>
      </c>
      <c r="AS2" s="2"/>
      <c r="AT2" s="46">
        <v>43525</v>
      </c>
      <c r="AU2" s="46">
        <v>43890</v>
      </c>
      <c r="AV2" s="85" t="s">
        <v>250</v>
      </c>
      <c r="AW2" s="2"/>
      <c r="AX2" s="2"/>
      <c r="AY2" s="2"/>
      <c r="AZ2" s="2"/>
    </row>
    <row r="3" spans="1:52" x14ac:dyDescent="0.2">
      <c r="A3" s="84" t="s">
        <v>21</v>
      </c>
      <c r="B3" s="2">
        <v>97</v>
      </c>
      <c r="C3" s="2">
        <v>92</v>
      </c>
      <c r="D3" s="2">
        <v>0</v>
      </c>
      <c r="E3" s="2">
        <v>44</v>
      </c>
      <c r="F3" s="2">
        <v>38</v>
      </c>
      <c r="G3" s="2">
        <v>5</v>
      </c>
      <c r="H3" s="2">
        <v>9</v>
      </c>
      <c r="I3" s="2">
        <v>9</v>
      </c>
      <c r="J3" s="2">
        <v>6400</v>
      </c>
      <c r="K3" s="2">
        <v>23.362993383527265</v>
      </c>
      <c r="L3" s="2">
        <v>38</v>
      </c>
      <c r="M3" s="2">
        <v>11</v>
      </c>
      <c r="N3" s="2">
        <v>6</v>
      </c>
      <c r="O3" s="2"/>
      <c r="P3" s="2">
        <v>13</v>
      </c>
      <c r="Q3" s="2">
        <v>11</v>
      </c>
      <c r="R3" s="2">
        <v>38</v>
      </c>
      <c r="S3" s="2">
        <v>821</v>
      </c>
      <c r="T3" s="2"/>
      <c r="U3" s="2">
        <v>822</v>
      </c>
      <c r="V3" s="2"/>
      <c r="W3" s="2"/>
      <c r="X3" s="2"/>
      <c r="Y3" s="2">
        <v>0</v>
      </c>
      <c r="Z3" s="2">
        <v>8</v>
      </c>
      <c r="AA3" s="2"/>
      <c r="AB3" s="2">
        <v>94</v>
      </c>
      <c r="AC3" s="2">
        <v>64500</v>
      </c>
      <c r="AD3" s="2">
        <v>22.543579885534538</v>
      </c>
      <c r="AE3" s="2">
        <v>39</v>
      </c>
      <c r="AF3" s="2">
        <v>11</v>
      </c>
      <c r="AG3" s="2">
        <v>5065</v>
      </c>
      <c r="AH3" s="2">
        <v>15.127870076535373</v>
      </c>
      <c r="AI3" s="2">
        <v>6</v>
      </c>
      <c r="AJ3" s="2">
        <v>7477</v>
      </c>
      <c r="AK3" s="2">
        <v>40.941820670773446</v>
      </c>
      <c r="AL3" s="2">
        <v>8</v>
      </c>
      <c r="AM3" s="2">
        <v>1802</v>
      </c>
      <c r="AN3" s="2">
        <v>7.40041067761807</v>
      </c>
      <c r="AO3" s="2">
        <v>13</v>
      </c>
      <c r="AP3" s="2">
        <v>13203</v>
      </c>
      <c r="AQ3" s="2">
        <v>33.367240562312432</v>
      </c>
      <c r="AR3" s="2">
        <v>1</v>
      </c>
      <c r="AS3" s="2">
        <v>5</v>
      </c>
      <c r="AT3" s="44">
        <v>43525</v>
      </c>
      <c r="AU3" s="44">
        <v>43890</v>
      </c>
      <c r="AV3" s="85" t="s">
        <v>247</v>
      </c>
      <c r="AW3" s="2"/>
      <c r="AX3" s="2"/>
      <c r="AY3" s="2"/>
      <c r="AZ3" s="2"/>
    </row>
    <row r="4" spans="1:52" x14ac:dyDescent="0.2">
      <c r="A4" s="84" t="s">
        <v>22</v>
      </c>
      <c r="B4" s="2">
        <v>106</v>
      </c>
      <c r="C4" s="2">
        <v>89</v>
      </c>
      <c r="D4" s="2">
        <v>2</v>
      </c>
      <c r="E4" s="2">
        <v>79</v>
      </c>
      <c r="F4" s="2">
        <v>8</v>
      </c>
      <c r="G4" s="2">
        <v>13</v>
      </c>
      <c r="H4" s="2">
        <v>8</v>
      </c>
      <c r="I4" s="2">
        <v>8</v>
      </c>
      <c r="J4" s="2">
        <v>8550</v>
      </c>
      <c r="K4" s="2">
        <v>35.112936344969199</v>
      </c>
      <c r="L4" s="2">
        <v>36</v>
      </c>
      <c r="M4" s="2">
        <v>6</v>
      </c>
      <c r="N4" s="2">
        <v>17</v>
      </c>
      <c r="O4" s="2">
        <v>1</v>
      </c>
      <c r="P4" s="2">
        <v>9</v>
      </c>
      <c r="Q4" s="2">
        <v>18</v>
      </c>
      <c r="R4" s="2">
        <v>34</v>
      </c>
      <c r="S4" s="2">
        <v>342</v>
      </c>
      <c r="T4" s="2"/>
      <c r="U4" s="2">
        <v>2871</v>
      </c>
      <c r="V4" s="2"/>
      <c r="W4" s="2"/>
      <c r="X4" s="2"/>
      <c r="Y4" s="2">
        <v>0</v>
      </c>
      <c r="Z4" s="2">
        <v>1</v>
      </c>
      <c r="AA4" s="2"/>
      <c r="AB4" s="2">
        <v>103</v>
      </c>
      <c r="AC4" s="2">
        <v>76272</v>
      </c>
      <c r="AD4" s="2">
        <v>24.32870158090947</v>
      </c>
      <c r="AE4" s="2">
        <v>34</v>
      </c>
      <c r="AF4" s="2">
        <v>6</v>
      </c>
      <c r="AG4" s="2">
        <v>1894</v>
      </c>
      <c r="AH4" s="2">
        <v>10.370978781656401</v>
      </c>
      <c r="AI4" s="2">
        <v>17</v>
      </c>
      <c r="AJ4" s="2">
        <v>20259</v>
      </c>
      <c r="AK4" s="2">
        <v>39.152554656359463</v>
      </c>
      <c r="AL4" s="2">
        <v>1</v>
      </c>
      <c r="AM4" s="2">
        <v>137</v>
      </c>
      <c r="AN4" s="2">
        <v>4.5010266940451746</v>
      </c>
      <c r="AO4" s="2">
        <v>9</v>
      </c>
      <c r="AP4" s="2">
        <v>8804</v>
      </c>
      <c r="AQ4" s="2">
        <v>32.138717773214694</v>
      </c>
      <c r="AR4" s="2">
        <v>2</v>
      </c>
      <c r="AS4" s="2">
        <v>4</v>
      </c>
      <c r="AT4" s="44">
        <v>43525</v>
      </c>
      <c r="AU4" s="44">
        <v>43890</v>
      </c>
      <c r="AV4" s="85" t="s">
        <v>246</v>
      </c>
      <c r="AW4" s="2"/>
      <c r="AX4" s="2"/>
      <c r="AY4" s="2"/>
      <c r="AZ4" s="2"/>
    </row>
    <row r="5" spans="1:52" x14ac:dyDescent="0.2">
      <c r="A5" s="84" t="s">
        <v>23</v>
      </c>
      <c r="B5" s="2">
        <v>22</v>
      </c>
      <c r="C5" s="2">
        <v>14</v>
      </c>
      <c r="D5" s="2">
        <v>0</v>
      </c>
      <c r="E5" s="2">
        <v>10</v>
      </c>
      <c r="F5" s="2"/>
      <c r="G5" s="2">
        <v>6</v>
      </c>
      <c r="H5" s="2">
        <v>10</v>
      </c>
      <c r="I5" s="2">
        <v>10</v>
      </c>
      <c r="J5" s="2">
        <v>2587</v>
      </c>
      <c r="K5" s="2">
        <v>8.4993839835728942</v>
      </c>
      <c r="L5" s="2">
        <v>9</v>
      </c>
      <c r="M5" s="2">
        <v>4</v>
      </c>
      <c r="N5" s="2">
        <v>5</v>
      </c>
      <c r="O5" s="2"/>
      <c r="P5" s="2">
        <v>1</v>
      </c>
      <c r="Q5" s="2">
        <v>0</v>
      </c>
      <c r="R5" s="2">
        <v>13</v>
      </c>
      <c r="S5" s="2"/>
      <c r="T5" s="2"/>
      <c r="U5" s="2"/>
      <c r="V5" s="2"/>
      <c r="W5" s="2"/>
      <c r="X5" s="2"/>
      <c r="Y5" s="2">
        <v>0</v>
      </c>
      <c r="Z5" s="2">
        <v>3</v>
      </c>
      <c r="AA5" s="2"/>
      <c r="AB5" s="2">
        <v>22</v>
      </c>
      <c r="AC5" s="2">
        <v>5657</v>
      </c>
      <c r="AD5" s="2">
        <v>8.4480119469852522</v>
      </c>
      <c r="AE5" s="2">
        <v>13</v>
      </c>
      <c r="AF5" s="2">
        <v>4</v>
      </c>
      <c r="AG5" s="2">
        <v>1109</v>
      </c>
      <c r="AH5" s="2">
        <v>9.1088295687885008</v>
      </c>
      <c r="AI5" s="2">
        <v>5</v>
      </c>
      <c r="AJ5" s="2">
        <v>5265</v>
      </c>
      <c r="AK5" s="2">
        <v>34.595482546201232</v>
      </c>
      <c r="AL5" s="2">
        <v>3</v>
      </c>
      <c r="AM5" s="2">
        <v>1040</v>
      </c>
      <c r="AN5" s="2">
        <v>11.389459274469543</v>
      </c>
      <c r="AO5" s="2">
        <v>1</v>
      </c>
      <c r="AP5" s="2">
        <v>-70</v>
      </c>
      <c r="AQ5" s="2">
        <v>-2.299794661190965</v>
      </c>
      <c r="AR5" s="2"/>
      <c r="AS5" s="2"/>
      <c r="AT5" s="44">
        <v>43525</v>
      </c>
      <c r="AU5" s="44">
        <v>43890</v>
      </c>
      <c r="AV5" s="85" t="s">
        <v>247</v>
      </c>
      <c r="AW5" s="2"/>
      <c r="AX5" s="2"/>
      <c r="AY5" s="2"/>
      <c r="AZ5" s="2"/>
    </row>
    <row r="6" spans="1:52" x14ac:dyDescent="0.2">
      <c r="A6" s="84" t="s">
        <v>24</v>
      </c>
      <c r="B6" s="2">
        <v>2</v>
      </c>
      <c r="C6" s="2">
        <v>2</v>
      </c>
      <c r="D6" s="2">
        <v>0</v>
      </c>
      <c r="E6" s="2">
        <v>2</v>
      </c>
      <c r="F6" s="2"/>
      <c r="G6" s="2">
        <v>0</v>
      </c>
      <c r="H6" s="2">
        <v>0</v>
      </c>
      <c r="I6" s="2"/>
      <c r="J6" s="2"/>
      <c r="K6" s="2"/>
      <c r="L6" s="2">
        <v>2</v>
      </c>
      <c r="M6" s="2"/>
      <c r="N6" s="2"/>
      <c r="O6" s="2"/>
      <c r="P6" s="2"/>
      <c r="Q6" s="2">
        <v>0</v>
      </c>
      <c r="R6" s="2"/>
      <c r="S6" s="2"/>
      <c r="T6" s="2"/>
      <c r="U6" s="2"/>
      <c r="V6" s="2"/>
      <c r="W6" s="2"/>
      <c r="X6" s="2"/>
      <c r="Y6" s="2">
        <v>0</v>
      </c>
      <c r="Z6" s="2"/>
      <c r="AA6" s="2"/>
      <c r="AB6" s="2">
        <v>2</v>
      </c>
      <c r="AC6" s="2">
        <v>546</v>
      </c>
      <c r="AD6" s="2">
        <v>8.9691991786447645</v>
      </c>
      <c r="AE6" s="2">
        <v>4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/>
      <c r="AS6" s="2"/>
      <c r="AT6" s="44">
        <v>43525</v>
      </c>
      <c r="AU6" s="44">
        <v>43890</v>
      </c>
      <c r="AV6" s="85" t="s">
        <v>248</v>
      </c>
      <c r="AW6" s="2"/>
      <c r="AX6" s="2"/>
      <c r="AY6" s="2"/>
      <c r="AZ6" s="2"/>
    </row>
    <row r="7" spans="1:52" x14ac:dyDescent="0.2">
      <c r="A7" s="84" t="s">
        <v>25</v>
      </c>
      <c r="B7" s="2">
        <v>33</v>
      </c>
      <c r="C7" s="2">
        <v>27</v>
      </c>
      <c r="D7" s="2">
        <v>0</v>
      </c>
      <c r="E7" s="2">
        <v>26</v>
      </c>
      <c r="F7" s="2">
        <v>2</v>
      </c>
      <c r="G7" s="2">
        <v>6</v>
      </c>
      <c r="H7" s="2">
        <v>1</v>
      </c>
      <c r="I7" s="2">
        <v>1</v>
      </c>
      <c r="J7" s="2">
        <v>68</v>
      </c>
      <c r="K7" s="2">
        <v>2.2340862422997945</v>
      </c>
      <c r="L7" s="2">
        <v>10</v>
      </c>
      <c r="M7" s="2">
        <v>1</v>
      </c>
      <c r="N7" s="2">
        <v>7</v>
      </c>
      <c r="O7" s="2"/>
      <c r="P7" s="2">
        <v>2</v>
      </c>
      <c r="Q7" s="2">
        <v>5</v>
      </c>
      <c r="R7" s="2">
        <v>13</v>
      </c>
      <c r="S7" s="2"/>
      <c r="T7" s="2"/>
      <c r="U7" s="2">
        <v>1787</v>
      </c>
      <c r="V7" s="2"/>
      <c r="W7" s="2"/>
      <c r="X7" s="2"/>
      <c r="Y7" s="2">
        <v>0</v>
      </c>
      <c r="Z7" s="2">
        <v>3</v>
      </c>
      <c r="AA7" s="2"/>
      <c r="AB7" s="2">
        <v>31</v>
      </c>
      <c r="AC7" s="2">
        <v>21538</v>
      </c>
      <c r="AD7" s="2">
        <v>22.826256872226271</v>
      </c>
      <c r="AE7" s="2">
        <v>14</v>
      </c>
      <c r="AF7" s="2">
        <v>1</v>
      </c>
      <c r="AG7" s="2">
        <v>379</v>
      </c>
      <c r="AH7" s="2">
        <v>12.451745379876797</v>
      </c>
      <c r="AI7" s="2">
        <v>7</v>
      </c>
      <c r="AJ7" s="2">
        <v>6412</v>
      </c>
      <c r="AK7" s="2">
        <v>30.094455852156056</v>
      </c>
      <c r="AL7" s="2">
        <v>3</v>
      </c>
      <c r="AM7" s="2">
        <v>393</v>
      </c>
      <c r="AN7" s="2">
        <v>4.3039014373716631</v>
      </c>
      <c r="AO7" s="2">
        <v>2</v>
      </c>
      <c r="AP7" s="2">
        <v>2073</v>
      </c>
      <c r="AQ7" s="2">
        <v>34.053388090349074</v>
      </c>
      <c r="AR7" s="2">
        <v>2</v>
      </c>
      <c r="AS7" s="2"/>
      <c r="AT7" s="44">
        <v>43525</v>
      </c>
      <c r="AU7" s="44">
        <v>43890</v>
      </c>
      <c r="AV7" s="85" t="s">
        <v>247</v>
      </c>
      <c r="AW7" s="2"/>
      <c r="AX7" s="2"/>
      <c r="AY7" s="2"/>
      <c r="AZ7" s="2"/>
    </row>
    <row r="8" spans="1:52" x14ac:dyDescent="0.2">
      <c r="A8" s="84" t="s">
        <v>26</v>
      </c>
      <c r="B8" s="2">
        <v>23</v>
      </c>
      <c r="C8" s="2">
        <v>17</v>
      </c>
      <c r="D8" s="2">
        <v>0</v>
      </c>
      <c r="E8" s="2">
        <v>17</v>
      </c>
      <c r="F8" s="2"/>
      <c r="G8" s="2">
        <v>6</v>
      </c>
      <c r="H8" s="2">
        <v>3</v>
      </c>
      <c r="I8" s="2">
        <v>3</v>
      </c>
      <c r="J8" s="2">
        <v>1154</v>
      </c>
      <c r="K8" s="2">
        <v>12.63791923340178</v>
      </c>
      <c r="L8" s="2">
        <v>9</v>
      </c>
      <c r="M8" s="2">
        <v>6</v>
      </c>
      <c r="N8" s="2"/>
      <c r="O8" s="2"/>
      <c r="P8" s="2">
        <v>3</v>
      </c>
      <c r="Q8" s="2">
        <v>6</v>
      </c>
      <c r="R8" s="2">
        <v>14</v>
      </c>
      <c r="S8" s="2"/>
      <c r="T8" s="2">
        <v>98</v>
      </c>
      <c r="U8" s="2"/>
      <c r="V8" s="2"/>
      <c r="W8" s="2"/>
      <c r="X8" s="2"/>
      <c r="Y8" s="2">
        <v>0</v>
      </c>
      <c r="Z8" s="2">
        <v>4</v>
      </c>
      <c r="AA8" s="2">
        <v>1</v>
      </c>
      <c r="AB8" s="2">
        <v>21</v>
      </c>
      <c r="AC8" s="2">
        <v>16226</v>
      </c>
      <c r="AD8" s="2">
        <v>25.385352498288842</v>
      </c>
      <c r="AE8" s="2">
        <v>14</v>
      </c>
      <c r="AF8" s="2">
        <v>6</v>
      </c>
      <c r="AG8" s="2">
        <v>3017</v>
      </c>
      <c r="AH8" s="2">
        <v>16.520191649555098</v>
      </c>
      <c r="AI8" s="2">
        <v>0</v>
      </c>
      <c r="AJ8" s="2">
        <v>0</v>
      </c>
      <c r="AK8" s="2">
        <v>0</v>
      </c>
      <c r="AL8" s="2">
        <v>4</v>
      </c>
      <c r="AM8" s="2">
        <v>1332</v>
      </c>
      <c r="AN8" s="2">
        <v>10.940451745379876</v>
      </c>
      <c r="AO8" s="2">
        <v>3</v>
      </c>
      <c r="AP8" s="2">
        <v>3292</v>
      </c>
      <c r="AQ8" s="2">
        <v>36.05201916495551</v>
      </c>
      <c r="AR8" s="2">
        <v>1</v>
      </c>
      <c r="AS8" s="2"/>
      <c r="AT8" s="44">
        <v>43525</v>
      </c>
      <c r="AU8" s="44">
        <v>43890</v>
      </c>
      <c r="AV8" s="85" t="s">
        <v>247</v>
      </c>
      <c r="AW8" s="2"/>
      <c r="AX8" s="2"/>
      <c r="AY8" s="2"/>
      <c r="AZ8" s="2"/>
    </row>
    <row r="9" spans="1:52" x14ac:dyDescent="0.2">
      <c r="A9" s="84" t="s">
        <v>27</v>
      </c>
      <c r="B9" s="2">
        <v>55</v>
      </c>
      <c r="C9" s="2">
        <v>45</v>
      </c>
      <c r="D9" s="2">
        <v>0</v>
      </c>
      <c r="E9" s="2">
        <v>36</v>
      </c>
      <c r="F9" s="2">
        <v>4</v>
      </c>
      <c r="G9" s="2">
        <v>9</v>
      </c>
      <c r="H9" s="2">
        <v>5</v>
      </c>
      <c r="I9" s="2">
        <v>5</v>
      </c>
      <c r="J9" s="2">
        <v>2539</v>
      </c>
      <c r="K9" s="2">
        <v>16.683367556468173</v>
      </c>
      <c r="L9" s="2">
        <v>34</v>
      </c>
      <c r="M9" s="2">
        <v>20</v>
      </c>
      <c r="N9" s="2">
        <v>17</v>
      </c>
      <c r="O9" s="2"/>
      <c r="P9" s="2">
        <v>14</v>
      </c>
      <c r="Q9" s="2">
        <v>3</v>
      </c>
      <c r="R9" s="2">
        <v>56</v>
      </c>
      <c r="S9" s="2">
        <v>36</v>
      </c>
      <c r="T9" s="2"/>
      <c r="U9" s="2"/>
      <c r="V9" s="2"/>
      <c r="W9" s="2"/>
      <c r="X9" s="2"/>
      <c r="Y9" s="2">
        <v>0</v>
      </c>
      <c r="Z9" s="2">
        <v>4</v>
      </c>
      <c r="AA9" s="2">
        <v>1</v>
      </c>
      <c r="AB9" s="2">
        <v>54</v>
      </c>
      <c r="AC9" s="2">
        <v>24170</v>
      </c>
      <c r="AD9" s="2">
        <v>14.705300783329532</v>
      </c>
      <c r="AE9" s="2">
        <v>56</v>
      </c>
      <c r="AF9" s="2">
        <v>20</v>
      </c>
      <c r="AG9" s="2">
        <v>7549</v>
      </c>
      <c r="AH9" s="2">
        <v>12.40082135523614</v>
      </c>
      <c r="AI9" s="2">
        <v>17</v>
      </c>
      <c r="AJ9" s="2">
        <v>20003</v>
      </c>
      <c r="AK9" s="2">
        <v>38.657808914120068</v>
      </c>
      <c r="AL9" s="2">
        <v>4</v>
      </c>
      <c r="AM9" s="2">
        <v>604</v>
      </c>
      <c r="AN9" s="2">
        <v>4.9609856262833674</v>
      </c>
      <c r="AO9" s="2">
        <v>14</v>
      </c>
      <c r="AP9" s="2">
        <v>15882</v>
      </c>
      <c r="AQ9" s="2">
        <v>37.270753886770308</v>
      </c>
      <c r="AR9" s="2"/>
      <c r="AS9" s="2">
        <v>9</v>
      </c>
      <c r="AT9" s="44">
        <v>43525</v>
      </c>
      <c r="AU9" s="44">
        <v>43890</v>
      </c>
      <c r="AV9" s="85" t="s">
        <v>246</v>
      </c>
      <c r="AW9" s="2"/>
      <c r="AX9" s="2"/>
      <c r="AY9" s="2"/>
      <c r="AZ9" s="2"/>
    </row>
    <row r="10" spans="1:52" x14ac:dyDescent="0.2">
      <c r="A10" s="84" t="s">
        <v>28</v>
      </c>
      <c r="B10" s="2">
        <v>1</v>
      </c>
      <c r="C10" s="2">
        <v>0</v>
      </c>
      <c r="D10" s="2">
        <v>0</v>
      </c>
      <c r="E10" s="2"/>
      <c r="F10" s="2"/>
      <c r="G10" s="2">
        <v>1</v>
      </c>
      <c r="H10" s="2">
        <v>1</v>
      </c>
      <c r="I10" s="2">
        <v>1</v>
      </c>
      <c r="J10" s="2">
        <v>150</v>
      </c>
      <c r="K10" s="2">
        <v>4.9281314168377826</v>
      </c>
      <c r="L10" s="2">
        <v>1</v>
      </c>
      <c r="M10" s="2">
        <v>6</v>
      </c>
      <c r="N10" s="2"/>
      <c r="O10" s="2"/>
      <c r="P10" s="2"/>
      <c r="Q10" s="2">
        <v>0</v>
      </c>
      <c r="R10" s="2">
        <v>6</v>
      </c>
      <c r="S10" s="2">
        <v>143</v>
      </c>
      <c r="T10" s="2"/>
      <c r="U10" s="2"/>
      <c r="V10" s="2"/>
      <c r="W10" s="2"/>
      <c r="X10" s="2"/>
      <c r="Y10" s="2">
        <v>0</v>
      </c>
      <c r="Z10" s="2"/>
      <c r="AA10" s="2"/>
      <c r="AB10" s="2">
        <v>0</v>
      </c>
      <c r="AC10" s="2">
        <v>150</v>
      </c>
      <c r="AD10" s="2"/>
      <c r="AE10" s="2">
        <v>6</v>
      </c>
      <c r="AF10" s="2">
        <v>6</v>
      </c>
      <c r="AG10" s="2">
        <v>1618</v>
      </c>
      <c r="AH10" s="2">
        <v>8.85968514715948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/>
      <c r="AS10" s="2"/>
      <c r="AT10" s="44">
        <v>43525</v>
      </c>
      <c r="AU10" s="44">
        <v>43890</v>
      </c>
      <c r="AV10" s="85" t="s">
        <v>247</v>
      </c>
      <c r="AW10" s="2"/>
      <c r="AX10" s="2"/>
      <c r="AY10" s="2"/>
      <c r="AZ10" s="2"/>
    </row>
    <row r="11" spans="1:52" x14ac:dyDescent="0.2">
      <c r="A11" s="84" t="s">
        <v>29</v>
      </c>
      <c r="B11" s="2"/>
      <c r="C11" s="2">
        <v>0</v>
      </c>
      <c r="D11" s="2">
        <v>0</v>
      </c>
      <c r="E11" s="2"/>
      <c r="F11" s="2"/>
      <c r="G11" s="2">
        <v>0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>
        <v>0</v>
      </c>
      <c r="R11" s="2"/>
      <c r="S11" s="2"/>
      <c r="T11" s="2"/>
      <c r="U11" s="2"/>
      <c r="V11" s="2"/>
      <c r="W11" s="2"/>
      <c r="X11" s="2"/>
      <c r="Y11" s="2">
        <v>0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44">
        <v>43525</v>
      </c>
      <c r="AU11" s="44">
        <v>43890</v>
      </c>
      <c r="AV11" s="85" t="s">
        <v>247</v>
      </c>
      <c r="AW11" s="2"/>
      <c r="AX11" s="2"/>
      <c r="AY11" s="2"/>
      <c r="AZ11" s="2"/>
    </row>
    <row r="12" spans="1:52" x14ac:dyDescent="0.2">
      <c r="A12" s="84" t="s">
        <v>30</v>
      </c>
      <c r="B12" s="2"/>
      <c r="C12" s="2">
        <v>0</v>
      </c>
      <c r="D12" s="2">
        <v>0</v>
      </c>
      <c r="E12" s="2"/>
      <c r="F12" s="2"/>
      <c r="G12" s="2">
        <v>0</v>
      </c>
      <c r="H12" s="2">
        <v>0</v>
      </c>
      <c r="I12" s="2"/>
      <c r="J12" s="2"/>
      <c r="K12" s="2"/>
      <c r="L12" s="2"/>
      <c r="M12" s="2"/>
      <c r="N12" s="2"/>
      <c r="O12" s="2"/>
      <c r="P12" s="2"/>
      <c r="Q12" s="2">
        <v>0</v>
      </c>
      <c r="R12" s="2"/>
      <c r="S12" s="2"/>
      <c r="T12" s="2"/>
      <c r="U12" s="2"/>
      <c r="V12" s="2"/>
      <c r="W12" s="2"/>
      <c r="X12" s="2"/>
      <c r="Y12" s="2">
        <v>0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44">
        <v>43525</v>
      </c>
      <c r="AU12" s="44">
        <v>43890</v>
      </c>
      <c r="AV12" s="85" t="s">
        <v>247</v>
      </c>
      <c r="AW12" s="2"/>
      <c r="AX12" s="2"/>
      <c r="AY12" s="2"/>
      <c r="AZ12" s="2"/>
    </row>
    <row r="13" spans="1:52" x14ac:dyDescent="0.2">
      <c r="A13" s="84" t="s">
        <v>31</v>
      </c>
      <c r="B13" s="2">
        <v>98</v>
      </c>
      <c r="C13" s="2">
        <v>72</v>
      </c>
      <c r="D13" s="2">
        <v>1</v>
      </c>
      <c r="E13" s="2">
        <v>59</v>
      </c>
      <c r="F13" s="2">
        <v>8</v>
      </c>
      <c r="G13" s="2">
        <v>19</v>
      </c>
      <c r="H13" s="2">
        <v>19</v>
      </c>
      <c r="I13" s="2">
        <v>19</v>
      </c>
      <c r="J13" s="2">
        <v>10826</v>
      </c>
      <c r="K13" s="2">
        <v>18.71998270831082</v>
      </c>
      <c r="L13" s="2">
        <v>42</v>
      </c>
      <c r="M13" s="2">
        <v>13</v>
      </c>
      <c r="N13" s="2">
        <v>7</v>
      </c>
      <c r="O13" s="2">
        <v>1</v>
      </c>
      <c r="P13" s="2">
        <v>14</v>
      </c>
      <c r="Q13" s="2">
        <v>6</v>
      </c>
      <c r="R13" s="2">
        <v>49</v>
      </c>
      <c r="S13" s="2">
        <v>609</v>
      </c>
      <c r="T13" s="2">
        <v>1483</v>
      </c>
      <c r="U13" s="2"/>
      <c r="V13" s="2">
        <v>100</v>
      </c>
      <c r="W13" s="2">
        <v>0</v>
      </c>
      <c r="X13" s="2"/>
      <c r="Y13" s="2">
        <v>0</v>
      </c>
      <c r="Z13" s="2">
        <v>13</v>
      </c>
      <c r="AA13" s="2">
        <v>1</v>
      </c>
      <c r="AB13" s="2">
        <v>90</v>
      </c>
      <c r="AC13" s="2">
        <v>43959</v>
      </c>
      <c r="AD13" s="2">
        <v>16.047091033538671</v>
      </c>
      <c r="AE13" s="2">
        <v>49</v>
      </c>
      <c r="AF13" s="2">
        <v>13</v>
      </c>
      <c r="AG13" s="2">
        <v>3826</v>
      </c>
      <c r="AH13" s="2">
        <v>9.6692465645237728</v>
      </c>
      <c r="AI13" s="2">
        <v>7</v>
      </c>
      <c r="AJ13" s="2">
        <v>5319</v>
      </c>
      <c r="AK13" s="2">
        <v>24.964505720152538</v>
      </c>
      <c r="AL13" s="2">
        <v>13</v>
      </c>
      <c r="AM13" s="2">
        <v>3148</v>
      </c>
      <c r="AN13" s="2">
        <v>7.955773179592482</v>
      </c>
      <c r="AO13" s="2">
        <v>14</v>
      </c>
      <c r="AP13" s="2">
        <v>4120</v>
      </c>
      <c r="AQ13" s="2">
        <v>9.6685244939865065</v>
      </c>
      <c r="AR13" s="2"/>
      <c r="AS13" s="2">
        <v>10</v>
      </c>
      <c r="AT13" s="44">
        <v>43525</v>
      </c>
      <c r="AU13" s="44">
        <v>43890</v>
      </c>
      <c r="AV13" s="85" t="s">
        <v>247</v>
      </c>
      <c r="AW13" s="2"/>
      <c r="AX13" s="2"/>
      <c r="AY13" s="2"/>
      <c r="AZ13" s="2"/>
    </row>
    <row r="14" spans="1:52" x14ac:dyDescent="0.2">
      <c r="A14" s="84" t="s">
        <v>32</v>
      </c>
      <c r="B14" s="2">
        <v>5</v>
      </c>
      <c r="C14" s="2">
        <v>3</v>
      </c>
      <c r="D14" s="2">
        <v>0</v>
      </c>
      <c r="E14" s="2">
        <v>4</v>
      </c>
      <c r="F14" s="2"/>
      <c r="G14" s="2">
        <v>2</v>
      </c>
      <c r="H14" s="2">
        <v>0</v>
      </c>
      <c r="I14" s="2"/>
      <c r="J14" s="2"/>
      <c r="K14" s="2"/>
      <c r="L14" s="2">
        <v>1</v>
      </c>
      <c r="M14" s="2"/>
      <c r="N14" s="2">
        <v>1</v>
      </c>
      <c r="O14" s="2"/>
      <c r="P14" s="2">
        <v>2</v>
      </c>
      <c r="Q14" s="2">
        <v>0</v>
      </c>
      <c r="R14" s="2">
        <v>3</v>
      </c>
      <c r="S14" s="2"/>
      <c r="T14" s="2"/>
      <c r="U14" s="2"/>
      <c r="V14" s="2"/>
      <c r="W14" s="2"/>
      <c r="X14" s="2"/>
      <c r="Y14" s="2">
        <v>0</v>
      </c>
      <c r="Z14" s="2"/>
      <c r="AA14" s="2"/>
      <c r="AB14" s="2">
        <v>5</v>
      </c>
      <c r="AC14" s="2">
        <v>2729</v>
      </c>
      <c r="AD14" s="2">
        <v>17.931827515400411</v>
      </c>
      <c r="AE14" s="2">
        <v>6</v>
      </c>
      <c r="AF14" s="2">
        <v>0</v>
      </c>
      <c r="AG14" s="2">
        <v>0</v>
      </c>
      <c r="AH14" s="2">
        <v>0</v>
      </c>
      <c r="AI14" s="2">
        <v>1</v>
      </c>
      <c r="AJ14" s="2">
        <v>2758</v>
      </c>
      <c r="AK14" s="2">
        <v>90.611909650924019</v>
      </c>
      <c r="AL14" s="2">
        <v>0</v>
      </c>
      <c r="AM14" s="2">
        <v>0</v>
      </c>
      <c r="AN14" s="2">
        <v>0</v>
      </c>
      <c r="AO14" s="2">
        <v>2</v>
      </c>
      <c r="AP14" s="2">
        <v>3650</v>
      </c>
      <c r="AQ14" s="2">
        <v>59.958932238193022</v>
      </c>
      <c r="AR14" s="2"/>
      <c r="AS14" s="2"/>
      <c r="AT14" s="44">
        <v>43525</v>
      </c>
      <c r="AU14" s="44">
        <v>43890</v>
      </c>
      <c r="AV14" s="85" t="s">
        <v>249</v>
      </c>
      <c r="AW14" s="2"/>
      <c r="AX14" s="2"/>
      <c r="AY14" s="2"/>
      <c r="AZ14" s="2"/>
    </row>
    <row r="15" spans="1:52" x14ac:dyDescent="0.2">
      <c r="A15" s="84" t="s">
        <v>33</v>
      </c>
      <c r="B15" s="2">
        <v>15</v>
      </c>
      <c r="C15" s="2">
        <v>14</v>
      </c>
      <c r="D15" s="2">
        <v>0</v>
      </c>
      <c r="E15" s="2">
        <v>8</v>
      </c>
      <c r="F15" s="2">
        <v>1</v>
      </c>
      <c r="G15" s="2">
        <v>0</v>
      </c>
      <c r="H15" s="2">
        <v>3</v>
      </c>
      <c r="I15" s="2">
        <v>3</v>
      </c>
      <c r="J15" s="2">
        <v>929</v>
      </c>
      <c r="K15" s="2">
        <v>10.173853524982889</v>
      </c>
      <c r="L15" s="2">
        <v>14</v>
      </c>
      <c r="M15" s="2"/>
      <c r="N15" s="2">
        <v>1</v>
      </c>
      <c r="O15" s="2">
        <v>1</v>
      </c>
      <c r="P15" s="2"/>
      <c r="Q15" s="2">
        <v>0</v>
      </c>
      <c r="R15" s="2">
        <v>3</v>
      </c>
      <c r="S15" s="2"/>
      <c r="T15" s="2"/>
      <c r="U15" s="2"/>
      <c r="V15" s="2"/>
      <c r="W15" s="2"/>
      <c r="X15" s="2"/>
      <c r="Y15" s="2">
        <v>0</v>
      </c>
      <c r="Z15" s="2">
        <v>1</v>
      </c>
      <c r="AA15" s="2"/>
      <c r="AB15" s="2">
        <v>15</v>
      </c>
      <c r="AC15" s="2">
        <v>4121</v>
      </c>
      <c r="AD15" s="2">
        <v>9.0261464750171125</v>
      </c>
      <c r="AE15" s="2">
        <v>3</v>
      </c>
      <c r="AF15" s="2">
        <v>0</v>
      </c>
      <c r="AG15" s="2">
        <v>0</v>
      </c>
      <c r="AH15" s="2">
        <v>0</v>
      </c>
      <c r="AI15" s="2">
        <v>1</v>
      </c>
      <c r="AJ15" s="2">
        <v>1199</v>
      </c>
      <c r="AK15" s="2">
        <v>39.392197125256672</v>
      </c>
      <c r="AL15" s="2">
        <v>1</v>
      </c>
      <c r="AM15" s="2">
        <v>16</v>
      </c>
      <c r="AN15" s="2">
        <v>0.52566735112936347</v>
      </c>
      <c r="AO15" s="2">
        <v>0</v>
      </c>
      <c r="AP15" s="2">
        <v>0</v>
      </c>
      <c r="AQ15" s="2">
        <v>0</v>
      </c>
      <c r="AR15" s="2"/>
      <c r="AS15" s="2">
        <v>2</v>
      </c>
      <c r="AT15" s="44">
        <v>43525</v>
      </c>
      <c r="AU15" s="44">
        <v>43890</v>
      </c>
      <c r="AV15" s="85" t="s">
        <v>247</v>
      </c>
      <c r="AW15" s="2"/>
      <c r="AX15" s="2"/>
      <c r="AY15" s="2"/>
      <c r="AZ15" s="2"/>
    </row>
    <row r="16" spans="1:52" x14ac:dyDescent="0.2">
      <c r="A16" s="84" t="s">
        <v>34</v>
      </c>
      <c r="B16" s="2">
        <v>54</v>
      </c>
      <c r="C16" s="2">
        <v>41</v>
      </c>
      <c r="D16" s="2">
        <v>0</v>
      </c>
      <c r="E16" s="2">
        <v>44</v>
      </c>
      <c r="F16" s="2"/>
      <c r="G16" s="2">
        <v>13</v>
      </c>
      <c r="H16" s="2">
        <v>10</v>
      </c>
      <c r="I16" s="2">
        <v>10</v>
      </c>
      <c r="J16" s="2">
        <v>6718</v>
      </c>
      <c r="K16" s="2">
        <v>22.071457905544147</v>
      </c>
      <c r="L16" s="2">
        <v>22</v>
      </c>
      <c r="M16" s="2">
        <v>5</v>
      </c>
      <c r="N16" s="2">
        <v>7</v>
      </c>
      <c r="O16" s="2"/>
      <c r="P16" s="2">
        <v>11</v>
      </c>
      <c r="Q16" s="2">
        <v>8</v>
      </c>
      <c r="R16" s="2">
        <v>27</v>
      </c>
      <c r="S16" s="2"/>
      <c r="T16" s="2"/>
      <c r="U16" s="2"/>
      <c r="V16" s="2"/>
      <c r="W16" s="2"/>
      <c r="X16" s="2"/>
      <c r="Y16" s="2">
        <v>0</v>
      </c>
      <c r="Z16" s="2">
        <v>4</v>
      </c>
      <c r="AA16" s="2"/>
      <c r="AB16" s="2">
        <v>54</v>
      </c>
      <c r="AC16" s="2">
        <v>28880</v>
      </c>
      <c r="AD16" s="2">
        <v>17.570917940527796</v>
      </c>
      <c r="AE16" s="2">
        <v>27</v>
      </c>
      <c r="AF16" s="2">
        <v>5</v>
      </c>
      <c r="AG16" s="2">
        <v>2852</v>
      </c>
      <c r="AH16" s="2">
        <v>18.740041067761805</v>
      </c>
      <c r="AI16" s="2">
        <v>7</v>
      </c>
      <c r="AJ16" s="2">
        <v>8862</v>
      </c>
      <c r="AK16" s="2">
        <v>41.593429158110879</v>
      </c>
      <c r="AL16" s="2">
        <v>4</v>
      </c>
      <c r="AM16" s="2">
        <v>995</v>
      </c>
      <c r="AN16" s="2">
        <v>8.1724845995893229</v>
      </c>
      <c r="AO16" s="2">
        <v>11</v>
      </c>
      <c r="AP16" s="2">
        <v>11182</v>
      </c>
      <c r="AQ16" s="2">
        <v>33.397797274593991</v>
      </c>
      <c r="AR16" s="2"/>
      <c r="AS16" s="2"/>
      <c r="AT16" s="44">
        <v>43525</v>
      </c>
      <c r="AU16" s="44">
        <v>43890</v>
      </c>
      <c r="AV16" s="85" t="s">
        <v>249</v>
      </c>
      <c r="AW16" s="2"/>
      <c r="AX16" s="2"/>
      <c r="AY16" s="2"/>
      <c r="AZ16" s="2"/>
    </row>
    <row r="17" spans="1:52" x14ac:dyDescent="0.2">
      <c r="A17" s="84" t="s">
        <v>35</v>
      </c>
      <c r="B17" s="2">
        <v>7</v>
      </c>
      <c r="C17" s="2">
        <v>7</v>
      </c>
      <c r="D17" s="2">
        <v>0</v>
      </c>
      <c r="E17" s="2">
        <v>3</v>
      </c>
      <c r="F17" s="2">
        <v>3</v>
      </c>
      <c r="G17" s="2">
        <v>0</v>
      </c>
      <c r="H17" s="2">
        <v>1</v>
      </c>
      <c r="I17" s="2">
        <v>1</v>
      </c>
      <c r="J17" s="2">
        <v>2662</v>
      </c>
      <c r="K17" s="2">
        <v>87.457905544147849</v>
      </c>
      <c r="L17" s="2">
        <v>3</v>
      </c>
      <c r="M17" s="2">
        <v>1</v>
      </c>
      <c r="N17" s="2"/>
      <c r="O17" s="2">
        <v>1</v>
      </c>
      <c r="P17" s="2"/>
      <c r="Q17" s="2">
        <v>1</v>
      </c>
      <c r="R17" s="2">
        <v>2</v>
      </c>
      <c r="S17" s="2"/>
      <c r="T17" s="2"/>
      <c r="U17" s="2"/>
      <c r="V17" s="2"/>
      <c r="W17" s="2"/>
      <c r="X17" s="2"/>
      <c r="Y17" s="2">
        <v>0</v>
      </c>
      <c r="Z17" s="2"/>
      <c r="AA17" s="2"/>
      <c r="AB17" s="2">
        <v>7</v>
      </c>
      <c r="AC17" s="2">
        <v>5807</v>
      </c>
      <c r="AD17" s="2">
        <v>27.254913464359049</v>
      </c>
      <c r="AE17" s="2">
        <v>2</v>
      </c>
      <c r="AF17" s="2">
        <v>1</v>
      </c>
      <c r="AG17" s="2">
        <v>421</v>
      </c>
      <c r="AH17" s="2">
        <v>13.831622176591376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/>
      <c r="AS17" s="2"/>
      <c r="AT17" s="44">
        <v>43525</v>
      </c>
      <c r="AU17" s="44">
        <v>43890</v>
      </c>
      <c r="AV17" s="85" t="s">
        <v>250</v>
      </c>
      <c r="AW17" s="2"/>
      <c r="AX17" s="2"/>
      <c r="AY17" s="2"/>
      <c r="AZ17" s="2"/>
    </row>
    <row r="18" spans="1:52" x14ac:dyDescent="0.2">
      <c r="A18" s="84" t="s">
        <v>36</v>
      </c>
      <c r="B18" s="2">
        <v>61</v>
      </c>
      <c r="C18" s="2">
        <v>45</v>
      </c>
      <c r="D18" s="2">
        <v>1</v>
      </c>
      <c r="E18" s="2">
        <v>38</v>
      </c>
      <c r="F18" s="2"/>
      <c r="G18" s="2">
        <v>7</v>
      </c>
      <c r="H18" s="2">
        <v>11</v>
      </c>
      <c r="I18" s="2">
        <v>11</v>
      </c>
      <c r="J18" s="2">
        <v>5966</v>
      </c>
      <c r="K18" s="2">
        <v>17.818928504760127</v>
      </c>
      <c r="L18" s="2">
        <v>37</v>
      </c>
      <c r="M18" s="2">
        <v>8</v>
      </c>
      <c r="N18" s="2"/>
      <c r="O18" s="2">
        <v>1</v>
      </c>
      <c r="P18" s="2">
        <v>9</v>
      </c>
      <c r="Q18" s="2">
        <v>4</v>
      </c>
      <c r="R18" s="2">
        <v>26</v>
      </c>
      <c r="S18" s="2">
        <v>166</v>
      </c>
      <c r="T18" s="2"/>
      <c r="U18" s="2"/>
      <c r="V18" s="2"/>
      <c r="W18" s="2">
        <v>315</v>
      </c>
      <c r="X18" s="2"/>
      <c r="Y18" s="2">
        <v>0</v>
      </c>
      <c r="Z18" s="2">
        <v>7</v>
      </c>
      <c r="AA18" s="2">
        <v>1</v>
      </c>
      <c r="AB18" s="2">
        <v>59</v>
      </c>
      <c r="AC18" s="2">
        <v>30149</v>
      </c>
      <c r="AD18" s="2">
        <v>16.788501026694046</v>
      </c>
      <c r="AE18" s="2">
        <v>26</v>
      </c>
      <c r="AF18" s="2">
        <v>8</v>
      </c>
      <c r="AG18" s="2">
        <v>1640</v>
      </c>
      <c r="AH18" s="2">
        <v>6.7351129363449695</v>
      </c>
      <c r="AI18" s="2">
        <v>0</v>
      </c>
      <c r="AJ18" s="2">
        <v>0</v>
      </c>
      <c r="AK18" s="2">
        <v>0</v>
      </c>
      <c r="AL18" s="2">
        <v>7</v>
      </c>
      <c r="AM18" s="2">
        <v>3554</v>
      </c>
      <c r="AN18" s="2">
        <v>16.680551481372838</v>
      </c>
      <c r="AO18" s="2">
        <v>9</v>
      </c>
      <c r="AP18" s="2">
        <v>6716</v>
      </c>
      <c r="AQ18" s="2">
        <v>24.516541181838921</v>
      </c>
      <c r="AR18" s="2"/>
      <c r="AS18" s="2">
        <v>9</v>
      </c>
      <c r="AT18" s="44">
        <v>43525</v>
      </c>
      <c r="AU18" s="44">
        <v>43890</v>
      </c>
      <c r="AV18" s="85" t="s">
        <v>249</v>
      </c>
      <c r="AW18" s="2"/>
      <c r="AX18" s="2"/>
      <c r="AY18" s="2"/>
      <c r="AZ18" s="2"/>
    </row>
    <row r="19" spans="1:52" x14ac:dyDescent="0.2">
      <c r="A19" s="84" t="s">
        <v>37</v>
      </c>
      <c r="B19" s="2">
        <v>21</v>
      </c>
      <c r="C19" s="2">
        <v>19</v>
      </c>
      <c r="D19" s="2">
        <v>0</v>
      </c>
      <c r="E19" s="2">
        <v>15</v>
      </c>
      <c r="F19" s="2">
        <v>5</v>
      </c>
      <c r="G19" s="2">
        <v>2</v>
      </c>
      <c r="H19" s="2">
        <v>1</v>
      </c>
      <c r="I19" s="2">
        <v>1</v>
      </c>
      <c r="J19" s="2">
        <v>1713</v>
      </c>
      <c r="K19" s="2">
        <v>56.279260780287473</v>
      </c>
      <c r="L19" s="2">
        <v>10</v>
      </c>
      <c r="M19" s="2"/>
      <c r="N19" s="2">
        <v>1</v>
      </c>
      <c r="O19" s="2"/>
      <c r="P19" s="2">
        <v>2</v>
      </c>
      <c r="Q19" s="2">
        <v>3</v>
      </c>
      <c r="R19" s="2">
        <v>5</v>
      </c>
      <c r="S19" s="2"/>
      <c r="T19" s="2"/>
      <c r="U19" s="2"/>
      <c r="V19" s="2"/>
      <c r="W19" s="2"/>
      <c r="X19" s="2"/>
      <c r="Y19" s="2">
        <v>0</v>
      </c>
      <c r="Z19" s="2">
        <v>2</v>
      </c>
      <c r="AA19" s="2"/>
      <c r="AB19" s="2">
        <v>21</v>
      </c>
      <c r="AC19" s="2">
        <v>13033</v>
      </c>
      <c r="AD19" s="2">
        <v>20.389948176395816</v>
      </c>
      <c r="AE19" s="2">
        <v>5</v>
      </c>
      <c r="AF19" s="2">
        <v>0</v>
      </c>
      <c r="AG19" s="2">
        <v>0</v>
      </c>
      <c r="AH19" s="2">
        <v>0</v>
      </c>
      <c r="AI19" s="2">
        <v>1</v>
      </c>
      <c r="AJ19" s="2">
        <v>1075</v>
      </c>
      <c r="AK19" s="2">
        <v>35.318275154004105</v>
      </c>
      <c r="AL19" s="2">
        <v>2</v>
      </c>
      <c r="AM19" s="2">
        <v>24</v>
      </c>
      <c r="AN19" s="2">
        <v>0.3942505133470226</v>
      </c>
      <c r="AO19" s="2">
        <v>2</v>
      </c>
      <c r="AP19" s="2">
        <v>753</v>
      </c>
      <c r="AQ19" s="2">
        <v>12.369609856262834</v>
      </c>
      <c r="AR19" s="2"/>
      <c r="AS19" s="2"/>
      <c r="AT19" s="44">
        <v>43525</v>
      </c>
      <c r="AU19" s="44">
        <v>43890</v>
      </c>
      <c r="AV19" s="85" t="s">
        <v>248</v>
      </c>
      <c r="AW19" s="2"/>
      <c r="AX19" s="2"/>
      <c r="AY19" s="2"/>
      <c r="AZ19" s="2"/>
    </row>
    <row r="20" spans="1:52" x14ac:dyDescent="0.2">
      <c r="A20" s="84" t="s">
        <v>38</v>
      </c>
      <c r="B20" s="2"/>
      <c r="C20" s="2">
        <v>0</v>
      </c>
      <c r="D20" s="2">
        <v>0</v>
      </c>
      <c r="E20" s="2"/>
      <c r="F20" s="2"/>
      <c r="G20" s="2">
        <v>0</v>
      </c>
      <c r="H20" s="2">
        <v>0</v>
      </c>
      <c r="I20" s="2"/>
      <c r="J20" s="2"/>
      <c r="K20" s="2"/>
      <c r="L20" s="2"/>
      <c r="M20" s="2"/>
      <c r="N20" s="2"/>
      <c r="O20" s="2"/>
      <c r="P20" s="2"/>
      <c r="Q20" s="2">
        <v>0</v>
      </c>
      <c r="R20" s="2"/>
      <c r="S20" s="2"/>
      <c r="T20" s="2"/>
      <c r="U20" s="2"/>
      <c r="V20" s="2"/>
      <c r="W20" s="2"/>
      <c r="X20" s="2"/>
      <c r="Y20" s="2">
        <v>0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44">
        <v>43525</v>
      </c>
      <c r="AU20" s="44">
        <v>43890</v>
      </c>
      <c r="AV20" s="85" t="s">
        <v>247</v>
      </c>
      <c r="AW20" s="2"/>
      <c r="AX20" s="2"/>
      <c r="AY20" s="2"/>
      <c r="AZ20" s="2"/>
    </row>
    <row r="21" spans="1:52" x14ac:dyDescent="0.2">
      <c r="A21" s="84" t="s">
        <v>39</v>
      </c>
      <c r="B21" s="2">
        <v>61</v>
      </c>
      <c r="C21" s="2">
        <v>50</v>
      </c>
      <c r="D21" s="2">
        <v>0</v>
      </c>
      <c r="E21" s="2">
        <v>49</v>
      </c>
      <c r="F21" s="2"/>
      <c r="G21" s="2">
        <v>8</v>
      </c>
      <c r="H21" s="2">
        <v>6</v>
      </c>
      <c r="I21" s="2">
        <v>6</v>
      </c>
      <c r="J21" s="2">
        <v>1987</v>
      </c>
      <c r="K21" s="2">
        <v>10.880219028062971</v>
      </c>
      <c r="L21" s="2">
        <v>21</v>
      </c>
      <c r="M21" s="2">
        <v>3</v>
      </c>
      <c r="N21" s="2">
        <v>6</v>
      </c>
      <c r="O21" s="2"/>
      <c r="P21" s="2">
        <v>2</v>
      </c>
      <c r="Q21" s="2">
        <v>0</v>
      </c>
      <c r="R21" s="2">
        <v>22</v>
      </c>
      <c r="S21" s="2"/>
      <c r="T21" s="2"/>
      <c r="U21" s="2"/>
      <c r="V21" s="2"/>
      <c r="W21" s="2"/>
      <c r="X21" s="2"/>
      <c r="Y21" s="2">
        <v>0</v>
      </c>
      <c r="Z21" s="2">
        <v>11</v>
      </c>
      <c r="AA21" s="2"/>
      <c r="AB21" s="2">
        <v>61</v>
      </c>
      <c r="AC21" s="2">
        <v>19919</v>
      </c>
      <c r="AD21" s="2">
        <v>10.728245867977245</v>
      </c>
      <c r="AE21" s="2">
        <v>22</v>
      </c>
      <c r="AF21" s="2">
        <v>3</v>
      </c>
      <c r="AG21" s="2">
        <v>542</v>
      </c>
      <c r="AH21" s="2">
        <v>5.9356605065023951</v>
      </c>
      <c r="AI21" s="2">
        <v>6</v>
      </c>
      <c r="AJ21" s="2">
        <v>5062</v>
      </c>
      <c r="AK21" s="2">
        <v>27.718001368925393</v>
      </c>
      <c r="AL21" s="2">
        <v>11</v>
      </c>
      <c r="AM21" s="2">
        <v>3175</v>
      </c>
      <c r="AN21" s="2">
        <v>9.4829195445211862</v>
      </c>
      <c r="AO21" s="2">
        <v>2</v>
      </c>
      <c r="AP21" s="2">
        <v>197</v>
      </c>
      <c r="AQ21" s="2">
        <v>3.2361396303901437</v>
      </c>
      <c r="AR21" s="2"/>
      <c r="AS21" s="2">
        <v>4</v>
      </c>
      <c r="AT21" s="44">
        <v>43525</v>
      </c>
      <c r="AU21" s="44">
        <v>43890</v>
      </c>
      <c r="AV21" s="85" t="s">
        <v>247</v>
      </c>
      <c r="AW21" s="2"/>
      <c r="AX21" s="2"/>
      <c r="AY21" s="2"/>
      <c r="AZ21" s="2"/>
    </row>
    <row r="22" spans="1:52" x14ac:dyDescent="0.2">
      <c r="A22" s="84" t="s">
        <v>40</v>
      </c>
      <c r="B22" s="2">
        <v>13</v>
      </c>
      <c r="C22" s="2">
        <v>8</v>
      </c>
      <c r="D22" s="2">
        <v>0</v>
      </c>
      <c r="E22" s="2">
        <v>9</v>
      </c>
      <c r="F22" s="2"/>
      <c r="G22" s="2">
        <v>4</v>
      </c>
      <c r="H22" s="2">
        <v>1</v>
      </c>
      <c r="I22" s="2">
        <v>1</v>
      </c>
      <c r="J22" s="2">
        <v>305</v>
      </c>
      <c r="K22" s="2">
        <v>10.020533880903491</v>
      </c>
      <c r="L22" s="2">
        <v>6</v>
      </c>
      <c r="M22" s="2"/>
      <c r="N22" s="2">
        <v>5</v>
      </c>
      <c r="O22" s="2"/>
      <c r="P22" s="2">
        <v>3</v>
      </c>
      <c r="Q22" s="2">
        <v>2</v>
      </c>
      <c r="R22" s="2">
        <v>8</v>
      </c>
      <c r="S22" s="2"/>
      <c r="T22" s="2"/>
      <c r="U22" s="2">
        <v>3719</v>
      </c>
      <c r="V22" s="2"/>
      <c r="W22" s="2"/>
      <c r="X22" s="2"/>
      <c r="Y22" s="2">
        <v>0</v>
      </c>
      <c r="Z22" s="2"/>
      <c r="AA22" s="2"/>
      <c r="AB22" s="2">
        <v>11</v>
      </c>
      <c r="AC22" s="2">
        <v>7385</v>
      </c>
      <c r="AD22" s="2">
        <v>22.057121523240621</v>
      </c>
      <c r="AE22" s="2">
        <v>8</v>
      </c>
      <c r="AF22" s="2">
        <v>0</v>
      </c>
      <c r="AG22" s="2">
        <v>0</v>
      </c>
      <c r="AH22" s="2">
        <v>0</v>
      </c>
      <c r="AI22" s="2">
        <v>5</v>
      </c>
      <c r="AJ22" s="2">
        <v>7066</v>
      </c>
      <c r="AK22" s="2">
        <v>46.42956878850103</v>
      </c>
      <c r="AL22" s="2">
        <v>0</v>
      </c>
      <c r="AM22" s="2">
        <v>0</v>
      </c>
      <c r="AN22" s="2">
        <v>0</v>
      </c>
      <c r="AO22" s="2">
        <v>3</v>
      </c>
      <c r="AP22" s="2">
        <v>4949</v>
      </c>
      <c r="AQ22" s="2">
        <v>54.19849418206708</v>
      </c>
      <c r="AR22" s="2">
        <v>2</v>
      </c>
      <c r="AS22" s="2"/>
      <c r="AT22" s="44">
        <v>43525</v>
      </c>
      <c r="AU22" s="44">
        <v>43890</v>
      </c>
      <c r="AV22" s="85" t="s">
        <v>248</v>
      </c>
      <c r="AW22" s="2"/>
      <c r="AX22" s="2"/>
      <c r="AY22" s="2"/>
      <c r="AZ22" s="2"/>
    </row>
    <row r="23" spans="1:52" x14ac:dyDescent="0.2">
      <c r="A23" s="84" t="s">
        <v>41</v>
      </c>
      <c r="B23" s="2">
        <v>85</v>
      </c>
      <c r="C23" s="2">
        <v>73</v>
      </c>
      <c r="D23" s="2">
        <v>1</v>
      </c>
      <c r="E23" s="2">
        <v>56</v>
      </c>
      <c r="F23" s="2">
        <v>3</v>
      </c>
      <c r="G23" s="2">
        <v>9</v>
      </c>
      <c r="H23" s="2">
        <v>18</v>
      </c>
      <c r="I23" s="2">
        <v>18</v>
      </c>
      <c r="J23" s="2">
        <v>12316</v>
      </c>
      <c r="K23" s="2">
        <v>22.479580196212638</v>
      </c>
      <c r="L23" s="2">
        <v>33</v>
      </c>
      <c r="M23" s="2">
        <v>7</v>
      </c>
      <c r="N23" s="2">
        <v>19</v>
      </c>
      <c r="O23" s="2">
        <v>1</v>
      </c>
      <c r="P23" s="2">
        <v>6</v>
      </c>
      <c r="Q23" s="2">
        <v>5</v>
      </c>
      <c r="R23" s="2">
        <v>37</v>
      </c>
      <c r="S23" s="2">
        <v>345</v>
      </c>
      <c r="T23" s="2"/>
      <c r="U23" s="2">
        <v>4900</v>
      </c>
      <c r="V23" s="2"/>
      <c r="W23" s="2"/>
      <c r="X23" s="2"/>
      <c r="Y23" s="2">
        <v>0</v>
      </c>
      <c r="Z23" s="2">
        <v>4</v>
      </c>
      <c r="AA23" s="2"/>
      <c r="AB23" s="2">
        <v>78</v>
      </c>
      <c r="AC23" s="2">
        <v>45916</v>
      </c>
      <c r="AD23" s="2">
        <v>19.340177960301162</v>
      </c>
      <c r="AE23" s="2">
        <v>37</v>
      </c>
      <c r="AF23" s="2">
        <v>7</v>
      </c>
      <c r="AG23" s="2">
        <v>3356</v>
      </c>
      <c r="AH23" s="2">
        <v>15.751246699911999</v>
      </c>
      <c r="AI23" s="2">
        <v>19</v>
      </c>
      <c r="AJ23" s="2">
        <v>17751</v>
      </c>
      <c r="AK23" s="2">
        <v>30.694477466767538</v>
      </c>
      <c r="AL23" s="2">
        <v>4</v>
      </c>
      <c r="AM23" s="2">
        <v>2006</v>
      </c>
      <c r="AN23" s="2">
        <v>16.476386036960985</v>
      </c>
      <c r="AO23" s="2">
        <v>6</v>
      </c>
      <c r="AP23" s="2">
        <v>3739</v>
      </c>
      <c r="AQ23" s="2">
        <v>20.473648186173854</v>
      </c>
      <c r="AR23" s="2">
        <v>6</v>
      </c>
      <c r="AS23" s="2"/>
      <c r="AT23" s="44">
        <v>43525</v>
      </c>
      <c r="AU23" s="44">
        <v>43890</v>
      </c>
      <c r="AV23" s="85" t="s">
        <v>249</v>
      </c>
      <c r="AW23" s="2"/>
      <c r="AX23" s="2"/>
      <c r="AY23" s="2"/>
      <c r="AZ23" s="2"/>
    </row>
    <row r="24" spans="1:52" x14ac:dyDescent="0.2">
      <c r="A24" s="84" t="s">
        <v>42</v>
      </c>
      <c r="B24" s="2">
        <v>2</v>
      </c>
      <c r="C24" s="2">
        <v>2</v>
      </c>
      <c r="D24" s="2">
        <v>0</v>
      </c>
      <c r="E24" s="2">
        <v>2</v>
      </c>
      <c r="F24" s="2"/>
      <c r="G24" s="2">
        <v>0</v>
      </c>
      <c r="H24" s="2">
        <v>0</v>
      </c>
      <c r="I24" s="2"/>
      <c r="J24" s="2"/>
      <c r="K24" s="2"/>
      <c r="L24" s="2">
        <v>2</v>
      </c>
      <c r="M24" s="2"/>
      <c r="N24" s="2"/>
      <c r="O24" s="2"/>
      <c r="P24" s="2">
        <v>1</v>
      </c>
      <c r="Q24" s="2">
        <v>0</v>
      </c>
      <c r="R24" s="2">
        <v>3</v>
      </c>
      <c r="S24" s="2"/>
      <c r="T24" s="2"/>
      <c r="U24" s="2"/>
      <c r="V24" s="2"/>
      <c r="W24" s="2"/>
      <c r="X24" s="2"/>
      <c r="Y24" s="2">
        <v>0</v>
      </c>
      <c r="Z24" s="2">
        <v>2</v>
      </c>
      <c r="AA24" s="2"/>
      <c r="AB24" s="2">
        <v>2</v>
      </c>
      <c r="AC24" s="2">
        <v>287</v>
      </c>
      <c r="AD24" s="2">
        <v>4.7145790554414786</v>
      </c>
      <c r="AE24" s="2">
        <v>3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2</v>
      </c>
      <c r="AM24" s="2">
        <v>238</v>
      </c>
      <c r="AN24" s="2">
        <v>3.9096509240246409</v>
      </c>
      <c r="AO24" s="2">
        <v>1</v>
      </c>
      <c r="AP24" s="2">
        <v>387</v>
      </c>
      <c r="AQ24" s="2">
        <v>12.714579055441478</v>
      </c>
      <c r="AR24" s="2"/>
      <c r="AS24" s="2"/>
      <c r="AT24" s="44">
        <v>43525</v>
      </c>
      <c r="AU24" s="44">
        <v>43890</v>
      </c>
      <c r="AV24" s="85" t="s">
        <v>248</v>
      </c>
      <c r="AW24" s="2"/>
      <c r="AX24" s="2"/>
      <c r="AY24" s="2"/>
      <c r="AZ24" s="2"/>
    </row>
    <row r="25" spans="1:52" x14ac:dyDescent="0.2">
      <c r="A25" s="84" t="s">
        <v>43</v>
      </c>
      <c r="B25" s="2">
        <v>18</v>
      </c>
      <c r="C25" s="2">
        <v>17</v>
      </c>
      <c r="D25" s="2">
        <v>0</v>
      </c>
      <c r="E25" s="2">
        <v>14</v>
      </c>
      <c r="F25" s="2">
        <v>1</v>
      </c>
      <c r="G25" s="2">
        <v>1</v>
      </c>
      <c r="H25" s="2">
        <v>1</v>
      </c>
      <c r="I25" s="2">
        <v>1</v>
      </c>
      <c r="J25" s="2">
        <v>659</v>
      </c>
      <c r="K25" s="2">
        <v>21.650924024640656</v>
      </c>
      <c r="L25" s="2">
        <v>9</v>
      </c>
      <c r="M25" s="2">
        <v>1</v>
      </c>
      <c r="N25" s="2">
        <v>5</v>
      </c>
      <c r="O25" s="2"/>
      <c r="P25" s="2">
        <v>4</v>
      </c>
      <c r="Q25" s="2">
        <v>2</v>
      </c>
      <c r="R25" s="2">
        <v>10</v>
      </c>
      <c r="S25" s="2"/>
      <c r="T25" s="2"/>
      <c r="U25" s="2">
        <v>874</v>
      </c>
      <c r="V25" s="2"/>
      <c r="W25" s="2"/>
      <c r="X25" s="2"/>
      <c r="Y25" s="2">
        <v>0</v>
      </c>
      <c r="Z25" s="2"/>
      <c r="AA25" s="2"/>
      <c r="AB25" s="2">
        <v>17</v>
      </c>
      <c r="AC25" s="2">
        <v>6897</v>
      </c>
      <c r="AD25" s="2">
        <v>13.329146032129485</v>
      </c>
      <c r="AE25" s="2">
        <v>11</v>
      </c>
      <c r="AF25" s="2">
        <v>1</v>
      </c>
      <c r="AG25" s="2">
        <v>564</v>
      </c>
      <c r="AH25" s="2">
        <v>18.529774127310063</v>
      </c>
      <c r="AI25" s="2">
        <v>5</v>
      </c>
      <c r="AJ25" s="2">
        <v>5471</v>
      </c>
      <c r="AK25" s="2">
        <v>35.949075975359342</v>
      </c>
      <c r="AL25" s="2">
        <v>0</v>
      </c>
      <c r="AM25" s="2">
        <v>0</v>
      </c>
      <c r="AN25" s="2">
        <v>0</v>
      </c>
      <c r="AO25" s="2">
        <v>4</v>
      </c>
      <c r="AP25" s="2">
        <v>3148</v>
      </c>
      <c r="AQ25" s="2">
        <v>25.856262833675565</v>
      </c>
      <c r="AR25" s="2">
        <v>1</v>
      </c>
      <c r="AS25" s="2">
        <v>1</v>
      </c>
      <c r="AT25" s="44">
        <v>43525</v>
      </c>
      <c r="AU25" s="44">
        <v>43890</v>
      </c>
      <c r="AV25" s="85" t="s">
        <v>247</v>
      </c>
      <c r="AW25" s="2"/>
      <c r="AX25" s="2"/>
      <c r="AY25" s="2"/>
      <c r="AZ25" s="2"/>
    </row>
    <row r="26" spans="1:52" x14ac:dyDescent="0.2">
      <c r="A26" s="84" t="s">
        <v>44</v>
      </c>
      <c r="B26" s="2">
        <v>97</v>
      </c>
      <c r="C26" s="2">
        <v>85</v>
      </c>
      <c r="D26" s="2">
        <v>4</v>
      </c>
      <c r="E26" s="2">
        <v>47</v>
      </c>
      <c r="F26" s="2">
        <v>38</v>
      </c>
      <c r="G26" s="2">
        <v>8</v>
      </c>
      <c r="H26" s="2">
        <v>5</v>
      </c>
      <c r="I26" s="2">
        <v>5</v>
      </c>
      <c r="J26" s="2">
        <v>4857</v>
      </c>
      <c r="K26" s="2">
        <v>31.914579055441479</v>
      </c>
      <c r="L26" s="2">
        <v>32</v>
      </c>
      <c r="M26" s="2">
        <v>7</v>
      </c>
      <c r="N26" s="2">
        <v>37</v>
      </c>
      <c r="O26" s="2">
        <v>1</v>
      </c>
      <c r="P26" s="2">
        <v>7</v>
      </c>
      <c r="Q26" s="2">
        <v>17</v>
      </c>
      <c r="R26" s="2">
        <v>55</v>
      </c>
      <c r="S26" s="2"/>
      <c r="T26" s="2"/>
      <c r="U26" s="2">
        <v>868</v>
      </c>
      <c r="V26" s="2"/>
      <c r="W26" s="2"/>
      <c r="X26" s="2"/>
      <c r="Y26" s="2">
        <v>0</v>
      </c>
      <c r="Z26" s="2">
        <v>3</v>
      </c>
      <c r="AA26" s="2"/>
      <c r="AB26" s="2">
        <v>96</v>
      </c>
      <c r="AC26" s="2">
        <v>73213</v>
      </c>
      <c r="AD26" s="2">
        <v>25.055783709787814</v>
      </c>
      <c r="AE26" s="2">
        <v>55</v>
      </c>
      <c r="AF26" s="2">
        <v>7</v>
      </c>
      <c r="AG26" s="2">
        <v>8919</v>
      </c>
      <c r="AH26" s="2">
        <v>41.860956292167792</v>
      </c>
      <c r="AI26" s="2">
        <v>37</v>
      </c>
      <c r="AJ26" s="2">
        <v>37028</v>
      </c>
      <c r="AK26" s="2">
        <v>32.879072090571064</v>
      </c>
      <c r="AL26" s="2">
        <v>3</v>
      </c>
      <c r="AM26" s="2">
        <v>1571</v>
      </c>
      <c r="AN26" s="2">
        <v>17.204654346338124</v>
      </c>
      <c r="AO26" s="2">
        <v>7</v>
      </c>
      <c r="AP26" s="2">
        <v>10694</v>
      </c>
      <c r="AQ26" s="2">
        <v>50.191845115869761</v>
      </c>
      <c r="AR26" s="2">
        <v>2</v>
      </c>
      <c r="AS26" s="2">
        <v>2</v>
      </c>
      <c r="AT26" s="44">
        <v>43525</v>
      </c>
      <c r="AU26" s="44">
        <v>43890</v>
      </c>
      <c r="AV26" s="85" t="s">
        <v>247</v>
      </c>
      <c r="AW26" s="2"/>
      <c r="AX26" s="2"/>
      <c r="AY26" s="2"/>
      <c r="AZ26" s="2"/>
    </row>
    <row r="27" spans="1:52" x14ac:dyDescent="0.2">
      <c r="A27" s="84" t="s">
        <v>45</v>
      </c>
      <c r="B27" s="2">
        <v>53</v>
      </c>
      <c r="C27" s="2">
        <v>45</v>
      </c>
      <c r="D27" s="2">
        <v>0</v>
      </c>
      <c r="E27" s="2">
        <v>44</v>
      </c>
      <c r="F27" s="2"/>
      <c r="G27" s="2">
        <v>3</v>
      </c>
      <c r="H27" s="2">
        <v>4</v>
      </c>
      <c r="I27" s="2">
        <v>4</v>
      </c>
      <c r="J27" s="2">
        <v>2816</v>
      </c>
      <c r="K27" s="2">
        <v>23.129363449691994</v>
      </c>
      <c r="L27" s="2">
        <v>19</v>
      </c>
      <c r="M27" s="2">
        <v>2</v>
      </c>
      <c r="N27" s="2">
        <v>5</v>
      </c>
      <c r="O27" s="2">
        <v>1</v>
      </c>
      <c r="P27" s="2">
        <v>11</v>
      </c>
      <c r="Q27" s="2">
        <v>19</v>
      </c>
      <c r="R27" s="2">
        <v>24</v>
      </c>
      <c r="S27" s="2">
        <v>324</v>
      </c>
      <c r="T27" s="2"/>
      <c r="U27" s="2"/>
      <c r="V27" s="2"/>
      <c r="W27" s="2"/>
      <c r="X27" s="2"/>
      <c r="Y27" s="2">
        <v>0</v>
      </c>
      <c r="Z27" s="2">
        <v>5</v>
      </c>
      <c r="AA27" s="2"/>
      <c r="AB27" s="2">
        <v>52</v>
      </c>
      <c r="AC27" s="2">
        <v>44778</v>
      </c>
      <c r="AD27" s="2">
        <v>28.291265202969516</v>
      </c>
      <c r="AE27" s="2">
        <v>24</v>
      </c>
      <c r="AF27" s="2">
        <v>2</v>
      </c>
      <c r="AG27" s="2">
        <v>743</v>
      </c>
      <c r="AH27" s="2">
        <v>12.205338809034908</v>
      </c>
      <c r="AI27" s="2">
        <v>5</v>
      </c>
      <c r="AJ27" s="2">
        <v>8981</v>
      </c>
      <c r="AK27" s="2">
        <v>59.012731006160166</v>
      </c>
      <c r="AL27" s="2">
        <v>5</v>
      </c>
      <c r="AM27" s="2">
        <v>2240</v>
      </c>
      <c r="AN27" s="2">
        <v>14.718685831622176</v>
      </c>
      <c r="AO27" s="2">
        <v>11</v>
      </c>
      <c r="AP27" s="2">
        <v>11974</v>
      </c>
      <c r="AQ27" s="2">
        <v>35.763300354676126</v>
      </c>
      <c r="AR27" s="2"/>
      <c r="AS27" s="2">
        <v>2</v>
      </c>
      <c r="AT27" s="44">
        <v>43525</v>
      </c>
      <c r="AU27" s="44">
        <v>43890</v>
      </c>
      <c r="AV27" s="85" t="s">
        <v>250</v>
      </c>
      <c r="AW27" s="2"/>
      <c r="AX27" s="2"/>
      <c r="AY27" s="2"/>
      <c r="AZ27" s="2"/>
    </row>
    <row r="28" spans="1:52" x14ac:dyDescent="0.2">
      <c r="A28" s="84" t="s">
        <v>46</v>
      </c>
      <c r="B28" s="2">
        <v>118</v>
      </c>
      <c r="C28" s="2">
        <v>80</v>
      </c>
      <c r="D28" s="2">
        <v>1</v>
      </c>
      <c r="E28" s="2">
        <v>75</v>
      </c>
      <c r="F28" s="2">
        <v>10</v>
      </c>
      <c r="G28" s="2">
        <v>24</v>
      </c>
      <c r="H28" s="2">
        <v>24</v>
      </c>
      <c r="I28" s="2">
        <v>24</v>
      </c>
      <c r="J28" s="2">
        <v>11949</v>
      </c>
      <c r="K28" s="2">
        <v>16.357289527720738</v>
      </c>
      <c r="L28" s="2">
        <v>42</v>
      </c>
      <c r="M28" s="2">
        <v>5</v>
      </c>
      <c r="N28" s="2">
        <v>9</v>
      </c>
      <c r="O28" s="2"/>
      <c r="P28" s="2">
        <v>15</v>
      </c>
      <c r="Q28" s="2">
        <v>11</v>
      </c>
      <c r="R28" s="2">
        <v>42</v>
      </c>
      <c r="S28" s="2"/>
      <c r="T28" s="2"/>
      <c r="U28" s="2">
        <v>1674</v>
      </c>
      <c r="V28" s="2"/>
      <c r="W28" s="2"/>
      <c r="X28" s="2"/>
      <c r="Y28" s="2">
        <v>0</v>
      </c>
      <c r="Z28" s="2">
        <v>13</v>
      </c>
      <c r="AA28" s="2"/>
      <c r="AB28" s="2">
        <v>116</v>
      </c>
      <c r="AC28" s="2">
        <v>55042</v>
      </c>
      <c r="AD28" s="2">
        <v>15.589322381930184</v>
      </c>
      <c r="AE28" s="2">
        <v>42</v>
      </c>
      <c r="AF28" s="2">
        <v>5</v>
      </c>
      <c r="AG28" s="2">
        <v>2063</v>
      </c>
      <c r="AH28" s="2">
        <v>13.55564681724846</v>
      </c>
      <c r="AI28" s="2">
        <v>9</v>
      </c>
      <c r="AJ28" s="2">
        <v>8296</v>
      </c>
      <c r="AK28" s="2">
        <v>30.284280173397217</v>
      </c>
      <c r="AL28" s="2">
        <v>13</v>
      </c>
      <c r="AM28" s="2">
        <v>5817</v>
      </c>
      <c r="AN28" s="2">
        <v>14.700995103459169</v>
      </c>
      <c r="AO28" s="2">
        <v>15</v>
      </c>
      <c r="AP28" s="2">
        <v>13860</v>
      </c>
      <c r="AQ28" s="2">
        <v>30.357289527720738</v>
      </c>
      <c r="AR28" s="2">
        <v>5</v>
      </c>
      <c r="AS28" s="2">
        <v>2</v>
      </c>
      <c r="AT28" s="44">
        <v>43525</v>
      </c>
      <c r="AU28" s="44">
        <v>43890</v>
      </c>
      <c r="AV28" s="85" t="s">
        <v>248</v>
      </c>
      <c r="AW28" s="2"/>
      <c r="AX28" s="2"/>
      <c r="AY28" s="2"/>
      <c r="AZ28" s="2"/>
    </row>
    <row r="29" spans="1:52" x14ac:dyDescent="0.2">
      <c r="A29" s="84" t="s">
        <v>47</v>
      </c>
      <c r="B29" s="2">
        <v>5</v>
      </c>
      <c r="C29" s="2">
        <v>2</v>
      </c>
      <c r="D29" s="2">
        <v>1</v>
      </c>
      <c r="E29" s="2">
        <v>3</v>
      </c>
      <c r="F29" s="2"/>
      <c r="G29" s="2">
        <v>1</v>
      </c>
      <c r="H29" s="2">
        <v>2</v>
      </c>
      <c r="I29" s="2">
        <v>2</v>
      </c>
      <c r="J29" s="2">
        <v>349</v>
      </c>
      <c r="K29" s="2">
        <v>5.7330595482546203</v>
      </c>
      <c r="L29" s="2">
        <v>1</v>
      </c>
      <c r="M29" s="2"/>
      <c r="N29" s="2"/>
      <c r="O29" s="2"/>
      <c r="P29" s="2">
        <v>2</v>
      </c>
      <c r="Q29" s="2">
        <v>2</v>
      </c>
      <c r="R29" s="2">
        <v>4</v>
      </c>
      <c r="S29" s="2"/>
      <c r="T29" s="2"/>
      <c r="U29" s="2"/>
      <c r="V29" s="2"/>
      <c r="W29" s="2"/>
      <c r="X29" s="2"/>
      <c r="Y29" s="2">
        <v>0</v>
      </c>
      <c r="Z29" s="2">
        <v>2</v>
      </c>
      <c r="AA29" s="2"/>
      <c r="AB29" s="2">
        <v>5</v>
      </c>
      <c r="AC29" s="2">
        <v>4886</v>
      </c>
      <c r="AD29" s="2">
        <v>32.105133470225873</v>
      </c>
      <c r="AE29" s="2">
        <v>4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2</v>
      </c>
      <c r="AM29" s="2">
        <v>520</v>
      </c>
      <c r="AN29" s="2">
        <v>8.5420944558521565</v>
      </c>
      <c r="AO29" s="2">
        <v>2</v>
      </c>
      <c r="AP29" s="2">
        <v>3563</v>
      </c>
      <c r="AQ29" s="2">
        <v>58.529774127310063</v>
      </c>
      <c r="AR29" s="2"/>
      <c r="AS29" s="2"/>
      <c r="AT29" s="44">
        <v>43525</v>
      </c>
      <c r="AU29" s="44">
        <v>43890</v>
      </c>
      <c r="AV29" s="85" t="s">
        <v>246</v>
      </c>
      <c r="AW29" s="2"/>
      <c r="AX29" s="2"/>
      <c r="AY29" s="2"/>
      <c r="AZ29" s="2"/>
    </row>
    <row r="30" spans="1:52" x14ac:dyDescent="0.2">
      <c r="A30" s="84" t="s">
        <v>48</v>
      </c>
      <c r="B30" s="2"/>
      <c r="C30" s="2">
        <v>0</v>
      </c>
      <c r="D30" s="2">
        <v>0</v>
      </c>
      <c r="E30" s="2"/>
      <c r="F30" s="2"/>
      <c r="G30" s="2">
        <v>0</v>
      </c>
      <c r="H30" s="2">
        <v>0</v>
      </c>
      <c r="I30" s="2"/>
      <c r="J30" s="2"/>
      <c r="K30" s="2"/>
      <c r="L30" s="2"/>
      <c r="M30" s="2"/>
      <c r="N30" s="2"/>
      <c r="O30" s="2"/>
      <c r="P30" s="2"/>
      <c r="Q30" s="2">
        <v>0</v>
      </c>
      <c r="R30" s="2"/>
      <c r="S30" s="2"/>
      <c r="T30" s="2"/>
      <c r="U30" s="2"/>
      <c r="V30" s="2"/>
      <c r="W30" s="2"/>
      <c r="X30" s="2"/>
      <c r="Y30" s="2">
        <v>0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44">
        <v>43525</v>
      </c>
      <c r="AU30" s="44">
        <v>43890</v>
      </c>
      <c r="AV30" s="85" t="s">
        <v>247</v>
      </c>
      <c r="AW30" s="2"/>
      <c r="AX30" s="2"/>
      <c r="AY30" s="2"/>
      <c r="AZ30" s="2"/>
    </row>
    <row r="31" spans="1:52" x14ac:dyDescent="0.2">
      <c r="A31" s="84" t="s">
        <v>49</v>
      </c>
      <c r="B31" s="2"/>
      <c r="C31" s="2">
        <v>0</v>
      </c>
      <c r="D31" s="2">
        <v>0</v>
      </c>
      <c r="E31" s="2"/>
      <c r="F31" s="2"/>
      <c r="G31" s="2">
        <v>0</v>
      </c>
      <c r="H31" s="2">
        <v>0</v>
      </c>
      <c r="I31" s="2"/>
      <c r="J31" s="2"/>
      <c r="K31" s="2"/>
      <c r="L31" s="2"/>
      <c r="M31" s="2"/>
      <c r="N31" s="2"/>
      <c r="O31" s="2"/>
      <c r="P31" s="2"/>
      <c r="Q31" s="2">
        <v>0</v>
      </c>
      <c r="R31" s="2"/>
      <c r="S31" s="2"/>
      <c r="T31" s="2"/>
      <c r="U31" s="2"/>
      <c r="V31" s="2"/>
      <c r="W31" s="2"/>
      <c r="X31" s="2"/>
      <c r="Y31" s="2">
        <v>0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44">
        <v>43525</v>
      </c>
      <c r="AU31" s="44">
        <v>43890</v>
      </c>
      <c r="AV31" s="85" t="s">
        <v>248</v>
      </c>
      <c r="AW31" s="2"/>
      <c r="AX31" s="2"/>
      <c r="AY31" s="2"/>
      <c r="AZ31" s="2"/>
    </row>
    <row r="32" spans="1:52" x14ac:dyDescent="0.2">
      <c r="A32" s="84" t="s">
        <v>50</v>
      </c>
      <c r="B32" s="2"/>
      <c r="C32" s="2">
        <v>0</v>
      </c>
      <c r="D32" s="2">
        <v>0</v>
      </c>
      <c r="E32" s="2"/>
      <c r="F32" s="2"/>
      <c r="G32" s="2">
        <v>0</v>
      </c>
      <c r="H32" s="2">
        <v>0</v>
      </c>
      <c r="I32" s="2"/>
      <c r="J32" s="2"/>
      <c r="K32" s="2"/>
      <c r="L32" s="2"/>
      <c r="M32" s="2"/>
      <c r="N32" s="2"/>
      <c r="O32" s="2"/>
      <c r="P32" s="2"/>
      <c r="Q32" s="2">
        <v>0</v>
      </c>
      <c r="R32" s="2"/>
      <c r="S32" s="2"/>
      <c r="T32" s="2"/>
      <c r="U32" s="2"/>
      <c r="V32" s="2"/>
      <c r="W32" s="2"/>
      <c r="X32" s="2"/>
      <c r="Y32" s="2">
        <v>0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44">
        <v>43525</v>
      </c>
      <c r="AU32" s="44">
        <v>43890</v>
      </c>
      <c r="AV32" s="85" t="s">
        <v>247</v>
      </c>
      <c r="AW32" s="2"/>
      <c r="AX32" s="2"/>
      <c r="AY32" s="2"/>
      <c r="AZ32" s="2"/>
    </row>
    <row r="33" spans="1:52" x14ac:dyDescent="0.2">
      <c r="A33" s="84" t="s">
        <v>51</v>
      </c>
      <c r="B33" s="2">
        <v>22</v>
      </c>
      <c r="C33" s="2">
        <v>19</v>
      </c>
      <c r="D33" s="2">
        <v>1</v>
      </c>
      <c r="E33" s="2">
        <v>13</v>
      </c>
      <c r="F33" s="2">
        <v>5</v>
      </c>
      <c r="G33" s="2">
        <v>1</v>
      </c>
      <c r="H33" s="2">
        <v>1</v>
      </c>
      <c r="I33" s="2">
        <v>1</v>
      </c>
      <c r="J33" s="2">
        <v>185</v>
      </c>
      <c r="K33" s="2">
        <v>6.0780287474332653</v>
      </c>
      <c r="L33" s="2">
        <v>11</v>
      </c>
      <c r="M33" s="2">
        <v>3</v>
      </c>
      <c r="N33" s="2">
        <v>1</v>
      </c>
      <c r="O33" s="2"/>
      <c r="P33" s="2"/>
      <c r="Q33" s="2">
        <v>0</v>
      </c>
      <c r="R33" s="2">
        <v>4</v>
      </c>
      <c r="S33" s="2"/>
      <c r="T33" s="2"/>
      <c r="U33" s="2"/>
      <c r="V33" s="2"/>
      <c r="W33" s="2"/>
      <c r="X33" s="2"/>
      <c r="Y33" s="2">
        <v>0</v>
      </c>
      <c r="Z33" s="2"/>
      <c r="AA33" s="2"/>
      <c r="AB33" s="2">
        <v>22</v>
      </c>
      <c r="AC33" s="2">
        <v>6746</v>
      </c>
      <c r="AD33" s="2">
        <v>10.07429531454172</v>
      </c>
      <c r="AE33" s="2">
        <v>4</v>
      </c>
      <c r="AF33" s="2">
        <v>3</v>
      </c>
      <c r="AG33" s="2">
        <v>818</v>
      </c>
      <c r="AH33" s="2">
        <v>8.9582477754962362</v>
      </c>
      <c r="AI33" s="2">
        <v>1</v>
      </c>
      <c r="AJ33" s="2">
        <v>797</v>
      </c>
      <c r="AK33" s="2">
        <v>26.184804928131417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3</v>
      </c>
      <c r="AS33" s="2"/>
      <c r="AT33" s="44">
        <v>43525</v>
      </c>
      <c r="AU33" s="44">
        <v>43890</v>
      </c>
      <c r="AV33" s="85" t="s">
        <v>247</v>
      </c>
      <c r="AW33" s="2"/>
      <c r="AX33" s="2"/>
      <c r="AY33" s="2"/>
      <c r="AZ33" s="2"/>
    </row>
    <row r="34" spans="1:52" x14ac:dyDescent="0.2">
      <c r="A34" s="84" t="s">
        <v>52</v>
      </c>
      <c r="B34" s="2">
        <v>29</v>
      </c>
      <c r="C34" s="2">
        <v>24</v>
      </c>
      <c r="D34" s="2">
        <v>0</v>
      </c>
      <c r="E34" s="2">
        <v>18</v>
      </c>
      <c r="F34" s="2"/>
      <c r="G34" s="2">
        <v>4</v>
      </c>
      <c r="H34" s="2">
        <v>5</v>
      </c>
      <c r="I34" s="2">
        <v>5</v>
      </c>
      <c r="J34" s="2">
        <v>1020</v>
      </c>
      <c r="K34" s="2">
        <v>6.7022587268993838</v>
      </c>
      <c r="L34" s="2">
        <v>12</v>
      </c>
      <c r="M34" s="2">
        <v>4</v>
      </c>
      <c r="N34" s="2">
        <v>9</v>
      </c>
      <c r="O34" s="2"/>
      <c r="P34" s="2">
        <v>5</v>
      </c>
      <c r="Q34" s="2">
        <v>5</v>
      </c>
      <c r="R34" s="2">
        <v>24</v>
      </c>
      <c r="S34" s="2"/>
      <c r="T34" s="2"/>
      <c r="U34" s="2">
        <v>1058</v>
      </c>
      <c r="V34" s="2"/>
      <c r="W34" s="2"/>
      <c r="X34" s="2"/>
      <c r="Y34" s="2">
        <v>0</v>
      </c>
      <c r="Z34" s="2">
        <v>6</v>
      </c>
      <c r="AA34" s="2"/>
      <c r="AB34" s="2">
        <v>28</v>
      </c>
      <c r="AC34" s="2">
        <v>19605</v>
      </c>
      <c r="AD34" s="2">
        <v>23.003813435024934</v>
      </c>
      <c r="AE34" s="2">
        <v>25</v>
      </c>
      <c r="AF34" s="2">
        <v>4</v>
      </c>
      <c r="AG34" s="2">
        <v>2756</v>
      </c>
      <c r="AH34" s="2">
        <v>22.636550308008214</v>
      </c>
      <c r="AI34" s="2">
        <v>9</v>
      </c>
      <c r="AJ34" s="2">
        <v>9512</v>
      </c>
      <c r="AK34" s="2">
        <v>34.723248916267394</v>
      </c>
      <c r="AL34" s="2">
        <v>6</v>
      </c>
      <c r="AM34" s="2">
        <v>3708</v>
      </c>
      <c r="AN34" s="2">
        <v>20.303901437371664</v>
      </c>
      <c r="AO34" s="2">
        <v>5</v>
      </c>
      <c r="AP34" s="2">
        <v>8172</v>
      </c>
      <c r="AQ34" s="2">
        <v>53.696919917864477</v>
      </c>
      <c r="AR34" s="2">
        <v>5</v>
      </c>
      <c r="AS34" s="2"/>
      <c r="AT34" s="44">
        <v>43525</v>
      </c>
      <c r="AU34" s="44">
        <v>43890</v>
      </c>
      <c r="AV34" s="85" t="s">
        <v>246</v>
      </c>
      <c r="AW34" s="2"/>
      <c r="AX34" s="2"/>
      <c r="AY34" s="2"/>
      <c r="AZ34" s="2"/>
    </row>
    <row r="35" spans="1:52" x14ac:dyDescent="0.2">
      <c r="A35" s="84" t="s">
        <v>53</v>
      </c>
      <c r="B35" s="2">
        <v>10</v>
      </c>
      <c r="C35" s="2">
        <v>7</v>
      </c>
      <c r="D35" s="2">
        <v>0</v>
      </c>
      <c r="E35" s="2">
        <v>5</v>
      </c>
      <c r="F35" s="2">
        <v>1</v>
      </c>
      <c r="G35" s="2">
        <v>3</v>
      </c>
      <c r="H35" s="2">
        <v>1</v>
      </c>
      <c r="I35" s="2">
        <v>1</v>
      </c>
      <c r="J35" s="2">
        <v>2269</v>
      </c>
      <c r="K35" s="2">
        <v>74.546201232032857</v>
      </c>
      <c r="L35" s="2">
        <v>4</v>
      </c>
      <c r="M35" s="2">
        <v>2</v>
      </c>
      <c r="N35" s="2"/>
      <c r="O35" s="2"/>
      <c r="P35" s="2">
        <v>1</v>
      </c>
      <c r="Q35" s="2">
        <v>2</v>
      </c>
      <c r="R35" s="2">
        <v>4</v>
      </c>
      <c r="S35" s="2"/>
      <c r="T35" s="2"/>
      <c r="U35" s="2"/>
      <c r="V35" s="2"/>
      <c r="W35" s="2">
        <v>1384</v>
      </c>
      <c r="X35" s="2"/>
      <c r="Y35" s="2">
        <v>0</v>
      </c>
      <c r="Z35" s="2">
        <v>1</v>
      </c>
      <c r="AA35" s="2"/>
      <c r="AB35" s="2">
        <v>9</v>
      </c>
      <c r="AC35" s="2">
        <v>9429</v>
      </c>
      <c r="AD35" s="2">
        <v>34.42026009582478</v>
      </c>
      <c r="AE35" s="2">
        <v>4</v>
      </c>
      <c r="AF35" s="2">
        <v>2</v>
      </c>
      <c r="AG35" s="2">
        <v>640</v>
      </c>
      <c r="AH35" s="2">
        <v>10.513347022587268</v>
      </c>
      <c r="AI35" s="2">
        <v>0</v>
      </c>
      <c r="AJ35" s="2">
        <v>0</v>
      </c>
      <c r="AK35" s="2">
        <v>0</v>
      </c>
      <c r="AL35" s="2">
        <v>1</v>
      </c>
      <c r="AM35" s="2">
        <v>535</v>
      </c>
      <c r="AN35" s="2">
        <v>17.577002053388089</v>
      </c>
      <c r="AO35" s="2">
        <v>1</v>
      </c>
      <c r="AP35" s="2">
        <v>1388</v>
      </c>
      <c r="AQ35" s="2">
        <v>45.601642710472277</v>
      </c>
      <c r="AR35" s="2"/>
      <c r="AS35" s="2">
        <v>2</v>
      </c>
      <c r="AT35" s="44">
        <v>43525</v>
      </c>
      <c r="AU35" s="44">
        <v>43890</v>
      </c>
      <c r="AV35" s="85" t="s">
        <v>248</v>
      </c>
      <c r="AW35" s="2"/>
      <c r="AX35" s="2"/>
      <c r="AY35" s="2"/>
      <c r="AZ35" s="2"/>
    </row>
    <row r="36" spans="1:52" x14ac:dyDescent="0.2">
      <c r="A36" s="84" t="s">
        <v>54</v>
      </c>
      <c r="B36" s="2">
        <v>42</v>
      </c>
      <c r="C36" s="2">
        <v>26</v>
      </c>
      <c r="D36" s="2">
        <v>0</v>
      </c>
      <c r="E36" s="2">
        <v>18</v>
      </c>
      <c r="F36" s="2"/>
      <c r="G36" s="2">
        <v>15</v>
      </c>
      <c r="H36" s="2">
        <v>16</v>
      </c>
      <c r="I36" s="2">
        <v>16</v>
      </c>
      <c r="J36" s="2">
        <v>9140</v>
      </c>
      <c r="K36" s="2">
        <v>18.767967145790553</v>
      </c>
      <c r="L36" s="2">
        <v>20</v>
      </c>
      <c r="M36" s="2">
        <v>11</v>
      </c>
      <c r="N36" s="2">
        <v>1</v>
      </c>
      <c r="O36" s="2">
        <v>2</v>
      </c>
      <c r="P36" s="2">
        <v>10</v>
      </c>
      <c r="Q36" s="2">
        <v>10</v>
      </c>
      <c r="R36" s="2">
        <v>29</v>
      </c>
      <c r="S36" s="2"/>
      <c r="T36" s="2"/>
      <c r="U36" s="2"/>
      <c r="V36" s="2"/>
      <c r="W36" s="2"/>
      <c r="X36" s="2"/>
      <c r="Y36" s="2">
        <v>0</v>
      </c>
      <c r="Z36" s="2">
        <v>5</v>
      </c>
      <c r="AA36" s="2"/>
      <c r="AB36" s="2">
        <v>41</v>
      </c>
      <c r="AC36" s="2">
        <v>33151</v>
      </c>
      <c r="AD36" s="2">
        <v>26.564631642209644</v>
      </c>
      <c r="AE36" s="2">
        <v>30</v>
      </c>
      <c r="AF36" s="2">
        <v>11</v>
      </c>
      <c r="AG36" s="2">
        <v>3092</v>
      </c>
      <c r="AH36" s="2">
        <v>9.2350196005226799</v>
      </c>
      <c r="AI36" s="2">
        <v>1</v>
      </c>
      <c r="AJ36" s="2">
        <v>890</v>
      </c>
      <c r="AK36" s="2">
        <v>29.240246406570844</v>
      </c>
      <c r="AL36" s="2">
        <v>5</v>
      </c>
      <c r="AM36" s="2">
        <v>854</v>
      </c>
      <c r="AN36" s="2">
        <v>5.611498973305955</v>
      </c>
      <c r="AO36" s="2">
        <v>10</v>
      </c>
      <c r="AP36" s="2">
        <v>6302</v>
      </c>
      <c r="AQ36" s="2">
        <v>20.704722792607804</v>
      </c>
      <c r="AR36" s="2"/>
      <c r="AS36" s="2">
        <v>4</v>
      </c>
      <c r="AT36" s="44">
        <v>43525</v>
      </c>
      <c r="AU36" s="44">
        <v>43890</v>
      </c>
      <c r="AV36" s="85" t="s">
        <v>247</v>
      </c>
      <c r="AW36" s="2"/>
      <c r="AX36" s="2"/>
      <c r="AY36" s="2"/>
      <c r="AZ36" s="2"/>
    </row>
    <row r="37" spans="1:52" x14ac:dyDescent="0.2">
      <c r="A37" s="84" t="s">
        <v>55</v>
      </c>
      <c r="B37" s="2">
        <v>30</v>
      </c>
      <c r="C37" s="2">
        <v>22</v>
      </c>
      <c r="D37" s="2">
        <v>1</v>
      </c>
      <c r="E37" s="2">
        <v>21</v>
      </c>
      <c r="F37" s="2">
        <v>4</v>
      </c>
      <c r="G37" s="2">
        <v>4</v>
      </c>
      <c r="H37" s="2">
        <v>4</v>
      </c>
      <c r="I37" s="2">
        <v>4</v>
      </c>
      <c r="J37" s="2">
        <v>1934</v>
      </c>
      <c r="K37" s="2">
        <v>15.885010266940451</v>
      </c>
      <c r="L37" s="2">
        <v>14</v>
      </c>
      <c r="M37" s="2">
        <v>5</v>
      </c>
      <c r="N37" s="2">
        <v>12</v>
      </c>
      <c r="O37" s="2"/>
      <c r="P37" s="2">
        <v>4</v>
      </c>
      <c r="Q37" s="2">
        <v>3</v>
      </c>
      <c r="R37" s="2">
        <v>26</v>
      </c>
      <c r="S37" s="2"/>
      <c r="T37" s="2">
        <v>492</v>
      </c>
      <c r="U37" s="2"/>
      <c r="V37" s="2"/>
      <c r="W37" s="2"/>
      <c r="X37" s="2">
        <v>1</v>
      </c>
      <c r="Y37" s="2">
        <v>0</v>
      </c>
      <c r="Z37" s="2">
        <v>4</v>
      </c>
      <c r="AA37" s="2"/>
      <c r="AB37" s="2">
        <v>27</v>
      </c>
      <c r="AC37" s="2">
        <v>12511</v>
      </c>
      <c r="AD37" s="2">
        <v>15.223667199026542</v>
      </c>
      <c r="AE37" s="2">
        <v>27</v>
      </c>
      <c r="AF37" s="2">
        <v>5</v>
      </c>
      <c r="AG37" s="2">
        <v>5336</v>
      </c>
      <c r="AH37" s="2">
        <v>35.062012320328542</v>
      </c>
      <c r="AI37" s="2">
        <v>12</v>
      </c>
      <c r="AJ37" s="2">
        <v>8619</v>
      </c>
      <c r="AK37" s="2">
        <v>23.597535934291582</v>
      </c>
      <c r="AL37" s="2">
        <v>4</v>
      </c>
      <c r="AM37" s="2">
        <v>551</v>
      </c>
      <c r="AN37" s="2">
        <v>4.5256673511293632</v>
      </c>
      <c r="AO37" s="2">
        <v>4</v>
      </c>
      <c r="AP37" s="2">
        <v>4684</v>
      </c>
      <c r="AQ37" s="2">
        <v>38.47227926078029</v>
      </c>
      <c r="AR37" s="2"/>
      <c r="AS37" s="2"/>
      <c r="AT37" s="44">
        <v>43525</v>
      </c>
      <c r="AU37" s="44">
        <v>43890</v>
      </c>
      <c r="AV37" s="85" t="s">
        <v>249</v>
      </c>
      <c r="AW37" s="2"/>
      <c r="AX37" s="2"/>
      <c r="AY37" s="2"/>
      <c r="AZ37" s="2"/>
    </row>
    <row r="38" spans="1:52" x14ac:dyDescent="0.2">
      <c r="A38" s="84" t="s">
        <v>56</v>
      </c>
      <c r="B38" s="2">
        <v>15</v>
      </c>
      <c r="C38" s="2">
        <v>14</v>
      </c>
      <c r="D38" s="2">
        <v>0</v>
      </c>
      <c r="E38" s="2">
        <v>13</v>
      </c>
      <c r="F38" s="2"/>
      <c r="G38" s="2">
        <v>1</v>
      </c>
      <c r="H38" s="2">
        <v>1</v>
      </c>
      <c r="I38" s="2">
        <v>1</v>
      </c>
      <c r="J38" s="2">
        <v>564</v>
      </c>
      <c r="K38" s="2">
        <v>18.529774127310063</v>
      </c>
      <c r="L38" s="2">
        <v>6</v>
      </c>
      <c r="M38" s="2"/>
      <c r="N38" s="2">
        <v>1</v>
      </c>
      <c r="O38" s="2"/>
      <c r="P38" s="2">
        <v>1</v>
      </c>
      <c r="Q38" s="2">
        <v>3</v>
      </c>
      <c r="R38" s="2">
        <v>2</v>
      </c>
      <c r="S38" s="2"/>
      <c r="T38" s="2"/>
      <c r="U38" s="2"/>
      <c r="V38" s="2"/>
      <c r="W38" s="2"/>
      <c r="X38" s="2"/>
      <c r="Y38" s="2">
        <v>0</v>
      </c>
      <c r="Z38" s="2"/>
      <c r="AA38" s="2"/>
      <c r="AB38" s="2">
        <v>15</v>
      </c>
      <c r="AC38" s="2">
        <v>10725</v>
      </c>
      <c r="AD38" s="2">
        <v>23.49075975359343</v>
      </c>
      <c r="AE38" s="2">
        <v>2</v>
      </c>
      <c r="AF38" s="2">
        <v>0</v>
      </c>
      <c r="AG38" s="2">
        <v>0</v>
      </c>
      <c r="AH38" s="2">
        <v>0</v>
      </c>
      <c r="AI38" s="2">
        <v>1</v>
      </c>
      <c r="AJ38" s="2">
        <v>733</v>
      </c>
      <c r="AK38" s="2">
        <v>24.082135523613964</v>
      </c>
      <c r="AL38" s="2">
        <v>0</v>
      </c>
      <c r="AM38" s="2">
        <v>0</v>
      </c>
      <c r="AN38" s="2">
        <v>0</v>
      </c>
      <c r="AO38" s="2">
        <v>1</v>
      </c>
      <c r="AP38" s="2">
        <v>132</v>
      </c>
      <c r="AQ38" s="2">
        <v>4.3367556468172488</v>
      </c>
      <c r="AR38" s="2"/>
      <c r="AS38" s="2">
        <v>1</v>
      </c>
      <c r="AT38" s="44">
        <v>43525</v>
      </c>
      <c r="AU38" s="44">
        <v>43890</v>
      </c>
      <c r="AV38" s="85" t="s">
        <v>250</v>
      </c>
      <c r="AW38" s="2"/>
      <c r="AX38" s="2"/>
      <c r="AY38" s="2"/>
      <c r="AZ38" s="2"/>
    </row>
    <row r="39" spans="1:52" x14ac:dyDescent="0.2">
      <c r="A39" s="84" t="s">
        <v>57</v>
      </c>
      <c r="B39" s="2"/>
      <c r="C39" s="2">
        <v>0</v>
      </c>
      <c r="D39" s="2">
        <v>0</v>
      </c>
      <c r="E39" s="2"/>
      <c r="F39" s="2"/>
      <c r="G39" s="2">
        <v>0</v>
      </c>
      <c r="H39" s="2">
        <v>0</v>
      </c>
      <c r="I39" s="2"/>
      <c r="J39" s="2"/>
      <c r="K39" s="2"/>
      <c r="L39" s="2"/>
      <c r="M39" s="2"/>
      <c r="N39" s="2"/>
      <c r="O39" s="2"/>
      <c r="P39" s="2"/>
      <c r="Q39" s="2">
        <v>0</v>
      </c>
      <c r="R39" s="2"/>
      <c r="S39" s="2"/>
      <c r="T39" s="2"/>
      <c r="U39" s="2"/>
      <c r="V39" s="2"/>
      <c r="W39" s="2"/>
      <c r="X39" s="2"/>
      <c r="Y39" s="2">
        <v>0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44">
        <v>43525</v>
      </c>
      <c r="AU39" s="44">
        <v>43890</v>
      </c>
      <c r="AV39" s="85" t="s">
        <v>250</v>
      </c>
      <c r="AW39" s="2"/>
      <c r="AX39" s="2"/>
      <c r="AY39" s="2"/>
      <c r="AZ39" s="2"/>
    </row>
    <row r="40" spans="1:52" x14ac:dyDescent="0.2">
      <c r="A40" s="84" t="s">
        <v>58</v>
      </c>
      <c r="B40" s="2">
        <v>14</v>
      </c>
      <c r="C40" s="2">
        <v>9</v>
      </c>
      <c r="D40" s="2">
        <v>0</v>
      </c>
      <c r="E40" s="2">
        <v>7</v>
      </c>
      <c r="F40" s="2">
        <v>1</v>
      </c>
      <c r="G40" s="2">
        <v>4</v>
      </c>
      <c r="H40" s="2">
        <v>4</v>
      </c>
      <c r="I40" s="2">
        <v>4</v>
      </c>
      <c r="J40" s="2">
        <v>185</v>
      </c>
      <c r="K40" s="2">
        <v>1.5195071868583163</v>
      </c>
      <c r="L40" s="2">
        <v>6</v>
      </c>
      <c r="M40" s="2">
        <v>1</v>
      </c>
      <c r="N40" s="2">
        <v>1</v>
      </c>
      <c r="O40" s="2"/>
      <c r="P40" s="2">
        <v>1</v>
      </c>
      <c r="Q40" s="2">
        <v>1</v>
      </c>
      <c r="R40" s="2">
        <v>8</v>
      </c>
      <c r="S40" s="2"/>
      <c r="T40" s="2"/>
      <c r="U40" s="2"/>
      <c r="V40" s="2"/>
      <c r="W40" s="2"/>
      <c r="X40" s="2"/>
      <c r="Y40" s="2">
        <v>0</v>
      </c>
      <c r="Z40" s="2">
        <v>5</v>
      </c>
      <c r="AA40" s="2"/>
      <c r="AB40" s="2">
        <v>14</v>
      </c>
      <c r="AC40" s="2">
        <v>3636</v>
      </c>
      <c r="AD40" s="2">
        <v>8.5327075388677027</v>
      </c>
      <c r="AE40" s="2">
        <v>9</v>
      </c>
      <c r="AF40" s="2">
        <v>1</v>
      </c>
      <c r="AG40" s="2">
        <v>859</v>
      </c>
      <c r="AH40" s="2">
        <v>28.2217659137577</v>
      </c>
      <c r="AI40" s="2">
        <v>1</v>
      </c>
      <c r="AJ40" s="2">
        <v>821</v>
      </c>
      <c r="AK40" s="2">
        <v>26.973305954825463</v>
      </c>
      <c r="AL40" s="2">
        <v>5</v>
      </c>
      <c r="AM40" s="2">
        <v>4769</v>
      </c>
      <c r="AN40" s="2">
        <v>31.336344969199178</v>
      </c>
      <c r="AO40" s="2">
        <v>1</v>
      </c>
      <c r="AP40" s="2">
        <v>1306</v>
      </c>
      <c r="AQ40" s="2">
        <v>42.907597535934293</v>
      </c>
      <c r="AR40" s="2"/>
      <c r="AS40" s="2">
        <v>2</v>
      </c>
      <c r="AT40" s="44">
        <v>43525</v>
      </c>
      <c r="AU40" s="44">
        <v>43890</v>
      </c>
      <c r="AV40" s="85" t="s">
        <v>248</v>
      </c>
      <c r="AW40" s="2"/>
      <c r="AX40" s="2"/>
      <c r="AY40" s="2"/>
      <c r="AZ40" s="2"/>
    </row>
    <row r="41" spans="1:52" x14ac:dyDescent="0.2">
      <c r="A41" s="84" t="s">
        <v>59</v>
      </c>
      <c r="B41" s="2"/>
      <c r="C41" s="2">
        <v>0</v>
      </c>
      <c r="D41" s="2">
        <v>0</v>
      </c>
      <c r="E41" s="2"/>
      <c r="F41" s="2"/>
      <c r="G41" s="2">
        <v>0</v>
      </c>
      <c r="H41" s="2">
        <v>0</v>
      </c>
      <c r="I41" s="2"/>
      <c r="J41" s="2"/>
      <c r="K41" s="2"/>
      <c r="L41" s="2"/>
      <c r="M41" s="2"/>
      <c r="N41" s="2"/>
      <c r="O41" s="2"/>
      <c r="P41" s="2"/>
      <c r="Q41" s="2">
        <v>0</v>
      </c>
      <c r="R41" s="2"/>
      <c r="S41" s="2"/>
      <c r="T41" s="2"/>
      <c r="U41" s="2"/>
      <c r="V41" s="2"/>
      <c r="W41" s="2"/>
      <c r="X41" s="2"/>
      <c r="Y41" s="2">
        <v>0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44">
        <v>43525</v>
      </c>
      <c r="AU41" s="44">
        <v>43890</v>
      </c>
      <c r="AV41" s="85" t="s">
        <v>246</v>
      </c>
      <c r="AW41" s="2"/>
      <c r="AX41" s="2"/>
      <c r="AY41" s="2"/>
      <c r="AZ41" s="2"/>
    </row>
    <row r="42" spans="1:52" x14ac:dyDescent="0.2">
      <c r="A42" s="84" t="s">
        <v>60</v>
      </c>
      <c r="B42" s="2">
        <v>185</v>
      </c>
      <c r="C42" s="2">
        <v>152</v>
      </c>
      <c r="D42" s="2">
        <v>0</v>
      </c>
      <c r="E42" s="2">
        <v>118</v>
      </c>
      <c r="F42" s="2">
        <v>17</v>
      </c>
      <c r="G42" s="2">
        <v>25</v>
      </c>
      <c r="H42" s="2">
        <v>21</v>
      </c>
      <c r="I42" s="2">
        <v>21</v>
      </c>
      <c r="J42" s="2">
        <v>17407</v>
      </c>
      <c r="K42" s="2">
        <v>27.233010658061993</v>
      </c>
      <c r="L42" s="2">
        <v>75</v>
      </c>
      <c r="M42" s="2">
        <v>21</v>
      </c>
      <c r="N42" s="2">
        <v>33</v>
      </c>
      <c r="O42" s="2">
        <v>1</v>
      </c>
      <c r="P42" s="2">
        <v>18</v>
      </c>
      <c r="Q42" s="2">
        <v>32</v>
      </c>
      <c r="R42" s="2">
        <v>87</v>
      </c>
      <c r="S42" s="2">
        <v>106</v>
      </c>
      <c r="T42" s="2"/>
      <c r="U42" s="2">
        <v>9931</v>
      </c>
      <c r="V42" s="2"/>
      <c r="W42" s="2">
        <v>331</v>
      </c>
      <c r="X42" s="2"/>
      <c r="Y42" s="2">
        <v>0</v>
      </c>
      <c r="Z42" s="2">
        <v>13</v>
      </c>
      <c r="AA42" s="2">
        <v>1</v>
      </c>
      <c r="AB42" s="2">
        <v>173</v>
      </c>
      <c r="AC42" s="2">
        <v>114093</v>
      </c>
      <c r="AD42" s="2">
        <v>21.66725617500089</v>
      </c>
      <c r="AE42" s="2">
        <v>87</v>
      </c>
      <c r="AF42" s="2">
        <v>21</v>
      </c>
      <c r="AG42" s="2">
        <v>9359</v>
      </c>
      <c r="AH42" s="2">
        <v>14.642026009582478</v>
      </c>
      <c r="AI42" s="2">
        <v>33</v>
      </c>
      <c r="AJ42" s="2">
        <v>41656</v>
      </c>
      <c r="AK42" s="2">
        <v>41.471968141372656</v>
      </c>
      <c r="AL42" s="2">
        <v>13</v>
      </c>
      <c r="AM42" s="2">
        <v>5420</v>
      </c>
      <c r="AN42" s="2">
        <v>13.697678091928605</v>
      </c>
      <c r="AO42" s="2">
        <v>18</v>
      </c>
      <c r="AP42" s="2">
        <v>14843</v>
      </c>
      <c r="AQ42" s="2">
        <v>27.091946155601185</v>
      </c>
      <c r="AR42" s="2">
        <v>7</v>
      </c>
      <c r="AS42" s="2">
        <v>17</v>
      </c>
      <c r="AT42" s="44">
        <v>43525</v>
      </c>
      <c r="AU42" s="44">
        <v>43890</v>
      </c>
      <c r="AV42" s="85" t="s">
        <v>246</v>
      </c>
      <c r="AW42" s="2"/>
      <c r="AX42" s="2"/>
      <c r="AY42" s="2"/>
      <c r="AZ42" s="2"/>
    </row>
    <row r="43" spans="1:52" x14ac:dyDescent="0.2">
      <c r="A43" s="84" t="s">
        <v>61</v>
      </c>
      <c r="B43" s="2"/>
      <c r="C43" s="2">
        <v>0</v>
      </c>
      <c r="D43" s="2">
        <v>0</v>
      </c>
      <c r="E43" s="2"/>
      <c r="F43" s="2"/>
      <c r="G43" s="2">
        <v>0</v>
      </c>
      <c r="H43" s="2">
        <v>0</v>
      </c>
      <c r="I43" s="2"/>
      <c r="J43" s="2"/>
      <c r="K43" s="2"/>
      <c r="L43" s="2"/>
      <c r="M43" s="2"/>
      <c r="N43" s="2"/>
      <c r="O43" s="2"/>
      <c r="P43" s="2"/>
      <c r="Q43" s="2">
        <v>0</v>
      </c>
      <c r="R43" s="2"/>
      <c r="S43" s="2"/>
      <c r="T43" s="2"/>
      <c r="U43" s="2"/>
      <c r="V43" s="2"/>
      <c r="W43" s="2"/>
      <c r="X43" s="2"/>
      <c r="Y43" s="2">
        <v>0</v>
      </c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44">
        <v>43525</v>
      </c>
      <c r="AU43" s="44">
        <v>43890</v>
      </c>
      <c r="AV43" s="85" t="s">
        <v>246</v>
      </c>
      <c r="AW43" s="2"/>
      <c r="AX43" s="2"/>
      <c r="AY43" s="2"/>
      <c r="AZ43" s="2"/>
    </row>
    <row r="44" spans="1:52" x14ac:dyDescent="0.2">
      <c r="A44" s="84" t="s">
        <v>62</v>
      </c>
      <c r="B44" s="2">
        <v>43</v>
      </c>
      <c r="C44" s="2">
        <v>34</v>
      </c>
      <c r="D44" s="2">
        <v>1</v>
      </c>
      <c r="E44" s="2">
        <v>28</v>
      </c>
      <c r="F44" s="2">
        <v>4</v>
      </c>
      <c r="G44" s="2">
        <v>8</v>
      </c>
      <c r="H44" s="2">
        <v>7</v>
      </c>
      <c r="I44" s="2">
        <v>7</v>
      </c>
      <c r="J44" s="2">
        <v>7518</v>
      </c>
      <c r="K44" s="2">
        <v>35.285420944558524</v>
      </c>
      <c r="L44" s="2">
        <v>10</v>
      </c>
      <c r="M44" s="2">
        <v>5</v>
      </c>
      <c r="N44" s="2">
        <v>12</v>
      </c>
      <c r="O44" s="2"/>
      <c r="P44" s="2">
        <v>3</v>
      </c>
      <c r="Q44" s="2">
        <v>9</v>
      </c>
      <c r="R44" s="2">
        <v>23</v>
      </c>
      <c r="S44" s="2">
        <v>183</v>
      </c>
      <c r="T44" s="2"/>
      <c r="U44" s="2">
        <v>2231</v>
      </c>
      <c r="V44" s="2"/>
      <c r="W44" s="2"/>
      <c r="X44" s="2"/>
      <c r="Y44" s="2">
        <v>0</v>
      </c>
      <c r="Z44" s="2">
        <v>3</v>
      </c>
      <c r="AA44" s="2"/>
      <c r="AB44" s="2">
        <v>40</v>
      </c>
      <c r="AC44" s="2">
        <v>27780</v>
      </c>
      <c r="AD44" s="2">
        <v>22.817248459958932</v>
      </c>
      <c r="AE44" s="2">
        <v>23</v>
      </c>
      <c r="AF44" s="2">
        <v>5</v>
      </c>
      <c r="AG44" s="2">
        <v>1309</v>
      </c>
      <c r="AH44" s="2">
        <v>8.6012320328542096</v>
      </c>
      <c r="AI44" s="2">
        <v>12</v>
      </c>
      <c r="AJ44" s="2">
        <v>11059</v>
      </c>
      <c r="AK44" s="2">
        <v>30.277891854893909</v>
      </c>
      <c r="AL44" s="2">
        <v>3</v>
      </c>
      <c r="AM44" s="2">
        <v>39</v>
      </c>
      <c r="AN44" s="2">
        <v>0.4271047227926078</v>
      </c>
      <c r="AO44" s="2">
        <v>3</v>
      </c>
      <c r="AP44" s="2">
        <v>1484</v>
      </c>
      <c r="AQ44" s="2">
        <v>16.251882272416154</v>
      </c>
      <c r="AR44" s="2">
        <v>2</v>
      </c>
      <c r="AS44" s="2"/>
      <c r="AT44" s="44">
        <v>43525</v>
      </c>
      <c r="AU44" s="44">
        <v>43890</v>
      </c>
      <c r="AV44" s="85" t="s">
        <v>246</v>
      </c>
      <c r="AW44" s="2"/>
      <c r="AX44" s="2"/>
      <c r="AY44" s="2"/>
      <c r="AZ44" s="2"/>
    </row>
    <row r="45" spans="1:52" x14ac:dyDescent="0.2">
      <c r="A45" s="84" t="s">
        <v>63</v>
      </c>
      <c r="B45" s="2">
        <v>20</v>
      </c>
      <c r="C45" s="2">
        <v>15</v>
      </c>
      <c r="D45" s="2">
        <v>0</v>
      </c>
      <c r="E45" s="2">
        <v>14</v>
      </c>
      <c r="F45" s="2"/>
      <c r="G45" s="2">
        <v>4</v>
      </c>
      <c r="H45" s="2">
        <v>5</v>
      </c>
      <c r="I45" s="2">
        <v>5</v>
      </c>
      <c r="J45" s="2">
        <v>2748</v>
      </c>
      <c r="K45" s="2">
        <v>18.056673511293635</v>
      </c>
      <c r="L45" s="2">
        <v>8</v>
      </c>
      <c r="M45" s="2"/>
      <c r="N45" s="2"/>
      <c r="O45" s="2"/>
      <c r="P45" s="2">
        <v>2</v>
      </c>
      <c r="Q45" s="2">
        <v>2</v>
      </c>
      <c r="R45" s="2">
        <v>3</v>
      </c>
      <c r="S45" s="2"/>
      <c r="T45" s="2"/>
      <c r="U45" s="2"/>
      <c r="V45" s="2"/>
      <c r="W45" s="2"/>
      <c r="X45" s="2"/>
      <c r="Y45" s="2">
        <v>0</v>
      </c>
      <c r="Z45" s="2">
        <v>1</v>
      </c>
      <c r="AA45" s="2"/>
      <c r="AB45" s="2">
        <v>20</v>
      </c>
      <c r="AC45" s="2">
        <v>10671</v>
      </c>
      <c r="AD45" s="2">
        <v>17.529363449691989</v>
      </c>
      <c r="AE45" s="2">
        <v>3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1</v>
      </c>
      <c r="AM45" s="2">
        <v>810</v>
      </c>
      <c r="AN45" s="2">
        <v>26.611909650924023</v>
      </c>
      <c r="AO45" s="2">
        <v>2</v>
      </c>
      <c r="AP45" s="2">
        <v>1378</v>
      </c>
      <c r="AQ45" s="2">
        <v>22.636550308008214</v>
      </c>
      <c r="AR45" s="2"/>
      <c r="AS45" s="2"/>
      <c r="AT45" s="44">
        <v>43525</v>
      </c>
      <c r="AU45" s="44">
        <v>43890</v>
      </c>
      <c r="AV45" s="85" t="s">
        <v>249</v>
      </c>
      <c r="AW45" s="2"/>
      <c r="AX45" s="2"/>
      <c r="AY45" s="2"/>
      <c r="AZ45" s="2"/>
    </row>
    <row r="46" spans="1:52" x14ac:dyDescent="0.2">
      <c r="A46" s="84" t="s">
        <v>64</v>
      </c>
      <c r="B46" s="2">
        <v>17</v>
      </c>
      <c r="C46" s="2">
        <v>15</v>
      </c>
      <c r="D46" s="2">
        <v>0</v>
      </c>
      <c r="E46" s="2">
        <v>12</v>
      </c>
      <c r="F46" s="2">
        <v>1</v>
      </c>
      <c r="G46" s="2">
        <v>1</v>
      </c>
      <c r="H46" s="2">
        <v>4</v>
      </c>
      <c r="I46" s="2">
        <v>4</v>
      </c>
      <c r="J46" s="2">
        <v>586</v>
      </c>
      <c r="K46" s="2">
        <v>4.8131416837782339</v>
      </c>
      <c r="L46" s="2">
        <v>8</v>
      </c>
      <c r="M46" s="2">
        <v>4</v>
      </c>
      <c r="N46" s="2">
        <v>4</v>
      </c>
      <c r="O46" s="2"/>
      <c r="P46" s="2">
        <v>5</v>
      </c>
      <c r="Q46" s="2">
        <v>0</v>
      </c>
      <c r="R46" s="2">
        <v>14</v>
      </c>
      <c r="S46" s="2"/>
      <c r="T46" s="2"/>
      <c r="U46" s="2"/>
      <c r="V46" s="2"/>
      <c r="W46" s="2">
        <v>15</v>
      </c>
      <c r="X46" s="2"/>
      <c r="Y46" s="2">
        <v>0</v>
      </c>
      <c r="Z46" s="2">
        <v>1</v>
      </c>
      <c r="AA46" s="2"/>
      <c r="AB46" s="2">
        <v>16</v>
      </c>
      <c r="AC46" s="2">
        <v>6494</v>
      </c>
      <c r="AD46" s="2">
        <v>13.3347022587269</v>
      </c>
      <c r="AE46" s="2">
        <v>14</v>
      </c>
      <c r="AF46" s="2">
        <v>4</v>
      </c>
      <c r="AG46" s="2">
        <v>1736</v>
      </c>
      <c r="AH46" s="2">
        <v>14.258726899383984</v>
      </c>
      <c r="AI46" s="2">
        <v>4</v>
      </c>
      <c r="AJ46" s="2">
        <v>3559</v>
      </c>
      <c r="AK46" s="2">
        <v>29.232032854209447</v>
      </c>
      <c r="AL46" s="2">
        <v>1</v>
      </c>
      <c r="AM46" s="2">
        <v>10</v>
      </c>
      <c r="AN46" s="2">
        <v>0.32854209445585214</v>
      </c>
      <c r="AO46" s="2">
        <v>5</v>
      </c>
      <c r="AP46" s="2">
        <v>813</v>
      </c>
      <c r="AQ46" s="2">
        <v>5.3420944558521555</v>
      </c>
      <c r="AR46" s="2"/>
      <c r="AS46" s="2"/>
      <c r="AT46" s="44">
        <v>43525</v>
      </c>
      <c r="AU46" s="44">
        <v>43890</v>
      </c>
      <c r="AV46" s="85" t="s">
        <v>248</v>
      </c>
      <c r="AW46" s="2"/>
      <c r="AX46" s="2"/>
      <c r="AY46" s="2"/>
      <c r="AZ46" s="2"/>
    </row>
    <row r="47" spans="1:52" x14ac:dyDescent="0.2">
      <c r="A47" s="84" t="s">
        <v>65</v>
      </c>
      <c r="B47" s="2">
        <v>6</v>
      </c>
      <c r="C47" s="2">
        <v>5</v>
      </c>
      <c r="D47" s="2">
        <v>0</v>
      </c>
      <c r="E47" s="2">
        <v>2</v>
      </c>
      <c r="F47" s="2"/>
      <c r="G47" s="2">
        <v>1</v>
      </c>
      <c r="H47" s="2">
        <v>2</v>
      </c>
      <c r="I47" s="2">
        <v>2</v>
      </c>
      <c r="J47" s="2">
        <v>1588</v>
      </c>
      <c r="K47" s="2">
        <v>26.086242299794662</v>
      </c>
      <c r="L47" s="2">
        <v>1</v>
      </c>
      <c r="M47" s="2">
        <v>1</v>
      </c>
      <c r="N47" s="2"/>
      <c r="O47" s="2"/>
      <c r="P47" s="2">
        <v>1</v>
      </c>
      <c r="Q47" s="2">
        <v>1</v>
      </c>
      <c r="R47" s="2">
        <v>2</v>
      </c>
      <c r="S47" s="2"/>
      <c r="T47" s="2"/>
      <c r="U47" s="2"/>
      <c r="V47" s="2"/>
      <c r="W47" s="2"/>
      <c r="X47" s="2"/>
      <c r="Y47" s="2">
        <v>0</v>
      </c>
      <c r="Z47" s="2"/>
      <c r="AA47" s="2"/>
      <c r="AB47" s="2">
        <v>6</v>
      </c>
      <c r="AC47" s="2">
        <v>5866</v>
      </c>
      <c r="AD47" s="2">
        <v>32.120465434633815</v>
      </c>
      <c r="AE47" s="2">
        <v>2</v>
      </c>
      <c r="AF47" s="2">
        <v>1</v>
      </c>
      <c r="AG47" s="2">
        <v>149</v>
      </c>
      <c r="AH47" s="2">
        <v>4.8952772073921968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1</v>
      </c>
      <c r="AP47" s="2">
        <v>365</v>
      </c>
      <c r="AQ47" s="2">
        <v>11.991786447638603</v>
      </c>
      <c r="AR47" s="2"/>
      <c r="AS47" s="2"/>
      <c r="AT47" s="44">
        <v>43525</v>
      </c>
      <c r="AU47" s="44">
        <v>43890</v>
      </c>
      <c r="AV47" s="85" t="s">
        <v>250</v>
      </c>
      <c r="AW47" s="2"/>
      <c r="AX47" s="2"/>
      <c r="AY47" s="2"/>
      <c r="AZ47" s="2"/>
    </row>
    <row r="48" spans="1:52" x14ac:dyDescent="0.2">
      <c r="A48" s="84" t="s">
        <v>66</v>
      </c>
      <c r="B48" s="2">
        <v>89</v>
      </c>
      <c r="C48" s="2">
        <v>74</v>
      </c>
      <c r="D48" s="2">
        <v>0</v>
      </c>
      <c r="E48" s="2">
        <v>72</v>
      </c>
      <c r="F48" s="2">
        <v>3</v>
      </c>
      <c r="G48" s="2">
        <v>13</v>
      </c>
      <c r="H48" s="2">
        <v>11</v>
      </c>
      <c r="I48" s="2">
        <v>11</v>
      </c>
      <c r="J48" s="2">
        <v>7030</v>
      </c>
      <c r="K48" s="2">
        <v>20.996826582042189</v>
      </c>
      <c r="L48" s="2">
        <v>26</v>
      </c>
      <c r="M48" s="2">
        <v>12</v>
      </c>
      <c r="N48" s="2">
        <v>20</v>
      </c>
      <c r="O48" s="2"/>
      <c r="P48" s="2">
        <v>9</v>
      </c>
      <c r="Q48" s="2">
        <v>6</v>
      </c>
      <c r="R48" s="2">
        <v>47</v>
      </c>
      <c r="S48" s="2"/>
      <c r="T48" s="2"/>
      <c r="U48" s="2">
        <v>1306</v>
      </c>
      <c r="V48" s="2"/>
      <c r="W48" s="2"/>
      <c r="X48" s="2"/>
      <c r="Y48" s="2">
        <v>0</v>
      </c>
      <c r="Z48" s="2">
        <v>6</v>
      </c>
      <c r="AA48" s="2"/>
      <c r="AB48" s="2">
        <v>87</v>
      </c>
      <c r="AC48" s="2">
        <v>44553</v>
      </c>
      <c r="AD48" s="2">
        <v>16.824753947461588</v>
      </c>
      <c r="AE48" s="2">
        <v>47</v>
      </c>
      <c r="AF48" s="2">
        <v>12</v>
      </c>
      <c r="AG48" s="2">
        <v>4422</v>
      </c>
      <c r="AH48" s="2">
        <v>12.106776180698152</v>
      </c>
      <c r="AI48" s="2">
        <v>20</v>
      </c>
      <c r="AJ48" s="2">
        <v>16394</v>
      </c>
      <c r="AK48" s="2">
        <v>26.930595482546202</v>
      </c>
      <c r="AL48" s="2">
        <v>6</v>
      </c>
      <c r="AM48" s="2">
        <v>2517</v>
      </c>
      <c r="AN48" s="2">
        <v>13.782340862422998</v>
      </c>
      <c r="AO48" s="2">
        <v>9</v>
      </c>
      <c r="AP48" s="2">
        <v>6442</v>
      </c>
      <c r="AQ48" s="2">
        <v>23.516313027606664</v>
      </c>
      <c r="AR48" s="2">
        <v>2</v>
      </c>
      <c r="AS48" s="2"/>
      <c r="AT48" s="44">
        <v>43525</v>
      </c>
      <c r="AU48" s="44">
        <v>43890</v>
      </c>
      <c r="AV48" s="85" t="s">
        <v>247</v>
      </c>
      <c r="AW48" s="2"/>
      <c r="AX48" s="2"/>
      <c r="AY48" s="2"/>
      <c r="AZ48" s="2"/>
    </row>
    <row r="49" spans="1:52" x14ac:dyDescent="0.2">
      <c r="A49" s="84" t="s">
        <v>67</v>
      </c>
      <c r="B49" s="2">
        <v>37</v>
      </c>
      <c r="C49" s="2">
        <v>24</v>
      </c>
      <c r="D49" s="2">
        <v>0</v>
      </c>
      <c r="E49" s="2">
        <v>18</v>
      </c>
      <c r="F49" s="2">
        <v>4</v>
      </c>
      <c r="G49" s="2">
        <v>11</v>
      </c>
      <c r="H49" s="2">
        <v>13</v>
      </c>
      <c r="I49" s="2">
        <v>13</v>
      </c>
      <c r="J49" s="2">
        <v>15683</v>
      </c>
      <c r="K49" s="2">
        <v>39.634812825777921</v>
      </c>
      <c r="L49" s="2">
        <v>20</v>
      </c>
      <c r="M49" s="2">
        <v>6</v>
      </c>
      <c r="N49" s="2">
        <v>2</v>
      </c>
      <c r="O49" s="2">
        <v>1</v>
      </c>
      <c r="P49" s="2">
        <v>6</v>
      </c>
      <c r="Q49" s="2">
        <v>7</v>
      </c>
      <c r="R49" s="2">
        <v>22</v>
      </c>
      <c r="S49" s="2">
        <v>28</v>
      </c>
      <c r="T49" s="2"/>
      <c r="U49" s="2"/>
      <c r="V49" s="2"/>
      <c r="W49" s="2"/>
      <c r="X49" s="2">
        <v>1</v>
      </c>
      <c r="Y49" s="2">
        <v>0</v>
      </c>
      <c r="Z49" s="2">
        <v>6</v>
      </c>
      <c r="AA49" s="2"/>
      <c r="AB49" s="2">
        <v>36</v>
      </c>
      <c r="AC49" s="2">
        <v>26987</v>
      </c>
      <c r="AD49" s="2">
        <v>24.628793064111338</v>
      </c>
      <c r="AE49" s="2">
        <v>22</v>
      </c>
      <c r="AF49" s="2">
        <v>6</v>
      </c>
      <c r="AG49" s="2">
        <v>1775</v>
      </c>
      <c r="AH49" s="2">
        <v>9.7193702943189582</v>
      </c>
      <c r="AI49" s="2">
        <v>2</v>
      </c>
      <c r="AJ49" s="2">
        <v>2381</v>
      </c>
      <c r="AK49" s="2">
        <v>39.112936344969199</v>
      </c>
      <c r="AL49" s="2">
        <v>6</v>
      </c>
      <c r="AM49" s="2">
        <v>4234</v>
      </c>
      <c r="AN49" s="2">
        <v>23.184120465434631</v>
      </c>
      <c r="AO49" s="2">
        <v>6</v>
      </c>
      <c r="AP49" s="2">
        <v>7248</v>
      </c>
      <c r="AQ49" s="2">
        <v>39.687885010266939</v>
      </c>
      <c r="AR49" s="2">
        <v>2</v>
      </c>
      <c r="AS49" s="2"/>
      <c r="AT49" s="44">
        <v>43525</v>
      </c>
      <c r="AU49" s="44">
        <v>43890</v>
      </c>
      <c r="AV49" s="85" t="s">
        <v>246</v>
      </c>
      <c r="AW49" s="2"/>
      <c r="AX49" s="2"/>
      <c r="AY49" s="2"/>
      <c r="AZ49" s="2"/>
    </row>
    <row r="50" spans="1:52" x14ac:dyDescent="0.2">
      <c r="A50" s="84" t="s">
        <v>68</v>
      </c>
      <c r="B50" s="2">
        <v>31</v>
      </c>
      <c r="C50" s="2">
        <v>29</v>
      </c>
      <c r="D50" s="2">
        <v>0</v>
      </c>
      <c r="E50" s="2">
        <v>24</v>
      </c>
      <c r="F50" s="2">
        <v>1</v>
      </c>
      <c r="G50" s="2">
        <v>2</v>
      </c>
      <c r="H50" s="2">
        <v>5</v>
      </c>
      <c r="I50" s="2">
        <v>5</v>
      </c>
      <c r="J50" s="2">
        <v>2496</v>
      </c>
      <c r="K50" s="2">
        <v>16.40082135523614</v>
      </c>
      <c r="L50" s="2">
        <v>5</v>
      </c>
      <c r="M50" s="2">
        <v>6</v>
      </c>
      <c r="N50" s="2">
        <v>20</v>
      </c>
      <c r="O50" s="2"/>
      <c r="P50" s="2">
        <v>2</v>
      </c>
      <c r="Q50" s="2">
        <v>0</v>
      </c>
      <c r="R50" s="2">
        <v>37</v>
      </c>
      <c r="S50" s="2"/>
      <c r="T50" s="2"/>
      <c r="U50" s="2"/>
      <c r="V50" s="2"/>
      <c r="W50" s="2"/>
      <c r="X50" s="2"/>
      <c r="Y50" s="2">
        <v>0</v>
      </c>
      <c r="Z50" s="2">
        <v>9</v>
      </c>
      <c r="AA50" s="2"/>
      <c r="AB50" s="2">
        <v>31</v>
      </c>
      <c r="AC50" s="2">
        <v>12752</v>
      </c>
      <c r="AD50" s="2">
        <v>13.514738027422668</v>
      </c>
      <c r="AE50" s="2">
        <v>37</v>
      </c>
      <c r="AF50" s="2">
        <v>6</v>
      </c>
      <c r="AG50" s="2">
        <v>1810</v>
      </c>
      <c r="AH50" s="2">
        <v>9.9110198494182065</v>
      </c>
      <c r="AI50" s="2">
        <v>20</v>
      </c>
      <c r="AJ50" s="2">
        <v>11641</v>
      </c>
      <c r="AK50" s="2">
        <v>19.122792607802872</v>
      </c>
      <c r="AL50" s="2">
        <v>9</v>
      </c>
      <c r="AM50" s="2">
        <v>748</v>
      </c>
      <c r="AN50" s="2">
        <v>2.7305498516997493</v>
      </c>
      <c r="AO50" s="2">
        <v>2</v>
      </c>
      <c r="AP50" s="2">
        <v>1475</v>
      </c>
      <c r="AQ50" s="2">
        <v>24.229979466119097</v>
      </c>
      <c r="AR50" s="2"/>
      <c r="AS50" s="2"/>
      <c r="AT50" s="44">
        <v>43525</v>
      </c>
      <c r="AU50" s="44">
        <v>43890</v>
      </c>
      <c r="AV50" s="85" t="s">
        <v>246</v>
      </c>
      <c r="AW50" s="2"/>
      <c r="AX50" s="2"/>
      <c r="AY50" s="2"/>
      <c r="AZ50" s="2"/>
    </row>
    <row r="51" spans="1:52" x14ac:dyDescent="0.2">
      <c r="A51" s="84" t="s">
        <v>69</v>
      </c>
      <c r="B51" s="2">
        <v>62</v>
      </c>
      <c r="C51" s="2">
        <v>51</v>
      </c>
      <c r="D51" s="2">
        <v>0</v>
      </c>
      <c r="E51" s="2">
        <v>56</v>
      </c>
      <c r="F51" s="2">
        <v>1</v>
      </c>
      <c r="G51" s="2">
        <v>10</v>
      </c>
      <c r="H51" s="2">
        <v>1</v>
      </c>
      <c r="I51" s="2">
        <v>1</v>
      </c>
      <c r="J51" s="2">
        <v>512</v>
      </c>
      <c r="K51" s="2">
        <v>16.821355236139631</v>
      </c>
      <c r="L51" s="2">
        <v>34</v>
      </c>
      <c r="M51" s="2">
        <v>3</v>
      </c>
      <c r="N51" s="2">
        <v>12</v>
      </c>
      <c r="O51" s="2"/>
      <c r="P51" s="2">
        <v>4</v>
      </c>
      <c r="Q51" s="2">
        <v>3</v>
      </c>
      <c r="R51" s="2">
        <v>23</v>
      </c>
      <c r="S51" s="2"/>
      <c r="T51" s="2"/>
      <c r="U51" s="2">
        <v>2056</v>
      </c>
      <c r="V51" s="2"/>
      <c r="W51" s="2"/>
      <c r="X51" s="2"/>
      <c r="Y51" s="2">
        <v>0</v>
      </c>
      <c r="Z51" s="2">
        <v>4</v>
      </c>
      <c r="AA51" s="2"/>
      <c r="AB51" s="2">
        <v>60</v>
      </c>
      <c r="AC51" s="2">
        <v>27461</v>
      </c>
      <c r="AD51" s="2">
        <v>15.036824093086928</v>
      </c>
      <c r="AE51" s="2">
        <v>23</v>
      </c>
      <c r="AF51" s="2">
        <v>3</v>
      </c>
      <c r="AG51" s="2">
        <v>1343</v>
      </c>
      <c r="AH51" s="2">
        <v>14.707734428473648</v>
      </c>
      <c r="AI51" s="2">
        <v>12</v>
      </c>
      <c r="AJ51" s="2">
        <v>10143</v>
      </c>
      <c r="AK51" s="2">
        <v>27.770020533880903</v>
      </c>
      <c r="AL51" s="2">
        <v>4</v>
      </c>
      <c r="AM51" s="2">
        <v>1288</v>
      </c>
      <c r="AN51" s="2">
        <v>10.57905544147844</v>
      </c>
      <c r="AO51" s="2">
        <v>4</v>
      </c>
      <c r="AP51" s="2">
        <v>1240</v>
      </c>
      <c r="AQ51" s="2">
        <v>10.184804928131417</v>
      </c>
      <c r="AR51" s="2">
        <v>2</v>
      </c>
      <c r="AS51" s="2">
        <v>1</v>
      </c>
      <c r="AT51" s="44">
        <v>43525</v>
      </c>
      <c r="AU51" s="44">
        <v>43890</v>
      </c>
      <c r="AV51" s="85" t="s">
        <v>249</v>
      </c>
      <c r="AW51" s="2"/>
      <c r="AX51" s="2"/>
      <c r="AY51" s="2"/>
      <c r="AZ51" s="2"/>
    </row>
    <row r="52" spans="1:52" x14ac:dyDescent="0.2">
      <c r="A52" s="84" t="s">
        <v>70</v>
      </c>
      <c r="B52" s="2">
        <v>42</v>
      </c>
      <c r="C52" s="2">
        <v>35</v>
      </c>
      <c r="D52" s="2">
        <v>0</v>
      </c>
      <c r="E52" s="2">
        <v>33</v>
      </c>
      <c r="F52" s="2">
        <v>4</v>
      </c>
      <c r="G52" s="2">
        <v>7</v>
      </c>
      <c r="H52" s="2">
        <v>4</v>
      </c>
      <c r="I52" s="2">
        <v>4</v>
      </c>
      <c r="J52" s="2">
        <v>2383</v>
      </c>
      <c r="K52" s="2">
        <v>19.572895277207394</v>
      </c>
      <c r="L52" s="2">
        <v>15</v>
      </c>
      <c r="M52" s="2">
        <v>6</v>
      </c>
      <c r="N52" s="2">
        <v>6</v>
      </c>
      <c r="O52" s="2"/>
      <c r="P52" s="2">
        <v>2</v>
      </c>
      <c r="Q52" s="2">
        <v>4</v>
      </c>
      <c r="R52" s="2">
        <v>21</v>
      </c>
      <c r="S52" s="2"/>
      <c r="T52" s="2"/>
      <c r="U52" s="2"/>
      <c r="V52" s="2"/>
      <c r="W52" s="2"/>
      <c r="X52" s="2"/>
      <c r="Y52" s="2">
        <v>0</v>
      </c>
      <c r="Z52" s="2">
        <v>7</v>
      </c>
      <c r="AA52" s="2"/>
      <c r="AB52" s="2">
        <v>42</v>
      </c>
      <c r="AC52" s="2">
        <v>19369</v>
      </c>
      <c r="AD52" s="2">
        <v>15.15126625598905</v>
      </c>
      <c r="AE52" s="2">
        <v>21</v>
      </c>
      <c r="AF52" s="2">
        <v>6</v>
      </c>
      <c r="AG52" s="2">
        <v>4153</v>
      </c>
      <c r="AH52" s="2">
        <v>22.740588637919231</v>
      </c>
      <c r="AI52" s="2">
        <v>6</v>
      </c>
      <c r="AJ52" s="2">
        <v>3393</v>
      </c>
      <c r="AK52" s="2">
        <v>18.579055441478438</v>
      </c>
      <c r="AL52" s="2">
        <v>7</v>
      </c>
      <c r="AM52" s="2">
        <v>1222</v>
      </c>
      <c r="AN52" s="2">
        <v>5.7354062775007337</v>
      </c>
      <c r="AO52" s="2">
        <v>2</v>
      </c>
      <c r="AP52" s="2">
        <v>724</v>
      </c>
      <c r="AQ52" s="2">
        <v>11.893223819301848</v>
      </c>
      <c r="AR52" s="2"/>
      <c r="AS52" s="2"/>
      <c r="AT52" s="44">
        <v>43525</v>
      </c>
      <c r="AU52" s="44">
        <v>43890</v>
      </c>
      <c r="AV52" s="85" t="s">
        <v>249</v>
      </c>
      <c r="AW52" s="2"/>
      <c r="AX52" s="2"/>
      <c r="AY52" s="2"/>
      <c r="AZ52" s="2"/>
    </row>
    <row r="53" spans="1:52" x14ac:dyDescent="0.2">
      <c r="A53" s="84" t="s">
        <v>71</v>
      </c>
      <c r="B53" s="2">
        <v>27</v>
      </c>
      <c r="C53" s="2">
        <v>24</v>
      </c>
      <c r="D53" s="2">
        <v>0</v>
      </c>
      <c r="E53" s="2">
        <v>17</v>
      </c>
      <c r="F53" s="2">
        <v>8</v>
      </c>
      <c r="G53" s="2">
        <v>3</v>
      </c>
      <c r="H53" s="2">
        <v>1</v>
      </c>
      <c r="I53" s="2">
        <v>1</v>
      </c>
      <c r="J53" s="2">
        <v>1391</v>
      </c>
      <c r="K53" s="2">
        <v>45.700205338809035</v>
      </c>
      <c r="L53" s="2">
        <v>17</v>
      </c>
      <c r="M53" s="2">
        <v>1</v>
      </c>
      <c r="N53" s="2">
        <v>9</v>
      </c>
      <c r="O53" s="2"/>
      <c r="P53" s="2">
        <v>5</v>
      </c>
      <c r="Q53" s="2">
        <v>3</v>
      </c>
      <c r="R53" s="2">
        <v>15</v>
      </c>
      <c r="S53" s="2"/>
      <c r="T53" s="2"/>
      <c r="U53" s="2">
        <v>1316</v>
      </c>
      <c r="V53" s="2"/>
      <c r="W53" s="2"/>
      <c r="X53" s="2"/>
      <c r="Y53" s="2">
        <v>0</v>
      </c>
      <c r="Z53" s="2"/>
      <c r="AA53" s="2"/>
      <c r="AB53" s="2">
        <v>26</v>
      </c>
      <c r="AC53" s="2">
        <v>10329</v>
      </c>
      <c r="AD53" s="2">
        <v>13.051966513978835</v>
      </c>
      <c r="AE53" s="2">
        <v>15</v>
      </c>
      <c r="AF53" s="2">
        <v>1</v>
      </c>
      <c r="AG53" s="2">
        <v>810</v>
      </c>
      <c r="AH53" s="2">
        <v>26.611909650924023</v>
      </c>
      <c r="AI53" s="2">
        <v>9</v>
      </c>
      <c r="AJ53" s="2">
        <v>7939</v>
      </c>
      <c r="AK53" s="2">
        <v>28.981063198722335</v>
      </c>
      <c r="AL53" s="2">
        <v>0</v>
      </c>
      <c r="AM53" s="2">
        <v>0</v>
      </c>
      <c r="AN53" s="2">
        <v>0</v>
      </c>
      <c r="AO53" s="2">
        <v>5</v>
      </c>
      <c r="AP53" s="2">
        <v>6267</v>
      </c>
      <c r="AQ53" s="2">
        <v>41.17946611909651</v>
      </c>
      <c r="AR53" s="2">
        <v>1</v>
      </c>
      <c r="AS53" s="2"/>
      <c r="AT53" s="44">
        <v>43525</v>
      </c>
      <c r="AU53" s="44">
        <v>43890</v>
      </c>
      <c r="AV53" s="85" t="s">
        <v>250</v>
      </c>
      <c r="AW53" s="2"/>
      <c r="AX53" s="2"/>
      <c r="AY53" s="2"/>
      <c r="AZ53" s="2"/>
    </row>
    <row r="54" spans="1:52" x14ac:dyDescent="0.2">
      <c r="A54" s="84" t="s">
        <v>72</v>
      </c>
      <c r="B54" s="2">
        <v>14</v>
      </c>
      <c r="C54" s="2">
        <v>8</v>
      </c>
      <c r="D54" s="2">
        <v>0</v>
      </c>
      <c r="E54" s="2">
        <v>5</v>
      </c>
      <c r="F54" s="2">
        <v>3</v>
      </c>
      <c r="G54" s="2">
        <v>5</v>
      </c>
      <c r="H54" s="2">
        <v>2</v>
      </c>
      <c r="I54" s="2">
        <v>2</v>
      </c>
      <c r="J54" s="2">
        <v>2626</v>
      </c>
      <c r="K54" s="2">
        <v>43.137577002053391</v>
      </c>
      <c r="L54" s="2">
        <v>10</v>
      </c>
      <c r="M54" s="2"/>
      <c r="N54" s="2"/>
      <c r="O54" s="2"/>
      <c r="P54" s="2">
        <v>1</v>
      </c>
      <c r="Q54" s="2">
        <v>4</v>
      </c>
      <c r="R54" s="2">
        <v>4</v>
      </c>
      <c r="S54" s="2"/>
      <c r="T54" s="2"/>
      <c r="U54" s="2"/>
      <c r="V54" s="2"/>
      <c r="W54" s="2"/>
      <c r="X54" s="2"/>
      <c r="Y54" s="2">
        <v>0</v>
      </c>
      <c r="Z54" s="2">
        <v>3</v>
      </c>
      <c r="AA54" s="2"/>
      <c r="AB54" s="2">
        <v>14</v>
      </c>
      <c r="AC54" s="2">
        <v>11492</v>
      </c>
      <c r="AD54" s="2">
        <v>26.968612496333236</v>
      </c>
      <c r="AE54" s="2">
        <v>4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3</v>
      </c>
      <c r="AM54" s="2">
        <v>1002</v>
      </c>
      <c r="AN54" s="2">
        <v>10.973305954825461</v>
      </c>
      <c r="AO54" s="2">
        <v>1</v>
      </c>
      <c r="AP54" s="2">
        <v>1745</v>
      </c>
      <c r="AQ54" s="2">
        <v>57.330595482546201</v>
      </c>
      <c r="AR54" s="2"/>
      <c r="AS54" s="2">
        <v>3</v>
      </c>
      <c r="AT54" s="44">
        <v>43525</v>
      </c>
      <c r="AU54" s="44">
        <v>43890</v>
      </c>
      <c r="AV54" s="85" t="s">
        <v>248</v>
      </c>
      <c r="AW54" s="2"/>
      <c r="AX54" s="2"/>
      <c r="AY54" s="2"/>
      <c r="AZ54" s="2"/>
    </row>
    <row r="55" spans="1:52" x14ac:dyDescent="0.2">
      <c r="A55" s="84" t="s">
        <v>73</v>
      </c>
      <c r="B55" s="2">
        <v>24</v>
      </c>
      <c r="C55" s="2">
        <v>21</v>
      </c>
      <c r="D55" s="2">
        <v>0</v>
      </c>
      <c r="E55" s="2">
        <v>22</v>
      </c>
      <c r="F55" s="2"/>
      <c r="G55" s="2">
        <v>2</v>
      </c>
      <c r="H55" s="2">
        <v>2</v>
      </c>
      <c r="I55" s="2">
        <v>2</v>
      </c>
      <c r="J55" s="2">
        <v>1835</v>
      </c>
      <c r="K55" s="2">
        <v>30.143737166324435</v>
      </c>
      <c r="L55" s="2">
        <v>10</v>
      </c>
      <c r="M55" s="2">
        <v>2</v>
      </c>
      <c r="N55" s="2">
        <v>7</v>
      </c>
      <c r="O55" s="2"/>
      <c r="P55" s="2">
        <v>5</v>
      </c>
      <c r="Q55" s="2">
        <v>1</v>
      </c>
      <c r="R55" s="2">
        <v>16</v>
      </c>
      <c r="S55" s="2"/>
      <c r="T55" s="2"/>
      <c r="U55" s="2"/>
      <c r="V55" s="2"/>
      <c r="W55" s="2"/>
      <c r="X55" s="2"/>
      <c r="Y55" s="2">
        <v>0</v>
      </c>
      <c r="Z55" s="2">
        <v>2</v>
      </c>
      <c r="AA55" s="2"/>
      <c r="AB55" s="2">
        <v>24</v>
      </c>
      <c r="AC55" s="2">
        <v>6778</v>
      </c>
      <c r="AD55" s="2">
        <v>9.2785763175906926</v>
      </c>
      <c r="AE55" s="2">
        <v>16</v>
      </c>
      <c r="AF55" s="2">
        <v>2</v>
      </c>
      <c r="AG55" s="2">
        <v>980</v>
      </c>
      <c r="AH55" s="2">
        <v>16.098562628336754</v>
      </c>
      <c r="AI55" s="2">
        <v>7</v>
      </c>
      <c r="AJ55" s="2">
        <v>3554</v>
      </c>
      <c r="AK55" s="2">
        <v>16.680551481372838</v>
      </c>
      <c r="AL55" s="2">
        <v>2</v>
      </c>
      <c r="AM55" s="2">
        <v>1803</v>
      </c>
      <c r="AN55" s="2">
        <v>29.618069815195071</v>
      </c>
      <c r="AO55" s="2">
        <v>5</v>
      </c>
      <c r="AP55" s="2">
        <v>4864</v>
      </c>
      <c r="AQ55" s="2">
        <v>31.960574948665297</v>
      </c>
      <c r="AR55" s="2"/>
      <c r="AS55" s="2"/>
      <c r="AT55" s="44">
        <v>43525</v>
      </c>
      <c r="AU55" s="44">
        <v>43890</v>
      </c>
      <c r="AV55" s="85" t="s">
        <v>249</v>
      </c>
      <c r="AW55" s="2"/>
      <c r="AX55" s="2"/>
      <c r="AY55" s="2"/>
      <c r="AZ55" s="2"/>
    </row>
    <row r="56" spans="1:52" x14ac:dyDescent="0.2">
      <c r="A56" s="84" t="s">
        <v>74</v>
      </c>
      <c r="B56" s="2">
        <v>12</v>
      </c>
      <c r="C56" s="2">
        <v>9</v>
      </c>
      <c r="D56" s="2">
        <v>0</v>
      </c>
      <c r="E56" s="2">
        <v>4</v>
      </c>
      <c r="F56" s="2">
        <v>4</v>
      </c>
      <c r="G56" s="2">
        <v>2</v>
      </c>
      <c r="H56" s="2">
        <v>1</v>
      </c>
      <c r="I56" s="2">
        <v>1</v>
      </c>
      <c r="J56" s="2">
        <v>114</v>
      </c>
      <c r="K56" s="2">
        <v>3.7453798767967146</v>
      </c>
      <c r="L56" s="2">
        <v>2</v>
      </c>
      <c r="M56" s="2">
        <v>1</v>
      </c>
      <c r="N56" s="2"/>
      <c r="O56" s="2"/>
      <c r="P56" s="2">
        <v>1</v>
      </c>
      <c r="Q56" s="2">
        <v>1</v>
      </c>
      <c r="R56" s="2">
        <v>3</v>
      </c>
      <c r="S56" s="2"/>
      <c r="T56" s="2"/>
      <c r="U56" s="2"/>
      <c r="V56" s="2"/>
      <c r="W56" s="2"/>
      <c r="X56" s="2"/>
      <c r="Y56" s="2">
        <v>0</v>
      </c>
      <c r="Z56" s="2">
        <v>1</v>
      </c>
      <c r="AA56" s="2"/>
      <c r="AB56" s="2">
        <v>12</v>
      </c>
      <c r="AC56" s="2">
        <v>5646</v>
      </c>
      <c r="AD56" s="2">
        <v>15.457905544147843</v>
      </c>
      <c r="AE56" s="2">
        <v>3</v>
      </c>
      <c r="AF56" s="2">
        <v>1</v>
      </c>
      <c r="AG56" s="2">
        <v>690</v>
      </c>
      <c r="AH56" s="2">
        <v>22.669404517453799</v>
      </c>
      <c r="AI56" s="2">
        <v>0</v>
      </c>
      <c r="AJ56" s="2">
        <v>0</v>
      </c>
      <c r="AK56" s="2">
        <v>0</v>
      </c>
      <c r="AL56" s="2">
        <v>1</v>
      </c>
      <c r="AM56" s="2">
        <v>311</v>
      </c>
      <c r="AN56" s="2">
        <v>10.217659137577002</v>
      </c>
      <c r="AO56" s="2">
        <v>1</v>
      </c>
      <c r="AP56" s="2">
        <v>718</v>
      </c>
      <c r="AQ56" s="2">
        <v>23.589322381930184</v>
      </c>
      <c r="AR56" s="2"/>
      <c r="AS56" s="2">
        <v>1</v>
      </c>
      <c r="AT56" s="44">
        <v>43525</v>
      </c>
      <c r="AU56" s="44">
        <v>43890</v>
      </c>
      <c r="AV56" s="85" t="s">
        <v>246</v>
      </c>
      <c r="AW56" s="2"/>
      <c r="AX56" s="2"/>
      <c r="AY56" s="2"/>
      <c r="AZ56" s="2"/>
    </row>
    <row r="57" spans="1:52" x14ac:dyDescent="0.2">
      <c r="A57" s="84" t="s">
        <v>75</v>
      </c>
      <c r="B57" s="2">
        <v>20</v>
      </c>
      <c r="C57" s="2">
        <v>18</v>
      </c>
      <c r="D57" s="2">
        <v>0</v>
      </c>
      <c r="E57" s="2">
        <v>18</v>
      </c>
      <c r="F57" s="2"/>
      <c r="G57" s="2">
        <v>1</v>
      </c>
      <c r="H57" s="2">
        <v>2</v>
      </c>
      <c r="I57" s="2">
        <v>2</v>
      </c>
      <c r="J57" s="2">
        <v>541</v>
      </c>
      <c r="K57" s="2">
        <v>8.8870636550308006</v>
      </c>
      <c r="L57" s="2">
        <v>7</v>
      </c>
      <c r="M57" s="2">
        <v>2</v>
      </c>
      <c r="N57" s="2">
        <v>3</v>
      </c>
      <c r="O57" s="2"/>
      <c r="P57" s="2">
        <v>2</v>
      </c>
      <c r="Q57" s="2">
        <v>0</v>
      </c>
      <c r="R57" s="2">
        <v>9</v>
      </c>
      <c r="S57" s="2"/>
      <c r="T57" s="2"/>
      <c r="U57" s="2"/>
      <c r="V57" s="2"/>
      <c r="W57" s="2"/>
      <c r="X57" s="2"/>
      <c r="Y57" s="2">
        <v>0</v>
      </c>
      <c r="Z57" s="2">
        <v>2</v>
      </c>
      <c r="AA57" s="2"/>
      <c r="AB57" s="2">
        <v>20</v>
      </c>
      <c r="AC57" s="2">
        <v>6536</v>
      </c>
      <c r="AD57" s="2">
        <v>10.736755646817249</v>
      </c>
      <c r="AE57" s="2">
        <v>9</v>
      </c>
      <c r="AF57" s="2">
        <v>2</v>
      </c>
      <c r="AG57" s="2">
        <v>1877</v>
      </c>
      <c r="AH57" s="2">
        <v>30.833675564681723</v>
      </c>
      <c r="AI57" s="2">
        <v>3</v>
      </c>
      <c r="AJ57" s="2">
        <v>1854</v>
      </c>
      <c r="AK57" s="2">
        <v>20.303901437371664</v>
      </c>
      <c r="AL57" s="2">
        <v>2</v>
      </c>
      <c r="AM57" s="2">
        <v>424</v>
      </c>
      <c r="AN57" s="2">
        <v>6.9650924024640659</v>
      </c>
      <c r="AO57" s="2">
        <v>2</v>
      </c>
      <c r="AP57" s="2">
        <v>812</v>
      </c>
      <c r="AQ57" s="2">
        <v>13.338809034907598</v>
      </c>
      <c r="AR57" s="2"/>
      <c r="AS57" s="2"/>
      <c r="AT57" s="44">
        <v>43525</v>
      </c>
      <c r="AU57" s="44">
        <v>43890</v>
      </c>
      <c r="AV57" s="85" t="s">
        <v>250</v>
      </c>
      <c r="AW57" s="2"/>
      <c r="AX57" s="2"/>
      <c r="AY57" s="2"/>
      <c r="AZ57" s="2"/>
    </row>
    <row r="58" spans="1:52" x14ac:dyDescent="0.2">
      <c r="A58" s="84" t="s">
        <v>76</v>
      </c>
      <c r="B58" s="2">
        <v>31</v>
      </c>
      <c r="C58" s="2">
        <v>21</v>
      </c>
      <c r="D58" s="2">
        <v>0</v>
      </c>
      <c r="E58" s="2">
        <v>26</v>
      </c>
      <c r="F58" s="2"/>
      <c r="G58" s="2">
        <v>10</v>
      </c>
      <c r="H58" s="2">
        <v>4</v>
      </c>
      <c r="I58" s="2">
        <v>4</v>
      </c>
      <c r="J58" s="2">
        <v>4688</v>
      </c>
      <c r="K58" s="2">
        <v>38.505133470225871</v>
      </c>
      <c r="L58" s="2">
        <v>1</v>
      </c>
      <c r="M58" s="2">
        <v>2</v>
      </c>
      <c r="N58" s="2">
        <v>1</v>
      </c>
      <c r="O58" s="2"/>
      <c r="P58" s="2">
        <v>6</v>
      </c>
      <c r="Q58" s="2">
        <v>13</v>
      </c>
      <c r="R58" s="2">
        <v>10</v>
      </c>
      <c r="S58" s="2"/>
      <c r="T58" s="2"/>
      <c r="U58" s="2"/>
      <c r="V58" s="2"/>
      <c r="W58" s="2"/>
      <c r="X58" s="2"/>
      <c r="Y58" s="2">
        <v>0</v>
      </c>
      <c r="Z58" s="2">
        <v>1</v>
      </c>
      <c r="AA58" s="2"/>
      <c r="AB58" s="2">
        <v>30</v>
      </c>
      <c r="AC58" s="2">
        <v>31183</v>
      </c>
      <c r="AD58" s="2">
        <v>34.149760438056127</v>
      </c>
      <c r="AE58" s="2">
        <v>12</v>
      </c>
      <c r="AF58" s="2">
        <v>2</v>
      </c>
      <c r="AG58" s="2">
        <v>4206</v>
      </c>
      <c r="AH58" s="2">
        <v>69.092402464065714</v>
      </c>
      <c r="AI58" s="2">
        <v>1</v>
      </c>
      <c r="AJ58" s="2">
        <v>1174</v>
      </c>
      <c r="AK58" s="2">
        <v>38.570841889117041</v>
      </c>
      <c r="AL58" s="2">
        <v>1</v>
      </c>
      <c r="AM58" s="2">
        <v>136</v>
      </c>
      <c r="AN58" s="2">
        <v>4.4681724845995889</v>
      </c>
      <c r="AO58" s="2">
        <v>6</v>
      </c>
      <c r="AP58" s="2">
        <v>8202</v>
      </c>
      <c r="AQ58" s="2">
        <v>44.911704312114992</v>
      </c>
      <c r="AR58" s="2"/>
      <c r="AS58" s="2"/>
      <c r="AT58" s="44">
        <v>43525</v>
      </c>
      <c r="AU58" s="44">
        <v>43890</v>
      </c>
      <c r="AV58" s="85" t="s">
        <v>247</v>
      </c>
      <c r="AW58" s="2"/>
      <c r="AX58" s="2"/>
      <c r="AY58" s="2"/>
      <c r="AZ58" s="2"/>
    </row>
    <row r="59" spans="1:52" x14ac:dyDescent="0.2">
      <c r="A59" s="84" t="s">
        <v>77</v>
      </c>
      <c r="B59" s="2">
        <v>71</v>
      </c>
      <c r="C59" s="2">
        <v>65</v>
      </c>
      <c r="D59" s="2">
        <v>0</v>
      </c>
      <c r="E59" s="2">
        <v>63</v>
      </c>
      <c r="F59" s="2">
        <v>3</v>
      </c>
      <c r="G59" s="2">
        <v>5</v>
      </c>
      <c r="H59" s="2">
        <v>0</v>
      </c>
      <c r="I59" s="2"/>
      <c r="J59" s="2"/>
      <c r="K59" s="2"/>
      <c r="L59" s="2">
        <v>37</v>
      </c>
      <c r="M59" s="2">
        <v>10</v>
      </c>
      <c r="N59" s="2">
        <v>14</v>
      </c>
      <c r="O59" s="2"/>
      <c r="P59" s="2">
        <v>9</v>
      </c>
      <c r="Q59" s="2">
        <v>7</v>
      </c>
      <c r="R59" s="2">
        <v>36</v>
      </c>
      <c r="S59" s="2"/>
      <c r="T59" s="2"/>
      <c r="U59" s="2">
        <v>5478</v>
      </c>
      <c r="V59" s="2"/>
      <c r="W59" s="2">
        <v>741</v>
      </c>
      <c r="X59" s="2"/>
      <c r="Y59" s="2">
        <v>0</v>
      </c>
      <c r="Z59" s="2">
        <v>3</v>
      </c>
      <c r="AA59" s="2"/>
      <c r="AB59" s="2">
        <v>66</v>
      </c>
      <c r="AC59" s="2">
        <v>28746</v>
      </c>
      <c r="AD59" s="2">
        <v>14.309501586708979</v>
      </c>
      <c r="AE59" s="2">
        <v>36</v>
      </c>
      <c r="AF59" s="2">
        <v>10</v>
      </c>
      <c r="AG59" s="2">
        <v>2401</v>
      </c>
      <c r="AH59" s="2">
        <v>7.8882956878850097</v>
      </c>
      <c r="AI59" s="2">
        <v>14</v>
      </c>
      <c r="AJ59" s="2">
        <v>12822</v>
      </c>
      <c r="AK59" s="2">
        <v>30.089762393663833</v>
      </c>
      <c r="AL59" s="2">
        <v>3</v>
      </c>
      <c r="AM59" s="2">
        <v>999</v>
      </c>
      <c r="AN59" s="2">
        <v>10.940451745379876</v>
      </c>
      <c r="AO59" s="2">
        <v>9</v>
      </c>
      <c r="AP59" s="2">
        <v>6378</v>
      </c>
      <c r="AQ59" s="2">
        <v>23.282683093771389</v>
      </c>
      <c r="AR59" s="2">
        <v>4</v>
      </c>
      <c r="AS59" s="2"/>
      <c r="AT59" s="44">
        <v>43525</v>
      </c>
      <c r="AU59" s="44">
        <v>43890</v>
      </c>
      <c r="AV59" s="85" t="s">
        <v>250</v>
      </c>
      <c r="AW59" s="2"/>
      <c r="AX59" s="2"/>
      <c r="AY59" s="2"/>
      <c r="AZ59" s="2"/>
    </row>
    <row r="60" spans="1:52" x14ac:dyDescent="0.2">
      <c r="A60" s="84" t="s">
        <v>78</v>
      </c>
      <c r="B60" s="2">
        <v>26</v>
      </c>
      <c r="C60" s="2">
        <v>16</v>
      </c>
      <c r="D60" s="2">
        <v>0</v>
      </c>
      <c r="E60" s="2">
        <v>16</v>
      </c>
      <c r="F60" s="2">
        <v>1</v>
      </c>
      <c r="G60" s="2">
        <v>7</v>
      </c>
      <c r="H60" s="2">
        <v>7</v>
      </c>
      <c r="I60" s="2">
        <v>7</v>
      </c>
      <c r="J60" s="2">
        <v>1570</v>
      </c>
      <c r="K60" s="2">
        <v>7.3687298327955411</v>
      </c>
      <c r="L60" s="2">
        <v>17</v>
      </c>
      <c r="M60" s="2">
        <v>3</v>
      </c>
      <c r="N60" s="2">
        <v>1</v>
      </c>
      <c r="O60" s="2">
        <v>1</v>
      </c>
      <c r="P60" s="2">
        <v>11</v>
      </c>
      <c r="Q60" s="2">
        <v>2</v>
      </c>
      <c r="R60" s="2">
        <v>18</v>
      </c>
      <c r="S60" s="2"/>
      <c r="T60" s="2"/>
      <c r="U60" s="2"/>
      <c r="V60" s="2"/>
      <c r="W60" s="2">
        <v>825</v>
      </c>
      <c r="X60" s="2"/>
      <c r="Y60" s="2">
        <v>0</v>
      </c>
      <c r="Z60" s="2">
        <v>2</v>
      </c>
      <c r="AA60" s="2"/>
      <c r="AB60" s="2">
        <v>23</v>
      </c>
      <c r="AC60" s="2">
        <v>10142</v>
      </c>
      <c r="AD60" s="2">
        <v>14.487277921614142</v>
      </c>
      <c r="AE60" s="2">
        <v>18</v>
      </c>
      <c r="AF60" s="2">
        <v>3</v>
      </c>
      <c r="AG60" s="2">
        <v>989</v>
      </c>
      <c r="AH60" s="2">
        <v>10.830937713894594</v>
      </c>
      <c r="AI60" s="2">
        <v>1</v>
      </c>
      <c r="AJ60" s="2">
        <v>622</v>
      </c>
      <c r="AK60" s="2">
        <v>20.435318275154003</v>
      </c>
      <c r="AL60" s="2">
        <v>2</v>
      </c>
      <c r="AM60" s="2">
        <v>415</v>
      </c>
      <c r="AN60" s="2">
        <v>6.8172484599589325</v>
      </c>
      <c r="AO60" s="2">
        <v>11</v>
      </c>
      <c r="AP60" s="2">
        <v>6456</v>
      </c>
      <c r="AQ60" s="2">
        <v>19.282434198245287</v>
      </c>
      <c r="AR60" s="2"/>
      <c r="AS60" s="2"/>
      <c r="AT60" s="44">
        <v>43525</v>
      </c>
      <c r="AU60" s="44">
        <v>43890</v>
      </c>
      <c r="AV60" s="85" t="s">
        <v>248</v>
      </c>
      <c r="AW60" s="2"/>
      <c r="AX60" s="2"/>
      <c r="AY60" s="2"/>
      <c r="AZ60" s="2"/>
    </row>
    <row r="61" spans="1:52" x14ac:dyDescent="0.2">
      <c r="A61" s="84" t="s">
        <v>79</v>
      </c>
      <c r="B61" s="2"/>
      <c r="C61" s="2">
        <v>0</v>
      </c>
      <c r="D61" s="2">
        <v>0</v>
      </c>
      <c r="E61" s="2"/>
      <c r="F61" s="2"/>
      <c r="G61" s="2">
        <v>0</v>
      </c>
      <c r="H61" s="2">
        <v>0</v>
      </c>
      <c r="I61" s="2"/>
      <c r="J61" s="2"/>
      <c r="K61" s="2"/>
      <c r="L61" s="2"/>
      <c r="M61" s="2"/>
      <c r="N61" s="2"/>
      <c r="O61" s="2"/>
      <c r="P61" s="2"/>
      <c r="Q61" s="2">
        <v>0</v>
      </c>
      <c r="R61" s="2"/>
      <c r="S61" s="2"/>
      <c r="T61" s="2"/>
      <c r="U61" s="2"/>
      <c r="V61" s="2"/>
      <c r="W61" s="2"/>
      <c r="X61" s="2"/>
      <c r="Y61" s="2">
        <v>0</v>
      </c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44">
        <v>43525</v>
      </c>
      <c r="AU61" s="44">
        <v>43890</v>
      </c>
      <c r="AV61" s="85" t="s">
        <v>246</v>
      </c>
      <c r="AW61" s="2"/>
      <c r="AX61" s="2"/>
      <c r="AY61" s="2"/>
      <c r="AZ61" s="2"/>
    </row>
    <row r="62" spans="1:52" x14ac:dyDescent="0.2">
      <c r="A62" s="84" t="s">
        <v>80</v>
      </c>
      <c r="B62" s="2">
        <v>131</v>
      </c>
      <c r="C62" s="2">
        <v>98</v>
      </c>
      <c r="D62" s="2">
        <v>1</v>
      </c>
      <c r="E62" s="2">
        <v>87</v>
      </c>
      <c r="F62" s="2">
        <v>5</v>
      </c>
      <c r="G62" s="2">
        <v>24</v>
      </c>
      <c r="H62" s="2">
        <v>32</v>
      </c>
      <c r="I62" s="2">
        <v>32</v>
      </c>
      <c r="J62" s="2">
        <v>22203</v>
      </c>
      <c r="K62" s="2">
        <v>22.795687885010267</v>
      </c>
      <c r="L62" s="2">
        <v>74</v>
      </c>
      <c r="M62" s="2">
        <v>12</v>
      </c>
      <c r="N62" s="2">
        <v>9</v>
      </c>
      <c r="O62" s="2">
        <v>2</v>
      </c>
      <c r="P62" s="2">
        <v>14</v>
      </c>
      <c r="Q62" s="2">
        <v>27</v>
      </c>
      <c r="R62" s="2">
        <v>41</v>
      </c>
      <c r="S62" s="2">
        <v>29</v>
      </c>
      <c r="T62" s="2"/>
      <c r="U62" s="2">
        <v>3910</v>
      </c>
      <c r="V62" s="2"/>
      <c r="W62" s="2">
        <v>1745</v>
      </c>
      <c r="X62" s="2"/>
      <c r="Y62" s="2">
        <v>0</v>
      </c>
      <c r="Z62" s="2">
        <v>3</v>
      </c>
      <c r="AA62" s="2">
        <v>1</v>
      </c>
      <c r="AB62" s="2">
        <v>125</v>
      </c>
      <c r="AC62" s="2">
        <v>81398</v>
      </c>
      <c r="AD62" s="2">
        <v>21.394135523613961</v>
      </c>
      <c r="AE62" s="2">
        <v>41</v>
      </c>
      <c r="AF62" s="2">
        <v>12</v>
      </c>
      <c r="AG62" s="2">
        <v>7697</v>
      </c>
      <c r="AH62" s="2">
        <v>21.073237508555781</v>
      </c>
      <c r="AI62" s="2">
        <v>9</v>
      </c>
      <c r="AJ62" s="2">
        <v>12214</v>
      </c>
      <c r="AK62" s="2">
        <v>44.586812685375314</v>
      </c>
      <c r="AL62" s="2">
        <v>3</v>
      </c>
      <c r="AM62" s="2">
        <v>1869</v>
      </c>
      <c r="AN62" s="2">
        <v>20.468172484599588</v>
      </c>
      <c r="AO62" s="2">
        <v>14</v>
      </c>
      <c r="AP62" s="2">
        <v>14548</v>
      </c>
      <c r="AQ62" s="2">
        <v>34.140217072455265</v>
      </c>
      <c r="AR62" s="2">
        <v>2</v>
      </c>
      <c r="AS62" s="2">
        <v>1</v>
      </c>
      <c r="AT62" s="44">
        <v>43525</v>
      </c>
      <c r="AU62" s="44">
        <v>43890</v>
      </c>
      <c r="AV62" s="85" t="s">
        <v>248</v>
      </c>
      <c r="AW62" s="2"/>
      <c r="AX62" s="2"/>
      <c r="AY62" s="2"/>
      <c r="AZ62" s="2"/>
    </row>
    <row r="63" spans="1:52" x14ac:dyDescent="0.2">
      <c r="A63" s="84" t="s">
        <v>81</v>
      </c>
      <c r="B63" s="2">
        <v>63</v>
      </c>
      <c r="C63" s="2">
        <v>60</v>
      </c>
      <c r="D63" s="2">
        <v>0</v>
      </c>
      <c r="E63" s="2">
        <v>40</v>
      </c>
      <c r="F63" s="2">
        <v>8</v>
      </c>
      <c r="G63" s="2">
        <v>1</v>
      </c>
      <c r="H63" s="2">
        <v>7</v>
      </c>
      <c r="I63" s="2">
        <v>7</v>
      </c>
      <c r="J63" s="2">
        <v>6381</v>
      </c>
      <c r="K63" s="2">
        <v>29.948958638897036</v>
      </c>
      <c r="L63" s="2">
        <v>31</v>
      </c>
      <c r="M63" s="2">
        <v>7</v>
      </c>
      <c r="N63" s="2">
        <v>10</v>
      </c>
      <c r="O63" s="2">
        <v>1</v>
      </c>
      <c r="P63" s="2">
        <v>5</v>
      </c>
      <c r="Q63" s="2">
        <v>2</v>
      </c>
      <c r="R63" s="2">
        <v>31</v>
      </c>
      <c r="S63" s="2"/>
      <c r="T63" s="2">
        <v>98</v>
      </c>
      <c r="U63" s="2"/>
      <c r="V63" s="2"/>
      <c r="W63" s="2">
        <v>1421</v>
      </c>
      <c r="X63" s="2"/>
      <c r="Y63" s="2">
        <v>0</v>
      </c>
      <c r="Z63" s="2">
        <v>8</v>
      </c>
      <c r="AA63" s="2"/>
      <c r="AB63" s="2">
        <v>59</v>
      </c>
      <c r="AC63" s="2">
        <v>25424</v>
      </c>
      <c r="AD63" s="2">
        <v>14.157380016009467</v>
      </c>
      <c r="AE63" s="2">
        <v>33</v>
      </c>
      <c r="AF63" s="2">
        <v>7</v>
      </c>
      <c r="AG63" s="2">
        <v>4170</v>
      </c>
      <c r="AH63" s="2">
        <v>19.571721912584334</v>
      </c>
      <c r="AI63" s="2">
        <v>10</v>
      </c>
      <c r="AJ63" s="2">
        <v>9051</v>
      </c>
      <c r="AK63" s="2">
        <v>29.73634496919918</v>
      </c>
      <c r="AL63" s="2">
        <v>8</v>
      </c>
      <c r="AM63" s="2">
        <v>1063</v>
      </c>
      <c r="AN63" s="2">
        <v>4.3655030800821359</v>
      </c>
      <c r="AO63" s="2">
        <v>5</v>
      </c>
      <c r="AP63" s="2">
        <v>3305</v>
      </c>
      <c r="AQ63" s="2">
        <v>21.716632443531829</v>
      </c>
      <c r="AR63" s="2"/>
      <c r="AS63" s="2">
        <v>5</v>
      </c>
      <c r="AT63" s="44">
        <v>43525</v>
      </c>
      <c r="AU63" s="44">
        <v>43890</v>
      </c>
      <c r="AV63" s="85" t="s">
        <v>247</v>
      </c>
      <c r="AW63" s="2"/>
      <c r="AX63" s="2"/>
      <c r="AY63" s="2"/>
      <c r="AZ63" s="2"/>
    </row>
    <row r="64" spans="1:52" x14ac:dyDescent="0.2">
      <c r="A64" s="84" t="s">
        <v>82</v>
      </c>
      <c r="B64" s="2"/>
      <c r="C64" s="2">
        <v>0</v>
      </c>
      <c r="D64" s="2">
        <v>0</v>
      </c>
      <c r="E64" s="2"/>
      <c r="F64" s="2"/>
      <c r="G64" s="2">
        <v>0</v>
      </c>
      <c r="H64" s="2">
        <v>0</v>
      </c>
      <c r="I64" s="2"/>
      <c r="J64" s="2"/>
      <c r="K64" s="2"/>
      <c r="L64" s="2"/>
      <c r="M64" s="2"/>
      <c r="N64" s="2">
        <v>2</v>
      </c>
      <c r="O64" s="2"/>
      <c r="P64" s="2"/>
      <c r="Q64" s="2">
        <v>0</v>
      </c>
      <c r="R64" s="2">
        <v>2</v>
      </c>
      <c r="S64" s="2"/>
      <c r="T64" s="2"/>
      <c r="U64" s="2"/>
      <c r="V64" s="2"/>
      <c r="W64" s="2"/>
      <c r="X64" s="2"/>
      <c r="Y64" s="2">
        <v>0</v>
      </c>
      <c r="Z64" s="2"/>
      <c r="AA64" s="2"/>
      <c r="AB64" s="2"/>
      <c r="AC64" s="2"/>
      <c r="AD64" s="2"/>
      <c r="AE64" s="2">
        <v>2</v>
      </c>
      <c r="AF64" s="2">
        <v>0</v>
      </c>
      <c r="AG64" s="2">
        <v>0</v>
      </c>
      <c r="AH64" s="2">
        <v>0</v>
      </c>
      <c r="AI64" s="2">
        <v>2</v>
      </c>
      <c r="AJ64" s="2">
        <v>2350</v>
      </c>
      <c r="AK64" s="2">
        <v>38.603696098562629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/>
      <c r="AS64" s="2"/>
      <c r="AT64" s="44">
        <v>43525</v>
      </c>
      <c r="AU64" s="44">
        <v>43890</v>
      </c>
      <c r="AV64" s="85" t="s">
        <v>247</v>
      </c>
      <c r="AW64" s="2"/>
      <c r="AX64" s="2"/>
      <c r="AY64" s="2"/>
      <c r="AZ64" s="2"/>
    </row>
    <row r="65" spans="1:52" x14ac:dyDescent="0.2">
      <c r="A65" s="84" t="s">
        <v>83</v>
      </c>
      <c r="B65" s="2">
        <v>15</v>
      </c>
      <c r="C65" s="2">
        <v>13</v>
      </c>
      <c r="D65" s="2">
        <v>0</v>
      </c>
      <c r="E65" s="2">
        <v>15</v>
      </c>
      <c r="F65" s="2"/>
      <c r="G65" s="2">
        <v>2</v>
      </c>
      <c r="H65" s="2">
        <v>0</v>
      </c>
      <c r="I65" s="2"/>
      <c r="J65" s="2"/>
      <c r="K65" s="2"/>
      <c r="L65" s="2">
        <v>1</v>
      </c>
      <c r="M65" s="2"/>
      <c r="N65" s="2">
        <v>9</v>
      </c>
      <c r="O65" s="2"/>
      <c r="P65" s="2">
        <v>1</v>
      </c>
      <c r="Q65" s="2">
        <v>0</v>
      </c>
      <c r="R65" s="2">
        <v>12</v>
      </c>
      <c r="S65" s="2"/>
      <c r="T65" s="2"/>
      <c r="U65" s="2"/>
      <c r="V65" s="2"/>
      <c r="W65" s="2"/>
      <c r="X65" s="2"/>
      <c r="Y65" s="2">
        <v>0</v>
      </c>
      <c r="Z65" s="2">
        <v>2</v>
      </c>
      <c r="AA65" s="2"/>
      <c r="AB65" s="2">
        <v>15</v>
      </c>
      <c r="AC65" s="2">
        <v>7987</v>
      </c>
      <c r="AD65" s="2">
        <v>17.493771389459276</v>
      </c>
      <c r="AE65" s="2">
        <v>12</v>
      </c>
      <c r="AF65" s="2">
        <v>0</v>
      </c>
      <c r="AG65" s="2">
        <v>0</v>
      </c>
      <c r="AH65" s="2">
        <v>0</v>
      </c>
      <c r="AI65" s="2">
        <v>9</v>
      </c>
      <c r="AJ65" s="2">
        <v>11445</v>
      </c>
      <c r="AK65" s="2">
        <v>41.779603011635871</v>
      </c>
      <c r="AL65" s="2">
        <v>2</v>
      </c>
      <c r="AM65" s="2">
        <v>689</v>
      </c>
      <c r="AN65" s="2">
        <v>11.318275154004107</v>
      </c>
      <c r="AO65" s="2">
        <v>1</v>
      </c>
      <c r="AP65" s="2">
        <v>774</v>
      </c>
      <c r="AQ65" s="2">
        <v>25.429158110882955</v>
      </c>
      <c r="AR65" s="2"/>
      <c r="AS65" s="2"/>
      <c r="AT65" s="44">
        <v>43525</v>
      </c>
      <c r="AU65" s="44">
        <v>43890</v>
      </c>
      <c r="AV65" s="85" t="s">
        <v>248</v>
      </c>
      <c r="AW65" s="2"/>
      <c r="AX65" s="2"/>
      <c r="AY65" s="2"/>
      <c r="AZ65" s="2"/>
    </row>
    <row r="66" spans="1:52" x14ac:dyDescent="0.2">
      <c r="A66" s="84" t="s">
        <v>84</v>
      </c>
      <c r="B66" s="2">
        <v>9</v>
      </c>
      <c r="C66" s="2">
        <v>7</v>
      </c>
      <c r="D66" s="2">
        <v>0</v>
      </c>
      <c r="E66" s="2">
        <v>7</v>
      </c>
      <c r="F66" s="2">
        <v>1</v>
      </c>
      <c r="G66" s="2">
        <v>2</v>
      </c>
      <c r="H66" s="2">
        <v>0</v>
      </c>
      <c r="I66" s="2"/>
      <c r="J66" s="2"/>
      <c r="K66" s="2"/>
      <c r="L66" s="2">
        <v>4</v>
      </c>
      <c r="M66" s="2"/>
      <c r="N66" s="2">
        <v>2</v>
      </c>
      <c r="O66" s="2"/>
      <c r="P66" s="2">
        <v>1</v>
      </c>
      <c r="Q66" s="2">
        <v>0</v>
      </c>
      <c r="R66" s="2">
        <v>7</v>
      </c>
      <c r="S66" s="2"/>
      <c r="T66" s="2"/>
      <c r="U66" s="2"/>
      <c r="V66" s="2"/>
      <c r="W66" s="2"/>
      <c r="X66" s="2"/>
      <c r="Y66" s="2">
        <v>0</v>
      </c>
      <c r="Z66" s="2">
        <v>4</v>
      </c>
      <c r="AA66" s="2"/>
      <c r="AB66" s="2">
        <v>9</v>
      </c>
      <c r="AC66" s="2">
        <v>3120</v>
      </c>
      <c r="AD66" s="2">
        <v>11.389459274469543</v>
      </c>
      <c r="AE66" s="2">
        <v>7</v>
      </c>
      <c r="AF66" s="2">
        <v>0</v>
      </c>
      <c r="AG66" s="2">
        <v>0</v>
      </c>
      <c r="AH66" s="2">
        <v>0</v>
      </c>
      <c r="AI66" s="2">
        <v>2</v>
      </c>
      <c r="AJ66" s="2">
        <v>3460</v>
      </c>
      <c r="AK66" s="2">
        <v>56.837782340862425</v>
      </c>
      <c r="AL66" s="2">
        <v>4</v>
      </c>
      <c r="AM66" s="2">
        <v>1463</v>
      </c>
      <c r="AN66" s="2">
        <v>12.016427104722792</v>
      </c>
      <c r="AO66" s="2">
        <v>1</v>
      </c>
      <c r="AP66" s="2">
        <v>380</v>
      </c>
      <c r="AQ66" s="2">
        <v>12.484599589322382</v>
      </c>
      <c r="AR66" s="2"/>
      <c r="AS66" s="2"/>
      <c r="AT66" s="44">
        <v>43525</v>
      </c>
      <c r="AU66" s="44">
        <v>43890</v>
      </c>
      <c r="AV66" s="85" t="s">
        <v>250</v>
      </c>
      <c r="AW66" s="2"/>
      <c r="AX66" s="2"/>
      <c r="AY66" s="2"/>
      <c r="AZ66" s="2"/>
    </row>
    <row r="67" spans="1:52" x14ac:dyDescent="0.2">
      <c r="A67" s="84" t="s">
        <v>85</v>
      </c>
      <c r="B67" s="2">
        <v>17</v>
      </c>
      <c r="C67" s="2">
        <v>11</v>
      </c>
      <c r="D67" s="2">
        <v>0</v>
      </c>
      <c r="E67" s="2">
        <v>9</v>
      </c>
      <c r="F67" s="2">
        <v>1</v>
      </c>
      <c r="G67" s="2">
        <v>6</v>
      </c>
      <c r="H67" s="2">
        <v>4</v>
      </c>
      <c r="I67" s="2">
        <v>4</v>
      </c>
      <c r="J67" s="2">
        <v>1554</v>
      </c>
      <c r="K67" s="2">
        <v>12.763860369609857</v>
      </c>
      <c r="L67" s="2">
        <v>5</v>
      </c>
      <c r="M67" s="2">
        <v>4</v>
      </c>
      <c r="N67" s="2"/>
      <c r="O67" s="2"/>
      <c r="P67" s="2">
        <v>2</v>
      </c>
      <c r="Q67" s="2">
        <v>0</v>
      </c>
      <c r="R67" s="2">
        <v>6</v>
      </c>
      <c r="S67" s="2">
        <v>147</v>
      </c>
      <c r="T67" s="2"/>
      <c r="U67" s="2"/>
      <c r="V67" s="2"/>
      <c r="W67" s="2"/>
      <c r="X67" s="2"/>
      <c r="Y67" s="2">
        <v>0</v>
      </c>
      <c r="Z67" s="2"/>
      <c r="AA67" s="2"/>
      <c r="AB67" s="2">
        <v>16</v>
      </c>
      <c r="AC67" s="2">
        <v>7795</v>
      </c>
      <c r="AD67" s="2">
        <v>16.006160164271048</v>
      </c>
      <c r="AE67" s="2">
        <v>6</v>
      </c>
      <c r="AF67" s="2">
        <v>4</v>
      </c>
      <c r="AG67" s="2">
        <v>1138</v>
      </c>
      <c r="AH67" s="2">
        <v>9.3470225872689934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2</v>
      </c>
      <c r="AP67" s="2">
        <v>1391</v>
      </c>
      <c r="AQ67" s="2">
        <v>22.850102669404517</v>
      </c>
      <c r="AR67" s="2"/>
      <c r="AS67" s="2">
        <v>3</v>
      </c>
      <c r="AT67" s="44">
        <v>43525</v>
      </c>
      <c r="AU67" s="44">
        <v>43890</v>
      </c>
      <c r="AV67" s="85" t="s">
        <v>250</v>
      </c>
      <c r="AW67" s="2"/>
      <c r="AX67" s="2"/>
      <c r="AY67" s="2"/>
      <c r="AZ67" s="2"/>
    </row>
    <row r="68" spans="1:52" x14ac:dyDescent="0.2">
      <c r="A68" s="84" t="s">
        <v>86</v>
      </c>
      <c r="B68" s="2">
        <v>1</v>
      </c>
      <c r="C68" s="2">
        <v>1</v>
      </c>
      <c r="D68" s="2">
        <v>0</v>
      </c>
      <c r="E68" s="2">
        <v>1</v>
      </c>
      <c r="F68" s="2"/>
      <c r="G68" s="2">
        <v>0</v>
      </c>
      <c r="H68" s="2">
        <v>0</v>
      </c>
      <c r="I68" s="2"/>
      <c r="J68" s="2"/>
      <c r="K68" s="2"/>
      <c r="L68" s="2">
        <v>1</v>
      </c>
      <c r="M68" s="2"/>
      <c r="N68" s="2"/>
      <c r="O68" s="2"/>
      <c r="P68" s="2">
        <v>1</v>
      </c>
      <c r="Q68" s="2">
        <v>0</v>
      </c>
      <c r="R68" s="2">
        <v>1</v>
      </c>
      <c r="S68" s="2"/>
      <c r="T68" s="2"/>
      <c r="U68" s="2"/>
      <c r="V68" s="2"/>
      <c r="W68" s="2"/>
      <c r="X68" s="2"/>
      <c r="Y68" s="2">
        <v>0</v>
      </c>
      <c r="Z68" s="2"/>
      <c r="AA68" s="2"/>
      <c r="AB68" s="2">
        <v>1</v>
      </c>
      <c r="AC68" s="2">
        <v>54</v>
      </c>
      <c r="AD68" s="2">
        <v>1.7741273100616017</v>
      </c>
      <c r="AE68" s="2">
        <v>3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1</v>
      </c>
      <c r="AP68" s="2">
        <v>421</v>
      </c>
      <c r="AQ68" s="2">
        <v>13.831622176591376</v>
      </c>
      <c r="AR68" s="2"/>
      <c r="AS68" s="2"/>
      <c r="AT68" s="44">
        <v>43525</v>
      </c>
      <c r="AU68" s="44">
        <v>43890</v>
      </c>
      <c r="AV68" s="85" t="s">
        <v>248</v>
      </c>
      <c r="AW68" s="2"/>
      <c r="AX68" s="2"/>
      <c r="AY68" s="2"/>
      <c r="AZ68" s="2"/>
    </row>
    <row r="69" spans="1:52" x14ac:dyDescent="0.2">
      <c r="A69" s="84" t="s">
        <v>87</v>
      </c>
      <c r="B69" s="2">
        <v>9</v>
      </c>
      <c r="C69" s="2">
        <v>6</v>
      </c>
      <c r="D69" s="2">
        <v>0</v>
      </c>
      <c r="E69" s="2">
        <v>5</v>
      </c>
      <c r="F69" s="2"/>
      <c r="G69" s="2">
        <v>2</v>
      </c>
      <c r="H69" s="2">
        <v>3</v>
      </c>
      <c r="I69" s="2">
        <v>3</v>
      </c>
      <c r="J69" s="2">
        <v>2847</v>
      </c>
      <c r="K69" s="2">
        <v>31.178644763860369</v>
      </c>
      <c r="L69" s="2">
        <v>5</v>
      </c>
      <c r="M69" s="2"/>
      <c r="N69" s="2">
        <v>5</v>
      </c>
      <c r="O69" s="2"/>
      <c r="P69" s="2">
        <v>1</v>
      </c>
      <c r="Q69" s="2">
        <v>2</v>
      </c>
      <c r="R69" s="2">
        <v>8</v>
      </c>
      <c r="S69" s="2"/>
      <c r="T69" s="2"/>
      <c r="U69" s="2"/>
      <c r="V69" s="2"/>
      <c r="W69" s="2"/>
      <c r="X69" s="2"/>
      <c r="Y69" s="2">
        <v>0</v>
      </c>
      <c r="Z69" s="2">
        <v>2</v>
      </c>
      <c r="AA69" s="2"/>
      <c r="AB69" s="2">
        <v>9</v>
      </c>
      <c r="AC69" s="2">
        <v>6937</v>
      </c>
      <c r="AD69" s="2">
        <v>25.32329454711385</v>
      </c>
      <c r="AE69" s="2">
        <v>8</v>
      </c>
      <c r="AF69" s="2">
        <v>0</v>
      </c>
      <c r="AG69" s="2">
        <v>0</v>
      </c>
      <c r="AH69" s="2">
        <v>0</v>
      </c>
      <c r="AI69" s="2">
        <v>5</v>
      </c>
      <c r="AJ69" s="2">
        <v>6010</v>
      </c>
      <c r="AK69" s="2">
        <v>39.49075975359343</v>
      </c>
      <c r="AL69" s="2">
        <v>2</v>
      </c>
      <c r="AM69" s="2">
        <v>104</v>
      </c>
      <c r="AN69" s="2">
        <v>1.7084188911704312</v>
      </c>
      <c r="AO69" s="2">
        <v>1</v>
      </c>
      <c r="AP69" s="2">
        <v>512</v>
      </c>
      <c r="AQ69" s="2">
        <v>16.821355236139631</v>
      </c>
      <c r="AR69" s="2"/>
      <c r="AS69" s="2"/>
      <c r="AT69" s="44">
        <v>43525</v>
      </c>
      <c r="AU69" s="44">
        <v>43890</v>
      </c>
      <c r="AV69" s="85" t="s">
        <v>246</v>
      </c>
      <c r="AW69" s="2"/>
      <c r="AX69" s="2"/>
      <c r="AY69" s="2"/>
      <c r="AZ69" s="2"/>
    </row>
    <row r="70" spans="1:52" x14ac:dyDescent="0.2">
      <c r="A70" s="84" t="s">
        <v>88</v>
      </c>
      <c r="B70" s="2">
        <v>3</v>
      </c>
      <c r="C70" s="2">
        <v>3</v>
      </c>
      <c r="D70" s="2">
        <v>0</v>
      </c>
      <c r="E70" s="2">
        <v>1</v>
      </c>
      <c r="F70" s="2"/>
      <c r="G70" s="2">
        <v>0</v>
      </c>
      <c r="H70" s="2">
        <v>1</v>
      </c>
      <c r="I70" s="2">
        <v>1</v>
      </c>
      <c r="J70" s="2">
        <v>885</v>
      </c>
      <c r="K70" s="2">
        <v>29.075975359342916</v>
      </c>
      <c r="L70" s="2"/>
      <c r="M70" s="2"/>
      <c r="N70" s="2"/>
      <c r="O70" s="2"/>
      <c r="P70" s="2">
        <v>2</v>
      </c>
      <c r="Q70" s="2">
        <v>0</v>
      </c>
      <c r="R70" s="2">
        <v>2</v>
      </c>
      <c r="S70" s="2"/>
      <c r="T70" s="2"/>
      <c r="U70" s="2"/>
      <c r="V70" s="2"/>
      <c r="W70" s="2"/>
      <c r="X70" s="2"/>
      <c r="Y70" s="2">
        <v>0</v>
      </c>
      <c r="Z70" s="2"/>
      <c r="AA70" s="2"/>
      <c r="AB70" s="2">
        <v>3</v>
      </c>
      <c r="AC70" s="2">
        <v>1646</v>
      </c>
      <c r="AD70" s="2">
        <v>18.026009582477755</v>
      </c>
      <c r="AE70" s="2">
        <v>2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2</v>
      </c>
      <c r="AP70" s="2">
        <v>857</v>
      </c>
      <c r="AQ70" s="2">
        <v>14.078028747433265</v>
      </c>
      <c r="AR70" s="2"/>
      <c r="AS70" s="2"/>
      <c r="AT70" s="44">
        <v>43525</v>
      </c>
      <c r="AU70" s="44">
        <v>43890</v>
      </c>
      <c r="AV70" s="85" t="s">
        <v>248</v>
      </c>
      <c r="AW70" s="2"/>
      <c r="AX70" s="2"/>
      <c r="AY70" s="2"/>
      <c r="AZ70" s="2"/>
    </row>
    <row r="71" spans="1:52" x14ac:dyDescent="0.2">
      <c r="A71" s="84" t="s">
        <v>89</v>
      </c>
      <c r="B71" s="2">
        <v>6</v>
      </c>
      <c r="C71" s="2">
        <v>2</v>
      </c>
      <c r="D71" s="2">
        <v>0</v>
      </c>
      <c r="E71" s="2">
        <v>3</v>
      </c>
      <c r="F71" s="2"/>
      <c r="G71" s="2">
        <v>2</v>
      </c>
      <c r="H71" s="2">
        <v>3</v>
      </c>
      <c r="I71" s="2">
        <v>3</v>
      </c>
      <c r="J71" s="2">
        <v>839</v>
      </c>
      <c r="K71" s="2">
        <v>9.1882272416153334</v>
      </c>
      <c r="L71" s="2">
        <v>2</v>
      </c>
      <c r="M71" s="2">
        <v>1</v>
      </c>
      <c r="N71" s="2"/>
      <c r="O71" s="2"/>
      <c r="P71" s="2">
        <v>1</v>
      </c>
      <c r="Q71" s="2">
        <v>3</v>
      </c>
      <c r="R71" s="2">
        <v>2</v>
      </c>
      <c r="S71" s="2"/>
      <c r="T71" s="2"/>
      <c r="U71" s="2"/>
      <c r="V71" s="2"/>
      <c r="W71" s="2">
        <v>1874</v>
      </c>
      <c r="X71" s="2"/>
      <c r="Y71" s="2">
        <v>0</v>
      </c>
      <c r="Z71" s="2"/>
      <c r="AA71" s="2"/>
      <c r="AB71" s="2">
        <v>5</v>
      </c>
      <c r="AC71" s="2">
        <v>5420</v>
      </c>
      <c r="AD71" s="2">
        <v>35.613963039014372</v>
      </c>
      <c r="AE71" s="2">
        <v>2</v>
      </c>
      <c r="AF71" s="2">
        <v>1</v>
      </c>
      <c r="AG71" s="2">
        <v>485</v>
      </c>
      <c r="AH71" s="2">
        <v>15.93429158110883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1</v>
      </c>
      <c r="AP71" s="2">
        <v>1880</v>
      </c>
      <c r="AQ71" s="2">
        <v>61.765913757700204</v>
      </c>
      <c r="AR71" s="2"/>
      <c r="AS71" s="2"/>
      <c r="AT71" s="44">
        <v>43525</v>
      </c>
      <c r="AU71" s="44">
        <v>43890</v>
      </c>
      <c r="AV71" s="85" t="s">
        <v>248</v>
      </c>
      <c r="AW71" s="2"/>
      <c r="AX71" s="2"/>
      <c r="AY71" s="2"/>
      <c r="AZ71" s="2"/>
    </row>
    <row r="72" spans="1:52" x14ac:dyDescent="0.2">
      <c r="A72" s="84" t="s">
        <v>90</v>
      </c>
      <c r="B72" s="2">
        <v>47</v>
      </c>
      <c r="C72" s="2">
        <v>36</v>
      </c>
      <c r="D72" s="2">
        <v>0</v>
      </c>
      <c r="E72" s="2">
        <v>41</v>
      </c>
      <c r="F72" s="2"/>
      <c r="G72" s="2">
        <v>8</v>
      </c>
      <c r="H72" s="2">
        <v>3</v>
      </c>
      <c r="I72" s="2">
        <v>3</v>
      </c>
      <c r="J72" s="2">
        <v>3627</v>
      </c>
      <c r="K72" s="2">
        <v>39.720739219712527</v>
      </c>
      <c r="L72" s="2">
        <v>24</v>
      </c>
      <c r="M72" s="2">
        <v>17</v>
      </c>
      <c r="N72" s="2">
        <v>4</v>
      </c>
      <c r="O72" s="2"/>
      <c r="P72" s="2">
        <v>6</v>
      </c>
      <c r="Q72" s="2">
        <v>7</v>
      </c>
      <c r="R72" s="2">
        <v>28</v>
      </c>
      <c r="S72" s="2"/>
      <c r="T72" s="2"/>
      <c r="U72" s="2"/>
      <c r="V72" s="2"/>
      <c r="W72" s="2">
        <v>1892</v>
      </c>
      <c r="X72" s="2"/>
      <c r="Y72" s="2">
        <v>0</v>
      </c>
      <c r="Z72" s="2">
        <v>1</v>
      </c>
      <c r="AA72" s="2"/>
      <c r="AB72" s="2">
        <v>45</v>
      </c>
      <c r="AC72" s="2">
        <v>29232</v>
      </c>
      <c r="AD72" s="2">
        <v>21.342094455852155</v>
      </c>
      <c r="AE72" s="2">
        <v>28</v>
      </c>
      <c r="AF72" s="2">
        <v>17</v>
      </c>
      <c r="AG72" s="2">
        <v>5586</v>
      </c>
      <c r="AH72" s="2">
        <v>10.795506703708176</v>
      </c>
      <c r="AI72" s="2">
        <v>4</v>
      </c>
      <c r="AJ72" s="2">
        <v>2981</v>
      </c>
      <c r="AK72" s="2">
        <v>24.484599589322382</v>
      </c>
      <c r="AL72" s="2">
        <v>1</v>
      </c>
      <c r="AM72" s="2">
        <v>17</v>
      </c>
      <c r="AN72" s="2">
        <v>0.55852156057494862</v>
      </c>
      <c r="AO72" s="2">
        <v>6</v>
      </c>
      <c r="AP72" s="2">
        <v>4707</v>
      </c>
      <c r="AQ72" s="2">
        <v>25.774127310061601</v>
      </c>
      <c r="AR72" s="2"/>
      <c r="AS72" s="2">
        <v>1</v>
      </c>
      <c r="AT72" s="44">
        <v>43525</v>
      </c>
      <c r="AU72" s="44">
        <v>43890</v>
      </c>
      <c r="AV72" s="85" t="s">
        <v>249</v>
      </c>
      <c r="AW72" s="2"/>
      <c r="AX72" s="2"/>
      <c r="AY72" s="2"/>
      <c r="AZ72" s="2"/>
    </row>
    <row r="73" spans="1:52" x14ac:dyDescent="0.2">
      <c r="A73" s="84" t="s">
        <v>91</v>
      </c>
      <c r="B73" s="2"/>
      <c r="C73" s="2">
        <v>0</v>
      </c>
      <c r="D73" s="2">
        <v>0</v>
      </c>
      <c r="E73" s="2"/>
      <c r="F73" s="2"/>
      <c r="G73" s="2">
        <v>0</v>
      </c>
      <c r="H73" s="2">
        <v>0</v>
      </c>
      <c r="I73" s="2"/>
      <c r="J73" s="2"/>
      <c r="K73" s="2"/>
      <c r="L73" s="2"/>
      <c r="M73" s="2"/>
      <c r="N73" s="2"/>
      <c r="O73" s="2"/>
      <c r="P73" s="2"/>
      <c r="Q73" s="2">
        <v>0</v>
      </c>
      <c r="R73" s="2"/>
      <c r="S73" s="2"/>
      <c r="T73" s="2"/>
      <c r="U73" s="2"/>
      <c r="V73" s="2"/>
      <c r="W73" s="2"/>
      <c r="X73" s="2"/>
      <c r="Y73" s="2">
        <v>0</v>
      </c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44">
        <v>43525</v>
      </c>
      <c r="AU73" s="44">
        <v>43890</v>
      </c>
      <c r="AV73" s="85" t="s">
        <v>247</v>
      </c>
      <c r="AW73" s="2"/>
      <c r="AX73" s="2"/>
      <c r="AY73" s="2"/>
      <c r="AZ73" s="2"/>
    </row>
    <row r="74" spans="1:52" x14ac:dyDescent="0.2">
      <c r="A74" s="84" t="s">
        <v>92</v>
      </c>
      <c r="B74" s="2">
        <v>39</v>
      </c>
      <c r="C74" s="2">
        <v>20</v>
      </c>
      <c r="D74" s="2">
        <v>0</v>
      </c>
      <c r="E74" s="2">
        <v>21</v>
      </c>
      <c r="F74" s="2">
        <v>4</v>
      </c>
      <c r="G74" s="2">
        <v>16</v>
      </c>
      <c r="H74" s="2">
        <v>8</v>
      </c>
      <c r="I74" s="2">
        <v>8</v>
      </c>
      <c r="J74" s="2">
        <v>7088</v>
      </c>
      <c r="K74" s="2">
        <v>29.108829568788501</v>
      </c>
      <c r="L74" s="2">
        <v>14</v>
      </c>
      <c r="M74" s="2">
        <v>13</v>
      </c>
      <c r="N74" s="2">
        <v>10</v>
      </c>
      <c r="O74" s="2"/>
      <c r="P74" s="2">
        <v>7</v>
      </c>
      <c r="Q74" s="2">
        <v>11</v>
      </c>
      <c r="R74" s="2">
        <v>33</v>
      </c>
      <c r="S74" s="2">
        <v>31</v>
      </c>
      <c r="T74" s="2"/>
      <c r="U74" s="2"/>
      <c r="V74" s="2"/>
      <c r="W74" s="2">
        <v>955</v>
      </c>
      <c r="X74" s="2"/>
      <c r="Y74" s="2">
        <v>0</v>
      </c>
      <c r="Z74" s="2">
        <v>3</v>
      </c>
      <c r="AA74" s="2"/>
      <c r="AB74" s="2">
        <v>37</v>
      </c>
      <c r="AC74" s="2">
        <v>31662</v>
      </c>
      <c r="AD74" s="2">
        <v>28.11432376935457</v>
      </c>
      <c r="AE74" s="2">
        <v>33</v>
      </c>
      <c r="AF74" s="2">
        <v>13</v>
      </c>
      <c r="AG74" s="2">
        <v>3081</v>
      </c>
      <c r="AH74" s="2">
        <v>7.786447638603696</v>
      </c>
      <c r="AI74" s="2">
        <v>10</v>
      </c>
      <c r="AJ74" s="2">
        <v>11287</v>
      </c>
      <c r="AK74" s="2">
        <v>37.082546201232034</v>
      </c>
      <c r="AL74" s="2">
        <v>3</v>
      </c>
      <c r="AM74" s="2">
        <v>1201</v>
      </c>
      <c r="AN74" s="2">
        <v>13.152635181382614</v>
      </c>
      <c r="AO74" s="2">
        <v>7</v>
      </c>
      <c r="AP74" s="2">
        <v>8948</v>
      </c>
      <c r="AQ74" s="2">
        <v>41.997066588442358</v>
      </c>
      <c r="AR74" s="2"/>
      <c r="AS74" s="2">
        <v>3</v>
      </c>
      <c r="AT74" s="44">
        <v>43525</v>
      </c>
      <c r="AU74" s="44">
        <v>43890</v>
      </c>
      <c r="AV74" s="85" t="s">
        <v>246</v>
      </c>
      <c r="AW74" s="2"/>
      <c r="AX74" s="2"/>
      <c r="AY74" s="2"/>
      <c r="AZ74" s="2"/>
    </row>
    <row r="75" spans="1:52" x14ac:dyDescent="0.2">
      <c r="A75" s="84" t="s">
        <v>93</v>
      </c>
      <c r="B75" s="2">
        <v>34</v>
      </c>
      <c r="C75" s="2">
        <v>31</v>
      </c>
      <c r="D75" s="2">
        <v>0</v>
      </c>
      <c r="E75" s="2">
        <v>18</v>
      </c>
      <c r="F75" s="2"/>
      <c r="G75" s="2">
        <v>3</v>
      </c>
      <c r="H75" s="2">
        <v>4</v>
      </c>
      <c r="I75" s="2">
        <v>4</v>
      </c>
      <c r="J75" s="2">
        <v>1715</v>
      </c>
      <c r="K75" s="2">
        <v>14.086242299794661</v>
      </c>
      <c r="L75" s="2">
        <v>21</v>
      </c>
      <c r="M75" s="2">
        <v>5</v>
      </c>
      <c r="N75" s="2">
        <v>9</v>
      </c>
      <c r="O75" s="2"/>
      <c r="P75" s="2">
        <v>4</v>
      </c>
      <c r="Q75" s="2">
        <v>3</v>
      </c>
      <c r="R75" s="2">
        <v>23</v>
      </c>
      <c r="S75" s="2">
        <v>419</v>
      </c>
      <c r="T75" s="2"/>
      <c r="U75" s="2"/>
      <c r="V75" s="2"/>
      <c r="W75" s="2"/>
      <c r="X75" s="2">
        <v>1</v>
      </c>
      <c r="Y75" s="2">
        <v>0</v>
      </c>
      <c r="Z75" s="2">
        <v>4</v>
      </c>
      <c r="AA75" s="2"/>
      <c r="AB75" s="2">
        <v>33</v>
      </c>
      <c r="AC75" s="2">
        <v>16786</v>
      </c>
      <c r="AD75" s="2">
        <v>16.711841204654348</v>
      </c>
      <c r="AE75" s="2">
        <v>23</v>
      </c>
      <c r="AF75" s="2">
        <v>5</v>
      </c>
      <c r="AG75" s="2">
        <v>1069</v>
      </c>
      <c r="AH75" s="2">
        <v>7.0242299794661198</v>
      </c>
      <c r="AI75" s="2">
        <v>9</v>
      </c>
      <c r="AJ75" s="2">
        <v>7422</v>
      </c>
      <c r="AK75" s="2">
        <v>27.093771389459274</v>
      </c>
      <c r="AL75" s="2">
        <v>4</v>
      </c>
      <c r="AM75" s="2">
        <v>886</v>
      </c>
      <c r="AN75" s="2">
        <v>7.2772073921971252</v>
      </c>
      <c r="AO75" s="2">
        <v>4</v>
      </c>
      <c r="AP75" s="2">
        <v>2758</v>
      </c>
      <c r="AQ75" s="2">
        <v>22.652977412731005</v>
      </c>
      <c r="AR75" s="2"/>
      <c r="AS75" s="2">
        <v>9</v>
      </c>
      <c r="AT75" s="44">
        <v>43525</v>
      </c>
      <c r="AU75" s="44">
        <v>43890</v>
      </c>
      <c r="AV75" s="85" t="s">
        <v>246</v>
      </c>
      <c r="AW75" s="2"/>
      <c r="AX75" s="2"/>
      <c r="AY75" s="2"/>
      <c r="AZ75" s="2"/>
    </row>
    <row r="76" spans="1:52" x14ac:dyDescent="0.2">
      <c r="A76" s="84" t="s">
        <v>94</v>
      </c>
      <c r="B76" s="2">
        <v>12</v>
      </c>
      <c r="C76" s="2">
        <v>9</v>
      </c>
      <c r="D76" s="2">
        <v>0</v>
      </c>
      <c r="E76" s="2">
        <v>7</v>
      </c>
      <c r="F76" s="2"/>
      <c r="G76" s="2">
        <v>3</v>
      </c>
      <c r="H76" s="2">
        <v>3</v>
      </c>
      <c r="I76" s="2">
        <v>3</v>
      </c>
      <c r="J76" s="2">
        <v>686</v>
      </c>
      <c r="K76" s="2">
        <v>7.5126625598904857</v>
      </c>
      <c r="L76" s="2">
        <v>5</v>
      </c>
      <c r="M76" s="2">
        <v>1</v>
      </c>
      <c r="N76" s="2"/>
      <c r="O76" s="2"/>
      <c r="P76" s="2"/>
      <c r="Q76" s="2">
        <v>4</v>
      </c>
      <c r="R76" s="2">
        <v>2</v>
      </c>
      <c r="S76" s="2"/>
      <c r="T76" s="2"/>
      <c r="U76" s="2"/>
      <c r="V76" s="2"/>
      <c r="W76" s="2"/>
      <c r="X76" s="2"/>
      <c r="Y76" s="2">
        <v>0</v>
      </c>
      <c r="Z76" s="2">
        <v>1</v>
      </c>
      <c r="AA76" s="2"/>
      <c r="AB76" s="2">
        <v>12</v>
      </c>
      <c r="AC76" s="2">
        <v>9121</v>
      </c>
      <c r="AD76" s="2">
        <v>24.971937029431896</v>
      </c>
      <c r="AE76" s="2">
        <v>2</v>
      </c>
      <c r="AF76" s="2">
        <v>1</v>
      </c>
      <c r="AG76" s="2">
        <v>532</v>
      </c>
      <c r="AH76" s="2">
        <v>17.478439425051334</v>
      </c>
      <c r="AI76" s="2">
        <v>0</v>
      </c>
      <c r="AJ76" s="2">
        <v>0</v>
      </c>
      <c r="AK76" s="2">
        <v>0</v>
      </c>
      <c r="AL76" s="2">
        <v>1</v>
      </c>
      <c r="AM76" s="2">
        <v>56</v>
      </c>
      <c r="AN76" s="2">
        <v>1.839835728952772</v>
      </c>
      <c r="AO76" s="2">
        <v>0</v>
      </c>
      <c r="AP76" s="2">
        <v>0</v>
      </c>
      <c r="AQ76" s="2">
        <v>0</v>
      </c>
      <c r="AR76" s="2"/>
      <c r="AS76" s="2">
        <v>1</v>
      </c>
      <c r="AT76" s="44">
        <v>43525</v>
      </c>
      <c r="AU76" s="44">
        <v>43890</v>
      </c>
      <c r="AV76" s="85" t="s">
        <v>248</v>
      </c>
      <c r="AW76" s="2"/>
      <c r="AX76" s="2"/>
      <c r="AY76" s="2"/>
      <c r="AZ76" s="2"/>
    </row>
    <row r="77" spans="1:52" x14ac:dyDescent="0.2">
      <c r="A77" s="84" t="s">
        <v>95</v>
      </c>
      <c r="B77" s="2">
        <v>153</v>
      </c>
      <c r="C77" s="2">
        <v>135</v>
      </c>
      <c r="D77" s="2">
        <v>0</v>
      </c>
      <c r="E77" s="2">
        <v>96</v>
      </c>
      <c r="F77" s="2">
        <v>36</v>
      </c>
      <c r="G77" s="2">
        <v>13</v>
      </c>
      <c r="H77" s="2">
        <v>10</v>
      </c>
      <c r="I77" s="2">
        <v>10</v>
      </c>
      <c r="J77" s="2">
        <v>7605</v>
      </c>
      <c r="K77" s="2">
        <v>24.985626283367555</v>
      </c>
      <c r="L77" s="2">
        <v>70</v>
      </c>
      <c r="M77" s="2">
        <v>29</v>
      </c>
      <c r="N77" s="2">
        <v>26</v>
      </c>
      <c r="O77" s="2">
        <v>2</v>
      </c>
      <c r="P77" s="2">
        <v>16</v>
      </c>
      <c r="Q77" s="2">
        <v>17</v>
      </c>
      <c r="R77" s="2">
        <v>79</v>
      </c>
      <c r="S77" s="2">
        <v>2711</v>
      </c>
      <c r="T77" s="2"/>
      <c r="U77" s="2">
        <v>609</v>
      </c>
      <c r="V77" s="2"/>
      <c r="W77" s="2">
        <v>3245</v>
      </c>
      <c r="X77" s="2">
        <v>1</v>
      </c>
      <c r="Y77" s="2">
        <v>0</v>
      </c>
      <c r="Z77" s="2">
        <v>5</v>
      </c>
      <c r="AA77" s="2"/>
      <c r="AB77" s="2">
        <v>146</v>
      </c>
      <c r="AC77" s="2">
        <v>80431</v>
      </c>
      <c r="AD77" s="2">
        <v>18.099293972040169</v>
      </c>
      <c r="AE77" s="2">
        <v>79</v>
      </c>
      <c r="AF77" s="2">
        <v>29</v>
      </c>
      <c r="AG77" s="2">
        <v>11210</v>
      </c>
      <c r="AH77" s="2">
        <v>12.699851306379665</v>
      </c>
      <c r="AI77" s="2">
        <v>26</v>
      </c>
      <c r="AJ77" s="2">
        <v>20168</v>
      </c>
      <c r="AK77" s="2">
        <v>25.48475754225241</v>
      </c>
      <c r="AL77" s="2">
        <v>5</v>
      </c>
      <c r="AM77" s="2">
        <v>2037</v>
      </c>
      <c r="AN77" s="2">
        <v>13.384804928131416</v>
      </c>
      <c r="AO77" s="2">
        <v>16</v>
      </c>
      <c r="AP77" s="2">
        <v>16599</v>
      </c>
      <c r="AQ77" s="2">
        <v>34.08418891170431</v>
      </c>
      <c r="AR77" s="2">
        <v>1</v>
      </c>
      <c r="AS77" s="2">
        <v>5</v>
      </c>
      <c r="AT77" s="44">
        <v>43525</v>
      </c>
      <c r="AU77" s="44">
        <v>43890</v>
      </c>
      <c r="AV77" s="85" t="s">
        <v>247</v>
      </c>
      <c r="AW77" s="2"/>
      <c r="AX77" s="2"/>
      <c r="AY77" s="2"/>
      <c r="AZ77" s="2"/>
    </row>
    <row r="78" spans="1:52" x14ac:dyDescent="0.2">
      <c r="A78" s="84" t="s">
        <v>96</v>
      </c>
      <c r="B78" s="2">
        <v>38</v>
      </c>
      <c r="C78" s="2">
        <v>33</v>
      </c>
      <c r="D78" s="2">
        <v>0</v>
      </c>
      <c r="E78" s="2">
        <v>27</v>
      </c>
      <c r="F78" s="2">
        <v>1</v>
      </c>
      <c r="G78" s="2">
        <v>5</v>
      </c>
      <c r="H78" s="2">
        <v>3</v>
      </c>
      <c r="I78" s="2">
        <v>3</v>
      </c>
      <c r="J78" s="2">
        <v>1676</v>
      </c>
      <c r="K78" s="2">
        <v>18.354551676933607</v>
      </c>
      <c r="L78" s="2">
        <v>23</v>
      </c>
      <c r="M78" s="2">
        <v>7</v>
      </c>
      <c r="N78" s="2">
        <v>3</v>
      </c>
      <c r="O78" s="2"/>
      <c r="P78" s="2">
        <v>9</v>
      </c>
      <c r="Q78" s="2">
        <v>7</v>
      </c>
      <c r="R78" s="2">
        <v>21</v>
      </c>
      <c r="S78" s="2"/>
      <c r="T78" s="2"/>
      <c r="U78" s="2"/>
      <c r="V78" s="2"/>
      <c r="W78" s="2"/>
      <c r="X78" s="2"/>
      <c r="Y78" s="2">
        <v>0</v>
      </c>
      <c r="Z78" s="2">
        <v>2</v>
      </c>
      <c r="AA78" s="2"/>
      <c r="AB78" s="2">
        <v>38</v>
      </c>
      <c r="AC78" s="2">
        <v>24999</v>
      </c>
      <c r="AD78" s="2">
        <v>21.613746892899599</v>
      </c>
      <c r="AE78" s="2">
        <v>21</v>
      </c>
      <c r="AF78" s="2">
        <v>7</v>
      </c>
      <c r="AG78" s="2">
        <v>4331</v>
      </c>
      <c r="AH78" s="2">
        <v>20.327368729832795</v>
      </c>
      <c r="AI78" s="2">
        <v>3</v>
      </c>
      <c r="AJ78" s="2">
        <v>2782</v>
      </c>
      <c r="AK78" s="2">
        <v>30.466803559206024</v>
      </c>
      <c r="AL78" s="2">
        <v>2</v>
      </c>
      <c r="AM78" s="2">
        <v>799</v>
      </c>
      <c r="AN78" s="2">
        <v>13.125256673511293</v>
      </c>
      <c r="AO78" s="2">
        <v>9</v>
      </c>
      <c r="AP78" s="2">
        <v>9465</v>
      </c>
      <c r="AQ78" s="2">
        <v>34.551676933607119</v>
      </c>
      <c r="AR78" s="2">
        <v>1</v>
      </c>
      <c r="AS78" s="2">
        <v>6</v>
      </c>
      <c r="AT78" s="44">
        <v>43525</v>
      </c>
      <c r="AU78" s="44">
        <v>43890</v>
      </c>
      <c r="AV78" s="85" t="s">
        <v>246</v>
      </c>
      <c r="AW78" s="2"/>
      <c r="AX78" s="2"/>
      <c r="AY78" s="2"/>
      <c r="AZ78" s="2"/>
    </row>
    <row r="79" spans="1:52" x14ac:dyDescent="0.2">
      <c r="A79" s="84" t="s">
        <v>97</v>
      </c>
      <c r="B79" s="2">
        <v>22</v>
      </c>
      <c r="C79" s="2">
        <v>18</v>
      </c>
      <c r="D79" s="2">
        <v>0</v>
      </c>
      <c r="E79" s="2">
        <v>20</v>
      </c>
      <c r="F79" s="2"/>
      <c r="G79" s="2">
        <v>3</v>
      </c>
      <c r="H79" s="2">
        <v>2</v>
      </c>
      <c r="I79" s="2">
        <v>2</v>
      </c>
      <c r="J79" s="2">
        <v>586</v>
      </c>
      <c r="K79" s="2">
        <v>9.6262833675564679</v>
      </c>
      <c r="L79" s="2">
        <v>14</v>
      </c>
      <c r="M79" s="2">
        <v>5</v>
      </c>
      <c r="N79" s="2">
        <v>3</v>
      </c>
      <c r="O79" s="2"/>
      <c r="P79" s="2">
        <v>3</v>
      </c>
      <c r="Q79" s="2">
        <v>1</v>
      </c>
      <c r="R79" s="2">
        <v>11</v>
      </c>
      <c r="S79" s="2">
        <v>1508</v>
      </c>
      <c r="T79" s="2"/>
      <c r="U79" s="2"/>
      <c r="V79" s="2"/>
      <c r="W79" s="2"/>
      <c r="X79" s="2"/>
      <c r="Y79" s="2">
        <v>0</v>
      </c>
      <c r="Z79" s="2"/>
      <c r="AA79" s="2"/>
      <c r="AB79" s="2">
        <v>18</v>
      </c>
      <c r="AC79" s="2">
        <v>8761</v>
      </c>
      <c r="AD79" s="2">
        <v>15.99087383070956</v>
      </c>
      <c r="AE79" s="2">
        <v>11</v>
      </c>
      <c r="AF79" s="2">
        <v>5</v>
      </c>
      <c r="AG79" s="2">
        <v>1822</v>
      </c>
      <c r="AH79" s="2">
        <v>11.972073921971251</v>
      </c>
      <c r="AI79" s="2">
        <v>3</v>
      </c>
      <c r="AJ79" s="2">
        <v>3123</v>
      </c>
      <c r="AK79" s="2">
        <v>34.201232032854207</v>
      </c>
      <c r="AL79" s="2">
        <v>0</v>
      </c>
      <c r="AM79" s="2">
        <v>0</v>
      </c>
      <c r="AN79" s="2">
        <v>0</v>
      </c>
      <c r="AO79" s="2">
        <v>3</v>
      </c>
      <c r="AP79" s="2">
        <v>1214</v>
      </c>
      <c r="AQ79" s="2">
        <v>13.295003422313485</v>
      </c>
      <c r="AR79" s="2"/>
      <c r="AS79" s="2"/>
      <c r="AT79" s="44">
        <v>43525</v>
      </c>
      <c r="AU79" s="44">
        <v>43890</v>
      </c>
      <c r="AV79" s="85" t="s">
        <v>246</v>
      </c>
      <c r="AW79" s="2"/>
      <c r="AX79" s="2"/>
      <c r="AY79" s="2"/>
      <c r="AZ79" s="2"/>
    </row>
    <row r="80" spans="1:52" x14ac:dyDescent="0.2">
      <c r="A80" s="84" t="s">
        <v>98</v>
      </c>
      <c r="B80" s="2">
        <v>8</v>
      </c>
      <c r="C80" s="2">
        <v>6</v>
      </c>
      <c r="D80" s="2">
        <v>0</v>
      </c>
      <c r="E80" s="2">
        <v>7</v>
      </c>
      <c r="F80" s="2"/>
      <c r="G80" s="2">
        <v>1</v>
      </c>
      <c r="H80" s="2">
        <v>1</v>
      </c>
      <c r="I80" s="2">
        <v>1</v>
      </c>
      <c r="J80" s="2">
        <v>22</v>
      </c>
      <c r="K80" s="2">
        <v>0.7227926078028748</v>
      </c>
      <c r="L80" s="2">
        <v>4</v>
      </c>
      <c r="M80" s="2">
        <v>1</v>
      </c>
      <c r="N80" s="2"/>
      <c r="O80" s="2"/>
      <c r="P80" s="2"/>
      <c r="Q80" s="2">
        <v>0</v>
      </c>
      <c r="R80" s="2">
        <v>1</v>
      </c>
      <c r="S80" s="2"/>
      <c r="T80" s="2"/>
      <c r="U80" s="2"/>
      <c r="V80" s="2"/>
      <c r="W80" s="2"/>
      <c r="X80" s="2"/>
      <c r="Y80" s="2">
        <v>0</v>
      </c>
      <c r="Z80" s="2"/>
      <c r="AA80" s="2"/>
      <c r="AB80" s="2">
        <v>8</v>
      </c>
      <c r="AC80" s="2">
        <v>3944</v>
      </c>
      <c r="AD80" s="2">
        <v>16.197125256673512</v>
      </c>
      <c r="AE80" s="2">
        <v>1</v>
      </c>
      <c r="AF80" s="2">
        <v>1</v>
      </c>
      <c r="AG80" s="2">
        <v>46</v>
      </c>
      <c r="AH80" s="2">
        <v>1.5112936344969199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/>
      <c r="AS80" s="2"/>
      <c r="AT80" s="44">
        <v>43525</v>
      </c>
      <c r="AU80" s="44">
        <v>43890</v>
      </c>
      <c r="AV80" s="85" t="s">
        <v>246</v>
      </c>
      <c r="AW80" s="2"/>
      <c r="AX80" s="2"/>
      <c r="AY80" s="2"/>
      <c r="AZ80" s="2"/>
    </row>
    <row r="81" spans="1:52" x14ac:dyDescent="0.2">
      <c r="A81" s="84" t="s">
        <v>99</v>
      </c>
      <c r="B81" s="2"/>
      <c r="C81" s="2">
        <v>0</v>
      </c>
      <c r="D81" s="2">
        <v>0</v>
      </c>
      <c r="E81" s="2"/>
      <c r="F81" s="2"/>
      <c r="G81" s="2">
        <v>0</v>
      </c>
      <c r="H81" s="2">
        <v>0</v>
      </c>
      <c r="I81" s="2"/>
      <c r="J81" s="2"/>
      <c r="K81" s="2"/>
      <c r="L81" s="2"/>
      <c r="M81" s="2"/>
      <c r="N81" s="2"/>
      <c r="O81" s="2"/>
      <c r="P81" s="2"/>
      <c r="Q81" s="2">
        <v>0</v>
      </c>
      <c r="R81" s="2"/>
      <c r="S81" s="2"/>
      <c r="T81" s="2"/>
      <c r="U81" s="2"/>
      <c r="V81" s="2"/>
      <c r="W81" s="2"/>
      <c r="X81" s="2"/>
      <c r="Y81" s="2">
        <v>0</v>
      </c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44">
        <v>43525</v>
      </c>
      <c r="AU81" s="44">
        <v>43890</v>
      </c>
      <c r="AV81" s="85" t="s">
        <v>247</v>
      </c>
      <c r="AW81" s="2"/>
      <c r="AX81" s="2"/>
      <c r="AY81" s="2"/>
      <c r="AZ81" s="2"/>
    </row>
    <row r="82" spans="1:52" x14ac:dyDescent="0.2">
      <c r="A82" s="84" t="s">
        <v>100</v>
      </c>
      <c r="B82" s="2">
        <v>5</v>
      </c>
      <c r="C82" s="2">
        <v>5</v>
      </c>
      <c r="D82" s="2">
        <v>0</v>
      </c>
      <c r="E82" s="2">
        <v>3</v>
      </c>
      <c r="F82" s="2">
        <v>1</v>
      </c>
      <c r="G82" s="2">
        <v>0</v>
      </c>
      <c r="H82" s="2">
        <v>1</v>
      </c>
      <c r="I82" s="2">
        <v>1</v>
      </c>
      <c r="J82" s="2">
        <v>388</v>
      </c>
      <c r="K82" s="2">
        <v>12.747433264887064</v>
      </c>
      <c r="L82" s="2">
        <v>1</v>
      </c>
      <c r="M82" s="2"/>
      <c r="N82" s="2">
        <v>2</v>
      </c>
      <c r="O82" s="2"/>
      <c r="P82" s="2"/>
      <c r="Q82" s="2">
        <v>0</v>
      </c>
      <c r="R82" s="2">
        <v>4</v>
      </c>
      <c r="S82" s="2"/>
      <c r="T82" s="2"/>
      <c r="U82" s="2"/>
      <c r="V82" s="2"/>
      <c r="W82" s="2"/>
      <c r="X82" s="2"/>
      <c r="Y82" s="2">
        <v>0</v>
      </c>
      <c r="Z82" s="2">
        <v>2</v>
      </c>
      <c r="AA82" s="2"/>
      <c r="AB82" s="2">
        <v>5</v>
      </c>
      <c r="AC82" s="2">
        <v>3869</v>
      </c>
      <c r="AD82" s="2">
        <v>25.422587268993837</v>
      </c>
      <c r="AE82" s="2">
        <v>4</v>
      </c>
      <c r="AF82" s="2">
        <v>0</v>
      </c>
      <c r="AG82" s="2">
        <v>0</v>
      </c>
      <c r="AH82" s="2">
        <v>0</v>
      </c>
      <c r="AI82" s="2">
        <v>2</v>
      </c>
      <c r="AJ82" s="2">
        <v>1320</v>
      </c>
      <c r="AK82" s="2">
        <v>21.683778234086244</v>
      </c>
      <c r="AL82" s="2">
        <v>2</v>
      </c>
      <c r="AM82" s="2">
        <v>512</v>
      </c>
      <c r="AN82" s="2">
        <v>8.4106776180698155</v>
      </c>
      <c r="AO82" s="2">
        <v>0</v>
      </c>
      <c r="AP82" s="2">
        <v>0</v>
      </c>
      <c r="AQ82" s="2">
        <v>0</v>
      </c>
      <c r="AR82" s="2"/>
      <c r="AS82" s="2"/>
      <c r="AT82" s="44">
        <v>43525</v>
      </c>
      <c r="AU82" s="44">
        <v>43890</v>
      </c>
      <c r="AV82" s="85" t="s">
        <v>250</v>
      </c>
      <c r="AW82" s="2"/>
      <c r="AX82" s="2"/>
      <c r="AY82" s="2"/>
      <c r="AZ82" s="2"/>
    </row>
    <row r="83" spans="1:52" x14ac:dyDescent="0.2">
      <c r="A83" s="84" t="s">
        <v>101</v>
      </c>
      <c r="B83" s="2">
        <v>24</v>
      </c>
      <c r="C83" s="2">
        <v>14</v>
      </c>
      <c r="D83" s="2">
        <v>0</v>
      </c>
      <c r="E83" s="2">
        <v>13</v>
      </c>
      <c r="F83" s="2"/>
      <c r="G83" s="2">
        <v>9</v>
      </c>
      <c r="H83" s="2">
        <v>9</v>
      </c>
      <c r="I83" s="2">
        <v>9</v>
      </c>
      <c r="J83" s="2">
        <v>3642</v>
      </c>
      <c r="K83" s="2">
        <v>13.295003422313485</v>
      </c>
      <c r="L83" s="2">
        <v>15</v>
      </c>
      <c r="M83" s="2">
        <v>6</v>
      </c>
      <c r="N83" s="2"/>
      <c r="O83" s="2"/>
      <c r="P83" s="2">
        <v>1</v>
      </c>
      <c r="Q83" s="2">
        <v>1</v>
      </c>
      <c r="R83" s="2">
        <v>10</v>
      </c>
      <c r="S83" s="2"/>
      <c r="T83" s="2">
        <v>62</v>
      </c>
      <c r="U83" s="2"/>
      <c r="V83" s="2"/>
      <c r="W83" s="2"/>
      <c r="X83" s="2"/>
      <c r="Y83" s="2">
        <v>0</v>
      </c>
      <c r="Z83" s="2">
        <v>3</v>
      </c>
      <c r="AA83" s="2"/>
      <c r="AB83" s="2">
        <v>23</v>
      </c>
      <c r="AC83" s="2">
        <v>10403</v>
      </c>
      <c r="AD83" s="2">
        <v>14.860101776627086</v>
      </c>
      <c r="AE83" s="2">
        <v>10</v>
      </c>
      <c r="AF83" s="2">
        <v>6</v>
      </c>
      <c r="AG83" s="2">
        <v>1574</v>
      </c>
      <c r="AH83" s="2">
        <v>8.6187542778918544</v>
      </c>
      <c r="AI83" s="2">
        <v>0</v>
      </c>
      <c r="AJ83" s="2">
        <v>0</v>
      </c>
      <c r="AK83" s="2">
        <v>0</v>
      </c>
      <c r="AL83" s="2">
        <v>3</v>
      </c>
      <c r="AM83" s="2">
        <v>284</v>
      </c>
      <c r="AN83" s="2">
        <v>3.1101984941820673</v>
      </c>
      <c r="AO83" s="2">
        <v>1</v>
      </c>
      <c r="AP83" s="2">
        <v>402</v>
      </c>
      <c r="AQ83" s="2">
        <v>13.207392197125257</v>
      </c>
      <c r="AR83" s="2"/>
      <c r="AS83" s="2"/>
      <c r="AT83" s="44">
        <v>43525</v>
      </c>
      <c r="AU83" s="44">
        <v>43890</v>
      </c>
      <c r="AV83" s="85" t="s">
        <v>247</v>
      </c>
      <c r="AW83" s="2"/>
      <c r="AX83" s="2"/>
      <c r="AY83" s="2"/>
      <c r="AZ83" s="2"/>
    </row>
    <row r="84" spans="1:52" x14ac:dyDescent="0.2">
      <c r="A84" s="84" t="s">
        <v>102</v>
      </c>
      <c r="B84" s="2">
        <v>4</v>
      </c>
      <c r="C84" s="2">
        <v>4</v>
      </c>
      <c r="D84" s="2">
        <v>0</v>
      </c>
      <c r="E84" s="2">
        <v>4</v>
      </c>
      <c r="F84" s="2"/>
      <c r="G84" s="2">
        <v>0</v>
      </c>
      <c r="H84" s="2">
        <v>0</v>
      </c>
      <c r="I84" s="2"/>
      <c r="J84" s="2"/>
      <c r="K84" s="2"/>
      <c r="L84" s="2">
        <v>1</v>
      </c>
      <c r="M84" s="2"/>
      <c r="N84" s="2">
        <v>4</v>
      </c>
      <c r="O84" s="2"/>
      <c r="P84" s="2">
        <v>1</v>
      </c>
      <c r="Q84" s="2">
        <v>0</v>
      </c>
      <c r="R84" s="2">
        <v>7</v>
      </c>
      <c r="S84" s="2"/>
      <c r="T84" s="2"/>
      <c r="U84" s="2"/>
      <c r="V84" s="2"/>
      <c r="W84" s="2"/>
      <c r="X84" s="2"/>
      <c r="Y84" s="2">
        <v>0</v>
      </c>
      <c r="Z84" s="2">
        <v>2</v>
      </c>
      <c r="AA84" s="2"/>
      <c r="AB84" s="2">
        <v>4</v>
      </c>
      <c r="AC84" s="2">
        <v>1466</v>
      </c>
      <c r="AD84" s="2">
        <v>12.041067761806982</v>
      </c>
      <c r="AE84" s="2">
        <v>7</v>
      </c>
      <c r="AF84" s="2">
        <v>0</v>
      </c>
      <c r="AG84" s="2">
        <v>0</v>
      </c>
      <c r="AH84" s="2">
        <v>0</v>
      </c>
      <c r="AI84" s="2">
        <v>4</v>
      </c>
      <c r="AJ84" s="2">
        <v>2213</v>
      </c>
      <c r="AK84" s="2">
        <v>18.17659137577002</v>
      </c>
      <c r="AL84" s="2">
        <v>2</v>
      </c>
      <c r="AM84" s="2">
        <v>376</v>
      </c>
      <c r="AN84" s="2">
        <v>6.1765913757700206</v>
      </c>
      <c r="AO84" s="2">
        <v>1</v>
      </c>
      <c r="AP84" s="2">
        <v>360</v>
      </c>
      <c r="AQ84" s="2">
        <v>11.827515400410677</v>
      </c>
      <c r="AR84" s="2"/>
      <c r="AS84" s="2"/>
      <c r="AT84" s="44">
        <v>43525</v>
      </c>
      <c r="AU84" s="44">
        <v>43890</v>
      </c>
      <c r="AV84" s="85" t="s">
        <v>248</v>
      </c>
      <c r="AW84" s="2"/>
      <c r="AX84" s="2"/>
      <c r="AY84" s="2"/>
      <c r="AZ84" s="2"/>
    </row>
    <row r="85" spans="1:52" x14ac:dyDescent="0.2">
      <c r="A85" s="84" t="s">
        <v>103</v>
      </c>
      <c r="B85" s="2">
        <v>49</v>
      </c>
      <c r="C85" s="2">
        <v>40</v>
      </c>
      <c r="D85" s="2">
        <v>0</v>
      </c>
      <c r="E85" s="2">
        <v>31</v>
      </c>
      <c r="F85" s="2">
        <v>4</v>
      </c>
      <c r="G85" s="2">
        <v>4</v>
      </c>
      <c r="H85" s="2">
        <v>5</v>
      </c>
      <c r="I85" s="2">
        <v>5</v>
      </c>
      <c r="J85" s="2">
        <v>1762</v>
      </c>
      <c r="K85" s="2">
        <v>11.57782340862423</v>
      </c>
      <c r="L85" s="2">
        <v>11</v>
      </c>
      <c r="M85" s="2">
        <v>3</v>
      </c>
      <c r="N85" s="2">
        <v>11</v>
      </c>
      <c r="O85" s="2"/>
      <c r="P85" s="2">
        <v>1</v>
      </c>
      <c r="Q85" s="2">
        <v>0</v>
      </c>
      <c r="R85" s="2">
        <v>17</v>
      </c>
      <c r="S85" s="2">
        <v>677</v>
      </c>
      <c r="T85" s="2"/>
      <c r="U85" s="2">
        <v>2020</v>
      </c>
      <c r="V85" s="2"/>
      <c r="W85" s="2"/>
      <c r="X85" s="2">
        <v>1</v>
      </c>
      <c r="Y85" s="2">
        <v>0</v>
      </c>
      <c r="Z85" s="2">
        <v>1</v>
      </c>
      <c r="AA85" s="2"/>
      <c r="AB85" s="2">
        <v>44</v>
      </c>
      <c r="AC85" s="2">
        <v>17435</v>
      </c>
      <c r="AD85" s="2">
        <v>13.018480492813142</v>
      </c>
      <c r="AE85" s="2">
        <v>17</v>
      </c>
      <c r="AF85" s="2">
        <v>3</v>
      </c>
      <c r="AG85" s="2">
        <v>1432</v>
      </c>
      <c r="AH85" s="2">
        <v>15.682409308692675</v>
      </c>
      <c r="AI85" s="2">
        <v>11</v>
      </c>
      <c r="AJ85" s="2">
        <v>6041</v>
      </c>
      <c r="AK85" s="2">
        <v>18.04293447825275</v>
      </c>
      <c r="AL85" s="2">
        <v>1</v>
      </c>
      <c r="AM85" s="2">
        <v>74</v>
      </c>
      <c r="AN85" s="2">
        <v>2.431211498973306</v>
      </c>
      <c r="AO85" s="2">
        <v>1</v>
      </c>
      <c r="AP85" s="2">
        <v>146</v>
      </c>
      <c r="AQ85" s="2">
        <v>4.7967145790554415</v>
      </c>
      <c r="AR85" s="2">
        <v>3</v>
      </c>
      <c r="AS85" s="2">
        <v>3</v>
      </c>
      <c r="AT85" s="44">
        <v>43525</v>
      </c>
      <c r="AU85" s="44">
        <v>43890</v>
      </c>
      <c r="AV85" s="85" t="s">
        <v>249</v>
      </c>
      <c r="AW85" s="2"/>
      <c r="AX85" s="2"/>
      <c r="AY85" s="2"/>
      <c r="AZ85" s="2"/>
    </row>
    <row r="86" spans="1:52" x14ac:dyDescent="0.2">
      <c r="A86" s="84" t="s">
        <v>104</v>
      </c>
      <c r="B86" s="2">
        <v>27</v>
      </c>
      <c r="C86" s="2">
        <v>25</v>
      </c>
      <c r="D86" s="2">
        <v>1</v>
      </c>
      <c r="E86" s="2">
        <v>25</v>
      </c>
      <c r="F86" s="2"/>
      <c r="G86" s="2">
        <v>1</v>
      </c>
      <c r="H86" s="2">
        <v>1</v>
      </c>
      <c r="I86" s="2">
        <v>1</v>
      </c>
      <c r="J86" s="2">
        <v>163</v>
      </c>
      <c r="K86" s="2">
        <v>5.3552361396303905</v>
      </c>
      <c r="L86" s="2">
        <v>13</v>
      </c>
      <c r="M86" s="2">
        <v>3</v>
      </c>
      <c r="N86" s="2"/>
      <c r="O86" s="2"/>
      <c r="P86" s="2">
        <v>2</v>
      </c>
      <c r="Q86" s="2">
        <v>3</v>
      </c>
      <c r="R86" s="2">
        <v>5</v>
      </c>
      <c r="S86" s="2"/>
      <c r="T86" s="2"/>
      <c r="U86" s="2"/>
      <c r="V86" s="2"/>
      <c r="W86" s="2"/>
      <c r="X86" s="2"/>
      <c r="Y86" s="2">
        <v>0</v>
      </c>
      <c r="Z86" s="2"/>
      <c r="AA86" s="2"/>
      <c r="AB86" s="2">
        <v>27</v>
      </c>
      <c r="AC86" s="2">
        <v>11730</v>
      </c>
      <c r="AD86" s="2">
        <v>14.273328770248689</v>
      </c>
      <c r="AE86" s="2">
        <v>5</v>
      </c>
      <c r="AF86" s="2">
        <v>3</v>
      </c>
      <c r="AG86" s="2">
        <v>1070</v>
      </c>
      <c r="AH86" s="2">
        <v>11.718001368925394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2</v>
      </c>
      <c r="AP86" s="2">
        <v>2079</v>
      </c>
      <c r="AQ86" s="2">
        <v>34.151950718685832</v>
      </c>
      <c r="AR86" s="2"/>
      <c r="AS86" s="2"/>
      <c r="AT86" s="44">
        <v>43525</v>
      </c>
      <c r="AU86" s="44">
        <v>43890</v>
      </c>
      <c r="AV86" s="85" t="s">
        <v>247</v>
      </c>
      <c r="AW86" s="2"/>
      <c r="AX86" s="2"/>
      <c r="AY86" s="2"/>
      <c r="AZ86" s="2"/>
    </row>
    <row r="87" spans="1:52" x14ac:dyDescent="0.2">
      <c r="A87" s="84" t="s">
        <v>105</v>
      </c>
      <c r="B87" s="2">
        <v>5</v>
      </c>
      <c r="C87" s="2">
        <v>3</v>
      </c>
      <c r="D87" s="2">
        <v>0</v>
      </c>
      <c r="E87" s="2">
        <v>2</v>
      </c>
      <c r="F87" s="2">
        <v>3</v>
      </c>
      <c r="G87" s="2">
        <v>2</v>
      </c>
      <c r="H87" s="2">
        <v>0</v>
      </c>
      <c r="I87" s="2"/>
      <c r="J87" s="2"/>
      <c r="K87" s="2"/>
      <c r="L87" s="2">
        <v>1</v>
      </c>
      <c r="M87" s="2"/>
      <c r="N87" s="2"/>
      <c r="O87" s="2"/>
      <c r="P87" s="2">
        <v>1</v>
      </c>
      <c r="Q87" s="2">
        <v>0</v>
      </c>
      <c r="R87" s="2">
        <v>1</v>
      </c>
      <c r="S87" s="2"/>
      <c r="T87" s="2"/>
      <c r="U87" s="2"/>
      <c r="V87" s="2"/>
      <c r="W87" s="2"/>
      <c r="X87" s="2"/>
      <c r="Y87" s="2">
        <v>0</v>
      </c>
      <c r="Z87" s="2"/>
      <c r="AA87" s="2"/>
      <c r="AB87" s="2">
        <v>5</v>
      </c>
      <c r="AC87" s="2">
        <v>502</v>
      </c>
      <c r="AD87" s="2">
        <v>3.298562628336756</v>
      </c>
      <c r="AE87" s="2">
        <v>1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1</v>
      </c>
      <c r="AP87" s="2">
        <v>17</v>
      </c>
      <c r="AQ87" s="2">
        <v>0.55852156057494862</v>
      </c>
      <c r="AR87" s="2"/>
      <c r="AS87" s="2"/>
      <c r="AT87" s="44">
        <v>43525</v>
      </c>
      <c r="AU87" s="44">
        <v>43890</v>
      </c>
      <c r="AV87" s="85" t="s">
        <v>248</v>
      </c>
      <c r="AW87" s="2"/>
      <c r="AX87" s="2"/>
      <c r="AY87" s="2"/>
      <c r="AZ87" s="2"/>
    </row>
    <row r="88" spans="1:52" x14ac:dyDescent="0.2">
      <c r="A88" s="84" t="s">
        <v>106</v>
      </c>
      <c r="B88" s="2">
        <v>140</v>
      </c>
      <c r="C88" s="2">
        <v>119</v>
      </c>
      <c r="D88" s="2">
        <v>0</v>
      </c>
      <c r="E88" s="2">
        <v>117</v>
      </c>
      <c r="F88" s="2">
        <v>2</v>
      </c>
      <c r="G88" s="2">
        <v>5</v>
      </c>
      <c r="H88" s="2">
        <v>9</v>
      </c>
      <c r="I88" s="2">
        <v>9</v>
      </c>
      <c r="J88" s="2">
        <v>2906</v>
      </c>
      <c r="K88" s="2">
        <v>10.608259183207849</v>
      </c>
      <c r="L88" s="2">
        <v>35</v>
      </c>
      <c r="M88" s="2">
        <v>18</v>
      </c>
      <c r="N88" s="2">
        <v>27</v>
      </c>
      <c r="O88" s="2"/>
      <c r="P88" s="2">
        <v>21</v>
      </c>
      <c r="Q88" s="2">
        <v>11</v>
      </c>
      <c r="R88" s="2">
        <v>74</v>
      </c>
      <c r="S88" s="2"/>
      <c r="T88" s="2">
        <v>156</v>
      </c>
      <c r="U88" s="2">
        <v>459</v>
      </c>
      <c r="V88" s="2"/>
      <c r="W88" s="2">
        <v>2033</v>
      </c>
      <c r="X88" s="2"/>
      <c r="Y88" s="2">
        <v>0</v>
      </c>
      <c r="Z88" s="2">
        <v>8</v>
      </c>
      <c r="AA88" s="2"/>
      <c r="AB88" s="2">
        <v>136</v>
      </c>
      <c r="AC88" s="2">
        <v>79751</v>
      </c>
      <c r="AD88" s="2">
        <v>19.265853363932841</v>
      </c>
      <c r="AE88" s="2">
        <v>75</v>
      </c>
      <c r="AF88" s="2">
        <v>18</v>
      </c>
      <c r="AG88" s="2">
        <v>7023</v>
      </c>
      <c r="AH88" s="2">
        <v>12.818617385352498</v>
      </c>
      <c r="AI88" s="2">
        <v>27</v>
      </c>
      <c r="AJ88" s="2">
        <v>25514</v>
      </c>
      <c r="AK88" s="2">
        <v>31.046011103505968</v>
      </c>
      <c r="AL88" s="2">
        <v>8</v>
      </c>
      <c r="AM88" s="2">
        <v>2204</v>
      </c>
      <c r="AN88" s="2">
        <v>9.0513347022587265</v>
      </c>
      <c r="AO88" s="2">
        <v>21</v>
      </c>
      <c r="AP88" s="2">
        <v>14287</v>
      </c>
      <c r="AQ88" s="2">
        <v>22.351813826146476</v>
      </c>
      <c r="AR88" s="2">
        <v>1</v>
      </c>
      <c r="AS88" s="2">
        <v>4</v>
      </c>
      <c r="AT88" s="44">
        <v>43525</v>
      </c>
      <c r="AU88" s="44">
        <v>43890</v>
      </c>
      <c r="AV88" s="85" t="s">
        <v>250</v>
      </c>
      <c r="AW88" s="2"/>
      <c r="AX88" s="2"/>
      <c r="AY88" s="2"/>
      <c r="AZ88" s="2"/>
    </row>
    <row r="89" spans="1:52" x14ac:dyDescent="0.2">
      <c r="A89" s="84" t="s">
        <v>107</v>
      </c>
      <c r="B89" s="2">
        <v>205</v>
      </c>
      <c r="C89" s="2">
        <v>170</v>
      </c>
      <c r="D89" s="2">
        <v>0</v>
      </c>
      <c r="E89" s="2">
        <v>175</v>
      </c>
      <c r="F89" s="2">
        <v>6</v>
      </c>
      <c r="G89" s="2">
        <v>31</v>
      </c>
      <c r="H89" s="2">
        <v>10</v>
      </c>
      <c r="I89" s="2">
        <v>10</v>
      </c>
      <c r="J89" s="2">
        <v>10111</v>
      </c>
      <c r="K89" s="2">
        <v>33.218891170431213</v>
      </c>
      <c r="L89" s="2">
        <v>97</v>
      </c>
      <c r="M89" s="2">
        <v>58</v>
      </c>
      <c r="N89" s="2">
        <v>31</v>
      </c>
      <c r="O89" s="2">
        <v>3</v>
      </c>
      <c r="P89" s="2">
        <v>14</v>
      </c>
      <c r="Q89" s="2">
        <v>31</v>
      </c>
      <c r="R89" s="2">
        <v>133</v>
      </c>
      <c r="S89" s="2">
        <v>1852</v>
      </c>
      <c r="T89" s="2"/>
      <c r="U89" s="2">
        <v>4295</v>
      </c>
      <c r="V89" s="2">
        <v>1674</v>
      </c>
      <c r="W89" s="2"/>
      <c r="X89" s="2"/>
      <c r="Y89" s="2">
        <v>0</v>
      </c>
      <c r="Z89" s="2">
        <v>26</v>
      </c>
      <c r="AA89" s="2">
        <v>1</v>
      </c>
      <c r="AB89" s="2">
        <v>199</v>
      </c>
      <c r="AC89" s="2">
        <v>122546</v>
      </c>
      <c r="AD89" s="2">
        <v>20.231919350345155</v>
      </c>
      <c r="AE89" s="2">
        <v>141</v>
      </c>
      <c r="AF89" s="2">
        <v>58</v>
      </c>
      <c r="AG89" s="2">
        <v>26558</v>
      </c>
      <c r="AH89" s="2">
        <v>15.043829214756071</v>
      </c>
      <c r="AI89" s="2">
        <v>31</v>
      </c>
      <c r="AJ89" s="2">
        <v>41282</v>
      </c>
      <c r="AK89" s="2">
        <v>43.751208849440289</v>
      </c>
      <c r="AL89" s="2">
        <v>26</v>
      </c>
      <c r="AM89" s="2">
        <v>10223</v>
      </c>
      <c r="AN89" s="2">
        <v>12.918022429316064</v>
      </c>
      <c r="AO89" s="2">
        <v>14</v>
      </c>
      <c r="AP89" s="2">
        <v>12562</v>
      </c>
      <c r="AQ89" s="2">
        <v>29.479612789674395</v>
      </c>
      <c r="AR89" s="2">
        <v>4</v>
      </c>
      <c r="AS89" s="2">
        <v>3</v>
      </c>
      <c r="AT89" s="44">
        <v>43525</v>
      </c>
      <c r="AU89" s="44">
        <v>43890</v>
      </c>
      <c r="AV89" s="85" t="s">
        <v>250</v>
      </c>
      <c r="AW89" s="2"/>
      <c r="AX89" s="2"/>
      <c r="AY89" s="2"/>
      <c r="AZ89" s="2"/>
    </row>
    <row r="90" spans="1:52" x14ac:dyDescent="0.2">
      <c r="A90" s="84" t="s">
        <v>108</v>
      </c>
      <c r="B90" s="2">
        <v>3</v>
      </c>
      <c r="C90" s="2">
        <v>2</v>
      </c>
      <c r="D90" s="2">
        <v>0</v>
      </c>
      <c r="E90" s="2"/>
      <c r="F90" s="2"/>
      <c r="G90" s="2">
        <v>0</v>
      </c>
      <c r="H90" s="2">
        <v>1</v>
      </c>
      <c r="I90" s="2">
        <v>1</v>
      </c>
      <c r="J90" s="2">
        <v>654</v>
      </c>
      <c r="K90" s="2">
        <v>21.486652977412732</v>
      </c>
      <c r="L90" s="2"/>
      <c r="M90" s="2">
        <v>1</v>
      </c>
      <c r="N90" s="2"/>
      <c r="O90" s="2"/>
      <c r="P90" s="2">
        <v>1</v>
      </c>
      <c r="Q90" s="2">
        <v>2</v>
      </c>
      <c r="R90" s="2">
        <v>2</v>
      </c>
      <c r="S90" s="2"/>
      <c r="T90" s="2"/>
      <c r="U90" s="2"/>
      <c r="V90" s="2"/>
      <c r="W90" s="2"/>
      <c r="X90" s="2"/>
      <c r="Y90" s="2">
        <v>0</v>
      </c>
      <c r="Z90" s="2"/>
      <c r="AA90" s="2"/>
      <c r="AB90" s="2">
        <v>3</v>
      </c>
      <c r="AC90" s="2">
        <v>3184</v>
      </c>
      <c r="AD90" s="2">
        <v>34.869267624914443</v>
      </c>
      <c r="AE90" s="2">
        <v>2</v>
      </c>
      <c r="AF90" s="2">
        <v>1</v>
      </c>
      <c r="AG90" s="2">
        <v>982</v>
      </c>
      <c r="AH90" s="2">
        <v>32.262833675564679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1</v>
      </c>
      <c r="AP90" s="2">
        <v>1629</v>
      </c>
      <c r="AQ90" s="2">
        <v>53.519507186858313</v>
      </c>
      <c r="AR90" s="2"/>
      <c r="AS90" s="2"/>
      <c r="AT90" s="44">
        <v>43525</v>
      </c>
      <c r="AU90" s="44">
        <v>43890</v>
      </c>
      <c r="AV90" s="85" t="s">
        <v>250</v>
      </c>
      <c r="AW90" s="2"/>
      <c r="AX90" s="2"/>
      <c r="AY90" s="2"/>
      <c r="AZ90" s="2"/>
    </row>
    <row r="91" spans="1:52" x14ac:dyDescent="0.2">
      <c r="A91" s="84" t="s">
        <v>109</v>
      </c>
      <c r="B91" s="2"/>
      <c r="C91" s="2">
        <v>0</v>
      </c>
      <c r="D91" s="2">
        <v>0</v>
      </c>
      <c r="E91" s="2"/>
      <c r="F91" s="2"/>
      <c r="G91" s="2">
        <v>0</v>
      </c>
      <c r="H91" s="2">
        <v>0</v>
      </c>
      <c r="I91" s="2"/>
      <c r="J91" s="2"/>
      <c r="K91" s="2"/>
      <c r="L91" s="2"/>
      <c r="M91" s="2">
        <v>1</v>
      </c>
      <c r="N91" s="2"/>
      <c r="O91" s="2"/>
      <c r="P91" s="2"/>
      <c r="Q91" s="2">
        <v>0</v>
      </c>
      <c r="R91" s="2">
        <v>1</v>
      </c>
      <c r="S91" s="2"/>
      <c r="T91" s="2"/>
      <c r="U91" s="2"/>
      <c r="V91" s="2"/>
      <c r="W91" s="2"/>
      <c r="X91" s="2"/>
      <c r="Y91" s="2">
        <v>0</v>
      </c>
      <c r="Z91" s="2"/>
      <c r="AA91" s="2"/>
      <c r="AB91" s="2"/>
      <c r="AC91" s="2"/>
      <c r="AD91" s="2"/>
      <c r="AE91" s="2">
        <v>1</v>
      </c>
      <c r="AF91" s="2">
        <v>1</v>
      </c>
      <c r="AG91" s="2">
        <v>241</v>
      </c>
      <c r="AH91" s="2">
        <v>7.9178644763860371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/>
      <c r="AS91" s="2"/>
      <c r="AT91" s="44">
        <v>43525</v>
      </c>
      <c r="AU91" s="44">
        <v>43890</v>
      </c>
      <c r="AV91" s="85" t="s">
        <v>248</v>
      </c>
      <c r="AW91" s="2"/>
      <c r="AX91" s="2"/>
      <c r="AY91" s="2"/>
      <c r="AZ91" s="2"/>
    </row>
    <row r="92" spans="1:52" x14ac:dyDescent="0.2">
      <c r="A92" s="84" t="s">
        <v>110</v>
      </c>
      <c r="B92" s="2">
        <v>5</v>
      </c>
      <c r="C92" s="2">
        <v>4</v>
      </c>
      <c r="D92" s="2">
        <v>0</v>
      </c>
      <c r="E92" s="2">
        <v>5</v>
      </c>
      <c r="F92" s="2"/>
      <c r="G92" s="2">
        <v>0</v>
      </c>
      <c r="H92" s="2">
        <v>0</v>
      </c>
      <c r="I92" s="2"/>
      <c r="J92" s="2"/>
      <c r="K92" s="2"/>
      <c r="L92" s="2">
        <v>1</v>
      </c>
      <c r="M92" s="2">
        <v>1</v>
      </c>
      <c r="N92" s="2">
        <v>4</v>
      </c>
      <c r="O92" s="2"/>
      <c r="P92" s="2"/>
      <c r="Q92" s="2">
        <v>0</v>
      </c>
      <c r="R92" s="2">
        <v>7</v>
      </c>
      <c r="S92" s="2"/>
      <c r="T92" s="2"/>
      <c r="U92" s="2"/>
      <c r="V92" s="2"/>
      <c r="W92" s="2"/>
      <c r="X92" s="2"/>
      <c r="Y92" s="2">
        <v>0</v>
      </c>
      <c r="Z92" s="2">
        <v>2</v>
      </c>
      <c r="AA92" s="2"/>
      <c r="AB92" s="2">
        <v>5</v>
      </c>
      <c r="AC92" s="2">
        <v>2407</v>
      </c>
      <c r="AD92" s="2">
        <v>15.816016427104723</v>
      </c>
      <c r="AE92" s="2">
        <v>7</v>
      </c>
      <c r="AF92" s="2">
        <v>1</v>
      </c>
      <c r="AG92" s="2">
        <v>306</v>
      </c>
      <c r="AH92" s="2">
        <v>10.053388090349076</v>
      </c>
      <c r="AI92" s="2">
        <v>4</v>
      </c>
      <c r="AJ92" s="2">
        <v>3502</v>
      </c>
      <c r="AK92" s="2">
        <v>28.763860369609855</v>
      </c>
      <c r="AL92" s="2">
        <v>2</v>
      </c>
      <c r="AM92" s="2">
        <v>110</v>
      </c>
      <c r="AN92" s="2">
        <v>1.8069815195071868</v>
      </c>
      <c r="AO92" s="2">
        <v>0</v>
      </c>
      <c r="AP92" s="2">
        <v>0</v>
      </c>
      <c r="AQ92" s="2">
        <v>0</v>
      </c>
      <c r="AR92" s="2"/>
      <c r="AS92" s="2"/>
      <c r="AT92" s="44">
        <v>43525</v>
      </c>
      <c r="AU92" s="44">
        <v>43890</v>
      </c>
      <c r="AV92" s="85" t="s">
        <v>249</v>
      </c>
      <c r="AW92" s="2"/>
      <c r="AX92" s="2"/>
      <c r="AY92" s="2"/>
      <c r="AZ92" s="2"/>
    </row>
    <row r="93" spans="1:52" x14ac:dyDescent="0.2">
      <c r="A93" s="84" t="s">
        <v>111</v>
      </c>
      <c r="B93" s="2">
        <v>7</v>
      </c>
      <c r="C93" s="2">
        <v>2</v>
      </c>
      <c r="D93" s="2">
        <v>0</v>
      </c>
      <c r="E93" s="2">
        <v>3</v>
      </c>
      <c r="F93" s="2"/>
      <c r="G93" s="2">
        <v>4</v>
      </c>
      <c r="H93" s="2">
        <v>3</v>
      </c>
      <c r="I93" s="2">
        <v>3</v>
      </c>
      <c r="J93" s="2">
        <v>2757</v>
      </c>
      <c r="K93" s="2">
        <v>30.193018480492814</v>
      </c>
      <c r="L93" s="2"/>
      <c r="M93" s="2"/>
      <c r="N93" s="2">
        <v>1</v>
      </c>
      <c r="O93" s="2"/>
      <c r="P93" s="2">
        <v>1</v>
      </c>
      <c r="Q93" s="2">
        <v>3</v>
      </c>
      <c r="R93" s="2">
        <v>3</v>
      </c>
      <c r="S93" s="2"/>
      <c r="T93" s="2"/>
      <c r="U93" s="2"/>
      <c r="V93" s="2"/>
      <c r="W93" s="2"/>
      <c r="X93" s="2"/>
      <c r="Y93" s="2">
        <v>0</v>
      </c>
      <c r="Z93" s="2">
        <v>1</v>
      </c>
      <c r="AA93" s="2"/>
      <c r="AB93" s="2">
        <v>7</v>
      </c>
      <c r="AC93" s="2">
        <v>6349</v>
      </c>
      <c r="AD93" s="2">
        <v>29.798767967145789</v>
      </c>
      <c r="AE93" s="2">
        <v>3</v>
      </c>
      <c r="AF93" s="2">
        <v>0</v>
      </c>
      <c r="AG93" s="2">
        <v>0</v>
      </c>
      <c r="AH93" s="2">
        <v>0</v>
      </c>
      <c r="AI93" s="2">
        <v>1</v>
      </c>
      <c r="AJ93" s="2">
        <v>655</v>
      </c>
      <c r="AK93" s="2">
        <v>21.519507186858316</v>
      </c>
      <c r="AL93" s="2">
        <v>1</v>
      </c>
      <c r="AM93" s="2">
        <v>314</v>
      </c>
      <c r="AN93" s="2">
        <v>10.316221765913758</v>
      </c>
      <c r="AO93" s="2">
        <v>1</v>
      </c>
      <c r="AP93" s="2">
        <v>307</v>
      </c>
      <c r="AQ93" s="2">
        <v>10.086242299794661</v>
      </c>
      <c r="AR93" s="2"/>
      <c r="AS93" s="2"/>
      <c r="AT93" s="44">
        <v>43525</v>
      </c>
      <c r="AU93" s="44">
        <v>43890</v>
      </c>
      <c r="AV93" s="85" t="s">
        <v>248</v>
      </c>
      <c r="AW93" s="2"/>
      <c r="AX93" s="2"/>
      <c r="AY93" s="2"/>
      <c r="AZ93" s="2"/>
    </row>
    <row r="94" spans="1:52" x14ac:dyDescent="0.2">
      <c r="A94" s="84" t="s">
        <v>112</v>
      </c>
      <c r="B94" s="2">
        <v>20</v>
      </c>
      <c r="C94" s="2">
        <v>14</v>
      </c>
      <c r="D94" s="2">
        <v>0</v>
      </c>
      <c r="E94" s="2">
        <v>13</v>
      </c>
      <c r="F94" s="2">
        <v>2</v>
      </c>
      <c r="G94" s="2">
        <v>6</v>
      </c>
      <c r="H94" s="2">
        <v>1</v>
      </c>
      <c r="I94" s="2">
        <v>1</v>
      </c>
      <c r="J94" s="2">
        <v>2132</v>
      </c>
      <c r="K94" s="2">
        <v>70.045174537987677</v>
      </c>
      <c r="L94" s="2">
        <v>11</v>
      </c>
      <c r="M94" s="2">
        <v>4</v>
      </c>
      <c r="N94" s="2">
        <v>6</v>
      </c>
      <c r="O94" s="2"/>
      <c r="P94" s="2">
        <v>6</v>
      </c>
      <c r="Q94" s="2">
        <v>6</v>
      </c>
      <c r="R94" s="2">
        <v>18</v>
      </c>
      <c r="S94" s="2"/>
      <c r="T94" s="2">
        <v>61</v>
      </c>
      <c r="U94" s="2"/>
      <c r="V94" s="2"/>
      <c r="W94" s="2"/>
      <c r="X94" s="2"/>
      <c r="Y94" s="2">
        <v>0</v>
      </c>
      <c r="Z94" s="2">
        <v>2</v>
      </c>
      <c r="AA94" s="2"/>
      <c r="AB94" s="2">
        <v>19</v>
      </c>
      <c r="AC94" s="2">
        <v>13597</v>
      </c>
      <c r="AD94" s="2">
        <v>23.511509780611693</v>
      </c>
      <c r="AE94" s="2">
        <v>18</v>
      </c>
      <c r="AF94" s="2">
        <v>4</v>
      </c>
      <c r="AG94" s="2">
        <v>2113</v>
      </c>
      <c r="AH94" s="2">
        <v>17.355236139630389</v>
      </c>
      <c r="AI94" s="2">
        <v>6</v>
      </c>
      <c r="AJ94" s="2">
        <v>8139</v>
      </c>
      <c r="AK94" s="2">
        <v>44.566735112936342</v>
      </c>
      <c r="AL94" s="2">
        <v>2</v>
      </c>
      <c r="AM94" s="2">
        <v>467</v>
      </c>
      <c r="AN94" s="2">
        <v>7.6714579055441474</v>
      </c>
      <c r="AO94" s="2">
        <v>6</v>
      </c>
      <c r="AP94" s="2">
        <v>6742</v>
      </c>
      <c r="AQ94" s="2">
        <v>36.917180013689254</v>
      </c>
      <c r="AR94" s="2"/>
      <c r="AS94" s="2">
        <v>2</v>
      </c>
      <c r="AT94" s="44">
        <v>43525</v>
      </c>
      <c r="AU94" s="44">
        <v>43890</v>
      </c>
      <c r="AV94" s="85" t="s">
        <v>246</v>
      </c>
      <c r="AW94" s="2"/>
      <c r="AX94" s="2"/>
      <c r="AY94" s="2"/>
      <c r="AZ94" s="2"/>
    </row>
    <row r="95" spans="1:52" x14ac:dyDescent="0.2">
      <c r="A95" s="84" t="s">
        <v>113</v>
      </c>
      <c r="B95" s="2">
        <v>24</v>
      </c>
      <c r="C95" s="2">
        <v>16</v>
      </c>
      <c r="D95" s="2">
        <v>0</v>
      </c>
      <c r="E95" s="2">
        <v>19</v>
      </c>
      <c r="F95" s="2"/>
      <c r="G95" s="2">
        <v>5</v>
      </c>
      <c r="H95" s="2">
        <v>3</v>
      </c>
      <c r="I95" s="2">
        <v>3</v>
      </c>
      <c r="J95" s="2">
        <v>1772</v>
      </c>
      <c r="K95" s="2">
        <v>19.405886379192332</v>
      </c>
      <c r="L95" s="2">
        <v>9</v>
      </c>
      <c r="M95" s="2">
        <v>2</v>
      </c>
      <c r="N95" s="2">
        <v>8</v>
      </c>
      <c r="O95" s="2"/>
      <c r="P95" s="2">
        <v>1</v>
      </c>
      <c r="Q95" s="2">
        <v>5</v>
      </c>
      <c r="R95" s="2">
        <v>14</v>
      </c>
      <c r="S95" s="2"/>
      <c r="T95" s="2"/>
      <c r="U95" s="2">
        <v>2393</v>
      </c>
      <c r="V95" s="2"/>
      <c r="W95" s="2"/>
      <c r="X95" s="2"/>
      <c r="Y95" s="2">
        <v>0</v>
      </c>
      <c r="Z95" s="2">
        <v>3</v>
      </c>
      <c r="AA95" s="2"/>
      <c r="AB95" s="2">
        <v>22</v>
      </c>
      <c r="AC95" s="2">
        <v>13709</v>
      </c>
      <c r="AD95" s="2">
        <v>20.472652604069442</v>
      </c>
      <c r="AE95" s="2">
        <v>14</v>
      </c>
      <c r="AF95" s="2">
        <v>2</v>
      </c>
      <c r="AG95" s="2">
        <v>280</v>
      </c>
      <c r="AH95" s="2">
        <v>4.59958932238193</v>
      </c>
      <c r="AI95" s="2">
        <v>8</v>
      </c>
      <c r="AJ95" s="2">
        <v>6772</v>
      </c>
      <c r="AK95" s="2">
        <v>27.811088295687885</v>
      </c>
      <c r="AL95" s="2">
        <v>3</v>
      </c>
      <c r="AM95" s="2">
        <v>252</v>
      </c>
      <c r="AN95" s="2">
        <v>2.7597535934291582</v>
      </c>
      <c r="AO95" s="2">
        <v>1</v>
      </c>
      <c r="AP95" s="2">
        <v>365</v>
      </c>
      <c r="AQ95" s="2">
        <v>11.991786447638603</v>
      </c>
      <c r="AR95" s="2">
        <v>2</v>
      </c>
      <c r="AS95" s="2"/>
      <c r="AT95" s="44">
        <v>43525</v>
      </c>
      <c r="AU95" s="44">
        <v>43890</v>
      </c>
      <c r="AV95" s="85" t="s">
        <v>246</v>
      </c>
      <c r="AW95" s="2"/>
      <c r="AX95" s="2"/>
      <c r="AY95" s="2"/>
      <c r="AZ95" s="2"/>
    </row>
    <row r="96" spans="1:52" x14ac:dyDescent="0.2">
      <c r="A96" s="84" t="s">
        <v>114</v>
      </c>
      <c r="B96" s="2">
        <v>23</v>
      </c>
      <c r="C96" s="2">
        <v>23</v>
      </c>
      <c r="D96" s="2">
        <v>0</v>
      </c>
      <c r="E96" s="2">
        <v>20</v>
      </c>
      <c r="F96" s="2">
        <v>1</v>
      </c>
      <c r="G96" s="2">
        <v>0</v>
      </c>
      <c r="H96" s="2">
        <v>1</v>
      </c>
      <c r="I96" s="2">
        <v>1</v>
      </c>
      <c r="J96" s="2">
        <v>317</v>
      </c>
      <c r="K96" s="2">
        <v>10.414784394250514</v>
      </c>
      <c r="L96" s="2">
        <v>3</v>
      </c>
      <c r="M96" s="2">
        <v>1</v>
      </c>
      <c r="N96" s="2">
        <v>1</v>
      </c>
      <c r="O96" s="2"/>
      <c r="P96" s="2">
        <v>2</v>
      </c>
      <c r="Q96" s="2">
        <v>6</v>
      </c>
      <c r="R96" s="2">
        <v>5</v>
      </c>
      <c r="S96" s="2"/>
      <c r="T96" s="2"/>
      <c r="U96" s="2"/>
      <c r="V96" s="2"/>
      <c r="W96" s="2">
        <v>1271</v>
      </c>
      <c r="X96" s="2"/>
      <c r="Y96" s="2">
        <v>0</v>
      </c>
      <c r="Z96" s="2">
        <v>1</v>
      </c>
      <c r="AA96" s="2"/>
      <c r="AB96" s="2">
        <v>22</v>
      </c>
      <c r="AC96" s="2">
        <v>16763</v>
      </c>
      <c r="AD96" s="2">
        <v>25.033414224379317</v>
      </c>
      <c r="AE96" s="2">
        <v>5</v>
      </c>
      <c r="AF96" s="2">
        <v>1</v>
      </c>
      <c r="AG96" s="2">
        <v>110</v>
      </c>
      <c r="AH96" s="2">
        <v>3.6139630390143735</v>
      </c>
      <c r="AI96" s="2">
        <v>1</v>
      </c>
      <c r="AJ96" s="2">
        <v>761</v>
      </c>
      <c r="AK96" s="2">
        <v>25.002053388090349</v>
      </c>
      <c r="AL96" s="2">
        <v>1</v>
      </c>
      <c r="AM96" s="2">
        <v>18</v>
      </c>
      <c r="AN96" s="2">
        <v>0.59137577002053388</v>
      </c>
      <c r="AO96" s="2">
        <v>2</v>
      </c>
      <c r="AP96" s="2">
        <v>1804</v>
      </c>
      <c r="AQ96" s="2">
        <v>29.634496919917865</v>
      </c>
      <c r="AR96" s="2"/>
      <c r="AS96" s="2"/>
      <c r="AT96" s="44">
        <v>43525</v>
      </c>
      <c r="AU96" s="44">
        <v>43890</v>
      </c>
      <c r="AV96" s="85" t="s">
        <v>249</v>
      </c>
      <c r="AW96" s="2"/>
      <c r="AX96" s="2"/>
      <c r="AY96" s="2"/>
      <c r="AZ96" s="2"/>
    </row>
    <row r="97" spans="1:52" x14ac:dyDescent="0.2">
      <c r="A97" s="84" t="s">
        <v>115</v>
      </c>
      <c r="B97" s="2">
        <v>41</v>
      </c>
      <c r="C97" s="2">
        <v>33</v>
      </c>
      <c r="D97" s="2">
        <v>0</v>
      </c>
      <c r="E97" s="2">
        <v>33</v>
      </c>
      <c r="F97" s="2"/>
      <c r="G97" s="2">
        <v>8</v>
      </c>
      <c r="H97" s="2">
        <v>5</v>
      </c>
      <c r="I97" s="2">
        <v>5</v>
      </c>
      <c r="J97" s="2">
        <v>4802</v>
      </c>
      <c r="K97" s="2">
        <v>31.553182751540039</v>
      </c>
      <c r="L97" s="2">
        <v>6</v>
      </c>
      <c r="M97" s="2">
        <v>3</v>
      </c>
      <c r="N97" s="2"/>
      <c r="O97" s="2"/>
      <c r="P97" s="2"/>
      <c r="Q97" s="2">
        <v>12</v>
      </c>
      <c r="R97" s="2">
        <v>5</v>
      </c>
      <c r="S97" s="2"/>
      <c r="T97" s="2"/>
      <c r="U97" s="2"/>
      <c r="V97" s="2"/>
      <c r="W97" s="2"/>
      <c r="X97" s="2"/>
      <c r="Y97" s="2">
        <v>0</v>
      </c>
      <c r="Z97" s="2">
        <v>2</v>
      </c>
      <c r="AA97" s="2"/>
      <c r="AB97" s="2">
        <v>41</v>
      </c>
      <c r="AC97" s="2">
        <v>46135</v>
      </c>
      <c r="AD97" s="2">
        <v>36.968998848099368</v>
      </c>
      <c r="AE97" s="2">
        <v>9</v>
      </c>
      <c r="AF97" s="2">
        <v>3</v>
      </c>
      <c r="AG97" s="2">
        <v>676</v>
      </c>
      <c r="AH97" s="2">
        <v>7.4031485284052021</v>
      </c>
      <c r="AI97" s="2">
        <v>0</v>
      </c>
      <c r="AJ97" s="2">
        <v>0</v>
      </c>
      <c r="AK97" s="2">
        <v>0</v>
      </c>
      <c r="AL97" s="2">
        <v>2</v>
      </c>
      <c r="AM97" s="2">
        <v>1338</v>
      </c>
      <c r="AN97" s="2">
        <v>21.979466119096511</v>
      </c>
      <c r="AO97" s="2">
        <v>0</v>
      </c>
      <c r="AP97" s="2">
        <v>0</v>
      </c>
      <c r="AQ97" s="2">
        <v>0</v>
      </c>
      <c r="AR97" s="2"/>
      <c r="AS97" s="2"/>
      <c r="AT97" s="44">
        <v>43525</v>
      </c>
      <c r="AU97" s="44">
        <v>43890</v>
      </c>
      <c r="AV97" s="85" t="s">
        <v>248</v>
      </c>
      <c r="AW97" s="2"/>
      <c r="AX97" s="2"/>
      <c r="AY97" s="2"/>
      <c r="AZ97" s="2"/>
    </row>
    <row r="98" spans="1:52" x14ac:dyDescent="0.2">
      <c r="A98" s="84" t="s">
        <v>116</v>
      </c>
      <c r="B98" s="2">
        <v>27</v>
      </c>
      <c r="C98" s="2">
        <v>26</v>
      </c>
      <c r="D98" s="2">
        <v>0</v>
      </c>
      <c r="E98" s="2">
        <v>24</v>
      </c>
      <c r="F98" s="2"/>
      <c r="G98" s="2">
        <v>1</v>
      </c>
      <c r="H98" s="2">
        <v>2</v>
      </c>
      <c r="I98" s="2">
        <v>2</v>
      </c>
      <c r="J98" s="2">
        <v>893</v>
      </c>
      <c r="K98" s="2">
        <v>14.669404517453799</v>
      </c>
      <c r="L98" s="2">
        <v>18</v>
      </c>
      <c r="M98" s="2">
        <v>10</v>
      </c>
      <c r="N98" s="2">
        <v>4</v>
      </c>
      <c r="O98" s="2">
        <v>1</v>
      </c>
      <c r="P98" s="2">
        <v>6</v>
      </c>
      <c r="Q98" s="2">
        <v>1</v>
      </c>
      <c r="R98" s="2">
        <v>25</v>
      </c>
      <c r="S98" s="2"/>
      <c r="T98" s="2"/>
      <c r="U98" s="2"/>
      <c r="V98" s="2"/>
      <c r="W98" s="2"/>
      <c r="X98" s="2"/>
      <c r="Y98" s="2">
        <v>0</v>
      </c>
      <c r="Z98" s="2">
        <v>4</v>
      </c>
      <c r="AA98" s="2"/>
      <c r="AB98" s="2">
        <v>27</v>
      </c>
      <c r="AC98" s="2">
        <v>15270</v>
      </c>
      <c r="AD98" s="2">
        <v>18.580880675336527</v>
      </c>
      <c r="AE98" s="2">
        <v>26</v>
      </c>
      <c r="AF98" s="2">
        <v>10</v>
      </c>
      <c r="AG98" s="2">
        <v>2259</v>
      </c>
      <c r="AH98" s="2">
        <v>7.4217659137577003</v>
      </c>
      <c r="AI98" s="2">
        <v>4</v>
      </c>
      <c r="AJ98" s="2">
        <v>4066</v>
      </c>
      <c r="AK98" s="2">
        <v>33.396303901437371</v>
      </c>
      <c r="AL98" s="2">
        <v>4</v>
      </c>
      <c r="AM98" s="2">
        <v>246</v>
      </c>
      <c r="AN98" s="2">
        <v>2.020533880903491</v>
      </c>
      <c r="AO98" s="2">
        <v>6</v>
      </c>
      <c r="AP98" s="2">
        <v>2976</v>
      </c>
      <c r="AQ98" s="2">
        <v>16.295687885010267</v>
      </c>
      <c r="AR98" s="2"/>
      <c r="AS98" s="2"/>
      <c r="AT98" s="44">
        <v>43525</v>
      </c>
      <c r="AU98" s="44">
        <v>43890</v>
      </c>
      <c r="AV98" s="85" t="s">
        <v>247</v>
      </c>
      <c r="AW98" s="2"/>
      <c r="AX98" s="2"/>
      <c r="AY98" s="2"/>
      <c r="AZ98" s="2"/>
    </row>
    <row r="99" spans="1:52" x14ac:dyDescent="0.2">
      <c r="A99" s="84" t="s">
        <v>117</v>
      </c>
      <c r="B99" s="2"/>
      <c r="C99" s="2">
        <v>0</v>
      </c>
      <c r="D99" s="2">
        <v>0</v>
      </c>
      <c r="E99" s="2"/>
      <c r="F99" s="2"/>
      <c r="G99" s="2">
        <v>0</v>
      </c>
      <c r="H99" s="2">
        <v>0</v>
      </c>
      <c r="I99" s="2"/>
      <c r="J99" s="2"/>
      <c r="K99" s="2"/>
      <c r="L99" s="2"/>
      <c r="M99" s="2"/>
      <c r="N99" s="2"/>
      <c r="O99" s="2"/>
      <c r="P99" s="2"/>
      <c r="Q99" s="2">
        <v>0</v>
      </c>
      <c r="R99" s="2"/>
      <c r="S99" s="2"/>
      <c r="T99" s="2"/>
      <c r="U99" s="2"/>
      <c r="V99" s="2"/>
      <c r="W99" s="2"/>
      <c r="X99" s="2"/>
      <c r="Y99" s="2">
        <v>0</v>
      </c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44">
        <v>43525</v>
      </c>
      <c r="AU99" s="44">
        <v>43890</v>
      </c>
      <c r="AV99" s="85" t="s">
        <v>250</v>
      </c>
      <c r="AW99" s="2"/>
      <c r="AX99" s="2"/>
      <c r="AY99" s="2"/>
      <c r="AZ99" s="2"/>
    </row>
    <row r="100" spans="1:52" x14ac:dyDescent="0.2">
      <c r="A100" s="84" t="s">
        <v>118</v>
      </c>
      <c r="B100" s="2">
        <v>33</v>
      </c>
      <c r="C100" s="2">
        <v>29</v>
      </c>
      <c r="D100" s="2">
        <v>0</v>
      </c>
      <c r="E100" s="2">
        <v>19</v>
      </c>
      <c r="F100" s="2"/>
      <c r="G100" s="2">
        <v>4</v>
      </c>
      <c r="H100" s="2">
        <v>3</v>
      </c>
      <c r="I100" s="2">
        <v>3</v>
      </c>
      <c r="J100" s="2">
        <v>2092</v>
      </c>
      <c r="K100" s="2">
        <v>22.910335386721425</v>
      </c>
      <c r="L100" s="2">
        <v>6</v>
      </c>
      <c r="M100" s="2">
        <v>2</v>
      </c>
      <c r="N100" s="2">
        <v>13</v>
      </c>
      <c r="O100" s="2"/>
      <c r="P100" s="2">
        <v>15</v>
      </c>
      <c r="Q100" s="2">
        <v>16</v>
      </c>
      <c r="R100" s="2">
        <v>33</v>
      </c>
      <c r="S100" s="2"/>
      <c r="T100" s="2"/>
      <c r="U100" s="2">
        <v>5685</v>
      </c>
      <c r="V100" s="2"/>
      <c r="W100" s="2">
        <v>5215</v>
      </c>
      <c r="X100" s="2">
        <v>1</v>
      </c>
      <c r="Y100" s="2">
        <v>0</v>
      </c>
      <c r="Z100" s="2">
        <v>1</v>
      </c>
      <c r="AA100" s="2">
        <v>1</v>
      </c>
      <c r="AB100" s="2">
        <v>26</v>
      </c>
      <c r="AC100" s="2">
        <v>40992</v>
      </c>
      <c r="AD100" s="2">
        <v>51.798452061285737</v>
      </c>
      <c r="AE100" s="2">
        <v>34</v>
      </c>
      <c r="AF100" s="2">
        <v>2</v>
      </c>
      <c r="AG100" s="2">
        <v>826</v>
      </c>
      <c r="AH100" s="2">
        <v>13.568788501026694</v>
      </c>
      <c r="AI100" s="2">
        <v>13</v>
      </c>
      <c r="AJ100" s="2">
        <v>23003</v>
      </c>
      <c r="AK100" s="2">
        <v>58.134259990522828</v>
      </c>
      <c r="AL100" s="2">
        <v>1</v>
      </c>
      <c r="AM100" s="2">
        <v>449</v>
      </c>
      <c r="AN100" s="2">
        <v>14.751540041067761</v>
      </c>
      <c r="AO100" s="2">
        <v>15</v>
      </c>
      <c r="AP100" s="2">
        <v>20727</v>
      </c>
      <c r="AQ100" s="2">
        <v>45.397946611909653</v>
      </c>
      <c r="AR100" s="2">
        <v>3</v>
      </c>
      <c r="AS100" s="2">
        <v>1</v>
      </c>
      <c r="AT100" s="44">
        <v>43525</v>
      </c>
      <c r="AU100" s="44">
        <v>43890</v>
      </c>
      <c r="AV100" s="85" t="s">
        <v>250</v>
      </c>
      <c r="AW100" s="2"/>
      <c r="AX100" s="2"/>
      <c r="AY100" s="2"/>
      <c r="AZ100" s="2"/>
    </row>
    <row r="101" spans="1:52" x14ac:dyDescent="0.2">
      <c r="A101" s="84" t="s">
        <v>119</v>
      </c>
      <c r="B101" s="2">
        <v>3</v>
      </c>
      <c r="C101" s="2">
        <v>0</v>
      </c>
      <c r="D101" s="2">
        <v>0</v>
      </c>
      <c r="E101" s="2">
        <v>1</v>
      </c>
      <c r="F101" s="2"/>
      <c r="G101" s="2">
        <v>3</v>
      </c>
      <c r="H101" s="2">
        <v>2</v>
      </c>
      <c r="I101" s="2">
        <v>2</v>
      </c>
      <c r="J101" s="2">
        <v>1721</v>
      </c>
      <c r="K101" s="2">
        <v>28.271047227926079</v>
      </c>
      <c r="L101" s="2">
        <v>3</v>
      </c>
      <c r="M101" s="2">
        <v>5</v>
      </c>
      <c r="N101" s="2"/>
      <c r="O101" s="2"/>
      <c r="P101" s="2">
        <v>1</v>
      </c>
      <c r="Q101" s="2">
        <v>0</v>
      </c>
      <c r="R101" s="2">
        <v>6</v>
      </c>
      <c r="S101" s="2"/>
      <c r="T101" s="2"/>
      <c r="U101" s="2"/>
      <c r="V101" s="2"/>
      <c r="W101" s="2"/>
      <c r="X101" s="2"/>
      <c r="Y101" s="2">
        <v>0</v>
      </c>
      <c r="Z101" s="2"/>
      <c r="AA101" s="2"/>
      <c r="AB101" s="2">
        <v>3</v>
      </c>
      <c r="AC101" s="2">
        <v>2424</v>
      </c>
      <c r="AD101" s="2">
        <v>26.546201232032853</v>
      </c>
      <c r="AE101" s="2">
        <v>6</v>
      </c>
      <c r="AF101" s="2">
        <v>5</v>
      </c>
      <c r="AG101" s="2">
        <v>3090</v>
      </c>
      <c r="AH101" s="2">
        <v>20.303901437371664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1</v>
      </c>
      <c r="AP101" s="2">
        <v>1465</v>
      </c>
      <c r="AQ101" s="2">
        <v>48.131416837782339</v>
      </c>
      <c r="AR101" s="2"/>
      <c r="AS101" s="2"/>
      <c r="AT101" s="44">
        <v>43525</v>
      </c>
      <c r="AU101" s="44">
        <v>43890</v>
      </c>
      <c r="AV101" s="85" t="s">
        <v>248</v>
      </c>
      <c r="AW101" s="2"/>
      <c r="AX101" s="2"/>
      <c r="AY101" s="2"/>
      <c r="AZ101" s="2"/>
    </row>
    <row r="102" spans="1:52" x14ac:dyDescent="0.2">
      <c r="A102" s="84" t="s">
        <v>120</v>
      </c>
      <c r="B102" s="2">
        <v>8</v>
      </c>
      <c r="C102" s="2">
        <v>7</v>
      </c>
      <c r="D102" s="2">
        <v>0</v>
      </c>
      <c r="E102" s="2">
        <v>5</v>
      </c>
      <c r="F102" s="2"/>
      <c r="G102" s="2">
        <v>0</v>
      </c>
      <c r="H102" s="2">
        <v>2</v>
      </c>
      <c r="I102" s="2">
        <v>2</v>
      </c>
      <c r="J102" s="2">
        <v>573</v>
      </c>
      <c r="K102" s="2">
        <v>9.4127310061601648</v>
      </c>
      <c r="L102" s="2">
        <v>1</v>
      </c>
      <c r="M102" s="2"/>
      <c r="N102" s="2">
        <v>1</v>
      </c>
      <c r="O102" s="2"/>
      <c r="P102" s="2">
        <v>1</v>
      </c>
      <c r="Q102" s="2">
        <v>0</v>
      </c>
      <c r="R102" s="2">
        <v>2</v>
      </c>
      <c r="S102" s="2"/>
      <c r="T102" s="2"/>
      <c r="U102" s="2"/>
      <c r="V102" s="2"/>
      <c r="W102" s="2"/>
      <c r="X102" s="2"/>
      <c r="Y102" s="2">
        <v>0</v>
      </c>
      <c r="Z102" s="2"/>
      <c r="AA102" s="2"/>
      <c r="AB102" s="2">
        <v>8</v>
      </c>
      <c r="AC102" s="2">
        <v>3194</v>
      </c>
      <c r="AD102" s="2">
        <v>13.117043121149898</v>
      </c>
      <c r="AE102" s="2">
        <v>2</v>
      </c>
      <c r="AF102" s="2">
        <v>0</v>
      </c>
      <c r="AG102" s="2">
        <v>0</v>
      </c>
      <c r="AH102" s="2">
        <v>0</v>
      </c>
      <c r="AI102" s="2">
        <v>1</v>
      </c>
      <c r="AJ102" s="2">
        <v>1134</v>
      </c>
      <c r="AK102" s="2">
        <v>37.256673511293634</v>
      </c>
      <c r="AL102" s="2">
        <v>0</v>
      </c>
      <c r="AM102" s="2">
        <v>0</v>
      </c>
      <c r="AN102" s="2">
        <v>0</v>
      </c>
      <c r="AO102" s="2">
        <v>1</v>
      </c>
      <c r="AP102" s="2">
        <v>338</v>
      </c>
      <c r="AQ102" s="2">
        <v>11.104722792607802</v>
      </c>
      <c r="AR102" s="2"/>
      <c r="AS102" s="2"/>
      <c r="AT102" s="44">
        <v>43525</v>
      </c>
      <c r="AU102" s="44">
        <v>43890</v>
      </c>
      <c r="AV102" s="85" t="s">
        <v>248</v>
      </c>
      <c r="AW102" s="2"/>
      <c r="AX102" s="2"/>
      <c r="AY102" s="2"/>
      <c r="AZ102" s="2"/>
    </row>
    <row r="103" spans="1:52" x14ac:dyDescent="0.2">
      <c r="A103" s="84" t="s">
        <v>121</v>
      </c>
      <c r="B103" s="2">
        <v>20</v>
      </c>
      <c r="C103" s="2">
        <v>17</v>
      </c>
      <c r="D103" s="2">
        <v>0</v>
      </c>
      <c r="E103" s="2">
        <v>15</v>
      </c>
      <c r="F103" s="2"/>
      <c r="G103" s="2">
        <v>2</v>
      </c>
      <c r="H103" s="2">
        <v>4</v>
      </c>
      <c r="I103" s="2">
        <v>4</v>
      </c>
      <c r="J103" s="2">
        <v>3603</v>
      </c>
      <c r="K103" s="2">
        <v>29.593429158110883</v>
      </c>
      <c r="L103" s="2">
        <v>4</v>
      </c>
      <c r="M103" s="2">
        <v>3</v>
      </c>
      <c r="N103" s="2">
        <v>3</v>
      </c>
      <c r="O103" s="2"/>
      <c r="P103" s="2">
        <v>2</v>
      </c>
      <c r="Q103" s="2">
        <v>1</v>
      </c>
      <c r="R103" s="2">
        <v>9</v>
      </c>
      <c r="S103" s="2">
        <v>15</v>
      </c>
      <c r="T103" s="2"/>
      <c r="U103" s="2">
        <v>478</v>
      </c>
      <c r="V103" s="2"/>
      <c r="W103" s="2"/>
      <c r="X103" s="2"/>
      <c r="Y103" s="2">
        <v>0</v>
      </c>
      <c r="Z103" s="2">
        <v>1</v>
      </c>
      <c r="AA103" s="2"/>
      <c r="AB103" s="2">
        <v>18</v>
      </c>
      <c r="AC103" s="2">
        <v>11353</v>
      </c>
      <c r="AD103" s="2">
        <v>20.72187999087383</v>
      </c>
      <c r="AE103" s="2">
        <v>9</v>
      </c>
      <c r="AF103" s="2">
        <v>3</v>
      </c>
      <c r="AG103" s="2">
        <v>440</v>
      </c>
      <c r="AH103" s="2">
        <v>4.8186173853524981</v>
      </c>
      <c r="AI103" s="2">
        <v>3</v>
      </c>
      <c r="AJ103" s="2">
        <v>1737</v>
      </c>
      <c r="AK103" s="2">
        <v>19.022587268993838</v>
      </c>
      <c r="AL103" s="2">
        <v>1</v>
      </c>
      <c r="AM103" s="2">
        <v>129</v>
      </c>
      <c r="AN103" s="2">
        <v>4.2381930184804926</v>
      </c>
      <c r="AO103" s="2">
        <v>2</v>
      </c>
      <c r="AP103" s="2">
        <v>1866</v>
      </c>
      <c r="AQ103" s="2">
        <v>30.652977412731005</v>
      </c>
      <c r="AR103" s="2">
        <v>1</v>
      </c>
      <c r="AS103" s="2"/>
      <c r="AT103" s="44">
        <v>43525</v>
      </c>
      <c r="AU103" s="44">
        <v>43890</v>
      </c>
      <c r="AV103" s="85" t="s">
        <v>250</v>
      </c>
      <c r="AW103" s="2"/>
      <c r="AX103" s="2"/>
      <c r="AY103" s="2"/>
      <c r="AZ103" s="2"/>
    </row>
    <row r="104" spans="1:52" x14ac:dyDescent="0.2">
      <c r="A104" s="84" t="s">
        <v>122</v>
      </c>
      <c r="B104" s="2">
        <v>86</v>
      </c>
      <c r="C104" s="2">
        <v>57</v>
      </c>
      <c r="D104" s="2">
        <v>0</v>
      </c>
      <c r="E104" s="2">
        <v>52</v>
      </c>
      <c r="F104" s="2">
        <v>7</v>
      </c>
      <c r="G104" s="2">
        <v>21</v>
      </c>
      <c r="H104" s="2">
        <v>20</v>
      </c>
      <c r="I104" s="2">
        <v>20</v>
      </c>
      <c r="J104" s="2">
        <v>15725</v>
      </c>
      <c r="K104" s="2">
        <v>25.831622176591377</v>
      </c>
      <c r="L104" s="2">
        <v>51</v>
      </c>
      <c r="M104" s="2">
        <v>5</v>
      </c>
      <c r="N104" s="2">
        <v>3</v>
      </c>
      <c r="O104" s="2">
        <v>1</v>
      </c>
      <c r="P104" s="2">
        <v>22</v>
      </c>
      <c r="Q104" s="2">
        <v>25</v>
      </c>
      <c r="R104" s="2">
        <v>33</v>
      </c>
      <c r="S104" s="2"/>
      <c r="T104" s="2"/>
      <c r="U104" s="2"/>
      <c r="V104" s="2"/>
      <c r="W104" s="2">
        <v>2888</v>
      </c>
      <c r="X104" s="2"/>
      <c r="Y104" s="2">
        <v>0</v>
      </c>
      <c r="Z104" s="2">
        <v>2</v>
      </c>
      <c r="AA104" s="2"/>
      <c r="AB104" s="2">
        <v>84</v>
      </c>
      <c r="AC104" s="2">
        <v>78537</v>
      </c>
      <c r="AD104" s="2">
        <v>30.717512466999118</v>
      </c>
      <c r="AE104" s="2">
        <v>34</v>
      </c>
      <c r="AF104" s="2">
        <v>5</v>
      </c>
      <c r="AG104" s="2">
        <v>3421</v>
      </c>
      <c r="AH104" s="2">
        <v>22.478850102669405</v>
      </c>
      <c r="AI104" s="2">
        <v>3</v>
      </c>
      <c r="AJ104" s="2">
        <v>2551</v>
      </c>
      <c r="AK104" s="2">
        <v>27.937029431895962</v>
      </c>
      <c r="AL104" s="2">
        <v>2</v>
      </c>
      <c r="AM104" s="2">
        <v>65</v>
      </c>
      <c r="AN104" s="2">
        <v>1.0677618069815196</v>
      </c>
      <c r="AO104" s="2">
        <v>22</v>
      </c>
      <c r="AP104" s="2">
        <v>23226</v>
      </c>
      <c r="AQ104" s="2">
        <v>34.685084935598283</v>
      </c>
      <c r="AR104" s="2"/>
      <c r="AS104" s="2">
        <v>2</v>
      </c>
      <c r="AT104" s="44">
        <v>43525</v>
      </c>
      <c r="AU104" s="44">
        <v>43890</v>
      </c>
      <c r="AV104" s="85" t="s">
        <v>246</v>
      </c>
      <c r="AW104" s="2"/>
      <c r="AX104" s="2"/>
      <c r="AY104" s="2"/>
      <c r="AZ104" s="2"/>
    </row>
    <row r="105" spans="1:52" x14ac:dyDescent="0.2">
      <c r="A105" s="84" t="s">
        <v>123</v>
      </c>
      <c r="B105" s="2">
        <v>24</v>
      </c>
      <c r="C105" s="2">
        <v>18</v>
      </c>
      <c r="D105" s="2">
        <v>0</v>
      </c>
      <c r="E105" s="2">
        <v>16</v>
      </c>
      <c r="F105" s="2"/>
      <c r="G105" s="2">
        <v>4</v>
      </c>
      <c r="H105" s="2">
        <v>3</v>
      </c>
      <c r="I105" s="2">
        <v>3</v>
      </c>
      <c r="J105" s="2">
        <v>1899</v>
      </c>
      <c r="K105" s="2">
        <v>20.79671457905544</v>
      </c>
      <c r="L105" s="2">
        <v>7</v>
      </c>
      <c r="M105" s="2">
        <v>10</v>
      </c>
      <c r="N105" s="2">
        <v>12</v>
      </c>
      <c r="O105" s="2"/>
      <c r="P105" s="2">
        <v>10</v>
      </c>
      <c r="Q105" s="2">
        <v>5</v>
      </c>
      <c r="R105" s="2">
        <v>37</v>
      </c>
      <c r="S105" s="2"/>
      <c r="T105" s="2"/>
      <c r="U105" s="2">
        <v>624</v>
      </c>
      <c r="V105" s="2"/>
      <c r="W105" s="2"/>
      <c r="X105" s="2"/>
      <c r="Y105" s="2">
        <v>0</v>
      </c>
      <c r="Z105" s="2">
        <v>5</v>
      </c>
      <c r="AA105" s="2"/>
      <c r="AB105" s="2">
        <v>23</v>
      </c>
      <c r="AC105" s="2">
        <v>14290</v>
      </c>
      <c r="AD105" s="2">
        <v>20.412463172930991</v>
      </c>
      <c r="AE105" s="2">
        <v>37</v>
      </c>
      <c r="AF105" s="2">
        <v>10</v>
      </c>
      <c r="AG105" s="2">
        <v>3286</v>
      </c>
      <c r="AH105" s="2">
        <v>10.795893223819302</v>
      </c>
      <c r="AI105" s="2">
        <v>12</v>
      </c>
      <c r="AJ105" s="2">
        <v>10028</v>
      </c>
      <c r="AK105" s="2">
        <v>27.455167693360711</v>
      </c>
      <c r="AL105" s="2">
        <v>5</v>
      </c>
      <c r="AM105" s="2">
        <v>1854</v>
      </c>
      <c r="AN105" s="2">
        <v>12.182340862422999</v>
      </c>
      <c r="AO105" s="2">
        <v>10</v>
      </c>
      <c r="AP105" s="2">
        <v>11336</v>
      </c>
      <c r="AQ105" s="2">
        <v>37.243531827515397</v>
      </c>
      <c r="AR105" s="2">
        <v>1</v>
      </c>
      <c r="AS105" s="2"/>
      <c r="AT105" s="44">
        <v>43525</v>
      </c>
      <c r="AU105" s="44">
        <v>43890</v>
      </c>
      <c r="AV105" s="85" t="s">
        <v>249</v>
      </c>
      <c r="AW105" s="2"/>
      <c r="AX105" s="2"/>
      <c r="AY105" s="2"/>
      <c r="AZ105" s="2"/>
    </row>
    <row r="106" spans="1:52" x14ac:dyDescent="0.2">
      <c r="A106" s="84" t="s">
        <v>124</v>
      </c>
      <c r="B106" s="2">
        <v>20</v>
      </c>
      <c r="C106" s="2">
        <v>18</v>
      </c>
      <c r="D106" s="2">
        <v>0</v>
      </c>
      <c r="E106" s="2">
        <v>19</v>
      </c>
      <c r="F106" s="2"/>
      <c r="G106" s="2">
        <v>1</v>
      </c>
      <c r="H106" s="2">
        <v>1</v>
      </c>
      <c r="I106" s="2">
        <v>1</v>
      </c>
      <c r="J106" s="2">
        <v>207</v>
      </c>
      <c r="K106" s="2">
        <v>6.8008213552361401</v>
      </c>
      <c r="L106" s="2">
        <v>10</v>
      </c>
      <c r="M106" s="2">
        <v>1</v>
      </c>
      <c r="N106" s="2">
        <v>8</v>
      </c>
      <c r="O106" s="2"/>
      <c r="P106" s="2">
        <v>1</v>
      </c>
      <c r="Q106" s="2">
        <v>0</v>
      </c>
      <c r="R106" s="2">
        <v>10</v>
      </c>
      <c r="S106" s="2"/>
      <c r="T106" s="2"/>
      <c r="U106" s="2"/>
      <c r="V106" s="2"/>
      <c r="W106" s="2"/>
      <c r="X106" s="2"/>
      <c r="Y106" s="2">
        <v>0</v>
      </c>
      <c r="Z106" s="2"/>
      <c r="AA106" s="2"/>
      <c r="AB106" s="2">
        <v>20</v>
      </c>
      <c r="AC106" s="2">
        <v>4577</v>
      </c>
      <c r="AD106" s="2">
        <v>7.5186858316221761</v>
      </c>
      <c r="AE106" s="2">
        <v>10</v>
      </c>
      <c r="AF106" s="2">
        <v>1</v>
      </c>
      <c r="AG106" s="2">
        <v>435</v>
      </c>
      <c r="AH106" s="2">
        <v>14.291581108829568</v>
      </c>
      <c r="AI106" s="2">
        <v>8</v>
      </c>
      <c r="AJ106" s="2">
        <v>3717</v>
      </c>
      <c r="AK106" s="2">
        <v>15.264887063655031</v>
      </c>
      <c r="AL106" s="2">
        <v>0</v>
      </c>
      <c r="AM106" s="2">
        <v>0</v>
      </c>
      <c r="AN106" s="2">
        <v>0</v>
      </c>
      <c r="AO106" s="2">
        <v>1</v>
      </c>
      <c r="AP106" s="2">
        <v>2074</v>
      </c>
      <c r="AQ106" s="2">
        <v>68.139630390143736</v>
      </c>
      <c r="AR106" s="2"/>
      <c r="AS106" s="2"/>
      <c r="AT106" s="44">
        <v>43525</v>
      </c>
      <c r="AU106" s="44">
        <v>43890</v>
      </c>
      <c r="AV106" s="85" t="s">
        <v>249</v>
      </c>
      <c r="AW106" s="2"/>
      <c r="AX106" s="2"/>
      <c r="AY106" s="2"/>
      <c r="AZ106" s="2"/>
    </row>
    <row r="107" spans="1:52" x14ac:dyDescent="0.2">
      <c r="A107" s="84" t="s">
        <v>125</v>
      </c>
      <c r="B107" s="2">
        <v>17</v>
      </c>
      <c r="C107" s="2">
        <v>8</v>
      </c>
      <c r="D107" s="2">
        <v>2</v>
      </c>
      <c r="E107" s="2">
        <v>8</v>
      </c>
      <c r="F107" s="2">
        <v>1</v>
      </c>
      <c r="G107" s="2">
        <v>7</v>
      </c>
      <c r="H107" s="2">
        <v>7</v>
      </c>
      <c r="I107" s="2">
        <v>7</v>
      </c>
      <c r="J107" s="2">
        <v>4642</v>
      </c>
      <c r="K107" s="2">
        <v>21.787034320915222</v>
      </c>
      <c r="L107" s="2">
        <v>6</v>
      </c>
      <c r="M107" s="2">
        <v>9</v>
      </c>
      <c r="N107" s="2">
        <v>3</v>
      </c>
      <c r="O107" s="2"/>
      <c r="P107" s="2">
        <v>4</v>
      </c>
      <c r="Q107" s="2">
        <v>4</v>
      </c>
      <c r="R107" s="2">
        <v>20</v>
      </c>
      <c r="S107" s="2"/>
      <c r="T107" s="2"/>
      <c r="U107" s="2">
        <v>466</v>
      </c>
      <c r="V107" s="2"/>
      <c r="W107" s="2"/>
      <c r="X107" s="2"/>
      <c r="Y107" s="2">
        <v>0</v>
      </c>
      <c r="Z107" s="2">
        <v>4</v>
      </c>
      <c r="AA107" s="2"/>
      <c r="AB107" s="2">
        <v>16</v>
      </c>
      <c r="AC107" s="2">
        <v>12751</v>
      </c>
      <c r="AD107" s="2">
        <v>26.182751540041068</v>
      </c>
      <c r="AE107" s="2">
        <v>21</v>
      </c>
      <c r="AF107" s="2">
        <v>9</v>
      </c>
      <c r="AG107" s="2">
        <v>3395</v>
      </c>
      <c r="AH107" s="2">
        <v>12.393337896417979</v>
      </c>
      <c r="AI107" s="2">
        <v>3</v>
      </c>
      <c r="AJ107" s="2">
        <v>1854</v>
      </c>
      <c r="AK107" s="2">
        <v>20.303901437371664</v>
      </c>
      <c r="AL107" s="2">
        <v>4</v>
      </c>
      <c r="AM107" s="2">
        <v>1195</v>
      </c>
      <c r="AN107" s="2">
        <v>9.8151950718685832</v>
      </c>
      <c r="AO107" s="2">
        <v>4</v>
      </c>
      <c r="AP107" s="2">
        <v>2325</v>
      </c>
      <c r="AQ107" s="2">
        <v>19.096509240246405</v>
      </c>
      <c r="AR107" s="2">
        <v>1</v>
      </c>
      <c r="AS107" s="2"/>
      <c r="AT107" s="44">
        <v>43525</v>
      </c>
      <c r="AU107" s="44">
        <v>43890</v>
      </c>
      <c r="AV107" s="85" t="s">
        <v>246</v>
      </c>
      <c r="AW107" s="2"/>
      <c r="AX107" s="2"/>
      <c r="AY107" s="2"/>
      <c r="AZ107" s="2"/>
    </row>
    <row r="108" spans="1:52" x14ac:dyDescent="0.2">
      <c r="A108" s="84" t="s">
        <v>126</v>
      </c>
      <c r="B108" s="2">
        <v>226</v>
      </c>
      <c r="C108" s="2">
        <v>141</v>
      </c>
      <c r="D108" s="2">
        <v>7</v>
      </c>
      <c r="E108" s="2">
        <v>142</v>
      </c>
      <c r="F108" s="2">
        <v>14</v>
      </c>
      <c r="G108" s="2">
        <v>58</v>
      </c>
      <c r="H108" s="2">
        <v>57</v>
      </c>
      <c r="I108" s="2">
        <v>57</v>
      </c>
      <c r="J108" s="2">
        <v>38337</v>
      </c>
      <c r="K108" s="2">
        <v>22.097049605533339</v>
      </c>
      <c r="L108" s="2">
        <v>82</v>
      </c>
      <c r="M108" s="2">
        <v>41</v>
      </c>
      <c r="N108" s="2">
        <v>29</v>
      </c>
      <c r="O108" s="2">
        <v>3</v>
      </c>
      <c r="P108" s="2">
        <v>39</v>
      </c>
      <c r="Q108" s="2">
        <v>44</v>
      </c>
      <c r="R108" s="2">
        <v>128</v>
      </c>
      <c r="S108" s="2"/>
      <c r="T108" s="2">
        <v>649</v>
      </c>
      <c r="U108" s="2">
        <v>1984</v>
      </c>
      <c r="V108" s="2"/>
      <c r="W108" s="2">
        <v>2392</v>
      </c>
      <c r="X108" s="2">
        <v>1</v>
      </c>
      <c r="Y108" s="2">
        <v>0</v>
      </c>
      <c r="Z108" s="2">
        <v>15</v>
      </c>
      <c r="AA108" s="2"/>
      <c r="AB108" s="2">
        <v>216</v>
      </c>
      <c r="AC108" s="2">
        <v>152730</v>
      </c>
      <c r="AD108" s="2">
        <v>23.230663928815879</v>
      </c>
      <c r="AE108" s="2">
        <v>132</v>
      </c>
      <c r="AF108" s="2">
        <v>41</v>
      </c>
      <c r="AG108" s="2">
        <v>15213</v>
      </c>
      <c r="AH108" s="2">
        <v>12.190514348675315</v>
      </c>
      <c r="AI108" s="2">
        <v>29</v>
      </c>
      <c r="AJ108" s="2">
        <v>38379</v>
      </c>
      <c r="AK108" s="2">
        <v>43.479713941797073</v>
      </c>
      <c r="AL108" s="2">
        <v>15</v>
      </c>
      <c r="AM108" s="2">
        <v>3178</v>
      </c>
      <c r="AN108" s="2">
        <v>6.9607118412046542</v>
      </c>
      <c r="AO108" s="2">
        <v>39</v>
      </c>
      <c r="AP108" s="2">
        <v>40742</v>
      </c>
      <c r="AQ108" s="2">
        <v>34.321697467488022</v>
      </c>
      <c r="AR108" s="2">
        <v>1</v>
      </c>
      <c r="AS108" s="2">
        <v>5</v>
      </c>
      <c r="AT108" s="44">
        <v>43525</v>
      </c>
      <c r="AU108" s="44">
        <v>43890</v>
      </c>
      <c r="AV108" s="85" t="s">
        <v>248</v>
      </c>
      <c r="AW108" s="2"/>
      <c r="AX108" s="2"/>
      <c r="AY108" s="2"/>
      <c r="AZ108" s="2"/>
    </row>
    <row r="109" spans="1:52" x14ac:dyDescent="0.2">
      <c r="A109" s="84" t="s">
        <v>127</v>
      </c>
      <c r="B109" s="2"/>
      <c r="C109" s="2">
        <v>0</v>
      </c>
      <c r="D109" s="2">
        <v>0</v>
      </c>
      <c r="E109" s="2"/>
      <c r="F109" s="2"/>
      <c r="G109" s="2">
        <v>0</v>
      </c>
      <c r="H109" s="2">
        <v>0</v>
      </c>
      <c r="I109" s="2"/>
      <c r="J109" s="2"/>
      <c r="K109" s="2"/>
      <c r="L109" s="2"/>
      <c r="M109" s="2"/>
      <c r="N109" s="2">
        <v>1</v>
      </c>
      <c r="O109" s="2"/>
      <c r="P109" s="2"/>
      <c r="Q109" s="2">
        <v>0</v>
      </c>
      <c r="R109" s="2">
        <v>1</v>
      </c>
      <c r="S109" s="2"/>
      <c r="T109" s="2"/>
      <c r="U109" s="2"/>
      <c r="V109" s="2"/>
      <c r="W109" s="2"/>
      <c r="X109" s="2"/>
      <c r="Y109" s="2">
        <v>0</v>
      </c>
      <c r="Z109" s="2"/>
      <c r="AA109" s="2"/>
      <c r="AB109" s="2"/>
      <c r="AC109" s="2"/>
      <c r="AD109" s="2"/>
      <c r="AE109" s="2">
        <v>1</v>
      </c>
      <c r="AF109" s="2">
        <v>0</v>
      </c>
      <c r="AG109" s="2">
        <v>0</v>
      </c>
      <c r="AH109" s="2">
        <v>0</v>
      </c>
      <c r="AI109" s="2">
        <v>1</v>
      </c>
      <c r="AJ109" s="2">
        <v>509</v>
      </c>
      <c r="AK109" s="2">
        <v>16.722792607802873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/>
      <c r="AS109" s="2"/>
      <c r="AT109" s="44">
        <v>43525</v>
      </c>
      <c r="AU109" s="44">
        <v>43890</v>
      </c>
      <c r="AV109" s="85" t="s">
        <v>248</v>
      </c>
      <c r="AW109" s="2"/>
      <c r="AX109" s="2"/>
      <c r="AY109" s="2"/>
      <c r="AZ109" s="2"/>
    </row>
    <row r="110" spans="1:52" x14ac:dyDescent="0.2">
      <c r="A110" s="84" t="s">
        <v>128</v>
      </c>
      <c r="B110" s="2">
        <v>213</v>
      </c>
      <c r="C110" s="2">
        <v>172</v>
      </c>
      <c r="D110" s="2">
        <v>1</v>
      </c>
      <c r="E110" s="2">
        <v>152</v>
      </c>
      <c r="F110" s="2">
        <v>11</v>
      </c>
      <c r="G110" s="2">
        <v>23</v>
      </c>
      <c r="H110" s="2">
        <v>33</v>
      </c>
      <c r="I110" s="2">
        <v>33</v>
      </c>
      <c r="J110" s="2">
        <v>24886</v>
      </c>
      <c r="K110" s="2">
        <v>24.776056250388898</v>
      </c>
      <c r="L110" s="2">
        <v>99</v>
      </c>
      <c r="M110" s="2">
        <v>26</v>
      </c>
      <c r="N110" s="2">
        <v>58</v>
      </c>
      <c r="O110" s="2"/>
      <c r="P110" s="2">
        <v>21</v>
      </c>
      <c r="Q110" s="2">
        <v>24</v>
      </c>
      <c r="R110" s="2">
        <v>119</v>
      </c>
      <c r="S110" s="2"/>
      <c r="T110" s="2"/>
      <c r="U110" s="2">
        <v>8606</v>
      </c>
      <c r="V110" s="2"/>
      <c r="W110" s="2">
        <v>117</v>
      </c>
      <c r="X110" s="2">
        <v>1</v>
      </c>
      <c r="Y110" s="2">
        <v>0</v>
      </c>
      <c r="Z110" s="2">
        <v>13</v>
      </c>
      <c r="AA110" s="2"/>
      <c r="AB110" s="2">
        <v>201</v>
      </c>
      <c r="AC110" s="2">
        <v>110695</v>
      </c>
      <c r="AD110" s="2">
        <v>18.093515992930623</v>
      </c>
      <c r="AE110" s="2">
        <v>120</v>
      </c>
      <c r="AF110" s="2">
        <v>26</v>
      </c>
      <c r="AG110" s="2">
        <v>7200</v>
      </c>
      <c r="AH110" s="2">
        <v>9.0980887695466741</v>
      </c>
      <c r="AI110" s="2">
        <v>58</v>
      </c>
      <c r="AJ110" s="2">
        <v>54066</v>
      </c>
      <c r="AK110" s="2">
        <v>30.625787722155351</v>
      </c>
      <c r="AL110" s="2">
        <v>13</v>
      </c>
      <c r="AM110" s="2">
        <v>4235</v>
      </c>
      <c r="AN110" s="2">
        <v>10.702890538619492</v>
      </c>
      <c r="AO110" s="2">
        <v>21</v>
      </c>
      <c r="AP110" s="2">
        <v>30865</v>
      </c>
      <c r="AQ110" s="2">
        <v>48.287865454189891</v>
      </c>
      <c r="AR110" s="2">
        <v>11</v>
      </c>
      <c r="AS110" s="2">
        <v>1</v>
      </c>
      <c r="AT110" s="44">
        <v>43525</v>
      </c>
      <c r="AU110" s="44">
        <v>43890</v>
      </c>
      <c r="AV110" s="85" t="s">
        <v>247</v>
      </c>
      <c r="AW110" s="2"/>
      <c r="AX110" s="2"/>
      <c r="AY110" s="2"/>
      <c r="AZ110" s="2"/>
    </row>
    <row r="111" spans="1:52" x14ac:dyDescent="0.2">
      <c r="A111" s="84" t="s">
        <v>129</v>
      </c>
      <c r="B111" s="2">
        <v>108</v>
      </c>
      <c r="C111" s="2">
        <v>89</v>
      </c>
      <c r="D111" s="2">
        <v>0</v>
      </c>
      <c r="E111" s="2">
        <v>71</v>
      </c>
      <c r="F111" s="2">
        <v>8</v>
      </c>
      <c r="G111" s="2">
        <v>13</v>
      </c>
      <c r="H111" s="2">
        <v>19</v>
      </c>
      <c r="I111" s="2">
        <v>19</v>
      </c>
      <c r="J111" s="2">
        <v>14943</v>
      </c>
      <c r="K111" s="2">
        <v>25.83897114449368</v>
      </c>
      <c r="L111" s="2">
        <v>35</v>
      </c>
      <c r="M111" s="2">
        <v>6</v>
      </c>
      <c r="N111" s="2">
        <v>19</v>
      </c>
      <c r="O111" s="2"/>
      <c r="P111" s="2">
        <v>7</v>
      </c>
      <c r="Q111" s="2">
        <v>12</v>
      </c>
      <c r="R111" s="2">
        <v>41</v>
      </c>
      <c r="S111" s="2"/>
      <c r="T111" s="2">
        <v>43</v>
      </c>
      <c r="U111" s="2">
        <v>1104</v>
      </c>
      <c r="V111" s="2"/>
      <c r="W111" s="2">
        <v>717</v>
      </c>
      <c r="X111" s="2"/>
      <c r="Y111" s="2">
        <v>0</v>
      </c>
      <c r="Z111" s="2">
        <v>9</v>
      </c>
      <c r="AA111" s="2"/>
      <c r="AB111" s="2">
        <v>104</v>
      </c>
      <c r="AC111" s="2">
        <v>59399</v>
      </c>
      <c r="AD111" s="2">
        <v>18.764492181329963</v>
      </c>
      <c r="AE111" s="2">
        <v>42</v>
      </c>
      <c r="AF111" s="2">
        <v>6</v>
      </c>
      <c r="AG111" s="2">
        <v>2383</v>
      </c>
      <c r="AH111" s="2">
        <v>13.048596851471595</v>
      </c>
      <c r="AI111" s="2">
        <v>19</v>
      </c>
      <c r="AJ111" s="2">
        <v>18412</v>
      </c>
      <c r="AK111" s="2">
        <v>31.837458121690265</v>
      </c>
      <c r="AL111" s="2">
        <v>9</v>
      </c>
      <c r="AM111" s="2">
        <v>3251</v>
      </c>
      <c r="AN111" s="2">
        <v>11.867670545288615</v>
      </c>
      <c r="AO111" s="2">
        <v>7</v>
      </c>
      <c r="AP111" s="2">
        <v>3356</v>
      </c>
      <c r="AQ111" s="2">
        <v>15.751246699911999</v>
      </c>
      <c r="AR111" s="2">
        <v>4</v>
      </c>
      <c r="AS111" s="2">
        <v>5</v>
      </c>
      <c r="AT111" s="44">
        <v>43525</v>
      </c>
      <c r="AU111" s="44">
        <v>43890</v>
      </c>
      <c r="AV111" s="85" t="s">
        <v>247</v>
      </c>
      <c r="AW111" s="2"/>
      <c r="AX111" s="2"/>
      <c r="AY111" s="2"/>
      <c r="AZ111" s="2"/>
    </row>
    <row r="112" spans="1:52" x14ac:dyDescent="0.2">
      <c r="A112" s="84" t="s">
        <v>130</v>
      </c>
      <c r="B112" s="2">
        <v>38</v>
      </c>
      <c r="C112" s="2">
        <v>29</v>
      </c>
      <c r="D112" s="2">
        <v>0</v>
      </c>
      <c r="E112" s="2">
        <v>29</v>
      </c>
      <c r="F112" s="2">
        <v>1</v>
      </c>
      <c r="G112" s="2">
        <v>7</v>
      </c>
      <c r="H112" s="2">
        <v>7</v>
      </c>
      <c r="I112" s="2">
        <v>7</v>
      </c>
      <c r="J112" s="2">
        <v>6185</v>
      </c>
      <c r="K112" s="2">
        <v>29.02904077442065</v>
      </c>
      <c r="L112" s="2">
        <v>5</v>
      </c>
      <c r="M112" s="2">
        <v>6</v>
      </c>
      <c r="N112" s="2"/>
      <c r="O112" s="2"/>
      <c r="P112" s="2">
        <v>1</v>
      </c>
      <c r="Q112" s="2">
        <v>9</v>
      </c>
      <c r="R112" s="2">
        <v>17</v>
      </c>
      <c r="S112" s="2">
        <v>385</v>
      </c>
      <c r="T112" s="2"/>
      <c r="U112" s="2"/>
      <c r="V112" s="2"/>
      <c r="W112" s="2"/>
      <c r="X112" s="2"/>
      <c r="Y112" s="2">
        <v>0</v>
      </c>
      <c r="Z112" s="2">
        <v>10</v>
      </c>
      <c r="AA112" s="2"/>
      <c r="AB112" s="2">
        <v>37</v>
      </c>
      <c r="AC112" s="2">
        <v>33163</v>
      </c>
      <c r="AD112" s="2">
        <v>29.447139130917364</v>
      </c>
      <c r="AE112" s="2">
        <v>17</v>
      </c>
      <c r="AF112" s="2">
        <v>6</v>
      </c>
      <c r="AG112" s="2">
        <v>1759</v>
      </c>
      <c r="AH112" s="2">
        <v>9.6317590691307338</v>
      </c>
      <c r="AI112" s="2">
        <v>0</v>
      </c>
      <c r="AJ112" s="2">
        <v>0</v>
      </c>
      <c r="AK112" s="2">
        <v>0</v>
      </c>
      <c r="AL112" s="2">
        <v>10</v>
      </c>
      <c r="AM112" s="2">
        <v>3665</v>
      </c>
      <c r="AN112" s="2">
        <v>12.041067761806982</v>
      </c>
      <c r="AO112" s="2">
        <v>1</v>
      </c>
      <c r="AP112" s="2">
        <v>2061</v>
      </c>
      <c r="AQ112" s="2">
        <v>67.71252566735113</v>
      </c>
      <c r="AR112" s="2"/>
      <c r="AS112" s="2">
        <v>1</v>
      </c>
      <c r="AT112" s="44">
        <v>43525</v>
      </c>
      <c r="AU112" s="44">
        <v>43890</v>
      </c>
      <c r="AV112" s="85" t="s">
        <v>247</v>
      </c>
      <c r="AW112" s="2"/>
      <c r="AX112" s="2"/>
      <c r="AY112" s="2"/>
      <c r="AZ112" s="2"/>
    </row>
    <row r="113" spans="1:52" x14ac:dyDescent="0.2">
      <c r="A113" s="84" t="s">
        <v>131</v>
      </c>
      <c r="B113" s="2">
        <v>175</v>
      </c>
      <c r="C113" s="2">
        <v>138</v>
      </c>
      <c r="D113" s="2">
        <v>0</v>
      </c>
      <c r="E113" s="2">
        <v>121</v>
      </c>
      <c r="F113" s="2">
        <v>9</v>
      </c>
      <c r="G113" s="2">
        <v>25</v>
      </c>
      <c r="H113" s="2">
        <v>37</v>
      </c>
      <c r="I113" s="2">
        <v>37</v>
      </c>
      <c r="J113" s="2">
        <v>23912</v>
      </c>
      <c r="K113" s="2">
        <v>21.232698817914425</v>
      </c>
      <c r="L113" s="2">
        <v>95</v>
      </c>
      <c r="M113" s="2">
        <v>10</v>
      </c>
      <c r="N113" s="2">
        <v>40</v>
      </c>
      <c r="O113" s="2">
        <v>1</v>
      </c>
      <c r="P113" s="2">
        <v>19</v>
      </c>
      <c r="Q113" s="2">
        <v>20</v>
      </c>
      <c r="R113" s="2">
        <v>78</v>
      </c>
      <c r="S113" s="2">
        <v>855</v>
      </c>
      <c r="T113" s="2"/>
      <c r="U113" s="2">
        <v>688</v>
      </c>
      <c r="V113" s="2"/>
      <c r="W113" s="2"/>
      <c r="X113" s="2">
        <v>1</v>
      </c>
      <c r="Y113" s="2">
        <v>0</v>
      </c>
      <c r="Z113" s="2">
        <v>7</v>
      </c>
      <c r="AA113" s="2"/>
      <c r="AB113" s="2">
        <v>172</v>
      </c>
      <c r="AC113" s="2">
        <v>89737</v>
      </c>
      <c r="AD113" s="2">
        <v>17.140919726851632</v>
      </c>
      <c r="AE113" s="2">
        <v>78</v>
      </c>
      <c r="AF113" s="2">
        <v>10</v>
      </c>
      <c r="AG113" s="2">
        <v>5801</v>
      </c>
      <c r="AH113" s="2">
        <v>19.058726899383984</v>
      </c>
      <c r="AI113" s="2">
        <v>40</v>
      </c>
      <c r="AJ113" s="2">
        <v>33657</v>
      </c>
      <c r="AK113" s="2">
        <v>27.644353182751537</v>
      </c>
      <c r="AL113" s="2">
        <v>7</v>
      </c>
      <c r="AM113" s="2">
        <v>3112</v>
      </c>
      <c r="AN113" s="2">
        <v>14.606042827808741</v>
      </c>
      <c r="AO113" s="2">
        <v>19</v>
      </c>
      <c r="AP113" s="2">
        <v>21695</v>
      </c>
      <c r="AQ113" s="2">
        <v>37.514319680103753</v>
      </c>
      <c r="AR113" s="2">
        <v>2</v>
      </c>
      <c r="AS113" s="2">
        <v>5</v>
      </c>
      <c r="AT113" s="44">
        <v>43525</v>
      </c>
      <c r="AU113" s="44">
        <v>43890</v>
      </c>
      <c r="AV113" s="85" t="s">
        <v>246</v>
      </c>
      <c r="AW113" s="2"/>
      <c r="AX113" s="2"/>
      <c r="AY113" s="2"/>
      <c r="AZ113" s="2"/>
    </row>
    <row r="114" spans="1:52" x14ac:dyDescent="0.2">
      <c r="A114" s="84" t="s">
        <v>132</v>
      </c>
      <c r="B114" s="2">
        <v>44</v>
      </c>
      <c r="C114" s="2">
        <v>35</v>
      </c>
      <c r="D114" s="2">
        <v>0</v>
      </c>
      <c r="E114" s="2">
        <v>35</v>
      </c>
      <c r="F114" s="2">
        <v>1</v>
      </c>
      <c r="G114" s="2">
        <v>5</v>
      </c>
      <c r="H114" s="2">
        <v>5</v>
      </c>
      <c r="I114" s="2">
        <v>5</v>
      </c>
      <c r="J114" s="2">
        <v>2399</v>
      </c>
      <c r="K114" s="2">
        <v>15.763449691991786</v>
      </c>
      <c r="L114" s="2">
        <v>12</v>
      </c>
      <c r="M114" s="2">
        <v>8</v>
      </c>
      <c r="N114" s="2">
        <v>7</v>
      </c>
      <c r="O114" s="2"/>
      <c r="P114" s="2">
        <v>4</v>
      </c>
      <c r="Q114" s="2">
        <v>8</v>
      </c>
      <c r="R114" s="2">
        <v>19</v>
      </c>
      <c r="S114" s="2"/>
      <c r="T114" s="2"/>
      <c r="U114" s="2"/>
      <c r="V114" s="2"/>
      <c r="W114" s="2"/>
      <c r="X114" s="2"/>
      <c r="Y114" s="2">
        <v>0</v>
      </c>
      <c r="Z114" s="2"/>
      <c r="AA114" s="2"/>
      <c r="AB114" s="2">
        <v>44</v>
      </c>
      <c r="AC114" s="2">
        <v>30174</v>
      </c>
      <c r="AD114" s="2">
        <v>22.530520813888369</v>
      </c>
      <c r="AE114" s="2">
        <v>20</v>
      </c>
      <c r="AF114" s="2">
        <v>8</v>
      </c>
      <c r="AG114" s="2">
        <v>2999</v>
      </c>
      <c r="AH114" s="2">
        <v>12.316221765913758</v>
      </c>
      <c r="AI114" s="2">
        <v>7</v>
      </c>
      <c r="AJ114" s="2">
        <v>9152</v>
      </c>
      <c r="AK114" s="2">
        <v>42.954532120856555</v>
      </c>
      <c r="AL114" s="2">
        <v>0</v>
      </c>
      <c r="AM114" s="2">
        <v>0</v>
      </c>
      <c r="AN114" s="2">
        <v>0</v>
      </c>
      <c r="AO114" s="2">
        <v>4</v>
      </c>
      <c r="AP114" s="2">
        <v>4682</v>
      </c>
      <c r="AQ114" s="2">
        <v>38.455852156057496</v>
      </c>
      <c r="AR114" s="2"/>
      <c r="AS114" s="2">
        <v>3</v>
      </c>
      <c r="AT114" s="44">
        <v>43525</v>
      </c>
      <c r="AU114" s="44">
        <v>43890</v>
      </c>
      <c r="AV114" s="85" t="s">
        <v>249</v>
      </c>
      <c r="AW114" s="2"/>
      <c r="AX114" s="2"/>
      <c r="AY114" s="2"/>
      <c r="AZ114" s="2"/>
    </row>
    <row r="115" spans="1:52" x14ac:dyDescent="0.2">
      <c r="A115" s="84" t="s">
        <v>133</v>
      </c>
      <c r="B115" s="2"/>
      <c r="C115" s="2">
        <v>0</v>
      </c>
      <c r="D115" s="2">
        <v>0</v>
      </c>
      <c r="E115" s="2"/>
      <c r="F115" s="2"/>
      <c r="G115" s="2">
        <v>0</v>
      </c>
      <c r="H115" s="2">
        <v>0</v>
      </c>
      <c r="I115" s="2"/>
      <c r="J115" s="2"/>
      <c r="K115" s="2"/>
      <c r="L115" s="2"/>
      <c r="M115" s="2"/>
      <c r="N115" s="2"/>
      <c r="O115" s="2"/>
      <c r="P115" s="2"/>
      <c r="Q115" s="2">
        <v>0</v>
      </c>
      <c r="R115" s="2"/>
      <c r="S115" s="2"/>
      <c r="T115" s="2"/>
      <c r="U115" s="2"/>
      <c r="V115" s="2"/>
      <c r="W115" s="2"/>
      <c r="X115" s="2"/>
      <c r="Y115" s="2">
        <v>0</v>
      </c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44">
        <v>43525</v>
      </c>
      <c r="AU115" s="44">
        <v>43890</v>
      </c>
      <c r="AV115" s="85" t="s">
        <v>247</v>
      </c>
      <c r="AW115" s="2"/>
      <c r="AX115" s="2"/>
      <c r="AY115" s="2"/>
      <c r="AZ115" s="2"/>
    </row>
    <row r="116" spans="1:52" x14ac:dyDescent="0.2">
      <c r="A116" s="84" t="s">
        <v>134</v>
      </c>
      <c r="B116" s="2">
        <v>44</v>
      </c>
      <c r="C116" s="2">
        <v>39</v>
      </c>
      <c r="D116" s="2">
        <v>0</v>
      </c>
      <c r="E116" s="2">
        <v>42</v>
      </c>
      <c r="F116" s="2">
        <v>1</v>
      </c>
      <c r="G116" s="2">
        <v>4</v>
      </c>
      <c r="H116" s="2">
        <v>0</v>
      </c>
      <c r="I116" s="2"/>
      <c r="J116" s="2"/>
      <c r="K116" s="2"/>
      <c r="L116" s="2">
        <v>9</v>
      </c>
      <c r="M116" s="2">
        <v>11</v>
      </c>
      <c r="N116" s="2">
        <v>1</v>
      </c>
      <c r="O116" s="2">
        <v>1</v>
      </c>
      <c r="P116" s="2">
        <v>5</v>
      </c>
      <c r="Q116" s="2">
        <v>2</v>
      </c>
      <c r="R116" s="2">
        <v>27</v>
      </c>
      <c r="S116" s="2"/>
      <c r="T116" s="2"/>
      <c r="U116" s="2"/>
      <c r="V116" s="2"/>
      <c r="W116" s="2"/>
      <c r="X116" s="2"/>
      <c r="Y116" s="2">
        <v>0</v>
      </c>
      <c r="Z116" s="2">
        <v>9</v>
      </c>
      <c r="AA116" s="2"/>
      <c r="AB116" s="2">
        <v>44</v>
      </c>
      <c r="AC116" s="2">
        <v>23822</v>
      </c>
      <c r="AD116" s="2">
        <v>17.787567668471159</v>
      </c>
      <c r="AE116" s="2">
        <v>27</v>
      </c>
      <c r="AF116" s="2">
        <v>11</v>
      </c>
      <c r="AG116" s="2">
        <v>4188</v>
      </c>
      <c r="AH116" s="2">
        <v>12.508493559828263</v>
      </c>
      <c r="AI116" s="2">
        <v>1</v>
      </c>
      <c r="AJ116" s="2">
        <v>514</v>
      </c>
      <c r="AK116" s="2">
        <v>16.887063655030801</v>
      </c>
      <c r="AL116" s="2">
        <v>9</v>
      </c>
      <c r="AM116" s="2">
        <v>2402</v>
      </c>
      <c r="AN116" s="2">
        <v>8.7684234542550765</v>
      </c>
      <c r="AO116" s="2">
        <v>5</v>
      </c>
      <c r="AP116" s="2">
        <v>1936</v>
      </c>
      <c r="AQ116" s="2">
        <v>12.721149897330594</v>
      </c>
      <c r="AR116" s="2"/>
      <c r="AS116" s="2"/>
      <c r="AT116" s="44">
        <v>43525</v>
      </c>
      <c r="AU116" s="44">
        <v>43890</v>
      </c>
      <c r="AV116" s="85" t="s">
        <v>249</v>
      </c>
      <c r="AW116" s="2"/>
      <c r="AX116" s="2"/>
      <c r="AY116" s="2"/>
      <c r="AZ116" s="2"/>
    </row>
    <row r="117" spans="1:52" x14ac:dyDescent="0.2">
      <c r="A117" s="84" t="s">
        <v>135</v>
      </c>
      <c r="B117" s="2">
        <v>14</v>
      </c>
      <c r="C117" s="2">
        <v>10</v>
      </c>
      <c r="D117" s="2">
        <v>0</v>
      </c>
      <c r="E117" s="2">
        <v>7</v>
      </c>
      <c r="F117" s="2">
        <v>1</v>
      </c>
      <c r="G117" s="2">
        <v>2</v>
      </c>
      <c r="H117" s="2">
        <v>4</v>
      </c>
      <c r="I117" s="2">
        <v>4</v>
      </c>
      <c r="J117" s="2">
        <v>1262</v>
      </c>
      <c r="K117" s="2">
        <v>10.365503080082135</v>
      </c>
      <c r="L117" s="2">
        <v>10</v>
      </c>
      <c r="M117" s="2">
        <v>2</v>
      </c>
      <c r="N117" s="2"/>
      <c r="O117" s="2"/>
      <c r="P117" s="2"/>
      <c r="Q117" s="2">
        <v>1</v>
      </c>
      <c r="R117" s="2">
        <v>3</v>
      </c>
      <c r="S117" s="2"/>
      <c r="T117" s="2">
        <v>0</v>
      </c>
      <c r="U117" s="2"/>
      <c r="V117" s="2"/>
      <c r="W117" s="2"/>
      <c r="X117" s="2"/>
      <c r="Y117" s="2">
        <v>0</v>
      </c>
      <c r="Z117" s="2">
        <v>1</v>
      </c>
      <c r="AA117" s="2"/>
      <c r="AB117" s="2">
        <v>13</v>
      </c>
      <c r="AC117" s="2">
        <v>5580</v>
      </c>
      <c r="AD117" s="2">
        <v>14.102037592797346</v>
      </c>
      <c r="AE117" s="2">
        <v>4</v>
      </c>
      <c r="AF117" s="2">
        <v>2</v>
      </c>
      <c r="AG117" s="2">
        <v>254</v>
      </c>
      <c r="AH117" s="2">
        <v>4.1724845995893221</v>
      </c>
      <c r="AI117" s="2">
        <v>0</v>
      </c>
      <c r="AJ117" s="2">
        <v>0</v>
      </c>
      <c r="AK117" s="2">
        <v>0</v>
      </c>
      <c r="AL117" s="2">
        <v>1</v>
      </c>
      <c r="AM117" s="2">
        <v>34</v>
      </c>
      <c r="AN117" s="2">
        <v>1.1170431211498972</v>
      </c>
      <c r="AO117" s="2">
        <v>0</v>
      </c>
      <c r="AP117" s="2">
        <v>0</v>
      </c>
      <c r="AQ117" s="2">
        <v>0</v>
      </c>
      <c r="AR117" s="2"/>
      <c r="AS117" s="2">
        <v>2</v>
      </c>
      <c r="AT117" s="44">
        <v>43525</v>
      </c>
      <c r="AU117" s="44">
        <v>43890</v>
      </c>
      <c r="AV117" s="85" t="s">
        <v>246</v>
      </c>
      <c r="AW117" s="2"/>
      <c r="AX117" s="2"/>
      <c r="AY117" s="2"/>
      <c r="AZ117" s="2"/>
    </row>
    <row r="118" spans="1:52" x14ac:dyDescent="0.2">
      <c r="A118" s="84" t="s">
        <v>136</v>
      </c>
      <c r="B118" s="2">
        <v>45</v>
      </c>
      <c r="C118" s="2">
        <v>35</v>
      </c>
      <c r="D118" s="2">
        <v>1</v>
      </c>
      <c r="E118" s="2">
        <v>37</v>
      </c>
      <c r="F118" s="2">
        <v>1</v>
      </c>
      <c r="G118" s="2">
        <v>9</v>
      </c>
      <c r="H118" s="2">
        <v>5</v>
      </c>
      <c r="I118" s="2">
        <v>5</v>
      </c>
      <c r="J118" s="2">
        <v>3438</v>
      </c>
      <c r="K118" s="2">
        <v>22.590554414784396</v>
      </c>
      <c r="L118" s="2">
        <v>15</v>
      </c>
      <c r="M118" s="2">
        <v>4</v>
      </c>
      <c r="N118" s="2">
        <v>2</v>
      </c>
      <c r="O118" s="2"/>
      <c r="P118" s="2">
        <v>4</v>
      </c>
      <c r="Q118" s="2">
        <v>4</v>
      </c>
      <c r="R118" s="2">
        <v>16</v>
      </c>
      <c r="S118" s="2"/>
      <c r="T118" s="2"/>
      <c r="U118" s="2"/>
      <c r="V118" s="2"/>
      <c r="W118" s="2">
        <v>651</v>
      </c>
      <c r="X118" s="2"/>
      <c r="Y118" s="2">
        <v>0</v>
      </c>
      <c r="Z118" s="2">
        <v>6</v>
      </c>
      <c r="AA118" s="2"/>
      <c r="AB118" s="2">
        <v>44</v>
      </c>
      <c r="AC118" s="2">
        <v>25018</v>
      </c>
      <c r="AD118" s="2">
        <v>18.680604816128429</v>
      </c>
      <c r="AE118" s="2">
        <v>16</v>
      </c>
      <c r="AF118" s="2">
        <v>4</v>
      </c>
      <c r="AG118" s="2">
        <v>99</v>
      </c>
      <c r="AH118" s="2">
        <v>0.81314168377823404</v>
      </c>
      <c r="AI118" s="2">
        <v>2</v>
      </c>
      <c r="AJ118" s="2">
        <v>3118</v>
      </c>
      <c r="AK118" s="2">
        <v>51.219712525667354</v>
      </c>
      <c r="AL118" s="2">
        <v>6</v>
      </c>
      <c r="AM118" s="2">
        <v>664</v>
      </c>
      <c r="AN118" s="2">
        <v>3.6358658453114305</v>
      </c>
      <c r="AO118" s="2">
        <v>4</v>
      </c>
      <c r="AP118" s="2">
        <v>5059</v>
      </c>
      <c r="AQ118" s="2">
        <v>41.552361396303901</v>
      </c>
      <c r="AR118" s="2"/>
      <c r="AS118" s="2">
        <v>1</v>
      </c>
      <c r="AT118" s="44">
        <v>43525</v>
      </c>
      <c r="AU118" s="44">
        <v>43890</v>
      </c>
      <c r="AV118" s="85" t="s">
        <v>249</v>
      </c>
      <c r="AW118" s="2"/>
      <c r="AX118" s="2"/>
      <c r="AY118" s="2"/>
      <c r="AZ118" s="2"/>
    </row>
    <row r="119" spans="1:52" x14ac:dyDescent="0.2">
      <c r="A119" s="84" t="s">
        <v>137</v>
      </c>
      <c r="B119" s="2"/>
      <c r="C119" s="2">
        <v>0</v>
      </c>
      <c r="D119" s="2">
        <v>0</v>
      </c>
      <c r="E119" s="2"/>
      <c r="F119" s="2"/>
      <c r="G119" s="2">
        <v>0</v>
      </c>
      <c r="H119" s="2">
        <v>0</v>
      </c>
      <c r="I119" s="2"/>
      <c r="J119" s="2"/>
      <c r="K119" s="2"/>
      <c r="L119" s="2"/>
      <c r="M119" s="2"/>
      <c r="N119" s="2">
        <v>1</v>
      </c>
      <c r="O119" s="2"/>
      <c r="P119" s="2"/>
      <c r="Q119" s="2">
        <v>0</v>
      </c>
      <c r="R119" s="2">
        <v>1</v>
      </c>
      <c r="S119" s="2"/>
      <c r="T119" s="2"/>
      <c r="U119" s="2"/>
      <c r="V119" s="2"/>
      <c r="W119" s="2"/>
      <c r="X119" s="2"/>
      <c r="Y119" s="2">
        <v>0</v>
      </c>
      <c r="Z119" s="2"/>
      <c r="AA119" s="2"/>
      <c r="AB119" s="2"/>
      <c r="AC119" s="2"/>
      <c r="AD119" s="2"/>
      <c r="AE119" s="2">
        <v>1</v>
      </c>
      <c r="AF119" s="2">
        <v>0</v>
      </c>
      <c r="AG119" s="2">
        <v>0</v>
      </c>
      <c r="AH119" s="2">
        <v>0</v>
      </c>
      <c r="AI119" s="2">
        <v>1</v>
      </c>
      <c r="AJ119" s="2">
        <v>561</v>
      </c>
      <c r="AK119" s="2">
        <v>18.431211498973305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/>
      <c r="AS119" s="2"/>
      <c r="AT119" s="44">
        <v>43525</v>
      </c>
      <c r="AU119" s="44">
        <v>43890</v>
      </c>
      <c r="AV119" s="85" t="s">
        <v>250</v>
      </c>
      <c r="AW119" s="2"/>
      <c r="AX119" s="2"/>
      <c r="AY119" s="2"/>
      <c r="AZ119" s="2"/>
    </row>
    <row r="120" spans="1:52" x14ac:dyDescent="0.2">
      <c r="A120" s="84" t="s">
        <v>138</v>
      </c>
      <c r="B120" s="2">
        <v>104</v>
      </c>
      <c r="C120" s="2">
        <v>86</v>
      </c>
      <c r="D120" s="2">
        <v>0</v>
      </c>
      <c r="E120" s="2">
        <v>75</v>
      </c>
      <c r="F120" s="2">
        <v>6</v>
      </c>
      <c r="G120" s="2">
        <v>12</v>
      </c>
      <c r="H120" s="2">
        <v>12</v>
      </c>
      <c r="I120" s="2">
        <v>12</v>
      </c>
      <c r="J120" s="2">
        <v>8191</v>
      </c>
      <c r="K120" s="2">
        <v>22.425735797399042</v>
      </c>
      <c r="L120" s="2">
        <v>15</v>
      </c>
      <c r="M120" s="2">
        <v>3</v>
      </c>
      <c r="N120" s="2">
        <v>29</v>
      </c>
      <c r="O120" s="2"/>
      <c r="P120" s="2">
        <v>13</v>
      </c>
      <c r="Q120" s="2">
        <v>22</v>
      </c>
      <c r="R120" s="2">
        <v>53</v>
      </c>
      <c r="S120" s="2"/>
      <c r="T120" s="2"/>
      <c r="U120" s="2">
        <v>1899</v>
      </c>
      <c r="V120" s="2"/>
      <c r="W120" s="2"/>
      <c r="X120" s="2"/>
      <c r="Y120" s="2">
        <v>0</v>
      </c>
      <c r="Z120" s="2">
        <v>8</v>
      </c>
      <c r="AA120" s="2"/>
      <c r="AB120" s="2">
        <v>101</v>
      </c>
      <c r="AC120" s="2">
        <v>79454</v>
      </c>
      <c r="AD120" s="2">
        <v>25.845528289995325</v>
      </c>
      <c r="AE120" s="2">
        <v>54</v>
      </c>
      <c r="AF120" s="2">
        <v>3</v>
      </c>
      <c r="AG120" s="2">
        <v>982</v>
      </c>
      <c r="AH120" s="2">
        <v>10.754277891854894</v>
      </c>
      <c r="AI120" s="2">
        <v>29</v>
      </c>
      <c r="AJ120" s="2">
        <v>21646</v>
      </c>
      <c r="AK120" s="2">
        <v>24.5228350916944</v>
      </c>
      <c r="AL120" s="2">
        <v>8</v>
      </c>
      <c r="AM120" s="2">
        <v>2052</v>
      </c>
      <c r="AN120" s="2">
        <v>8.4271047227926079</v>
      </c>
      <c r="AO120" s="2">
        <v>13</v>
      </c>
      <c r="AP120" s="2">
        <v>10657</v>
      </c>
      <c r="AQ120" s="2">
        <v>26.932870004738586</v>
      </c>
      <c r="AR120" s="2">
        <v>4</v>
      </c>
      <c r="AS120" s="2"/>
      <c r="AT120" s="44">
        <v>43525</v>
      </c>
      <c r="AU120" s="44">
        <v>43890</v>
      </c>
      <c r="AV120" s="85" t="s">
        <v>246</v>
      </c>
      <c r="AW120" s="2"/>
      <c r="AX120" s="2"/>
      <c r="AY120" s="2"/>
      <c r="AZ120" s="2"/>
    </row>
    <row r="121" spans="1:52" x14ac:dyDescent="0.2">
      <c r="A121" s="84" t="s">
        <v>139</v>
      </c>
      <c r="B121" s="2">
        <v>42</v>
      </c>
      <c r="C121" s="2">
        <v>38</v>
      </c>
      <c r="D121" s="2">
        <v>0</v>
      </c>
      <c r="E121" s="2">
        <v>36</v>
      </c>
      <c r="F121" s="2">
        <v>2</v>
      </c>
      <c r="G121" s="2">
        <v>3</v>
      </c>
      <c r="H121" s="2">
        <v>2</v>
      </c>
      <c r="I121" s="2">
        <v>2</v>
      </c>
      <c r="J121" s="2">
        <v>839</v>
      </c>
      <c r="K121" s="2">
        <v>13.782340862422998</v>
      </c>
      <c r="L121" s="2">
        <v>12</v>
      </c>
      <c r="M121" s="2">
        <v>6</v>
      </c>
      <c r="N121" s="2">
        <v>10</v>
      </c>
      <c r="O121" s="2"/>
      <c r="P121" s="2">
        <v>5</v>
      </c>
      <c r="Q121" s="2">
        <v>4</v>
      </c>
      <c r="R121" s="2">
        <v>29</v>
      </c>
      <c r="S121" s="2"/>
      <c r="T121" s="2"/>
      <c r="U121" s="2">
        <v>1284</v>
      </c>
      <c r="V121" s="2"/>
      <c r="W121" s="2"/>
      <c r="X121" s="2"/>
      <c r="Y121" s="2">
        <v>0</v>
      </c>
      <c r="Z121" s="2">
        <v>7</v>
      </c>
      <c r="AA121" s="2">
        <v>1</v>
      </c>
      <c r="AB121" s="2">
        <v>40</v>
      </c>
      <c r="AC121" s="2">
        <v>21718</v>
      </c>
      <c r="AD121" s="2">
        <v>17.838193018480496</v>
      </c>
      <c r="AE121" s="2">
        <v>30</v>
      </c>
      <c r="AF121" s="2">
        <v>6</v>
      </c>
      <c r="AG121" s="2">
        <v>3357</v>
      </c>
      <c r="AH121" s="2">
        <v>18.381930184804929</v>
      </c>
      <c r="AI121" s="2">
        <v>10</v>
      </c>
      <c r="AJ121" s="2">
        <v>6835</v>
      </c>
      <c r="AK121" s="2">
        <v>22.455852156057496</v>
      </c>
      <c r="AL121" s="2">
        <v>7</v>
      </c>
      <c r="AM121" s="2">
        <v>3010</v>
      </c>
      <c r="AN121" s="2">
        <v>14.127310061601642</v>
      </c>
      <c r="AO121" s="2">
        <v>5</v>
      </c>
      <c r="AP121" s="2">
        <v>3348</v>
      </c>
      <c r="AQ121" s="2">
        <v>21.999178644763862</v>
      </c>
      <c r="AR121" s="2">
        <v>2</v>
      </c>
      <c r="AS121" s="2"/>
      <c r="AT121" s="44">
        <v>43525</v>
      </c>
      <c r="AU121" s="44">
        <v>43890</v>
      </c>
      <c r="AV121" s="85" t="s">
        <v>246</v>
      </c>
      <c r="AW121" s="2"/>
      <c r="AX121" s="2"/>
      <c r="AY121" s="2"/>
      <c r="AZ121" s="2"/>
    </row>
    <row r="122" spans="1:52" x14ac:dyDescent="0.2">
      <c r="A122" s="84" t="s">
        <v>140</v>
      </c>
      <c r="B122" s="2">
        <v>151</v>
      </c>
      <c r="C122" s="2">
        <v>130</v>
      </c>
      <c r="D122" s="2">
        <v>1</v>
      </c>
      <c r="E122" s="2">
        <v>91</v>
      </c>
      <c r="F122" s="2">
        <v>14</v>
      </c>
      <c r="G122" s="2">
        <v>10</v>
      </c>
      <c r="H122" s="2">
        <v>25</v>
      </c>
      <c r="I122" s="2">
        <v>25</v>
      </c>
      <c r="J122" s="2">
        <v>23280</v>
      </c>
      <c r="K122" s="2">
        <v>30.593839835728954</v>
      </c>
      <c r="L122" s="2">
        <v>45</v>
      </c>
      <c r="M122" s="2">
        <v>16</v>
      </c>
      <c r="N122" s="2">
        <v>21</v>
      </c>
      <c r="O122" s="2">
        <v>1</v>
      </c>
      <c r="P122" s="2">
        <v>15</v>
      </c>
      <c r="Q122" s="2">
        <v>24</v>
      </c>
      <c r="R122" s="2">
        <v>57</v>
      </c>
      <c r="S122" s="2"/>
      <c r="T122" s="2"/>
      <c r="U122" s="2">
        <v>4092</v>
      </c>
      <c r="V122" s="2"/>
      <c r="W122" s="2">
        <v>462</v>
      </c>
      <c r="X122" s="2"/>
      <c r="Y122" s="2">
        <v>0</v>
      </c>
      <c r="Z122" s="2">
        <v>4</v>
      </c>
      <c r="AA122" s="2"/>
      <c r="AB122" s="2">
        <v>146</v>
      </c>
      <c r="AC122" s="2">
        <v>103260</v>
      </c>
      <c r="AD122" s="2">
        <v>23.236477173637873</v>
      </c>
      <c r="AE122" s="2">
        <v>57</v>
      </c>
      <c r="AF122" s="2">
        <v>16</v>
      </c>
      <c r="AG122" s="2">
        <v>6846</v>
      </c>
      <c r="AH122" s="2">
        <v>14.057494866529774</v>
      </c>
      <c r="AI122" s="2">
        <v>21</v>
      </c>
      <c r="AJ122" s="2">
        <v>25339</v>
      </c>
      <c r="AK122" s="2">
        <v>39.642514911508755</v>
      </c>
      <c r="AL122" s="2">
        <v>4</v>
      </c>
      <c r="AM122" s="2">
        <v>1932</v>
      </c>
      <c r="AN122" s="2">
        <v>15.868583162217659</v>
      </c>
      <c r="AO122" s="2">
        <v>15</v>
      </c>
      <c r="AP122" s="2">
        <v>12051</v>
      </c>
      <c r="AQ122" s="2">
        <v>26.395071868583162</v>
      </c>
      <c r="AR122" s="2">
        <v>6</v>
      </c>
      <c r="AS122" s="2">
        <v>10</v>
      </c>
      <c r="AT122" s="44">
        <v>43525</v>
      </c>
      <c r="AU122" s="44">
        <v>43890</v>
      </c>
      <c r="AV122" s="85" t="s">
        <v>247</v>
      </c>
      <c r="AW122" s="2"/>
      <c r="AX122" s="2"/>
      <c r="AY122" s="2"/>
      <c r="AZ122" s="2"/>
    </row>
    <row r="123" spans="1:52" x14ac:dyDescent="0.2">
      <c r="A123" s="84" t="s">
        <v>141</v>
      </c>
      <c r="B123" s="2">
        <v>35</v>
      </c>
      <c r="C123" s="2">
        <v>29</v>
      </c>
      <c r="D123" s="2">
        <v>0</v>
      </c>
      <c r="E123" s="2">
        <v>30</v>
      </c>
      <c r="F123" s="2"/>
      <c r="G123" s="2">
        <v>6</v>
      </c>
      <c r="H123" s="2">
        <v>4</v>
      </c>
      <c r="I123" s="2">
        <v>4</v>
      </c>
      <c r="J123" s="2">
        <v>1977</v>
      </c>
      <c r="K123" s="2">
        <v>16.238193018480494</v>
      </c>
      <c r="L123" s="2">
        <v>21</v>
      </c>
      <c r="M123" s="2">
        <v>1</v>
      </c>
      <c r="N123" s="2">
        <v>1</v>
      </c>
      <c r="O123" s="2">
        <v>1</v>
      </c>
      <c r="P123" s="2">
        <v>2</v>
      </c>
      <c r="Q123" s="2">
        <v>0</v>
      </c>
      <c r="R123" s="2">
        <v>9</v>
      </c>
      <c r="S123" s="2"/>
      <c r="T123" s="2">
        <v>124</v>
      </c>
      <c r="U123" s="2"/>
      <c r="V123" s="2"/>
      <c r="W123" s="2"/>
      <c r="X123" s="2"/>
      <c r="Y123" s="2">
        <v>0</v>
      </c>
      <c r="Z123" s="2">
        <v>4</v>
      </c>
      <c r="AA123" s="2"/>
      <c r="AB123" s="2">
        <v>33</v>
      </c>
      <c r="AC123" s="2">
        <v>11833</v>
      </c>
      <c r="AD123" s="2">
        <v>11.780723041503329</v>
      </c>
      <c r="AE123" s="2">
        <v>9</v>
      </c>
      <c r="AF123" s="2">
        <v>1</v>
      </c>
      <c r="AG123" s="2">
        <v>40</v>
      </c>
      <c r="AH123" s="2">
        <v>1.3141683778234086</v>
      </c>
      <c r="AI123" s="2">
        <v>1</v>
      </c>
      <c r="AJ123" s="2">
        <v>1013</v>
      </c>
      <c r="AK123" s="2">
        <v>33.281314168377826</v>
      </c>
      <c r="AL123" s="2">
        <v>4</v>
      </c>
      <c r="AM123" s="2">
        <v>844</v>
      </c>
      <c r="AN123" s="2">
        <v>6.9322381930184802</v>
      </c>
      <c r="AO123" s="2">
        <v>2</v>
      </c>
      <c r="AP123" s="2">
        <v>1457</v>
      </c>
      <c r="AQ123" s="2">
        <v>23.93429158110883</v>
      </c>
      <c r="AR123" s="2"/>
      <c r="AS123" s="2">
        <v>1</v>
      </c>
      <c r="AT123" s="44">
        <v>43525</v>
      </c>
      <c r="AU123" s="44">
        <v>43890</v>
      </c>
      <c r="AV123" s="85" t="s">
        <v>250</v>
      </c>
      <c r="AW123" s="2"/>
      <c r="AX123" s="2"/>
      <c r="AY123" s="2"/>
      <c r="AZ123" s="2"/>
    </row>
    <row r="124" spans="1:52" x14ac:dyDescent="0.2">
      <c r="A124" s="84" t="s">
        <v>142</v>
      </c>
      <c r="B124" s="2">
        <v>2</v>
      </c>
      <c r="C124" s="2">
        <v>1</v>
      </c>
      <c r="D124" s="2">
        <v>0</v>
      </c>
      <c r="E124" s="2">
        <v>1</v>
      </c>
      <c r="F124" s="2"/>
      <c r="G124" s="2">
        <v>1</v>
      </c>
      <c r="H124" s="2">
        <v>1</v>
      </c>
      <c r="I124" s="2">
        <v>1</v>
      </c>
      <c r="J124" s="2">
        <v>625</v>
      </c>
      <c r="K124" s="2">
        <v>20.533880903490761</v>
      </c>
      <c r="L124" s="2"/>
      <c r="M124" s="2"/>
      <c r="N124" s="2"/>
      <c r="O124" s="2"/>
      <c r="P124" s="2"/>
      <c r="Q124" s="2">
        <v>0</v>
      </c>
      <c r="R124" s="2"/>
      <c r="S124" s="2"/>
      <c r="T124" s="2"/>
      <c r="U124" s="2"/>
      <c r="V124" s="2"/>
      <c r="W124" s="2"/>
      <c r="X124" s="2"/>
      <c r="Y124" s="2">
        <v>0</v>
      </c>
      <c r="Z124" s="2"/>
      <c r="AA124" s="2"/>
      <c r="AB124" s="2">
        <v>2</v>
      </c>
      <c r="AC124" s="2">
        <v>754</v>
      </c>
      <c r="AD124" s="2">
        <v>12.386036960985626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/>
      <c r="AS124" s="2"/>
      <c r="AT124" s="44">
        <v>43525</v>
      </c>
      <c r="AU124" s="44">
        <v>43890</v>
      </c>
      <c r="AV124" s="85" t="s">
        <v>250</v>
      </c>
      <c r="AW124" s="2"/>
      <c r="AX124" s="2"/>
      <c r="AY124" s="2"/>
      <c r="AZ124" s="2"/>
    </row>
    <row r="125" spans="1:52" x14ac:dyDescent="0.2">
      <c r="A125" s="84" t="s">
        <v>143</v>
      </c>
      <c r="B125" s="2">
        <v>5</v>
      </c>
      <c r="C125" s="2">
        <v>5</v>
      </c>
      <c r="D125" s="2">
        <v>0</v>
      </c>
      <c r="E125" s="2">
        <v>4</v>
      </c>
      <c r="F125" s="2"/>
      <c r="G125" s="2">
        <v>0</v>
      </c>
      <c r="H125" s="2">
        <v>1</v>
      </c>
      <c r="I125" s="2">
        <v>1</v>
      </c>
      <c r="J125" s="2">
        <v>540</v>
      </c>
      <c r="K125" s="2">
        <v>17.741273100616016</v>
      </c>
      <c r="L125" s="2"/>
      <c r="M125" s="2">
        <v>3</v>
      </c>
      <c r="N125" s="2">
        <v>1</v>
      </c>
      <c r="O125" s="2"/>
      <c r="P125" s="2"/>
      <c r="Q125" s="2">
        <v>0</v>
      </c>
      <c r="R125" s="2">
        <v>6</v>
      </c>
      <c r="S125" s="2"/>
      <c r="T125" s="2"/>
      <c r="U125" s="2"/>
      <c r="V125" s="2"/>
      <c r="W125" s="2"/>
      <c r="X125" s="2"/>
      <c r="Y125" s="2">
        <v>0</v>
      </c>
      <c r="Z125" s="2">
        <v>2</v>
      </c>
      <c r="AA125" s="2"/>
      <c r="AB125" s="2">
        <v>5</v>
      </c>
      <c r="AC125" s="2">
        <v>1224</v>
      </c>
      <c r="AD125" s="2">
        <v>8.0427104722792606</v>
      </c>
      <c r="AE125" s="2">
        <v>6</v>
      </c>
      <c r="AF125" s="2">
        <v>3</v>
      </c>
      <c r="AG125" s="2">
        <v>918</v>
      </c>
      <c r="AH125" s="2">
        <v>10.053388090349076</v>
      </c>
      <c r="AI125" s="2">
        <v>1</v>
      </c>
      <c r="AJ125" s="2">
        <v>671</v>
      </c>
      <c r="AK125" s="2">
        <v>22.04517453798768</v>
      </c>
      <c r="AL125" s="2">
        <v>2</v>
      </c>
      <c r="AM125" s="2">
        <v>1326</v>
      </c>
      <c r="AN125" s="2">
        <v>21.782340862422998</v>
      </c>
      <c r="AO125" s="2">
        <v>0</v>
      </c>
      <c r="AP125" s="2">
        <v>0</v>
      </c>
      <c r="AQ125" s="2">
        <v>0</v>
      </c>
      <c r="AR125" s="2"/>
      <c r="AS125" s="2"/>
      <c r="AT125" s="44">
        <v>43525</v>
      </c>
      <c r="AU125" s="44">
        <v>43890</v>
      </c>
      <c r="AV125" s="85" t="s">
        <v>250</v>
      </c>
      <c r="AW125" s="2"/>
      <c r="AX125" s="2"/>
      <c r="AY125" s="2"/>
      <c r="AZ125" s="2"/>
    </row>
    <row r="126" spans="1:52" x14ac:dyDescent="0.2">
      <c r="A126" s="84" t="s">
        <v>144</v>
      </c>
      <c r="B126" s="2">
        <v>76</v>
      </c>
      <c r="C126" s="2">
        <v>68</v>
      </c>
      <c r="D126" s="2">
        <v>0</v>
      </c>
      <c r="E126" s="2">
        <v>50</v>
      </c>
      <c r="F126" s="2">
        <v>12</v>
      </c>
      <c r="G126" s="2">
        <v>6</v>
      </c>
      <c r="H126" s="2">
        <v>8</v>
      </c>
      <c r="I126" s="2">
        <v>8</v>
      </c>
      <c r="J126" s="2">
        <v>4665</v>
      </c>
      <c r="K126" s="2">
        <v>19.15811088295688</v>
      </c>
      <c r="L126" s="2">
        <v>39</v>
      </c>
      <c r="M126" s="2">
        <v>7</v>
      </c>
      <c r="N126" s="2">
        <v>15</v>
      </c>
      <c r="O126" s="2"/>
      <c r="P126" s="2">
        <v>8</v>
      </c>
      <c r="Q126" s="2">
        <v>5</v>
      </c>
      <c r="R126" s="2">
        <v>42</v>
      </c>
      <c r="S126" s="2"/>
      <c r="T126" s="2"/>
      <c r="U126" s="2"/>
      <c r="V126" s="2"/>
      <c r="W126" s="2">
        <v>490</v>
      </c>
      <c r="X126" s="2"/>
      <c r="Y126" s="2">
        <v>0</v>
      </c>
      <c r="Z126" s="2">
        <v>12</v>
      </c>
      <c r="AA126" s="2"/>
      <c r="AB126" s="2">
        <v>75</v>
      </c>
      <c r="AC126" s="2">
        <v>42134</v>
      </c>
      <c r="AD126" s="2">
        <v>18.457056810403831</v>
      </c>
      <c r="AE126" s="2">
        <v>43</v>
      </c>
      <c r="AF126" s="2">
        <v>7</v>
      </c>
      <c r="AG126" s="2">
        <v>3568</v>
      </c>
      <c r="AH126" s="2">
        <v>16.746259900264008</v>
      </c>
      <c r="AI126" s="2">
        <v>15</v>
      </c>
      <c r="AJ126" s="2">
        <v>10917</v>
      </c>
      <c r="AK126" s="2">
        <v>23.911293634496918</v>
      </c>
      <c r="AL126" s="2">
        <v>12</v>
      </c>
      <c r="AM126" s="2">
        <v>2223</v>
      </c>
      <c r="AN126" s="2">
        <v>6.0862422997946615</v>
      </c>
      <c r="AO126" s="2">
        <v>8</v>
      </c>
      <c r="AP126" s="2">
        <v>6794</v>
      </c>
      <c r="AQ126" s="2">
        <v>27.901437371663246</v>
      </c>
      <c r="AR126" s="2"/>
      <c r="AS126" s="2">
        <v>5</v>
      </c>
      <c r="AT126" s="44">
        <v>43525</v>
      </c>
      <c r="AU126" s="44">
        <v>43890</v>
      </c>
      <c r="AV126" s="85" t="s">
        <v>249</v>
      </c>
      <c r="AW126" s="2"/>
      <c r="AX126" s="2"/>
      <c r="AY126" s="2"/>
      <c r="AZ126" s="2"/>
    </row>
    <row r="127" spans="1:52" x14ac:dyDescent="0.2">
      <c r="A127" s="84" t="s">
        <v>145</v>
      </c>
      <c r="B127" s="2">
        <v>196</v>
      </c>
      <c r="C127" s="2">
        <v>155</v>
      </c>
      <c r="D127" s="2">
        <v>0</v>
      </c>
      <c r="E127" s="2">
        <v>146</v>
      </c>
      <c r="F127" s="2">
        <v>11</v>
      </c>
      <c r="G127" s="2">
        <v>36</v>
      </c>
      <c r="H127" s="2">
        <v>25</v>
      </c>
      <c r="I127" s="2">
        <v>25</v>
      </c>
      <c r="J127" s="2">
        <v>22787</v>
      </c>
      <c r="K127" s="2">
        <v>29.945954825462014</v>
      </c>
      <c r="L127" s="2">
        <v>68</v>
      </c>
      <c r="M127" s="2">
        <v>33</v>
      </c>
      <c r="N127" s="2">
        <v>18</v>
      </c>
      <c r="O127" s="2"/>
      <c r="P127" s="2">
        <v>23</v>
      </c>
      <c r="Q127" s="2">
        <v>32</v>
      </c>
      <c r="R127" s="2">
        <v>105</v>
      </c>
      <c r="S127" s="2">
        <v>57</v>
      </c>
      <c r="T127" s="2">
        <v>380</v>
      </c>
      <c r="U127" s="2">
        <v>1677</v>
      </c>
      <c r="V127" s="2"/>
      <c r="W127" s="2">
        <v>1291</v>
      </c>
      <c r="X127" s="2"/>
      <c r="Y127" s="2">
        <v>0</v>
      </c>
      <c r="Z127" s="2">
        <v>31</v>
      </c>
      <c r="AA127" s="2"/>
      <c r="AB127" s="2">
        <v>189</v>
      </c>
      <c r="AC127" s="2">
        <v>125296</v>
      </c>
      <c r="AD127" s="2">
        <v>21.780428712666907</v>
      </c>
      <c r="AE127" s="2">
        <v>107</v>
      </c>
      <c r="AF127" s="2">
        <v>33</v>
      </c>
      <c r="AG127" s="2">
        <v>7196</v>
      </c>
      <c r="AH127" s="2">
        <v>7.1642088233464003</v>
      </c>
      <c r="AI127" s="2">
        <v>18</v>
      </c>
      <c r="AJ127" s="2">
        <v>14656</v>
      </c>
      <c r="AK127" s="2">
        <v>26.750627424138717</v>
      </c>
      <c r="AL127" s="2">
        <v>31</v>
      </c>
      <c r="AM127" s="2">
        <v>6467</v>
      </c>
      <c r="AN127" s="2">
        <v>6.8538120156322453</v>
      </c>
      <c r="AO127" s="2">
        <v>23</v>
      </c>
      <c r="AP127" s="2">
        <v>41762</v>
      </c>
      <c r="AQ127" s="2">
        <v>59.654673689849119</v>
      </c>
      <c r="AR127" s="2">
        <v>2</v>
      </c>
      <c r="AS127" s="2">
        <v>6</v>
      </c>
      <c r="AT127" s="44">
        <v>43525</v>
      </c>
      <c r="AU127" s="44">
        <v>43890</v>
      </c>
      <c r="AV127" s="85" t="s">
        <v>250</v>
      </c>
      <c r="AW127" s="2"/>
      <c r="AX127" s="2"/>
      <c r="AY127" s="2"/>
      <c r="AZ127" s="2"/>
    </row>
    <row r="128" spans="1:52" x14ac:dyDescent="0.2">
      <c r="A128" s="84" t="s">
        <v>146</v>
      </c>
      <c r="B128" s="2">
        <v>22</v>
      </c>
      <c r="C128" s="2">
        <v>17</v>
      </c>
      <c r="D128" s="2">
        <v>0</v>
      </c>
      <c r="E128" s="2">
        <v>15</v>
      </c>
      <c r="F128" s="2"/>
      <c r="G128" s="2">
        <v>5</v>
      </c>
      <c r="H128" s="2">
        <v>3</v>
      </c>
      <c r="I128" s="2">
        <v>3</v>
      </c>
      <c r="J128" s="2">
        <v>1356</v>
      </c>
      <c r="K128" s="2">
        <v>14.850102669404517</v>
      </c>
      <c r="L128" s="2">
        <v>10</v>
      </c>
      <c r="M128" s="2"/>
      <c r="N128" s="2">
        <v>4</v>
      </c>
      <c r="O128" s="2"/>
      <c r="P128" s="2"/>
      <c r="Q128" s="2">
        <v>6</v>
      </c>
      <c r="R128" s="2">
        <v>8</v>
      </c>
      <c r="S128" s="2"/>
      <c r="T128" s="2"/>
      <c r="U128" s="2"/>
      <c r="V128" s="2"/>
      <c r="W128" s="2"/>
      <c r="X128" s="2"/>
      <c r="Y128" s="2">
        <v>0</v>
      </c>
      <c r="Z128" s="2">
        <v>4</v>
      </c>
      <c r="AA128" s="2"/>
      <c r="AB128" s="2">
        <v>22</v>
      </c>
      <c r="AC128" s="2">
        <v>15086</v>
      </c>
      <c r="AD128" s="2">
        <v>22.529027440731753</v>
      </c>
      <c r="AE128" s="2">
        <v>8</v>
      </c>
      <c r="AF128" s="2">
        <v>0</v>
      </c>
      <c r="AG128" s="2">
        <v>0</v>
      </c>
      <c r="AH128" s="2">
        <v>0</v>
      </c>
      <c r="AI128" s="2">
        <v>4</v>
      </c>
      <c r="AJ128" s="2">
        <v>5340</v>
      </c>
      <c r="AK128" s="2">
        <v>43.860369609856264</v>
      </c>
      <c r="AL128" s="2">
        <v>4</v>
      </c>
      <c r="AM128" s="2">
        <v>39</v>
      </c>
      <c r="AN128" s="2">
        <v>0.32032854209445583</v>
      </c>
      <c r="AO128" s="2">
        <v>0</v>
      </c>
      <c r="AP128" s="2">
        <v>0</v>
      </c>
      <c r="AQ128" s="2">
        <v>0</v>
      </c>
      <c r="AR128" s="2"/>
      <c r="AS128" s="2">
        <v>3</v>
      </c>
      <c r="AT128" s="44">
        <v>43525</v>
      </c>
      <c r="AU128" s="44">
        <v>43890</v>
      </c>
      <c r="AV128" s="85" t="s">
        <v>246</v>
      </c>
      <c r="AW128" s="2"/>
      <c r="AX128" s="2"/>
      <c r="AY128" s="2"/>
      <c r="AZ128" s="2"/>
    </row>
    <row r="129" spans="1:52" x14ac:dyDescent="0.2">
      <c r="A129" s="84" t="s">
        <v>147</v>
      </c>
      <c r="B129" s="2">
        <v>46</v>
      </c>
      <c r="C129" s="2">
        <v>37</v>
      </c>
      <c r="D129" s="2">
        <v>0</v>
      </c>
      <c r="E129" s="2">
        <v>34</v>
      </c>
      <c r="F129" s="2"/>
      <c r="G129" s="2">
        <v>6</v>
      </c>
      <c r="H129" s="2">
        <v>8</v>
      </c>
      <c r="I129" s="2">
        <v>8</v>
      </c>
      <c r="J129" s="2">
        <v>3242</v>
      </c>
      <c r="K129" s="2">
        <v>13.314168377823409</v>
      </c>
      <c r="L129" s="2">
        <v>27</v>
      </c>
      <c r="M129" s="2">
        <v>6</v>
      </c>
      <c r="N129" s="2">
        <v>8</v>
      </c>
      <c r="O129" s="2"/>
      <c r="P129" s="2">
        <v>10</v>
      </c>
      <c r="Q129" s="2">
        <v>7</v>
      </c>
      <c r="R129" s="2">
        <v>27</v>
      </c>
      <c r="S129" s="2">
        <v>94</v>
      </c>
      <c r="T129" s="2"/>
      <c r="U129" s="2"/>
      <c r="V129" s="2"/>
      <c r="W129" s="2"/>
      <c r="X129" s="2"/>
      <c r="Y129" s="2">
        <v>0</v>
      </c>
      <c r="Z129" s="2">
        <v>3</v>
      </c>
      <c r="AA129" s="2"/>
      <c r="AB129" s="2">
        <v>45</v>
      </c>
      <c r="AC129" s="2">
        <v>24791</v>
      </c>
      <c r="AD129" s="2">
        <v>18.099749030344515</v>
      </c>
      <c r="AE129" s="2">
        <v>27</v>
      </c>
      <c r="AF129" s="2">
        <v>6</v>
      </c>
      <c r="AG129" s="2">
        <v>2687</v>
      </c>
      <c r="AH129" s="2">
        <v>14.713210130047912</v>
      </c>
      <c r="AI129" s="2">
        <v>8</v>
      </c>
      <c r="AJ129" s="2">
        <v>8623</v>
      </c>
      <c r="AK129" s="2">
        <v>35.412731006160165</v>
      </c>
      <c r="AL129" s="2">
        <v>3</v>
      </c>
      <c r="AM129" s="2">
        <v>2030</v>
      </c>
      <c r="AN129" s="2">
        <v>22.231348391512661</v>
      </c>
      <c r="AO129" s="2">
        <v>10</v>
      </c>
      <c r="AP129" s="2">
        <v>8622</v>
      </c>
      <c r="AQ129" s="2">
        <v>28.326899383983573</v>
      </c>
      <c r="AR129" s="2"/>
      <c r="AS129" s="2">
        <v>1</v>
      </c>
      <c r="AT129" s="44">
        <v>43525</v>
      </c>
      <c r="AU129" s="44">
        <v>43890</v>
      </c>
      <c r="AV129" s="85" t="s">
        <v>249</v>
      </c>
      <c r="AW129" s="2"/>
      <c r="AX129" s="2"/>
      <c r="AY129" s="2"/>
      <c r="AZ129" s="2"/>
    </row>
    <row r="130" spans="1:52" x14ac:dyDescent="0.2">
      <c r="A130" s="84" t="s">
        <v>148</v>
      </c>
      <c r="B130" s="2"/>
      <c r="C130" s="2">
        <v>0</v>
      </c>
      <c r="D130" s="2">
        <v>0</v>
      </c>
      <c r="E130" s="2"/>
      <c r="F130" s="2"/>
      <c r="G130" s="2">
        <v>0</v>
      </c>
      <c r="H130" s="2">
        <v>0</v>
      </c>
      <c r="I130" s="2"/>
      <c r="J130" s="2"/>
      <c r="K130" s="2"/>
      <c r="L130" s="2"/>
      <c r="M130" s="2"/>
      <c r="N130" s="2"/>
      <c r="O130" s="2"/>
      <c r="P130" s="2"/>
      <c r="Q130" s="2">
        <v>0</v>
      </c>
      <c r="R130" s="2"/>
      <c r="S130" s="2"/>
      <c r="T130" s="2"/>
      <c r="U130" s="2"/>
      <c r="V130" s="2"/>
      <c r="W130" s="2"/>
      <c r="X130" s="2"/>
      <c r="Y130" s="2">
        <v>0</v>
      </c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44">
        <v>43525</v>
      </c>
      <c r="AU130" s="44">
        <v>43890</v>
      </c>
      <c r="AV130" s="85" t="s">
        <v>247</v>
      </c>
      <c r="AW130" s="2"/>
      <c r="AX130" s="2"/>
      <c r="AY130" s="2"/>
      <c r="AZ130" s="2"/>
    </row>
    <row r="131" spans="1:52" x14ac:dyDescent="0.2">
      <c r="A131" s="84" t="s">
        <v>149</v>
      </c>
      <c r="B131" s="2">
        <v>11</v>
      </c>
      <c r="C131" s="2">
        <v>6</v>
      </c>
      <c r="D131" s="2">
        <v>0</v>
      </c>
      <c r="E131" s="2">
        <v>6</v>
      </c>
      <c r="F131" s="2"/>
      <c r="G131" s="2">
        <v>3</v>
      </c>
      <c r="H131" s="2">
        <v>4</v>
      </c>
      <c r="I131" s="2">
        <v>4</v>
      </c>
      <c r="J131" s="2">
        <v>350</v>
      </c>
      <c r="K131" s="2">
        <v>2.8747433264887063</v>
      </c>
      <c r="L131" s="2">
        <v>6</v>
      </c>
      <c r="M131" s="2">
        <v>7</v>
      </c>
      <c r="N131" s="2">
        <v>1</v>
      </c>
      <c r="O131" s="2"/>
      <c r="P131" s="2">
        <v>1</v>
      </c>
      <c r="Q131" s="2">
        <v>1</v>
      </c>
      <c r="R131" s="2">
        <v>11</v>
      </c>
      <c r="S131" s="2"/>
      <c r="T131" s="2"/>
      <c r="U131" s="2"/>
      <c r="V131" s="2"/>
      <c r="W131" s="2"/>
      <c r="X131" s="2"/>
      <c r="Y131" s="2">
        <v>0</v>
      </c>
      <c r="Z131" s="2">
        <v>2</v>
      </c>
      <c r="AA131" s="2"/>
      <c r="AB131" s="2">
        <v>11</v>
      </c>
      <c r="AC131" s="2">
        <v>4069</v>
      </c>
      <c r="AD131" s="2">
        <v>12.153070748553295</v>
      </c>
      <c r="AE131" s="2">
        <v>11</v>
      </c>
      <c r="AF131" s="2">
        <v>7</v>
      </c>
      <c r="AG131" s="2">
        <v>2621</v>
      </c>
      <c r="AH131" s="2">
        <v>12.301554708125551</v>
      </c>
      <c r="AI131" s="2">
        <v>1</v>
      </c>
      <c r="AJ131" s="2">
        <v>1295</v>
      </c>
      <c r="AK131" s="2">
        <v>42.546201232032857</v>
      </c>
      <c r="AL131" s="2">
        <v>2</v>
      </c>
      <c r="AM131" s="2">
        <v>175</v>
      </c>
      <c r="AN131" s="2">
        <v>2.8747433264887063</v>
      </c>
      <c r="AO131" s="2">
        <v>1</v>
      </c>
      <c r="AP131" s="2">
        <v>534</v>
      </c>
      <c r="AQ131" s="2">
        <v>17.544147843942504</v>
      </c>
      <c r="AR131" s="2"/>
      <c r="AS131" s="2">
        <v>1</v>
      </c>
      <c r="AT131" s="44">
        <v>43525</v>
      </c>
      <c r="AU131" s="44">
        <v>43890</v>
      </c>
      <c r="AV131" s="85" t="s">
        <v>248</v>
      </c>
      <c r="AW131" s="2"/>
      <c r="AX131" s="2"/>
      <c r="AY131" s="2"/>
      <c r="AZ131" s="2"/>
    </row>
    <row r="132" spans="1:52" x14ac:dyDescent="0.2">
      <c r="A132" s="84" t="s">
        <v>150</v>
      </c>
      <c r="B132" s="2">
        <v>3</v>
      </c>
      <c r="C132" s="2">
        <v>2</v>
      </c>
      <c r="D132" s="2">
        <v>0</v>
      </c>
      <c r="E132" s="2">
        <v>1</v>
      </c>
      <c r="F132" s="2"/>
      <c r="G132" s="2">
        <v>1</v>
      </c>
      <c r="H132" s="2">
        <v>1</v>
      </c>
      <c r="I132" s="2">
        <v>1</v>
      </c>
      <c r="J132" s="2">
        <v>86</v>
      </c>
      <c r="K132" s="2">
        <v>2.8254620123203287</v>
      </c>
      <c r="L132" s="2">
        <v>2</v>
      </c>
      <c r="M132" s="2"/>
      <c r="N132" s="2"/>
      <c r="O132" s="2"/>
      <c r="P132" s="2">
        <v>1</v>
      </c>
      <c r="Q132" s="2">
        <v>1</v>
      </c>
      <c r="R132" s="2">
        <v>1</v>
      </c>
      <c r="S132" s="2"/>
      <c r="T132" s="2"/>
      <c r="U132" s="2"/>
      <c r="V132" s="2"/>
      <c r="W132" s="2"/>
      <c r="X132" s="2"/>
      <c r="Y132" s="2">
        <v>0</v>
      </c>
      <c r="Z132" s="2"/>
      <c r="AA132" s="2"/>
      <c r="AB132" s="2">
        <v>3</v>
      </c>
      <c r="AC132" s="2">
        <v>1622</v>
      </c>
      <c r="AD132" s="2">
        <v>17.763175906913073</v>
      </c>
      <c r="AE132" s="2">
        <v>1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1</v>
      </c>
      <c r="AP132" s="2">
        <v>557</v>
      </c>
      <c r="AQ132" s="2">
        <v>18.299794661190965</v>
      </c>
      <c r="AR132" s="2"/>
      <c r="AS132" s="2">
        <v>1</v>
      </c>
      <c r="AT132" s="44">
        <v>43525</v>
      </c>
      <c r="AU132" s="44">
        <v>43890</v>
      </c>
      <c r="AV132" s="85" t="s">
        <v>250</v>
      </c>
      <c r="AW132" s="2"/>
      <c r="AX132" s="2"/>
      <c r="AY132" s="2"/>
      <c r="AZ132" s="2"/>
    </row>
    <row r="133" spans="1:52" x14ac:dyDescent="0.2">
      <c r="A133" s="84" t="s">
        <v>151</v>
      </c>
      <c r="B133" s="2">
        <v>54</v>
      </c>
      <c r="C133" s="2">
        <v>44</v>
      </c>
      <c r="D133" s="2">
        <v>0</v>
      </c>
      <c r="E133" s="2">
        <v>35</v>
      </c>
      <c r="F133" s="2">
        <v>4</v>
      </c>
      <c r="G133" s="2">
        <v>10</v>
      </c>
      <c r="H133" s="2">
        <v>8</v>
      </c>
      <c r="I133" s="2">
        <v>8</v>
      </c>
      <c r="J133" s="2">
        <v>7150</v>
      </c>
      <c r="K133" s="2">
        <v>29.363449691991786</v>
      </c>
      <c r="L133" s="2">
        <v>21</v>
      </c>
      <c r="M133" s="2">
        <v>32</v>
      </c>
      <c r="N133" s="2">
        <v>11</v>
      </c>
      <c r="O133" s="2">
        <v>1</v>
      </c>
      <c r="P133" s="2">
        <v>4</v>
      </c>
      <c r="Q133" s="2">
        <v>3</v>
      </c>
      <c r="R133" s="2">
        <v>50</v>
      </c>
      <c r="S133" s="2">
        <v>292</v>
      </c>
      <c r="T133" s="2"/>
      <c r="U133" s="2"/>
      <c r="V133" s="2"/>
      <c r="W133" s="2"/>
      <c r="X133" s="2"/>
      <c r="Y133" s="2">
        <v>0</v>
      </c>
      <c r="Z133" s="2">
        <v>2</v>
      </c>
      <c r="AA133" s="2"/>
      <c r="AB133" s="2">
        <v>53</v>
      </c>
      <c r="AC133" s="2">
        <v>27271</v>
      </c>
      <c r="AD133" s="2">
        <v>16.905040486614233</v>
      </c>
      <c r="AE133" s="2">
        <v>51</v>
      </c>
      <c r="AF133" s="2">
        <v>32</v>
      </c>
      <c r="AG133" s="2">
        <v>12664</v>
      </c>
      <c r="AH133" s="2">
        <v>13.002053388090349</v>
      </c>
      <c r="AI133" s="2">
        <v>11</v>
      </c>
      <c r="AJ133" s="2">
        <v>10713</v>
      </c>
      <c r="AK133" s="2">
        <v>31.997013253686763</v>
      </c>
      <c r="AL133" s="2">
        <v>2</v>
      </c>
      <c r="AM133" s="2">
        <v>575</v>
      </c>
      <c r="AN133" s="2">
        <v>9.4455852156057496</v>
      </c>
      <c r="AO133" s="2">
        <v>4</v>
      </c>
      <c r="AP133" s="2">
        <v>3717</v>
      </c>
      <c r="AQ133" s="2">
        <v>30.529774127310063</v>
      </c>
      <c r="AR133" s="2">
        <v>4</v>
      </c>
      <c r="AS133" s="2">
        <v>2</v>
      </c>
      <c r="AT133" s="44">
        <v>43525</v>
      </c>
      <c r="AU133" s="44">
        <v>43890</v>
      </c>
      <c r="AV133" s="85" t="s">
        <v>246</v>
      </c>
      <c r="AW133" s="2"/>
      <c r="AX133" s="2"/>
      <c r="AY133" s="2"/>
      <c r="AZ133" s="2"/>
    </row>
    <row r="134" spans="1:52" x14ac:dyDescent="0.2">
      <c r="A134" s="84" t="s">
        <v>152</v>
      </c>
      <c r="B134" s="2">
        <v>57</v>
      </c>
      <c r="C134" s="2">
        <v>51</v>
      </c>
      <c r="D134" s="2">
        <v>0</v>
      </c>
      <c r="E134" s="2">
        <v>53</v>
      </c>
      <c r="F134" s="2"/>
      <c r="G134" s="2">
        <v>5</v>
      </c>
      <c r="H134" s="2">
        <v>3</v>
      </c>
      <c r="I134" s="2">
        <v>3</v>
      </c>
      <c r="J134" s="2">
        <v>1505</v>
      </c>
      <c r="K134" s="2">
        <v>16.481861738535251</v>
      </c>
      <c r="L134" s="2">
        <v>22</v>
      </c>
      <c r="M134" s="2">
        <v>17</v>
      </c>
      <c r="N134" s="2">
        <v>20</v>
      </c>
      <c r="O134" s="2"/>
      <c r="P134" s="2">
        <v>10</v>
      </c>
      <c r="Q134" s="2">
        <v>7</v>
      </c>
      <c r="R134" s="2">
        <v>59</v>
      </c>
      <c r="S134" s="2"/>
      <c r="T134" s="2"/>
      <c r="U134" s="2"/>
      <c r="V134" s="2"/>
      <c r="W134" s="2"/>
      <c r="X134" s="2"/>
      <c r="Y134" s="2">
        <v>0</v>
      </c>
      <c r="Z134" s="2">
        <v>12</v>
      </c>
      <c r="AA134" s="2"/>
      <c r="AB134" s="2">
        <v>57</v>
      </c>
      <c r="AC134" s="2">
        <v>37457</v>
      </c>
      <c r="AD134" s="2">
        <v>21.589826722864657</v>
      </c>
      <c r="AE134" s="2">
        <v>65</v>
      </c>
      <c r="AF134" s="2">
        <v>17</v>
      </c>
      <c r="AG134" s="2">
        <v>4692</v>
      </c>
      <c r="AH134" s="2">
        <v>9.0677618069815189</v>
      </c>
      <c r="AI134" s="2">
        <v>20</v>
      </c>
      <c r="AJ134" s="2">
        <v>18109</v>
      </c>
      <c r="AK134" s="2">
        <v>29.747843942505135</v>
      </c>
      <c r="AL134" s="2">
        <v>12</v>
      </c>
      <c r="AM134" s="2">
        <v>753</v>
      </c>
      <c r="AN134" s="2">
        <v>2.0616016427104724</v>
      </c>
      <c r="AO134" s="2">
        <v>10</v>
      </c>
      <c r="AP134" s="2">
        <v>7957</v>
      </c>
      <c r="AQ134" s="2">
        <v>26.142094455852156</v>
      </c>
      <c r="AR134" s="2">
        <v>1</v>
      </c>
      <c r="AS134" s="2"/>
      <c r="AT134" s="44">
        <v>43525</v>
      </c>
      <c r="AU134" s="44">
        <v>43890</v>
      </c>
      <c r="AV134" s="85" t="s">
        <v>249</v>
      </c>
      <c r="AW134" s="2"/>
      <c r="AX134" s="2"/>
      <c r="AY134" s="2"/>
      <c r="AZ134" s="2"/>
    </row>
    <row r="135" spans="1:52" x14ac:dyDescent="0.2">
      <c r="A135" s="84" t="s">
        <v>153</v>
      </c>
      <c r="B135" s="2">
        <v>38</v>
      </c>
      <c r="C135" s="2">
        <v>37</v>
      </c>
      <c r="D135" s="2">
        <v>0</v>
      </c>
      <c r="E135" s="2">
        <v>26</v>
      </c>
      <c r="F135" s="2">
        <v>5</v>
      </c>
      <c r="G135" s="2">
        <v>1</v>
      </c>
      <c r="H135" s="2">
        <v>2</v>
      </c>
      <c r="I135" s="2">
        <v>2</v>
      </c>
      <c r="J135" s="2">
        <v>1335</v>
      </c>
      <c r="K135" s="2">
        <v>21.930184804928132</v>
      </c>
      <c r="L135" s="2">
        <v>12</v>
      </c>
      <c r="M135" s="2">
        <v>5</v>
      </c>
      <c r="N135" s="2">
        <v>12</v>
      </c>
      <c r="O135" s="2"/>
      <c r="P135" s="2">
        <v>4</v>
      </c>
      <c r="Q135" s="2">
        <v>3</v>
      </c>
      <c r="R135" s="2">
        <v>23</v>
      </c>
      <c r="S135" s="2"/>
      <c r="T135" s="2"/>
      <c r="U135" s="2">
        <v>1419</v>
      </c>
      <c r="V135" s="2"/>
      <c r="W135" s="2">
        <v>1652</v>
      </c>
      <c r="X135" s="2"/>
      <c r="Y135" s="2">
        <v>0</v>
      </c>
      <c r="Z135" s="2">
        <v>2</v>
      </c>
      <c r="AA135" s="2"/>
      <c r="AB135" s="2">
        <v>33</v>
      </c>
      <c r="AC135" s="2">
        <v>16564</v>
      </c>
      <c r="AD135" s="2">
        <v>16.490821977474955</v>
      </c>
      <c r="AE135" s="2">
        <v>23</v>
      </c>
      <c r="AF135" s="2">
        <v>5</v>
      </c>
      <c r="AG135" s="2">
        <v>3334</v>
      </c>
      <c r="AH135" s="2">
        <v>21.907186858316219</v>
      </c>
      <c r="AI135" s="2">
        <v>12</v>
      </c>
      <c r="AJ135" s="2">
        <v>7334</v>
      </c>
      <c r="AK135" s="2">
        <v>20.079397672826829</v>
      </c>
      <c r="AL135" s="2">
        <v>2</v>
      </c>
      <c r="AM135" s="2">
        <v>184</v>
      </c>
      <c r="AN135" s="2">
        <v>3.0225872689938398</v>
      </c>
      <c r="AO135" s="2">
        <v>4</v>
      </c>
      <c r="AP135" s="2">
        <v>3850</v>
      </c>
      <c r="AQ135" s="2">
        <v>31.622176591375769</v>
      </c>
      <c r="AR135" s="2">
        <v>4</v>
      </c>
      <c r="AS135" s="2"/>
      <c r="AT135" s="44">
        <v>43525</v>
      </c>
      <c r="AU135" s="44">
        <v>43890</v>
      </c>
      <c r="AV135" s="85" t="s">
        <v>249</v>
      </c>
      <c r="AW135" s="2"/>
      <c r="AX135" s="2"/>
      <c r="AY135" s="2"/>
      <c r="AZ135" s="2"/>
    </row>
    <row r="136" spans="1:52" x14ac:dyDescent="0.2">
      <c r="A136" s="86" t="s">
        <v>154</v>
      </c>
      <c r="B136" s="16">
        <v>4</v>
      </c>
      <c r="C136" s="16">
        <v>3</v>
      </c>
      <c r="D136" s="16">
        <v>0</v>
      </c>
      <c r="E136" s="16">
        <v>1</v>
      </c>
      <c r="F136" s="16"/>
      <c r="G136" s="16">
        <v>1</v>
      </c>
      <c r="H136" s="16">
        <v>3</v>
      </c>
      <c r="I136" s="16">
        <v>3</v>
      </c>
      <c r="J136" s="16">
        <v>3680</v>
      </c>
      <c r="K136" s="16">
        <v>40.301163586584536</v>
      </c>
      <c r="L136" s="16">
        <v>1</v>
      </c>
      <c r="M136" s="16">
        <v>1</v>
      </c>
      <c r="N136" s="16">
        <v>2</v>
      </c>
      <c r="O136" s="16"/>
      <c r="P136" s="16">
        <v>6</v>
      </c>
      <c r="Q136" s="16">
        <v>1</v>
      </c>
      <c r="R136" s="16">
        <v>12</v>
      </c>
      <c r="S136" s="16"/>
      <c r="T136" s="16"/>
      <c r="U136" s="16"/>
      <c r="V136" s="16"/>
      <c r="W136" s="16">
        <v>2738</v>
      </c>
      <c r="X136" s="16"/>
      <c r="Y136" s="16">
        <v>0</v>
      </c>
      <c r="Z136" s="16">
        <v>3</v>
      </c>
      <c r="AA136" s="16"/>
      <c r="AB136" s="16">
        <v>3</v>
      </c>
      <c r="AC136" s="16">
        <v>3902</v>
      </c>
      <c r="AD136" s="16">
        <v>42.732375085557841</v>
      </c>
      <c r="AE136" s="16">
        <v>12</v>
      </c>
      <c r="AF136" s="16">
        <v>1</v>
      </c>
      <c r="AG136" s="16">
        <v>129</v>
      </c>
      <c r="AH136" s="16">
        <v>4.2381930184804926</v>
      </c>
      <c r="AI136" s="16">
        <v>2</v>
      </c>
      <c r="AJ136" s="16">
        <v>1512</v>
      </c>
      <c r="AK136" s="16">
        <v>24.837782340862422</v>
      </c>
      <c r="AL136" s="16">
        <v>3</v>
      </c>
      <c r="AM136" s="16">
        <v>48</v>
      </c>
      <c r="AN136" s="16">
        <v>0.52566735112936347</v>
      </c>
      <c r="AO136" s="16">
        <v>6</v>
      </c>
      <c r="AP136" s="16">
        <v>12063</v>
      </c>
      <c r="AQ136" s="16">
        <v>66.053388090349074</v>
      </c>
      <c r="AR136" s="16"/>
      <c r="AS136" s="16"/>
      <c r="AT136" s="87">
        <v>43525</v>
      </c>
      <c r="AU136" s="87">
        <v>43890</v>
      </c>
      <c r="AV136" s="88" t="s">
        <v>250</v>
      </c>
      <c r="AW136" s="2"/>
      <c r="AX136" s="2"/>
      <c r="AY136" s="2"/>
      <c r="AZ136" s="2"/>
    </row>
  </sheetData>
  <phoneticPr fontId="2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2.75" x14ac:dyDescent="0.2"/>
  <cols>
    <col min="1" max="1" width="11.42578125" bestFit="1" customWidth="1"/>
    <col min="2" max="2" width="11.5703125" bestFit="1" customWidth="1"/>
    <col min="3" max="4" width="19.140625" bestFit="1" customWidth="1"/>
    <col min="5" max="5" width="10.42578125" bestFit="1" customWidth="1"/>
  </cols>
  <sheetData>
    <row r="1" spans="1:5" x14ac:dyDescent="0.2">
      <c r="A1" s="83" t="s">
        <v>155</v>
      </c>
      <c r="B1" s="83" t="s">
        <v>156</v>
      </c>
      <c r="C1" s="83" t="s">
        <v>157</v>
      </c>
      <c r="D1" s="83" t="s">
        <v>158</v>
      </c>
      <c r="E1" s="83" t="s">
        <v>159</v>
      </c>
    </row>
    <row r="2" spans="1:5" x14ac:dyDescent="0.2">
      <c r="A2" s="1">
        <v>43525</v>
      </c>
      <c r="B2" s="1">
        <v>43890</v>
      </c>
      <c r="C2" s="1">
        <v>43862</v>
      </c>
      <c r="D2" s="1">
        <v>43862</v>
      </c>
      <c r="E2" s="1">
        <v>43922</v>
      </c>
    </row>
  </sheetData>
  <phoneticPr fontId="2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Nbr Family</vt:lpstr>
      <vt:lpstr>Nbr Congregate</vt:lpstr>
      <vt:lpstr>Time Congregate</vt:lpstr>
      <vt:lpstr>Nbr Exits</vt:lpstr>
      <vt:lpstr>Time In Care</vt:lpstr>
      <vt:lpstr>Time Permanence</vt:lpstr>
      <vt:lpstr>Data</vt:lpstr>
      <vt:lpstr>Time</vt:lpstr>
      <vt:lpstr>'Nbr Congregate'!Print_Area</vt:lpstr>
      <vt:lpstr>'Nbr Exits'!Print_Area</vt:lpstr>
      <vt:lpstr>'Nbr Family'!Print_Area</vt:lpstr>
      <vt:lpstr>'Time Congregate'!Print_Area</vt:lpstr>
      <vt:lpstr>'Time In Care'!Print_Area</vt:lpstr>
      <vt:lpstr>'Time Permanence'!Print_Area</vt:lpstr>
      <vt:lpstr>'Nbr Congregate'!Print_Titles</vt:lpstr>
      <vt:lpstr>'Nbr Exits'!Print_Titles</vt:lpstr>
      <vt:lpstr>'Nbr Family'!Print_Titles</vt:lpstr>
      <vt:lpstr>'Time Congregate'!Print_Titles</vt:lpstr>
      <vt:lpstr>'Time In Care'!Print_Titles</vt:lpstr>
      <vt:lpstr>'Time Permanence'!Print_Titles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Sleeth, Mark (VDSS)</dc:creator>
  <cp:lastModifiedBy>VITA Program</cp:lastModifiedBy>
  <cp:lastPrinted>2019-12-10T21:41:41Z</cp:lastPrinted>
  <dcterms:created xsi:type="dcterms:W3CDTF">1996-10-14T23:33:28Z</dcterms:created>
  <dcterms:modified xsi:type="dcterms:W3CDTF">2020-04-03T16:09:25Z</dcterms:modified>
</cp:coreProperties>
</file>