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5540"/>
  </bookViews>
  <sheets>
    <sheet name="Patentics" sheetId="1" r:id="rId1"/>
    <sheet name="分析库" sheetId="2" r:id="rId2"/>
  </sheets>
  <definedNames>
    <definedName name="_xlnm._FilterDatabase" localSheetId="0" hidden="1">Patentics!$A$1:$AJ$21</definedName>
  </definedNames>
  <calcPr calcId="144525"/>
</workbook>
</file>

<file path=xl/sharedStrings.xml><?xml version="1.0" encoding="utf-8"?>
<sst xmlns="http://schemas.openxmlformats.org/spreadsheetml/2006/main" count="416" uniqueCount="195">
  <si>
    <t>公开号</t>
  </si>
  <si>
    <t>申请号</t>
  </si>
  <si>
    <t>专利局</t>
  </si>
  <si>
    <t>标题</t>
  </si>
  <si>
    <t>申请人</t>
  </si>
  <si>
    <t>标准申请人</t>
  </si>
  <si>
    <t>发明人</t>
  </si>
  <si>
    <t>第一发明人</t>
  </si>
  <si>
    <t>优先权日</t>
  </si>
  <si>
    <t>申请日</t>
  </si>
  <si>
    <t>公开-公告日</t>
  </si>
  <si>
    <t>国际分类</t>
  </si>
  <si>
    <t>国际主分类</t>
  </si>
  <si>
    <t>CPC分类</t>
  </si>
  <si>
    <t>CPC小类</t>
  </si>
  <si>
    <t>专利度</t>
  </si>
  <si>
    <t>独权度</t>
  </si>
  <si>
    <t>方法度</t>
  </si>
  <si>
    <t>特征度</t>
  </si>
  <si>
    <t>实施例数</t>
  </si>
  <si>
    <t>专利类型</t>
  </si>
  <si>
    <t>优先权国家/地区</t>
  </si>
  <si>
    <t>引用数</t>
  </si>
  <si>
    <t>自引用数</t>
  </si>
  <si>
    <t>非自引用数</t>
  </si>
  <si>
    <t>引用公司数</t>
  </si>
  <si>
    <t>被引用数</t>
  </si>
  <si>
    <t>影响因子</t>
  </si>
  <si>
    <t>被自引用</t>
  </si>
  <si>
    <t>非被自引用数</t>
  </si>
  <si>
    <t>被引用公司数</t>
  </si>
  <si>
    <t>被引用国家数</t>
  </si>
  <si>
    <t>同族数</t>
  </si>
  <si>
    <t>同族国家数</t>
  </si>
  <si>
    <t>相关度</t>
  </si>
  <si>
    <t>法律状态</t>
  </si>
  <si>
    <t>CN202220035483.9</t>
  </si>
  <si>
    <t>CN</t>
  </si>
  <si>
    <t>一种汽车配件零售用便于存放的货架</t>
  </si>
  <si>
    <t>广州斑马智行科技有限公司</t>
  </si>
  <si>
    <t>罗文红</t>
  </si>
  <si>
    <t/>
  </si>
  <si>
    <t>2022/01/07</t>
  </si>
  <si>
    <t>2022/08/12</t>
  </si>
  <si>
    <t>A47F  5/10|A47F  7/00|A47B 91/02|A47B 91/12|A47B 45/00|A47B 57/44</t>
  </si>
  <si>
    <t>A47F  5/10</t>
  </si>
  <si>
    <t>实用新型</t>
  </si>
  <si>
    <t>0.0</t>
  </si>
  <si>
    <t>有效</t>
  </si>
  <si>
    <t>CN202010746892.5</t>
  </si>
  <si>
    <t>显示、渲染方法、装置、系统、设备和可读存储介质</t>
  </si>
  <si>
    <t>斑马智行网络(香港)有限公司</t>
  </si>
  <si>
    <t>斑马智行网络香港有限公司</t>
  </si>
  <si>
    <t>罗凯 |
李进</t>
  </si>
  <si>
    <t>罗凯</t>
  </si>
  <si>
    <t>2020/07/29</t>
  </si>
  <si>
    <t>2022/02/25</t>
  </si>
  <si>
    <t>G06F  3/04845</t>
  </si>
  <si>
    <t>发明公布</t>
  </si>
  <si>
    <t>公开</t>
  </si>
  <si>
    <t>CN202010742887.7</t>
  </si>
  <si>
    <t>一种离线语音增强方法及系统</t>
  </si>
  <si>
    <t>李兴伟 |
袁志俊 |
王恺 |
李想</t>
  </si>
  <si>
    <t>李兴伟</t>
  </si>
  <si>
    <t>2022/02/18</t>
  </si>
  <si>
    <t>G10L 21/007|G10L 21/02|G10L 21/0308</t>
  </si>
  <si>
    <t>G10L 21/007</t>
  </si>
  <si>
    <t>CN202010324212.0</t>
  </si>
  <si>
    <t>物品归还方法及装置</t>
  </si>
  <si>
    <t>王晓栋</t>
  </si>
  <si>
    <t>2020/04/22</t>
  </si>
  <si>
    <t>2021/10/22</t>
  </si>
  <si>
    <t>H04W  4/02|G06K  9/00|H04W  4/021|H04W  4/029|H04W  4/35|H04W 64/00</t>
  </si>
  <si>
    <t>H04W  4/02</t>
  </si>
  <si>
    <t>CN202010296487.8</t>
  </si>
  <si>
    <t>界面显示方法、装置、设备和存储介质</t>
  </si>
  <si>
    <t>耿梦娇 |
张智超</t>
  </si>
  <si>
    <t>耿梦娇</t>
  </si>
  <si>
    <t>2020/04/15</t>
  </si>
  <si>
    <t>G06F  9/451</t>
  </si>
  <si>
    <t>CN202010295471.5</t>
  </si>
  <si>
    <t>CN202010198218.8</t>
  </si>
  <si>
    <t>图像显示方法、装置、电子设备及计算机可读存储介质</t>
  </si>
  <si>
    <t>2020/03/19</t>
  </si>
  <si>
    <t>2021/10/12</t>
  </si>
  <si>
    <t>G06F  3/0488|G06F  3/147</t>
  </si>
  <si>
    <t>G06F  3/0488</t>
  </si>
  <si>
    <t>CN202010243078.1</t>
  </si>
  <si>
    <t>人机交互测试系统和方法</t>
  </si>
  <si>
    <t>许晨光 |
黄宗明 |
王烨 |
伍玉英 |
李思佳</t>
  </si>
  <si>
    <t>许晨光</t>
  </si>
  <si>
    <t>2020/03/31</t>
  </si>
  <si>
    <t>2021/10/01</t>
  </si>
  <si>
    <t>G06F 11/36</t>
  </si>
  <si>
    <t>CN202010229588.3</t>
  </si>
  <si>
    <t>迁移轨迹、热力图生成及网点确定的方法、设备</t>
  </si>
  <si>
    <t>王骏亚 |
刘金昊 |
谢冬辉</t>
  </si>
  <si>
    <t>王骏亚</t>
  </si>
  <si>
    <t>2020/03/27</t>
  </si>
  <si>
    <t>2021/09/28</t>
  </si>
  <si>
    <t>G06F 16/957|G06F 16/9537|G06F 16/958</t>
  </si>
  <si>
    <t>G06F 16/957</t>
  </si>
  <si>
    <t>0.11</t>
  </si>
  <si>
    <t>CN202010218945.6</t>
  </si>
  <si>
    <t>视野盲区显示方法、装置以及采用该方法的导航系统</t>
  </si>
  <si>
    <t>李一杰</t>
  </si>
  <si>
    <t>2020/03/25</t>
  </si>
  <si>
    <t>B60R  1/00|B60R 16/023|B60R 21/013|H04N  7/18</t>
  </si>
  <si>
    <t>B60R  1/00</t>
  </si>
  <si>
    <t>CN202010173933.6</t>
  </si>
  <si>
    <t>验证方法、装置、电子设备及存储介质</t>
  </si>
  <si>
    <t>王佳琦 |
邬桅桅 |
李耀</t>
  </si>
  <si>
    <t>王佳琦</t>
  </si>
  <si>
    <t>2020/03/13</t>
  </si>
  <si>
    <t>2021/09/14</t>
  </si>
  <si>
    <t>H04L  9/32|H04L 29/06</t>
  </si>
  <si>
    <t>H04L  9/32</t>
  </si>
  <si>
    <t>CN202010088222.9</t>
  </si>
  <si>
    <t>消息处理方法及系统、车联网系统、服务器、电子设备</t>
  </si>
  <si>
    <t>黄应辉</t>
  </si>
  <si>
    <t>2020/02/12</t>
  </si>
  <si>
    <t>2021/08/31</t>
  </si>
  <si>
    <t>H04L 29/08|G16Y 40/30|H04M  1/72415</t>
  </si>
  <si>
    <t>H04L 29/08</t>
  </si>
  <si>
    <t>H04L67/12|H04L67/025|H04L67/1095|H04L67/125|H04L67/2842|H04L67/2852</t>
  </si>
  <si>
    <t>H04L67</t>
  </si>
  <si>
    <t>CN202010097585.9</t>
  </si>
  <si>
    <t>内核运行方法、设备和系统</t>
  </si>
  <si>
    <t>许来光 |
邬桅桅 |
李丹</t>
  </si>
  <si>
    <t>许来光</t>
  </si>
  <si>
    <t>2020/02/17</t>
  </si>
  <si>
    <t>2021/08/17</t>
  </si>
  <si>
    <t>G06F 11/07|G06F  8/65|G06F  8/71|G06F 21/51</t>
  </si>
  <si>
    <t>G06F 11/07</t>
  </si>
  <si>
    <t>G06F11/0793|G06F8/65|G06F8/71|G06F9/44521|G06F21/51</t>
  </si>
  <si>
    <t>G06F11</t>
  </si>
  <si>
    <t>CN202010096470.8</t>
  </si>
  <si>
    <t>信息处理方法、装置、计算设备及车机设备</t>
  </si>
  <si>
    <t>赵云飞</t>
  </si>
  <si>
    <t>G06F 16/9535|G06Q 30/06|G06Q 50/30</t>
  </si>
  <si>
    <t>G06F 16/9535</t>
  </si>
  <si>
    <t>G06F16/9535|G06Q30/0645|G06Q50/30</t>
  </si>
  <si>
    <t>G06F16</t>
  </si>
  <si>
    <t>CN202010093553.1</t>
  </si>
  <si>
    <t>音频的处理方法和装置</t>
  </si>
  <si>
    <t>钟学书 |
杨扬</t>
  </si>
  <si>
    <t>钟学书</t>
  </si>
  <si>
    <t>2020/02/14</t>
  </si>
  <si>
    <t>H04M  1/72433|G06F  3/16|H04M  1/72442|H04M  1/72484</t>
  </si>
  <si>
    <t>H04M  1/72433</t>
  </si>
  <si>
    <t>G06F3/165</t>
  </si>
  <si>
    <t>G06F3</t>
  </si>
  <si>
    <t>CN202010093439.9</t>
  </si>
  <si>
    <t>适用于ARM平台的内核保护方法、访问方法及装置</t>
  </si>
  <si>
    <t>申晨 |
李丹 |
许来光</t>
  </si>
  <si>
    <t>申晨</t>
  </si>
  <si>
    <t>G06F 21/52|G06F 21/57</t>
  </si>
  <si>
    <t>G06F 21/52</t>
  </si>
  <si>
    <t>G06F21/52|G06F21/57</t>
  </si>
  <si>
    <t>G06F21</t>
  </si>
  <si>
    <t>CN202010091296.8</t>
  </si>
  <si>
    <t>数据处理方法、资源访问方法、装置和设备</t>
  </si>
  <si>
    <t>黄剑</t>
  </si>
  <si>
    <t>2020/02/13</t>
  </si>
  <si>
    <t>2021/08/13</t>
  </si>
  <si>
    <t>G06F 21/52|G06F  9/46</t>
  </si>
  <si>
    <t>G06F21/52|G06F9/461</t>
  </si>
  <si>
    <t>CN202010063853.5</t>
  </si>
  <si>
    <t>车机仿真测试方法、装置、设备和介质</t>
  </si>
  <si>
    <t>袁文婧 |
张鸣鑫 |
苗伟</t>
  </si>
  <si>
    <t>袁文婧</t>
  </si>
  <si>
    <t>2020/01/20</t>
  </si>
  <si>
    <t>2021/07/20</t>
  </si>
  <si>
    <t>G06F 30/20|G01M 17/007|G05B 17/02|G06F 30/12|G06F 30/15</t>
  </si>
  <si>
    <t>G06F 30/20</t>
  </si>
  <si>
    <t>G01M17/007|G05B17/02</t>
  </si>
  <si>
    <t>G01M17</t>
  </si>
  <si>
    <t>0.5</t>
  </si>
  <si>
    <t>CN202010043065.X</t>
  </si>
  <si>
    <t>服务访问方法、装置、系统及计算设备</t>
  </si>
  <si>
    <t>吴栋磊</t>
  </si>
  <si>
    <t>2020/01/15</t>
  </si>
  <si>
    <t>2021/07/16</t>
  </si>
  <si>
    <t>H04L 29/08|H04W  4/02|H04W  4/06|H04W  4/40|H04W  4/80</t>
  </si>
  <si>
    <t>H04L67/025|H04L67/12|H04L67/18|H04L67/32|H04W4/02|H04W4/06|H04W4/40|H04W4/80</t>
  </si>
  <si>
    <t>CN201911390332.4</t>
  </si>
  <si>
    <t>支持多应用共享数据的方法、装置、设备及存储介质</t>
  </si>
  <si>
    <t>方文骁 |
张剑 |
邢冲</t>
  </si>
  <si>
    <t>方文骁</t>
  </si>
  <si>
    <t>2019/12/30</t>
  </si>
  <si>
    <t>G06F  9/54|H04L 29/08</t>
  </si>
  <si>
    <t>G06F  9/54</t>
  </si>
  <si>
    <t>G06F9/544|H04L67/2842</t>
  </si>
  <si>
    <t>G06F9</t>
  </si>
  <si>
    <t>0.9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</si>
</sst>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rgb="FF0070C0"/>
      <name val="Calibri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7F9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斑马智行-美国申请库147483647: 申请日-标准申请人-申请量</a:t>
            </a:r>
            <a:endParaRPr lang="zh-CN" altLang="en-US"/>
          </a:p>
        </c:rich>
      </c:tx>
      <c:layout>
        <c:manualLayout>
          <c:xMode val="edge"/>
          <c:yMode val="edge"/>
          <c:x val="0.452075038656266"/>
          <c:y val="0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xMode val="edge"/>
          <c:yMode val="edge"/>
          <c:x val="0.126666666666667"/>
          <c:y val="0.0381914893617021"/>
          <c:w val="0.863333333333333"/>
          <c:h val="0.86"/>
        </c:manualLayout>
      </c:layout>
      <c:bubbleChart>
        <c:varyColors val="1"/>
        <c:ser>
          <c:idx val="0"/>
          <c:order val="0"/>
          <c:tx>
            <c:strRef>
              <c:f>"斑马智行网络香港"</c:f>
              <c:strCache>
                <c:ptCount val="1"/>
                <c:pt idx="0">
                  <c:v>斑马智行网络香港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{1,2,3}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{1,1,1}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bubbleSize>
            <c:numRef>
              <c:f>{0,18,1}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"广州斑马智行科技"</c:f>
              <c:strCache>
                <c:ptCount val="1"/>
                <c:pt idx="0">
                  <c:v>广州斑马智行科技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{1,2,3}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{2,2,2}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bubbleSize>
            <c:numRef>
              <c:f>{1,0,0}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"X轴"</c:f>
              <c:strCache>
                <c:ptCount val="1"/>
                <c:pt idx="0">
                  <c:v>X轴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2022</a:t>
                    </a:r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2020</a:t>
                    </a:r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2019</a:t>
                    </a:r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{1,2,3}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{0,0,0}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bubbleSize>
            <c:numRef>
              <c:f>{0.5,0.5,0.5}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"Y轴"</c:f>
              <c:strCache>
                <c:ptCount val="1"/>
                <c:pt idx="0">
                  <c:v>Y轴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斑马智行网络香港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广州斑马智行科技</a:t>
                    </a:r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{0,0}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{1,2}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bubbleSize>
            <c:numRef>
              <c:f>{0.5,0.5}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area"/>
        <c:axId val="208232832"/>
        <c:axId val="208234368"/>
      </c:bubbleChart>
      <c:valAx>
        <c:axId val="208232832"/>
        <c:scaling>
          <c:orientation val="minMax"/>
          <c:max val="4"/>
          <c:min val="0"/>
        </c:scaling>
        <c:delete val="1"/>
        <c:axPos val="b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ot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8234368"/>
        <c:crosses val="autoZero"/>
        <c:crossBetween val="midCat"/>
        <c:majorUnit val="1"/>
        <c:minorUnit val="1"/>
      </c:valAx>
      <c:valAx>
        <c:axId val="208234368"/>
        <c:scaling>
          <c:orientation val="minMax"/>
          <c:max val="3"/>
          <c:min val="0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ot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8232832"/>
        <c:crosses val="autoZero"/>
        <c:crossBetween val="midCat"/>
        <c:majorUnit val="1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 w="25400" cap="flat" cmpd="sng" algn="ctr">
      <a:gradFill>
        <a:gsLst>
          <a:gs pos="77000">
            <a:srgbClr val="00B050"/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58102</xdr:colOff>
      <xdr:row>0</xdr:row>
      <xdr:rowOff>114300</xdr:rowOff>
    </xdr:from>
    <xdr:to>
      <xdr:col>20</xdr:col>
      <xdr:colOff>276225</xdr:colOff>
      <xdr:row>40</xdr:row>
      <xdr:rowOff>0</xdr:rowOff>
    </xdr:to>
    <xdr:graphicFrame>
      <xdr:nvGraphicFramePr>
        <xdr:cNvPr id="2" name="图表 1"/>
        <xdr:cNvGraphicFramePr/>
      </xdr:nvGraphicFramePr>
      <xdr:xfrm>
        <a:off x="57785" y="114300"/>
        <a:ext cx="13934440" cy="689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0.84</cdr:x>
      <cdr:y>0.00843</cdr:y>
    </cdr:from>
    <cdr:ext cx="1281736" cy="234114"/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0800" y="50800"/>
          <a:ext cx="1295377" cy="220116"/>
        </a:xfrm>
        <a:prstGeom xmlns:a="http://schemas.openxmlformats.org/drawingml/2006/main" prst="rect">
          <a:avLst/>
        </a:prstGeom>
        <a:solidFill>
          <a:srgbClr val="70AD47"/>
        </a:solidFill>
      </cdr:spPr>
      <cdr:txBody xmlns:a="http://schemas.openxmlformats.org/drawingml/2006/main">
        <a:bodyPr wrap="square" lIns="0" tIns="0" rIns="0" bIns="0" rtlCol="0" anchor="ctr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>
              <a:solidFill>
                <a:schemeClr val="bg1"/>
              </a:solidFill>
            </a:rPr>
            <a:t>www.patentics.cn</a:t>
          </a:r>
          <a:endParaRPr lang="zh-CN" altLang="en-US" sz="1200" b="1">
            <a:solidFill>
              <a:schemeClr val="bg1"/>
            </a:solidFill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1"/>
  <sheetViews>
    <sheetView tabSelected="1" workbookViewId="0">
      <pane ySplit="1" topLeftCell="A3" activePane="bottomLeft" state="frozen"/>
      <selection/>
      <selection pane="bottomLeft" activeCell="K1" sqref="K1"/>
    </sheetView>
  </sheetViews>
  <sheetFormatPr defaultColWidth="10" defaultRowHeight="13.8"/>
  <cols>
    <col min="1" max="1" width="15" customWidth="1"/>
    <col min="2" max="2" width="18" customWidth="1"/>
    <col min="3" max="3" width="5" customWidth="1"/>
    <col min="4" max="4" width="30" customWidth="1"/>
    <col min="5" max="6" width="20" customWidth="1"/>
    <col min="7" max="8" width="10" customWidth="1"/>
    <col min="9" max="14" width="11" customWidth="1"/>
    <col min="15" max="20" width="5" customWidth="1"/>
    <col min="21" max="21" width="10" customWidth="1"/>
    <col min="22" max="34" width="5" customWidth="1"/>
    <col min="35" max="35" width="8" customWidth="1"/>
    <col min="36" max="36" width="6" customWidth="1"/>
  </cols>
  <sheetData>
    <row r="1" ht="49.8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ht="96.6" spans="1:36">
      <c r="A2" s="2" t="str">
        <f>HYPERLINK("https://www.patentics.cn/invokexml.do?sx=showpatent_cn&amp;sf=ShowPatent&amp;spn=CN217161623U&amp;sx=showpatent_cn&amp;sv=f93b8884","CN217161623U")</f>
        <v>CN217161623U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41</v>
      </c>
      <c r="O2" s="3" t="s">
        <v>41</v>
      </c>
      <c r="P2" s="3">
        <v>6</v>
      </c>
      <c r="Q2" s="3">
        <v>1</v>
      </c>
      <c r="R2" s="3">
        <v>0</v>
      </c>
      <c r="S2" s="3">
        <v>18</v>
      </c>
      <c r="T2" s="3">
        <v>0</v>
      </c>
      <c r="U2" s="3" t="s">
        <v>46</v>
      </c>
      <c r="V2" s="3" t="s">
        <v>37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 t="s">
        <v>47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 t="s">
        <v>41</v>
      </c>
      <c r="AJ2" s="3" t="s">
        <v>48</v>
      </c>
    </row>
    <row r="3" ht="27.6" spans="1:36">
      <c r="A3" s="4" t="str">
        <f>HYPERLINK("https://www.patentics.cn/invokexml.do?sx=showpatent_cn&amp;sf=ShowPatent&amp;spn=CN114089893A&amp;sx=showpatent_cn&amp;sv=9babdacb","CN114089893A")</f>
        <v>CN114089893A</v>
      </c>
      <c r="B3" s="5" t="s">
        <v>49</v>
      </c>
      <c r="C3" s="5" t="s">
        <v>37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54</v>
      </c>
      <c r="I3" s="5" t="s">
        <v>41</v>
      </c>
      <c r="J3" s="5" t="s">
        <v>55</v>
      </c>
      <c r="K3" s="5" t="s">
        <v>56</v>
      </c>
      <c r="L3" s="5" t="s">
        <v>57</v>
      </c>
      <c r="M3" s="5" t="s">
        <v>57</v>
      </c>
      <c r="N3" s="5" t="s">
        <v>41</v>
      </c>
      <c r="O3" s="5" t="s">
        <v>41</v>
      </c>
      <c r="P3" s="5">
        <v>15</v>
      </c>
      <c r="Q3" s="5">
        <v>7</v>
      </c>
      <c r="R3" s="5">
        <v>10</v>
      </c>
      <c r="S3" s="5">
        <v>11</v>
      </c>
      <c r="T3" s="5">
        <v>1</v>
      </c>
      <c r="U3" s="5" t="s">
        <v>58</v>
      </c>
      <c r="V3" s="5" t="s">
        <v>37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 t="s">
        <v>47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 t="s">
        <v>41</v>
      </c>
      <c r="AJ3" s="5" t="s">
        <v>59</v>
      </c>
    </row>
    <row r="4" ht="69" spans="1:36">
      <c r="A4" s="2" t="str">
        <f>HYPERLINK("https://www.patentics.cn/invokexml.do?sx=showpatent_cn&amp;sf=ShowPatent&amp;spn=CN114067815A&amp;sx=showpatent_cn&amp;sv=438d7274","CN114067815A")</f>
        <v>CN114067815A</v>
      </c>
      <c r="B4" s="3" t="s">
        <v>60</v>
      </c>
      <c r="C4" s="3" t="s">
        <v>37</v>
      </c>
      <c r="D4" s="3" t="s">
        <v>61</v>
      </c>
      <c r="E4" s="3" t="s">
        <v>51</v>
      </c>
      <c r="F4" s="3" t="s">
        <v>52</v>
      </c>
      <c r="G4" s="3" t="s">
        <v>62</v>
      </c>
      <c r="H4" s="3" t="s">
        <v>63</v>
      </c>
      <c r="I4" s="3" t="s">
        <v>41</v>
      </c>
      <c r="J4" s="3" t="s">
        <v>55</v>
      </c>
      <c r="K4" s="3" t="s">
        <v>64</v>
      </c>
      <c r="L4" s="3" t="s">
        <v>65</v>
      </c>
      <c r="M4" s="3" t="s">
        <v>66</v>
      </c>
      <c r="N4" s="3" t="s">
        <v>41</v>
      </c>
      <c r="O4" s="3" t="s">
        <v>41</v>
      </c>
      <c r="P4" s="3">
        <v>18</v>
      </c>
      <c r="Q4" s="3">
        <v>7</v>
      </c>
      <c r="R4" s="3">
        <v>10</v>
      </c>
      <c r="S4" s="3">
        <v>11</v>
      </c>
      <c r="T4" s="3">
        <v>4</v>
      </c>
      <c r="U4" s="3" t="s">
        <v>58</v>
      </c>
      <c r="V4" s="3" t="s">
        <v>37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 t="s">
        <v>47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 t="s">
        <v>41</v>
      </c>
      <c r="AJ4" s="3" t="s">
        <v>59</v>
      </c>
    </row>
    <row r="5" ht="124.2" spans="1:36">
      <c r="A5" s="4" t="str">
        <f>HYPERLINK("https://www.patentics.cn/invokexml.do?sx=showpatent_cn&amp;sf=ShowPatent&amp;spn=CN113543016A&amp;sx=showpatent_cn&amp;sv=b71881c8","CN113543016A")</f>
        <v>CN113543016A</v>
      </c>
      <c r="B5" s="5" t="s">
        <v>67</v>
      </c>
      <c r="C5" s="5" t="s">
        <v>37</v>
      </c>
      <c r="D5" s="5" t="s">
        <v>68</v>
      </c>
      <c r="E5" s="5" t="s">
        <v>51</v>
      </c>
      <c r="F5" s="5" t="s">
        <v>52</v>
      </c>
      <c r="G5" s="5" t="s">
        <v>69</v>
      </c>
      <c r="H5" s="5" t="s">
        <v>69</v>
      </c>
      <c r="I5" s="5" t="s">
        <v>41</v>
      </c>
      <c r="J5" s="5" t="s">
        <v>70</v>
      </c>
      <c r="K5" s="5" t="s">
        <v>71</v>
      </c>
      <c r="L5" s="5" t="s">
        <v>72</v>
      </c>
      <c r="M5" s="5" t="s">
        <v>73</v>
      </c>
      <c r="N5" s="5" t="s">
        <v>41</v>
      </c>
      <c r="O5" s="5" t="s">
        <v>41</v>
      </c>
      <c r="P5" s="5">
        <v>14</v>
      </c>
      <c r="Q5" s="5">
        <v>6</v>
      </c>
      <c r="R5" s="5">
        <v>10</v>
      </c>
      <c r="S5" s="5">
        <v>10</v>
      </c>
      <c r="T5" s="5">
        <v>1</v>
      </c>
      <c r="U5" s="5" t="s">
        <v>58</v>
      </c>
      <c r="V5" s="5" t="s">
        <v>37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 t="s">
        <v>47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 t="s">
        <v>41</v>
      </c>
      <c r="AJ5" s="5" t="s">
        <v>59</v>
      </c>
    </row>
    <row r="6" ht="25.8" spans="1:36">
      <c r="A6" s="2" t="str">
        <f>HYPERLINK("https://www.patentics.cn/invokexml.do?sx=showpatent_cn&amp;sf=ShowPatent&amp;spn=CN113535286A&amp;sx=showpatent_cn&amp;sv=32a18b2a","CN113535286A")</f>
        <v>CN113535286A</v>
      </c>
      <c r="B6" s="3" t="s">
        <v>74</v>
      </c>
      <c r="C6" s="3" t="s">
        <v>37</v>
      </c>
      <c r="D6" s="3" t="s">
        <v>75</v>
      </c>
      <c r="E6" s="3" t="s">
        <v>51</v>
      </c>
      <c r="F6" s="3" t="s">
        <v>52</v>
      </c>
      <c r="G6" s="3" t="s">
        <v>76</v>
      </c>
      <c r="H6" s="3" t="s">
        <v>77</v>
      </c>
      <c r="I6" s="3" t="s">
        <v>41</v>
      </c>
      <c r="J6" s="3" t="s">
        <v>78</v>
      </c>
      <c r="K6" s="3" t="s">
        <v>71</v>
      </c>
      <c r="L6" s="3" t="s">
        <v>79</v>
      </c>
      <c r="M6" s="3" t="s">
        <v>79</v>
      </c>
      <c r="N6" s="3" t="s">
        <v>41</v>
      </c>
      <c r="O6" s="3" t="s">
        <v>41</v>
      </c>
      <c r="P6" s="3">
        <v>29</v>
      </c>
      <c r="Q6" s="3">
        <v>12</v>
      </c>
      <c r="R6" s="3">
        <v>20</v>
      </c>
      <c r="S6" s="3">
        <v>13</v>
      </c>
      <c r="T6" s="3">
        <v>1</v>
      </c>
      <c r="U6" s="3" t="s">
        <v>58</v>
      </c>
      <c r="V6" s="3" t="s">
        <v>37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 t="s">
        <v>47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 t="s">
        <v>41</v>
      </c>
      <c r="AJ6" s="3" t="s">
        <v>59</v>
      </c>
    </row>
    <row r="7" ht="25.8" spans="1:36">
      <c r="A7" s="4" t="str">
        <f>HYPERLINK("https://www.patentics.cn/invokexml.do?sx=showpatent_cn&amp;sf=ShowPatent&amp;spn=CN113535285A&amp;sx=showpatent_cn&amp;sv=b3d99565","CN113535285A")</f>
        <v>CN113535285A</v>
      </c>
      <c r="B7" s="5" t="s">
        <v>80</v>
      </c>
      <c r="C7" s="5" t="s">
        <v>37</v>
      </c>
      <c r="D7" s="5" t="s">
        <v>75</v>
      </c>
      <c r="E7" s="5" t="s">
        <v>51</v>
      </c>
      <c r="F7" s="5" t="s">
        <v>52</v>
      </c>
      <c r="G7" s="5" t="s">
        <v>76</v>
      </c>
      <c r="H7" s="5" t="s">
        <v>77</v>
      </c>
      <c r="I7" s="5" t="s">
        <v>41</v>
      </c>
      <c r="J7" s="5" t="s">
        <v>78</v>
      </c>
      <c r="K7" s="5" t="s">
        <v>71</v>
      </c>
      <c r="L7" s="5" t="s">
        <v>79</v>
      </c>
      <c r="M7" s="5" t="s">
        <v>79</v>
      </c>
      <c r="N7" s="5" t="s">
        <v>41</v>
      </c>
      <c r="O7" s="5" t="s">
        <v>41</v>
      </c>
      <c r="P7" s="5">
        <v>20</v>
      </c>
      <c r="Q7" s="5">
        <v>8</v>
      </c>
      <c r="R7" s="5">
        <v>14</v>
      </c>
      <c r="S7" s="5">
        <v>9</v>
      </c>
      <c r="T7" s="5">
        <v>1</v>
      </c>
      <c r="U7" s="5" t="s">
        <v>58</v>
      </c>
      <c r="V7" s="5" t="s">
        <v>37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 t="s">
        <v>47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 t="s">
        <v>41</v>
      </c>
      <c r="AJ7" s="5" t="s">
        <v>59</v>
      </c>
    </row>
    <row r="8" ht="41.4" spans="1:36">
      <c r="A8" s="2" t="str">
        <f>HYPERLINK("https://www.patentics.cn/invokexml.do?sx=showpatent_cn&amp;sf=ShowPatent&amp;spn=CN113495665A&amp;sx=showpatent_cn&amp;sv=40f82b7f","CN113495665A")</f>
        <v>CN113495665A</v>
      </c>
      <c r="B8" s="3" t="s">
        <v>81</v>
      </c>
      <c r="C8" s="3" t="s">
        <v>37</v>
      </c>
      <c r="D8" s="3" t="s">
        <v>82</v>
      </c>
      <c r="E8" s="3" t="s">
        <v>51</v>
      </c>
      <c r="F8" s="3" t="s">
        <v>52</v>
      </c>
      <c r="G8" s="3" t="s">
        <v>53</v>
      </c>
      <c r="H8" s="3" t="s">
        <v>54</v>
      </c>
      <c r="I8" s="3" t="s">
        <v>41</v>
      </c>
      <c r="J8" s="3" t="s">
        <v>83</v>
      </c>
      <c r="K8" s="3" t="s">
        <v>84</v>
      </c>
      <c r="L8" s="3" t="s">
        <v>85</v>
      </c>
      <c r="M8" s="3" t="s">
        <v>86</v>
      </c>
      <c r="N8" s="3" t="s">
        <v>41</v>
      </c>
      <c r="O8" s="3" t="s">
        <v>41</v>
      </c>
      <c r="P8" s="3">
        <v>26</v>
      </c>
      <c r="Q8" s="3">
        <v>4</v>
      </c>
      <c r="R8" s="3">
        <v>12</v>
      </c>
      <c r="S8" s="3">
        <v>8</v>
      </c>
      <c r="T8" s="3">
        <v>1</v>
      </c>
      <c r="U8" s="3" t="s">
        <v>58</v>
      </c>
      <c r="V8" s="3" t="s">
        <v>37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 t="s">
        <v>47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 t="s">
        <v>41</v>
      </c>
      <c r="AJ8" s="3" t="s">
        <v>59</v>
      </c>
    </row>
    <row r="9" ht="67.2" spans="1:36">
      <c r="A9" s="4" t="str">
        <f>HYPERLINK("https://www.patentics.cn/invokexml.do?sx=showpatent_cn&amp;sf=ShowPatent&amp;spn=CN113468042A&amp;sx=showpatent_cn&amp;sv=8dd552d1","CN113468042A")</f>
        <v>CN113468042A</v>
      </c>
      <c r="B9" s="5" t="s">
        <v>87</v>
      </c>
      <c r="C9" s="5" t="s">
        <v>37</v>
      </c>
      <c r="D9" s="5" t="s">
        <v>88</v>
      </c>
      <c r="E9" s="5" t="s">
        <v>51</v>
      </c>
      <c r="F9" s="5" t="s">
        <v>52</v>
      </c>
      <c r="G9" s="5" t="s">
        <v>89</v>
      </c>
      <c r="H9" s="5" t="s">
        <v>90</v>
      </c>
      <c r="I9" s="5" t="s">
        <v>41</v>
      </c>
      <c r="J9" s="5" t="s">
        <v>91</v>
      </c>
      <c r="K9" s="5" t="s">
        <v>92</v>
      </c>
      <c r="L9" s="5" t="s">
        <v>93</v>
      </c>
      <c r="M9" s="5" t="s">
        <v>93</v>
      </c>
      <c r="N9" s="5" t="s">
        <v>41</v>
      </c>
      <c r="O9" s="5" t="s">
        <v>41</v>
      </c>
      <c r="P9" s="5">
        <v>18</v>
      </c>
      <c r="Q9" s="5">
        <v>6</v>
      </c>
      <c r="R9" s="5">
        <v>8</v>
      </c>
      <c r="S9" s="5">
        <v>13</v>
      </c>
      <c r="T9" s="5">
        <v>2</v>
      </c>
      <c r="U9" s="5" t="s">
        <v>58</v>
      </c>
      <c r="V9" s="5" t="s">
        <v>37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 t="s">
        <v>47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 t="s">
        <v>41</v>
      </c>
      <c r="AJ9" s="5" t="s">
        <v>59</v>
      </c>
    </row>
    <row r="10" ht="69" spans="1:36">
      <c r="A10" s="2" t="str">
        <f>HYPERLINK("https://www.patentics.cn/invokexml.do?sx=showpatent_cn&amp;sf=ShowPatent&amp;spn=CN113449217A&amp;sx=showpatent_cn&amp;sv=edcd8ebc","CN113449217A")</f>
        <v>CN113449217A</v>
      </c>
      <c r="B10" s="3" t="s">
        <v>94</v>
      </c>
      <c r="C10" s="3" t="s">
        <v>37</v>
      </c>
      <c r="D10" s="3" t="s">
        <v>95</v>
      </c>
      <c r="E10" s="3" t="s">
        <v>51</v>
      </c>
      <c r="F10" s="3" t="s">
        <v>52</v>
      </c>
      <c r="G10" s="3" t="s">
        <v>96</v>
      </c>
      <c r="H10" s="3" t="s">
        <v>97</v>
      </c>
      <c r="I10" s="3" t="s">
        <v>41</v>
      </c>
      <c r="J10" s="3" t="s">
        <v>98</v>
      </c>
      <c r="K10" s="3" t="s">
        <v>99</v>
      </c>
      <c r="L10" s="3" t="s">
        <v>100</v>
      </c>
      <c r="M10" s="3" t="s">
        <v>101</v>
      </c>
      <c r="N10" s="3" t="s">
        <v>41</v>
      </c>
      <c r="O10" s="3" t="s">
        <v>41</v>
      </c>
      <c r="P10" s="3">
        <v>22</v>
      </c>
      <c r="Q10" s="3">
        <v>8</v>
      </c>
      <c r="R10" s="3">
        <v>10</v>
      </c>
      <c r="S10" s="3">
        <v>17</v>
      </c>
      <c r="T10" s="3">
        <v>4</v>
      </c>
      <c r="U10" s="3" t="s">
        <v>58</v>
      </c>
      <c r="V10" s="3" t="s">
        <v>37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 t="s">
        <v>102</v>
      </c>
      <c r="AC10" s="3">
        <v>0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 t="s">
        <v>41</v>
      </c>
      <c r="AJ10" s="3" t="s">
        <v>59</v>
      </c>
    </row>
    <row r="11" ht="82.8" spans="1:36">
      <c r="A11" s="4" t="str">
        <f>HYPERLINK("https://www.patentics.cn/invokexml.do?sx=showpatent_cn&amp;sf=ShowPatent&amp;spn=CN113442831A&amp;sx=showpatent_cn&amp;sv=387b6924","CN113442831A")</f>
        <v>CN113442831A</v>
      </c>
      <c r="B11" s="5" t="s">
        <v>103</v>
      </c>
      <c r="C11" s="5" t="s">
        <v>37</v>
      </c>
      <c r="D11" s="5" t="s">
        <v>104</v>
      </c>
      <c r="E11" s="5" t="s">
        <v>51</v>
      </c>
      <c r="F11" s="5" t="s">
        <v>52</v>
      </c>
      <c r="G11" s="5" t="s">
        <v>105</v>
      </c>
      <c r="H11" s="5" t="s">
        <v>105</v>
      </c>
      <c r="I11" s="5" t="s">
        <v>41</v>
      </c>
      <c r="J11" s="5" t="s">
        <v>106</v>
      </c>
      <c r="K11" s="5" t="s">
        <v>99</v>
      </c>
      <c r="L11" s="5" t="s">
        <v>107</v>
      </c>
      <c r="M11" s="5" t="s">
        <v>108</v>
      </c>
      <c r="N11" s="5" t="s">
        <v>41</v>
      </c>
      <c r="O11" s="5" t="s">
        <v>41</v>
      </c>
      <c r="P11" s="5">
        <v>16</v>
      </c>
      <c r="Q11" s="5">
        <v>7</v>
      </c>
      <c r="R11" s="5">
        <v>6</v>
      </c>
      <c r="S11" s="5">
        <v>6</v>
      </c>
      <c r="T11" s="5">
        <v>2</v>
      </c>
      <c r="U11" s="5" t="s">
        <v>58</v>
      </c>
      <c r="V11" s="5" t="s">
        <v>37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 t="s">
        <v>47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 t="s">
        <v>41</v>
      </c>
      <c r="AJ11" s="5" t="s">
        <v>59</v>
      </c>
    </row>
    <row r="12" ht="41.4" spans="1:36">
      <c r="A12" s="2" t="str">
        <f>HYPERLINK("https://www.patentics.cn/invokexml.do?sx=showpatent_cn&amp;sf=ShowPatent&amp;spn=CN113395161A&amp;sx=showpatent_cn&amp;sv=5c41ef31","CN113395161A")</f>
        <v>CN113395161A</v>
      </c>
      <c r="B12" s="3" t="s">
        <v>109</v>
      </c>
      <c r="C12" s="3" t="s">
        <v>37</v>
      </c>
      <c r="D12" s="3" t="s">
        <v>110</v>
      </c>
      <c r="E12" s="3" t="s">
        <v>51</v>
      </c>
      <c r="F12" s="3" t="s">
        <v>52</v>
      </c>
      <c r="G12" s="3" t="s">
        <v>111</v>
      </c>
      <c r="H12" s="3" t="s">
        <v>112</v>
      </c>
      <c r="I12" s="3" t="s">
        <v>41</v>
      </c>
      <c r="J12" s="3" t="s">
        <v>113</v>
      </c>
      <c r="K12" s="3" t="s">
        <v>114</v>
      </c>
      <c r="L12" s="3" t="s">
        <v>115</v>
      </c>
      <c r="M12" s="3" t="s">
        <v>116</v>
      </c>
      <c r="N12" s="3" t="s">
        <v>41</v>
      </c>
      <c r="O12" s="3" t="s">
        <v>41</v>
      </c>
      <c r="P12" s="3">
        <v>20</v>
      </c>
      <c r="Q12" s="3">
        <v>8</v>
      </c>
      <c r="R12" s="3">
        <v>10</v>
      </c>
      <c r="S12" s="3">
        <v>10</v>
      </c>
      <c r="T12" s="3">
        <v>2</v>
      </c>
      <c r="U12" s="3" t="s">
        <v>58</v>
      </c>
      <c r="V12" s="3" t="s">
        <v>37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 t="s">
        <v>47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 t="s">
        <v>41</v>
      </c>
      <c r="AJ12" s="3" t="s">
        <v>59</v>
      </c>
    </row>
    <row r="13" ht="96.6" spans="1:36">
      <c r="A13" s="4" t="str">
        <f>HYPERLINK("https://www.patentics.cn/invokexml.do?sx=showpatent_cn&amp;sf=ShowPatent&amp;spn=CN113329042A&amp;sx=showpatent_cn&amp;sv=aabb2abf","CN113329042A")</f>
        <v>CN113329042A</v>
      </c>
      <c r="B13" s="5" t="s">
        <v>117</v>
      </c>
      <c r="C13" s="5" t="s">
        <v>37</v>
      </c>
      <c r="D13" s="5" t="s">
        <v>118</v>
      </c>
      <c r="E13" s="5" t="s">
        <v>51</v>
      </c>
      <c r="F13" s="5" t="s">
        <v>52</v>
      </c>
      <c r="G13" s="5" t="s">
        <v>119</v>
      </c>
      <c r="H13" s="5" t="s">
        <v>119</v>
      </c>
      <c r="I13" s="5" t="s">
        <v>41</v>
      </c>
      <c r="J13" s="5" t="s">
        <v>120</v>
      </c>
      <c r="K13" s="5" t="s">
        <v>121</v>
      </c>
      <c r="L13" s="5" t="s">
        <v>122</v>
      </c>
      <c r="M13" s="5" t="s">
        <v>123</v>
      </c>
      <c r="N13" s="5" t="s">
        <v>124</v>
      </c>
      <c r="O13" s="5" t="s">
        <v>125</v>
      </c>
      <c r="P13" s="5">
        <v>25</v>
      </c>
      <c r="Q13" s="5">
        <v>8</v>
      </c>
      <c r="R13" s="5">
        <v>18</v>
      </c>
      <c r="S13" s="5">
        <v>14</v>
      </c>
      <c r="T13" s="5">
        <v>8</v>
      </c>
      <c r="U13" s="5" t="s">
        <v>58</v>
      </c>
      <c r="V13" s="5" t="s">
        <v>37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 t="s">
        <v>47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 t="s">
        <v>41</v>
      </c>
      <c r="AJ13" s="5" t="s">
        <v>59</v>
      </c>
    </row>
    <row r="14" ht="82.8" spans="1:36">
      <c r="A14" s="2" t="str">
        <f>HYPERLINK("https://www.patentics.cn/invokexml.do?sx=showpatent_cn&amp;sf=ShowPatent&amp;spn=CN113268366A&amp;sx=showpatent_cn&amp;sv=24df891e","CN113268366A")</f>
        <v>CN113268366A</v>
      </c>
      <c r="B14" s="3" t="s">
        <v>126</v>
      </c>
      <c r="C14" s="3" t="s">
        <v>37</v>
      </c>
      <c r="D14" s="3" t="s">
        <v>127</v>
      </c>
      <c r="E14" s="3" t="s">
        <v>51</v>
      </c>
      <c r="F14" s="3" t="s">
        <v>52</v>
      </c>
      <c r="G14" s="3" t="s">
        <v>128</v>
      </c>
      <c r="H14" s="3" t="s">
        <v>129</v>
      </c>
      <c r="I14" s="3" t="s">
        <v>41</v>
      </c>
      <c r="J14" s="3" t="s">
        <v>130</v>
      </c>
      <c r="K14" s="3" t="s">
        <v>131</v>
      </c>
      <c r="L14" s="3" t="s">
        <v>132</v>
      </c>
      <c r="M14" s="3" t="s">
        <v>133</v>
      </c>
      <c r="N14" s="3" t="s">
        <v>134</v>
      </c>
      <c r="O14" s="3" t="s">
        <v>135</v>
      </c>
      <c r="P14" s="3">
        <v>32</v>
      </c>
      <c r="Q14" s="3">
        <v>6</v>
      </c>
      <c r="R14" s="3">
        <v>20</v>
      </c>
      <c r="S14" s="3">
        <v>7</v>
      </c>
      <c r="T14" s="3">
        <v>2</v>
      </c>
      <c r="U14" s="3" t="s">
        <v>58</v>
      </c>
      <c r="V14" s="3" t="s">
        <v>37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 t="s">
        <v>47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 t="s">
        <v>41</v>
      </c>
      <c r="AJ14" s="3" t="s">
        <v>59</v>
      </c>
    </row>
    <row r="15" ht="69" spans="1:36">
      <c r="A15" s="4" t="str">
        <f>HYPERLINK("https://www.patentics.cn/invokexml.do?sx=showpatent_cn&amp;sf=ShowPatent&amp;spn=CN113268653A&amp;sx=showpatent_cn&amp;sv=a0c81c55","CN113268653A")</f>
        <v>CN113268653A</v>
      </c>
      <c r="B15" s="5" t="s">
        <v>136</v>
      </c>
      <c r="C15" s="5" t="s">
        <v>37</v>
      </c>
      <c r="D15" s="5" t="s">
        <v>137</v>
      </c>
      <c r="E15" s="5" t="s">
        <v>51</v>
      </c>
      <c r="F15" s="5" t="s">
        <v>52</v>
      </c>
      <c r="G15" s="5" t="s">
        <v>138</v>
      </c>
      <c r="H15" s="5" t="s">
        <v>138</v>
      </c>
      <c r="I15" s="5" t="s">
        <v>41</v>
      </c>
      <c r="J15" s="5" t="s">
        <v>130</v>
      </c>
      <c r="K15" s="5" t="s">
        <v>131</v>
      </c>
      <c r="L15" s="5" t="s">
        <v>139</v>
      </c>
      <c r="M15" s="5" t="s">
        <v>140</v>
      </c>
      <c r="N15" s="5" t="s">
        <v>141</v>
      </c>
      <c r="O15" s="5" t="s">
        <v>142</v>
      </c>
      <c r="P15" s="5">
        <v>60</v>
      </c>
      <c r="Q15" s="5">
        <v>27</v>
      </c>
      <c r="R15" s="5">
        <v>41</v>
      </c>
      <c r="S15" s="5">
        <v>9</v>
      </c>
      <c r="T15" s="5">
        <v>1</v>
      </c>
      <c r="U15" s="5" t="s">
        <v>58</v>
      </c>
      <c r="V15" s="5" t="s">
        <v>37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 t="s">
        <v>47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 t="s">
        <v>41</v>
      </c>
      <c r="AJ15" s="5" t="s">
        <v>59</v>
      </c>
    </row>
    <row r="16" ht="96.6" spans="1:36">
      <c r="A16" s="2" t="str">
        <f>HYPERLINK("https://www.patentics.cn/invokexml.do?sx=showpatent_cn&amp;sf=ShowPatent&amp;spn=CN113271380A&amp;sx=showpatent_cn&amp;sv=78c58492","CN113271380A")</f>
        <v>CN113271380A</v>
      </c>
      <c r="B16" s="3" t="s">
        <v>143</v>
      </c>
      <c r="C16" s="3" t="s">
        <v>37</v>
      </c>
      <c r="D16" s="3" t="s">
        <v>144</v>
      </c>
      <c r="E16" s="3" t="s">
        <v>51</v>
      </c>
      <c r="F16" s="3" t="s">
        <v>52</v>
      </c>
      <c r="G16" s="3" t="s">
        <v>145</v>
      </c>
      <c r="H16" s="3" t="s">
        <v>146</v>
      </c>
      <c r="I16" s="3" t="s">
        <v>41</v>
      </c>
      <c r="J16" s="3" t="s">
        <v>147</v>
      </c>
      <c r="K16" s="3" t="s">
        <v>131</v>
      </c>
      <c r="L16" s="3" t="s">
        <v>148</v>
      </c>
      <c r="M16" s="3" t="s">
        <v>149</v>
      </c>
      <c r="N16" s="3" t="s">
        <v>150</v>
      </c>
      <c r="O16" s="3" t="s">
        <v>151</v>
      </c>
      <c r="P16" s="3">
        <v>24</v>
      </c>
      <c r="Q16" s="3">
        <v>11</v>
      </c>
      <c r="R16" s="3">
        <v>19</v>
      </c>
      <c r="S16" s="3">
        <v>9</v>
      </c>
      <c r="T16" s="3">
        <v>16</v>
      </c>
      <c r="U16" s="3" t="s">
        <v>58</v>
      </c>
      <c r="V16" s="3" t="s">
        <v>37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 t="s">
        <v>47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 t="s">
        <v>41</v>
      </c>
      <c r="AJ16" s="3" t="s">
        <v>59</v>
      </c>
    </row>
    <row r="17" ht="41.4" spans="1:36">
      <c r="A17" s="4" t="str">
        <f>HYPERLINK("https://www.patentics.cn/invokexml.do?sx=showpatent_cn&amp;sf=ShowPatent&amp;spn=CN113268725A&amp;sx=showpatent_cn&amp;sv=422c9c66","CN113268725A")</f>
        <v>CN113268725A</v>
      </c>
      <c r="B17" s="5" t="s">
        <v>152</v>
      </c>
      <c r="C17" s="5" t="s">
        <v>37</v>
      </c>
      <c r="D17" s="5" t="s">
        <v>153</v>
      </c>
      <c r="E17" s="5" t="s">
        <v>51</v>
      </c>
      <c r="F17" s="5" t="s">
        <v>52</v>
      </c>
      <c r="G17" s="5" t="s">
        <v>154</v>
      </c>
      <c r="H17" s="5" t="s">
        <v>155</v>
      </c>
      <c r="I17" s="5" t="s">
        <v>41</v>
      </c>
      <c r="J17" s="5" t="s">
        <v>147</v>
      </c>
      <c r="K17" s="5" t="s">
        <v>131</v>
      </c>
      <c r="L17" s="5" t="s">
        <v>156</v>
      </c>
      <c r="M17" s="5" t="s">
        <v>157</v>
      </c>
      <c r="N17" s="5" t="s">
        <v>158</v>
      </c>
      <c r="O17" s="5" t="s">
        <v>159</v>
      </c>
      <c r="P17" s="5">
        <v>17</v>
      </c>
      <c r="Q17" s="5">
        <v>12</v>
      </c>
      <c r="R17" s="5">
        <v>10</v>
      </c>
      <c r="S17" s="5">
        <v>10</v>
      </c>
      <c r="T17" s="5">
        <v>3</v>
      </c>
      <c r="U17" s="5" t="s">
        <v>58</v>
      </c>
      <c r="V17" s="5" t="s">
        <v>37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 t="s">
        <v>47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 t="s">
        <v>41</v>
      </c>
      <c r="AJ17" s="5" t="s">
        <v>59</v>
      </c>
    </row>
    <row r="18" ht="41.4" spans="1:36">
      <c r="A18" s="2" t="str">
        <f>HYPERLINK("https://www.patentics.cn/invokexml.do?sx=showpatent_cn&amp;sf=ShowPatent&amp;spn=CN113254924A&amp;sx=showpatent_cn&amp;sv=a9b84b7b","CN113254924A")</f>
        <v>CN113254924A</v>
      </c>
      <c r="B18" s="3" t="s">
        <v>160</v>
      </c>
      <c r="C18" s="3" t="s">
        <v>37</v>
      </c>
      <c r="D18" s="3" t="s">
        <v>161</v>
      </c>
      <c r="E18" s="3" t="s">
        <v>51</v>
      </c>
      <c r="F18" s="3" t="s">
        <v>52</v>
      </c>
      <c r="G18" s="3" t="s">
        <v>162</v>
      </c>
      <c r="H18" s="3" t="s">
        <v>162</v>
      </c>
      <c r="I18" s="3" t="s">
        <v>41</v>
      </c>
      <c r="J18" s="3" t="s">
        <v>163</v>
      </c>
      <c r="K18" s="3" t="s">
        <v>164</v>
      </c>
      <c r="L18" s="3" t="s">
        <v>165</v>
      </c>
      <c r="M18" s="3" t="s">
        <v>157</v>
      </c>
      <c r="N18" s="3" t="s">
        <v>166</v>
      </c>
      <c r="O18" s="3" t="s">
        <v>159</v>
      </c>
      <c r="P18" s="3">
        <v>35</v>
      </c>
      <c r="Q18" s="3">
        <v>9</v>
      </c>
      <c r="R18" s="3">
        <v>30</v>
      </c>
      <c r="S18" s="3">
        <v>9</v>
      </c>
      <c r="T18" s="3">
        <v>1</v>
      </c>
      <c r="U18" s="3" t="s">
        <v>58</v>
      </c>
      <c r="V18" s="3" t="s">
        <v>37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 t="s">
        <v>47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 t="s">
        <v>41</v>
      </c>
      <c r="AJ18" s="3" t="s">
        <v>59</v>
      </c>
    </row>
    <row r="19" ht="110.4" spans="1:36">
      <c r="A19" s="4" t="str">
        <f>HYPERLINK("https://www.patentics.cn/invokexml.do?sx=showpatent_cn&amp;sf=ShowPatent&amp;spn=CN113139269A&amp;sx=showpatent_cn&amp;sv=cddd6921","CN113139269A")</f>
        <v>CN113139269A</v>
      </c>
      <c r="B19" s="5" t="s">
        <v>167</v>
      </c>
      <c r="C19" s="5" t="s">
        <v>37</v>
      </c>
      <c r="D19" s="5" t="s">
        <v>168</v>
      </c>
      <c r="E19" s="5" t="s">
        <v>51</v>
      </c>
      <c r="F19" s="5" t="s">
        <v>52</v>
      </c>
      <c r="G19" s="5" t="s">
        <v>169</v>
      </c>
      <c r="H19" s="5" t="s">
        <v>170</v>
      </c>
      <c r="I19" s="5" t="s">
        <v>41</v>
      </c>
      <c r="J19" s="5" t="s">
        <v>171</v>
      </c>
      <c r="K19" s="5" t="s">
        <v>172</v>
      </c>
      <c r="L19" s="5" t="s">
        <v>173</v>
      </c>
      <c r="M19" s="5" t="s">
        <v>174</v>
      </c>
      <c r="N19" s="5" t="s">
        <v>175</v>
      </c>
      <c r="O19" s="5" t="s">
        <v>176</v>
      </c>
      <c r="P19" s="5">
        <v>13</v>
      </c>
      <c r="Q19" s="5">
        <v>4</v>
      </c>
      <c r="R19" s="5">
        <v>10</v>
      </c>
      <c r="S19" s="5">
        <v>11</v>
      </c>
      <c r="T19" s="5">
        <v>3</v>
      </c>
      <c r="U19" s="5" t="s">
        <v>58</v>
      </c>
      <c r="V19" s="5" t="s">
        <v>37</v>
      </c>
      <c r="W19" s="5">
        <v>0</v>
      </c>
      <c r="X19" s="5">
        <v>0</v>
      </c>
      <c r="Y19" s="5">
        <v>0</v>
      </c>
      <c r="Z19" s="5">
        <v>0</v>
      </c>
      <c r="AA19" s="5">
        <v>2</v>
      </c>
      <c r="AB19" s="5" t="s">
        <v>177</v>
      </c>
      <c r="AC19" s="5">
        <v>0</v>
      </c>
      <c r="AD19" s="5">
        <v>2</v>
      </c>
      <c r="AE19" s="5">
        <v>1</v>
      </c>
      <c r="AF19" s="5">
        <v>1</v>
      </c>
      <c r="AG19" s="5">
        <v>0</v>
      </c>
      <c r="AH19" s="5">
        <v>0</v>
      </c>
      <c r="AI19" s="5" t="s">
        <v>41</v>
      </c>
      <c r="AJ19" s="5" t="s">
        <v>59</v>
      </c>
    </row>
    <row r="20" ht="110.4" spans="1:36">
      <c r="A20" s="2" t="str">
        <f>HYPERLINK("https://www.patentics.cn/invokexml.do?sx=showpatent_cn&amp;sf=ShowPatent&amp;spn=CN113132448A&amp;sx=showpatent_cn&amp;sv=e58fab6e","CN113132448A")</f>
        <v>CN113132448A</v>
      </c>
      <c r="B20" s="3" t="s">
        <v>178</v>
      </c>
      <c r="C20" s="3" t="s">
        <v>37</v>
      </c>
      <c r="D20" s="3" t="s">
        <v>179</v>
      </c>
      <c r="E20" s="3" t="s">
        <v>51</v>
      </c>
      <c r="F20" s="3" t="s">
        <v>52</v>
      </c>
      <c r="G20" s="3" t="s">
        <v>180</v>
      </c>
      <c r="H20" s="3" t="s">
        <v>180</v>
      </c>
      <c r="I20" s="3" t="s">
        <v>41</v>
      </c>
      <c r="J20" s="3" t="s">
        <v>181</v>
      </c>
      <c r="K20" s="3" t="s">
        <v>182</v>
      </c>
      <c r="L20" s="3" t="s">
        <v>183</v>
      </c>
      <c r="M20" s="3" t="s">
        <v>123</v>
      </c>
      <c r="N20" s="3" t="s">
        <v>184</v>
      </c>
      <c r="O20" s="3" t="s">
        <v>125</v>
      </c>
      <c r="P20" s="3">
        <v>41</v>
      </c>
      <c r="Q20" s="3">
        <v>12</v>
      </c>
      <c r="R20" s="3">
        <v>35</v>
      </c>
      <c r="S20" s="3">
        <v>12</v>
      </c>
      <c r="T20" s="3">
        <v>10</v>
      </c>
      <c r="U20" s="3" t="s">
        <v>58</v>
      </c>
      <c r="V20" s="3" t="s">
        <v>37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 t="s">
        <v>47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 t="s">
        <v>41</v>
      </c>
      <c r="AJ20" s="3" t="s">
        <v>59</v>
      </c>
    </row>
    <row r="21" ht="41.4" spans="1:36">
      <c r="A21" s="4" t="str">
        <f>HYPERLINK("https://www.patentics.cn/invokexml.do?sx=showpatent_cn&amp;sf=ShowPatent&amp;spn=CN113127213A&amp;sx=showpatent_cn&amp;sv=bfec1533","CN113127213A")</f>
        <v>CN113127213A</v>
      </c>
      <c r="B21" s="5" t="s">
        <v>185</v>
      </c>
      <c r="C21" s="5" t="s">
        <v>37</v>
      </c>
      <c r="D21" s="5" t="s">
        <v>186</v>
      </c>
      <c r="E21" s="5" t="s">
        <v>51</v>
      </c>
      <c r="F21" s="5" t="s">
        <v>52</v>
      </c>
      <c r="G21" s="5" t="s">
        <v>187</v>
      </c>
      <c r="H21" s="5" t="s">
        <v>188</v>
      </c>
      <c r="I21" s="5" t="s">
        <v>41</v>
      </c>
      <c r="J21" s="5" t="s">
        <v>189</v>
      </c>
      <c r="K21" s="5" t="s">
        <v>182</v>
      </c>
      <c r="L21" s="5" t="s">
        <v>190</v>
      </c>
      <c r="M21" s="5" t="s">
        <v>191</v>
      </c>
      <c r="N21" s="5" t="s">
        <v>192</v>
      </c>
      <c r="O21" s="5" t="s">
        <v>193</v>
      </c>
      <c r="P21" s="5">
        <v>36</v>
      </c>
      <c r="Q21" s="5">
        <v>14</v>
      </c>
      <c r="R21" s="5">
        <v>32</v>
      </c>
      <c r="S21" s="5">
        <v>9</v>
      </c>
      <c r="T21" s="5">
        <v>2</v>
      </c>
      <c r="U21" s="5" t="s">
        <v>58</v>
      </c>
      <c r="V21" s="5" t="s">
        <v>37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 t="s">
        <v>194</v>
      </c>
      <c r="AC21" s="5">
        <v>0</v>
      </c>
      <c r="AD21" s="5">
        <v>1</v>
      </c>
      <c r="AE21" s="5">
        <v>1</v>
      </c>
      <c r="AF21" s="5">
        <v>1</v>
      </c>
      <c r="AG21" s="5">
        <v>0</v>
      </c>
      <c r="AH21" s="5">
        <v>0</v>
      </c>
      <c r="AI21" s="5" t="s">
        <v>41</v>
      </c>
      <c r="AJ21" s="5" t="s">
        <v>59</v>
      </c>
    </row>
  </sheetData>
  <autoFilter ref="A1:AJ2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3.8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Patentics</vt:lpstr>
      <vt:lpstr>分析库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修订</cp:lastModifiedBy>
  <dcterms:created xsi:type="dcterms:W3CDTF">2023-01-04T22:15:00Z</dcterms:created>
  <dcterms:modified xsi:type="dcterms:W3CDTF">2023-01-04T22:35:59Z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ECE170971ADB400FBAB6B99EDBF6A071</vt:lpwstr>
  </property>
  <property fmtid="{D5CDD505-2E9C-101B-9397-08002B2CF9AE}" pid="3" name="KSOProductBuildVer">
    <vt:lpwstr>2052-11.1.0.12763</vt:lpwstr>
  </property>
</Properties>
</file>