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5540"/>
  </bookViews>
  <sheets>
    <sheet name="Patentics" sheetId="1" r:id="rId1"/>
    <sheet name="分析库" sheetId="2" r:id="rId2"/>
  </sheets>
  <definedNames>
    <definedName name="_xlnm._FilterDatabase" localSheetId="0" hidden="1">Patentics!$A$1:$AK$21</definedName>
  </definedNames>
  <calcPr calcId="144525"/>
</workbook>
</file>

<file path=xl/sharedStrings.xml><?xml version="1.0" encoding="utf-8"?>
<sst xmlns="http://schemas.openxmlformats.org/spreadsheetml/2006/main" count="418" uniqueCount="204">
  <si>
    <t>公开号</t>
  </si>
  <si>
    <t>申请号</t>
  </si>
  <si>
    <t>专利局</t>
  </si>
  <si>
    <t>首图</t>
  </si>
  <si>
    <t>标题</t>
  </si>
  <si>
    <t>申请人</t>
  </si>
  <si>
    <t>标准申请人</t>
  </si>
  <si>
    <t>发明人</t>
  </si>
  <si>
    <t>第一发明人</t>
  </si>
  <si>
    <t>优先权日</t>
  </si>
  <si>
    <t>申请日</t>
  </si>
  <si>
    <r>
      <t>公开</t>
    </r>
    <r>
      <rPr>
        <b/>
        <sz val="10"/>
        <color theme="1"/>
        <rFont val="Calibri"/>
        <charset val="134"/>
      </rPr>
      <t>-</t>
    </r>
    <r>
      <rPr>
        <b/>
        <sz val="10"/>
        <color theme="1"/>
        <rFont val="宋体"/>
        <charset val="134"/>
      </rPr>
      <t>公告日</t>
    </r>
  </si>
  <si>
    <t>国际分类</t>
  </si>
  <si>
    <t>国际主分类</t>
  </si>
  <si>
    <t>CPC分类</t>
  </si>
  <si>
    <t>CPC小类</t>
  </si>
  <si>
    <t>专利度</t>
  </si>
  <si>
    <t>独权度</t>
  </si>
  <si>
    <t>方法度</t>
  </si>
  <si>
    <t>特征度</t>
  </si>
  <si>
    <t>实施例数</t>
  </si>
  <si>
    <t>专利类型</t>
  </si>
  <si>
    <t>优先权国家/地区</t>
  </si>
  <si>
    <t>引用数</t>
  </si>
  <si>
    <t>自引用数</t>
  </si>
  <si>
    <t>非自引用数</t>
  </si>
  <si>
    <t>引用公司数</t>
  </si>
  <si>
    <t>被引用数</t>
  </si>
  <si>
    <t>影响因子</t>
  </si>
  <si>
    <t>被自引用</t>
  </si>
  <si>
    <t>非被自引用数</t>
  </si>
  <si>
    <t>被引用公司数</t>
  </si>
  <si>
    <t>被引用国家数</t>
  </si>
  <si>
    <t>同族数</t>
  </si>
  <si>
    <t>同族国家数</t>
  </si>
  <si>
    <t>相关度</t>
  </si>
  <si>
    <t>法律状态</t>
  </si>
  <si>
    <t>CN202211546649.4</t>
  </si>
  <si>
    <t>CN</t>
  </si>
  <si>
    <t>一种基于图像技术和深度学习融合的烤烟分级方法及系统</t>
  </si>
  <si>
    <t>成都寒芒科技有限公司</t>
  </si>
  <si>
    <t>周园</t>
  </si>
  <si>
    <t/>
  </si>
  <si>
    <t>2022/12/05</t>
  </si>
  <si>
    <t>2022/12/30</t>
  </si>
  <si>
    <t>G06V 20/60|G06V 10/82|G06V 10/56|G06V 10/26|G06V 10/20|G06N  3/04|G06N  3/08</t>
  </si>
  <si>
    <t>G06V 20/60</t>
  </si>
  <si>
    <t>发明公布</t>
  </si>
  <si>
    <t>0.0</t>
  </si>
  <si>
    <t>公开</t>
  </si>
  <si>
    <t>CN202211502936.5</t>
  </si>
  <si>
    <t>一种基于水环境画像与污染物溯源的水质监测方法</t>
  </si>
  <si>
    <t>浙江贵仁信息科技股份有限公司</t>
  </si>
  <si>
    <t>张戈 |
朱军平 |
王利民 |
桂发二 |
洪凯 |
黄增玉</t>
  </si>
  <si>
    <t>张戈</t>
  </si>
  <si>
    <t>2022/11/29</t>
  </si>
  <si>
    <t>G06Q 10/10|G06Q 10/06|G06Q 10/04|G06Q 30/00|G06Q 50/06|G06F 30/27|G06N  3/04|G06N  3/08</t>
  </si>
  <si>
    <t>G06Q 10/10</t>
  </si>
  <si>
    <t>CN202211300350.0</t>
  </si>
  <si>
    <t>基于非均匀间隔核感知机的迁移学习航空发动机故障检测方法</t>
  </si>
  <si>
    <t>南京航空航天大学</t>
  </si>
  <si>
    <t>赵永平 |
蔡文</t>
  </si>
  <si>
    <t>赵永平</t>
  </si>
  <si>
    <t>2022/10/24</t>
  </si>
  <si>
    <t>G06N 20/00|G01M 15/14</t>
  </si>
  <si>
    <t>G06N 20/00</t>
  </si>
  <si>
    <t>CN202211298886.3</t>
  </si>
  <si>
    <t>基于持续学习的事件抽取的模型训练、事件抽取的方法</t>
  </si>
  <si>
    <t>中国科学院空天信息创新研究院</t>
  </si>
  <si>
    <t>中国科学院</t>
  </si>
  <si>
    <t>孙显 |
金力 |
张泽群 |
李晓宇 |
马豪伟 |
魏楷文 |
耿雪冬</t>
  </si>
  <si>
    <t>孙显</t>
  </si>
  <si>
    <t>2022/10/21</t>
  </si>
  <si>
    <t>G06F 16/33|G06F 16/35|G06N  3/04|G06N  3/08</t>
  </si>
  <si>
    <t>G06F 16/33</t>
  </si>
  <si>
    <t>CN202211290886.9</t>
  </si>
  <si>
    <t>一种基于改进的BETR模型的光伏板红外图像热斑检测方法</t>
  </si>
  <si>
    <t>国网山东省电力公司威海供电公司</t>
  </si>
  <si>
    <t>国家电网有限公司</t>
  </si>
  <si>
    <t>乔学明 |
陈豪 |
郭聃 |
许明 |
尹明立 |
乔琳霏 |
夏迎雪 |
李童心 |
李玉文 |
勇群 |
孙海峰 |
宫宝凝 |
刘振华 |
李双超</t>
  </si>
  <si>
    <t>乔学明</t>
  </si>
  <si>
    <t>G06V 20/17|G06V 10/44|G06V 10/764|G06V 10/80|G06V 10/82|G06T  7/00|G06N  3/04|G06N  3/08</t>
  </si>
  <si>
    <t>G06V 20/17</t>
  </si>
  <si>
    <t>CN202211261868.8</t>
  </si>
  <si>
    <t>一种制丝车间工艺质量在线预测方法</t>
  </si>
  <si>
    <t>云南中烟工业有限责任公司</t>
  </si>
  <si>
    <t>中国烟草总公司</t>
  </si>
  <si>
    <t>易斌 |
李雯琦 |
唐军 |
林文强 |
高晓华 |
周冰 |
何邦华 |
谭国治 |
高宇雷 |
方俊俊 |
聂蓉 |
周晓龙 |
张立斌 |
刘丹楹 |
杨耀晶 |
许晓黎</t>
  </si>
  <si>
    <t>易斌</t>
  </si>
  <si>
    <t>2022/10/14</t>
  </si>
  <si>
    <t>G06Q 10/04|G06Q 10/06|G06N  3/04|G06N  3/08|G06Q 50/04</t>
  </si>
  <si>
    <t>G06Q 10/04</t>
  </si>
  <si>
    <t>CN202211257610.0</t>
  </si>
  <si>
    <t>一种金融产品推荐方法、装置、电子设备及存储介质</t>
  </si>
  <si>
    <t>中国农业银行股份有限公司</t>
  </si>
  <si>
    <t>中国农业银行</t>
  </si>
  <si>
    <t>邓兆基</t>
  </si>
  <si>
    <t>G06Q 40/06|G06Q 30/06|G06K  9/62</t>
  </si>
  <si>
    <t>G06Q 40/06</t>
  </si>
  <si>
    <t>CN202211256595.8</t>
  </si>
  <si>
    <t>一种基于街景影像的杆状地物多分类提取方法</t>
  </si>
  <si>
    <t>辽宁工程技术大学</t>
  </si>
  <si>
    <t>辽宁工学院</t>
  </si>
  <si>
    <t>戴激光 |
张子恩 |
许浩</t>
  </si>
  <si>
    <t>戴激光</t>
  </si>
  <si>
    <t>G06V 20/10|G06V 10/764|G06V 10/774</t>
  </si>
  <si>
    <t>G06V 20/10</t>
  </si>
  <si>
    <t>CN202211228657.4</t>
  </si>
  <si>
    <t>机器人操作技能的虚实迁移学习方法、装置及存储介质</t>
  </si>
  <si>
    <t>清华大学</t>
  </si>
  <si>
    <t>孙富春 |
刘乃军</t>
  </si>
  <si>
    <t>孙富春</t>
  </si>
  <si>
    <t>2022/10/09</t>
  </si>
  <si>
    <t>B25J  9/16</t>
  </si>
  <si>
    <t>CN202211199843.X</t>
  </si>
  <si>
    <t>一种移动储能系统串联电池组SOH估计方法</t>
  </si>
  <si>
    <t>国网江苏省电力有限公司南京供电分公司 |
中国电力科学研究院有限公司</t>
  </si>
  <si>
    <t>国家电网有限公司|国家电网有限公司</t>
  </si>
  <si>
    <t>罗兴 |
许国胜 |
王雅芸 |
史晓鹤 |
熊晓鑫 |
薛嵩 |
王海威 |
许洪华 |
陶以彬 |
李跃龙 |
周晨 |
庄俊 |
余豪杰 |
冯鑫振</t>
  </si>
  <si>
    <t>罗兴</t>
  </si>
  <si>
    <t>2022/09/29</t>
  </si>
  <si>
    <t>G01R 31/392|G01R 31/3842|G01R 31/367</t>
  </si>
  <si>
    <t>G01R 31/392</t>
  </si>
  <si>
    <t>CN202211192072.1</t>
  </si>
  <si>
    <t>基于PDBN-DNN少样本条件下永磁同步电机的性能预测方法</t>
  </si>
  <si>
    <t>河北工业大学</t>
  </si>
  <si>
    <t>金亮 |
贾雨方 |
杨庆新 |
张闯 |
刘素贞</t>
  </si>
  <si>
    <t>金亮</t>
  </si>
  <si>
    <t>2022/09/28</t>
  </si>
  <si>
    <t>G06F 30/27|G06N  3/04|G06N  3/08</t>
  </si>
  <si>
    <t>G06F 30/27</t>
  </si>
  <si>
    <t>CN202211191299.4</t>
  </si>
  <si>
    <t>基于深度学习的微体化石CT图像分析与分类方法及装置</t>
  </si>
  <si>
    <t>中国科学院古脊椎动物与古人类研究所</t>
  </si>
  <si>
    <t>侯叶茂 |
崔心东 |
尹鹏飞 |
朱敏</t>
  </si>
  <si>
    <t>侯叶茂</t>
  </si>
  <si>
    <t>G06T  7/00|G06T  3/40|G06T  7/10|G06V 10/764</t>
  </si>
  <si>
    <t>G06T  7/00</t>
  </si>
  <si>
    <t>CN202211183999.9</t>
  </si>
  <si>
    <t>一种复杂储层水平井初期产量融合预测方法</t>
  </si>
  <si>
    <t>西南石油大学</t>
  </si>
  <si>
    <t>熊健 |
邓佳杰 |
刘向君 |
梁利喜 |
丁乙 |
侯连浪</t>
  </si>
  <si>
    <t>熊健</t>
  </si>
  <si>
    <t>2022/09/27</t>
  </si>
  <si>
    <t>E21B 49/00|E21B 47/00</t>
  </si>
  <si>
    <t>E21B 49/00</t>
  </si>
  <si>
    <t>CN202211166578.5</t>
  </si>
  <si>
    <t>目标识别跟踪方法、装置、电子设备及存储介质</t>
  </si>
  <si>
    <t>中国船舶集团有限公司第七一一研究所</t>
  </si>
  <si>
    <t>中国船舶集团有限公司</t>
  </si>
  <si>
    <t>黄苧健 |
张婷 |
黄滔 |
聂大干</t>
  </si>
  <si>
    <t>黄苧健</t>
  </si>
  <si>
    <t>2022/09/21</t>
  </si>
  <si>
    <t>G06T  7/277|G06V 20/52|G06V 20/40|G06V 10/62|G06V 10/82|G06V 10/764|G06V 10/766</t>
  </si>
  <si>
    <t>G06T  7/277</t>
  </si>
  <si>
    <t>CN202211148505.3</t>
  </si>
  <si>
    <t>一种无人机轻量化地质灾害检测方法</t>
  </si>
  <si>
    <t>长安大学</t>
  </si>
  <si>
    <t>席江波 |
姜万冬 |
李振洪 |
谢大帅 |
陈雪蓉 |
冯钰璇 |
邹煜晖</t>
  </si>
  <si>
    <t>席江波</t>
  </si>
  <si>
    <t>G06V 20/17|G06V 20/10|G06V 10/82|G06V 10/774|G06V 10/94|G06N  3/04|G06N  3/08</t>
  </si>
  <si>
    <t>CN202211131103.2</t>
  </si>
  <si>
    <t>一种基于图像标注和分割模型的训练方法及装置</t>
  </si>
  <si>
    <t>安徽省立医院（中国科学技术大学附属第一医院） |
中国人民解放军陆军军医大学第一附属医院</t>
  </si>
  <si>
    <t>中国科学院|中国人民解放军第三军医大学</t>
  </si>
  <si>
    <t>张潇潇 |
卞修武 |
姚小红 |
时雨 |
林勇 |
陈聪 |
闫红</t>
  </si>
  <si>
    <t>张潇潇</t>
  </si>
  <si>
    <t>2022/09/16</t>
  </si>
  <si>
    <t>G06V 10/82|G06N  3/08|G06T  7/11|G06T  7/00|G06T  7/187|G06V 10/25</t>
  </si>
  <si>
    <t>G06V 10/82</t>
  </si>
  <si>
    <t>CN202211120615.9</t>
  </si>
  <si>
    <t>基于深度学习的铝合金管图像缺陷检测装置及方法</t>
  </si>
  <si>
    <t>安徽大学</t>
  </si>
  <si>
    <t>陈鹏 |
郑裕成 |
郑春厚 |
章军 |
王兵 |
向昕 |
张成龙</t>
  </si>
  <si>
    <t>陈鹏</t>
  </si>
  <si>
    <t>2022/09/13</t>
  </si>
  <si>
    <t>2022/09/15</t>
  </si>
  <si>
    <t>G01N 21/89|G01N 21/01|G06N  3/04|G06N  3/08</t>
  </si>
  <si>
    <t>G01N 21/89</t>
  </si>
  <si>
    <t>CN202211084168.6</t>
  </si>
  <si>
    <t>基于边云协同和AR的汽车轮胎外观质量智能检测方法</t>
  </si>
  <si>
    <t>合肥工业大学 |
安徽维德工业自动化有限公司</t>
  </si>
  <si>
    <t>合肥工业大学|安徽维德工业自动化有限公司</t>
  </si>
  <si>
    <t>胡小建 |
康敏 |
赵跃东 |
宋旭东</t>
  </si>
  <si>
    <t>胡小建</t>
  </si>
  <si>
    <t>2022/09/06</t>
  </si>
  <si>
    <t>G06T  7/00|G06N  3/04|G06N  3/08|G06V 10/22|G06V 10/764|G06V 10/82</t>
  </si>
  <si>
    <t>CN202211058362.7</t>
  </si>
  <si>
    <t>基于磁光成像和残差的电阻点焊缺陷采集分析系统及方法</t>
  </si>
  <si>
    <t>广东工业大学</t>
  </si>
  <si>
    <t>高向东 |
田猛</t>
  </si>
  <si>
    <t>高向东</t>
  </si>
  <si>
    <t>2022/08/30</t>
  </si>
  <si>
    <t>G01N 21/88|G01N 21/01</t>
  </si>
  <si>
    <t>G01N 21/88</t>
  </si>
  <si>
    <t>CN202211012559.7</t>
  </si>
  <si>
    <t>一种基于语义分割的变电站水位监测方法及系统</t>
  </si>
  <si>
    <t>国网河南省电力公司电力科学研究院 |
国网河南省电力公司 |
国网河南省电力公司卫辉市供电公司 |
天津大学 |
杭州电子科技大学</t>
  </si>
  <si>
    <t>国家电网有限公司|国家电网有限公司|国家电网有限公司|天津大学|杭州电子科技大学</t>
  </si>
  <si>
    <t>郭志民 |
田杨阳 |
齐企业 |
库永恒 |
姜亮 |
张焕龙 |
李斌 |
王楠 |
刘善峰 |
毛万登 |
刘昊 |
李哲 |
苏海涛 |
曾平良 |
吴秋轩 |
梁允 |
朱新山 |
王倩 |
陈岑 |
谭磊</t>
  </si>
  <si>
    <t>郭志民</t>
  </si>
  <si>
    <t>2022/08/23</t>
  </si>
  <si>
    <t>G06V 20/52|G06N  3/04|G06N  3/08|G06V 10/26|G06V 10/75|G06V 10/77|G06V 10/774|G06V 10/82|G06V 20/40</t>
  </si>
  <si>
    <t>G06V 20/52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</si>
</sst>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rgb="FF0070C0"/>
      <name val="Calibri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7F9E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99CC00"/>
      </left>
      <right style="thin">
        <color rgb="FF99CC00"/>
      </right>
      <top style="thin">
        <color rgb="FF99CC00"/>
      </top>
      <bottom style="thin">
        <color rgb="FF99CC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迁移学习-TRANSFER-LEARNING-FINE$TUN*-中国申请库: 申请日-标准申请人-申请量</a:t>
            </a:r>
            <a:endParaRPr lang="zh-CN" altLang="en-US"/>
          </a:p>
        </c:rich>
      </c:tx>
      <c:layout>
        <c:manualLayout>
          <c:xMode val="edge"/>
          <c:yMode val="edge"/>
          <c:x val="0.452075038656266"/>
          <c:y val="0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xMode val="edge"/>
          <c:yMode val="edge"/>
          <c:x val="0.126666666666667"/>
          <c:y val="0.0381914893617021"/>
          <c:w val="0.863333333333333"/>
          <c:h val="0.86"/>
        </c:manualLayout>
      </c:layout>
      <c:bubbleChart>
        <c:varyColors val="1"/>
        <c:ser>
          <c:idx val="0"/>
          <c:order val="0"/>
          <c:tx>
            <c:strRef>
              <c:f>"中国科学院"</c:f>
              <c:strCache>
                <c:ptCount val="1"/>
                <c:pt idx="0">
                  <c:v>中国科学院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{3}</c:f>
              <c:numCache>
                <c:formatCode>General</c:formatCode>
                <c:ptCount val="1"/>
                <c:pt idx="0">
                  <c:v>3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"国家电网"</c:f>
              <c:strCache>
                <c:ptCount val="1"/>
                <c:pt idx="0">
                  <c:v>国家电网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{2}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{3}</c:f>
              <c:numCache>
                <c:formatCode>General</c:formatCode>
                <c:ptCount val="1"/>
                <c:pt idx="0">
                  <c:v>3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"南京航空航天大学"</c:f>
              <c:strCache>
                <c:ptCount val="1"/>
                <c:pt idx="0">
                  <c:v>南京航空航天大学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{3}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"浙江贵仁信息科技"</c:f>
              <c:strCache>
                <c:ptCount val="1"/>
                <c:pt idx="0">
                  <c:v>浙江贵仁信息科技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{4}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"成都寒芒科技"</c:f>
              <c:strCache>
                <c:ptCount val="1"/>
                <c:pt idx="0">
                  <c:v>成都寒芒科技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{5}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"中国烟草"</c:f>
              <c:strCache>
                <c:ptCount val="1"/>
                <c:pt idx="0">
                  <c:v>中国烟草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{6}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"中国农业银行"</c:f>
              <c:strCache>
                <c:ptCount val="1"/>
                <c:pt idx="0">
                  <c:v>中国农业银行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{7}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"辽宁工学院"</c:f>
              <c:strCache>
                <c:ptCount val="1"/>
                <c:pt idx="0">
                  <c:v>辽宁工学院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{8}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"清华大学"</c:f>
              <c:strCache>
                <c:ptCount val="1"/>
                <c:pt idx="0">
                  <c:v>清华大学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{9}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"河北工业大学"</c:f>
              <c:strCache>
                <c:ptCount val="1"/>
                <c:pt idx="0">
                  <c:v>河北工业大学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{10}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"西南石油大学"</c:f>
              <c:strCache>
                <c:ptCount val="1"/>
                <c:pt idx="0">
                  <c:v>西南石油大学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{11}</c:f>
              <c:numCache>
                <c:formatCode>General</c:formatCode>
                <c:ptCount val="1"/>
                <c:pt idx="0">
                  <c:v>11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"中国船舶集团"</c:f>
              <c:strCache>
                <c:ptCount val="1"/>
                <c:pt idx="0">
                  <c:v>中国船舶集团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{12}</c:f>
              <c:numCache>
                <c:formatCode>General</c:formatCode>
                <c:ptCount val="1"/>
                <c:pt idx="0">
                  <c:v>12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"长安大学"</c:f>
              <c:strCache>
                <c:ptCount val="1"/>
                <c:pt idx="0">
                  <c:v>长安大学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{13}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"安徽大学"</c:f>
              <c:strCache>
                <c:ptCount val="1"/>
                <c:pt idx="0">
                  <c:v>安徽大学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{14}</c:f>
              <c:numCache>
                <c:formatCode>General</c:formatCode>
                <c:ptCount val="1"/>
                <c:pt idx="0">
                  <c:v>14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"合肥工业大学"</c:f>
              <c:strCache>
                <c:ptCount val="1"/>
                <c:pt idx="0">
                  <c:v>合肥工业大学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{15}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"广东工业大学"</c:f>
              <c:strCache>
                <c:ptCount val="1"/>
                <c:pt idx="0">
                  <c:v>广东工业大学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{16}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bubbleSize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6"/>
          <c:order val="16"/>
          <c:tx>
            <c:strRef>
              <c:f>"X轴"</c:f>
              <c:strCache>
                <c:ptCount val="1"/>
                <c:pt idx="0">
                  <c:v>X轴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2022</a:t>
                    </a:r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{0.5}</c:f>
              <c:numCache>
                <c:formatCode>General</c:formatCode>
                <c:ptCount val="1"/>
                <c:pt idx="0">
                  <c:v>0.5</c:v>
                </c:pt>
              </c:numCache>
            </c:numRef>
          </c:bubbleSize>
          <c:bubble3D val="0"/>
        </c:ser>
        <c:ser>
          <c:idx val="17"/>
          <c:order val="17"/>
          <c:tx>
            <c:strRef>
              <c:f>"Y轴"</c:f>
              <c:strCache>
                <c:ptCount val="1"/>
                <c:pt idx="0">
                  <c:v>Y轴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中国科学院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国家电网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南京航空航天大学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浙江贵仁信息科技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成都寒芒科技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中国烟草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中国农业银行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辽宁工学院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清华大学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河北工业大学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西南石油大学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中国船舶集团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长安大学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安徽大学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合肥工业大学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广东工业大学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{0,0,0,0,0,0,0,0,0,0,0,0,0,0,0,0}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{1,2,3,4,5,6,7,8,9,10,11,12,13,14,15,16}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bubbleSize>
            <c:numRef>
              <c:f>{0.5,0.5,0.5,0.5,0.5,0.5,0.5,0.5,0.5,0.5,0.5,0.5,0.5,0.5,0.5,0.5}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area"/>
        <c:axId val="208232832"/>
        <c:axId val="208234368"/>
      </c:bubbleChart>
      <c:valAx>
        <c:axId val="208232832"/>
        <c:scaling>
          <c:orientation val="minMax"/>
          <c:max val="2"/>
          <c:min val="0"/>
        </c:scaling>
        <c:delete val="1"/>
        <c:axPos val="b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ot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8234368"/>
        <c:crosses val="autoZero"/>
        <c:crossBetween val="midCat"/>
        <c:majorUnit val="1"/>
        <c:minorUnit val="1"/>
      </c:valAx>
      <c:valAx>
        <c:axId val="208234368"/>
        <c:scaling>
          <c:orientation val="minMax"/>
          <c:max val="17"/>
          <c:min val="0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ot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8232832"/>
        <c:crosses val="autoZero"/>
        <c:crossBetween val="midCat"/>
        <c:majorUnit val="1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noFill/>
    <a:ln w="25400" cap="flat" cmpd="sng" algn="ctr">
      <a:gradFill>
        <a:gsLst>
          <a:gs pos="77000">
            <a:srgbClr val="00B050"/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GIF"/><Relationship Id="rId8" Type="http://schemas.openxmlformats.org/officeDocument/2006/relationships/image" Target="../media/image8.GIF"/><Relationship Id="rId7" Type="http://schemas.openxmlformats.org/officeDocument/2006/relationships/image" Target="../media/image7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9" Type="http://schemas.openxmlformats.org/officeDocument/2006/relationships/image" Target="../media/image19.GIF"/><Relationship Id="rId18" Type="http://schemas.openxmlformats.org/officeDocument/2006/relationships/image" Target="../media/image18.GIF"/><Relationship Id="rId17" Type="http://schemas.openxmlformats.org/officeDocument/2006/relationships/image" Target="../media/image17.GIF"/><Relationship Id="rId16" Type="http://schemas.openxmlformats.org/officeDocument/2006/relationships/image" Target="../media/image16.GIF"/><Relationship Id="rId15" Type="http://schemas.openxmlformats.org/officeDocument/2006/relationships/image" Target="../media/image15.GIF"/><Relationship Id="rId14" Type="http://schemas.openxmlformats.org/officeDocument/2006/relationships/image" Target="../media/image14.GIF"/><Relationship Id="rId13" Type="http://schemas.openxmlformats.org/officeDocument/2006/relationships/image" Target="../media/image13.GIF"/><Relationship Id="rId12" Type="http://schemas.openxmlformats.org/officeDocument/2006/relationships/image" Target="../media/image12.GIF"/><Relationship Id="rId11" Type="http://schemas.openxmlformats.org/officeDocument/2006/relationships/image" Target="../media/image11.GIF"/><Relationship Id="rId10" Type="http://schemas.openxmlformats.org/officeDocument/2006/relationships/image" Target="../media/image10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2000250" cy="1184081"/>
    <xdr:pic>
      <xdr:nvPicPr>
        <xdr:cNvPr id="2" name="Picture 1" descr="C:\PatenticsClientGroup\ClientServer\PatenticsClient64\patentics\Fulltext\figure\CN\11554\6775A-f.gif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606040" y="63246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</xdr:row>
      <xdr:rowOff>0</xdr:rowOff>
    </xdr:from>
    <xdr:ext cx="2000250" cy="1184081"/>
    <xdr:pic>
      <xdr:nvPicPr>
        <xdr:cNvPr id="3" name="Picture 2" descr="C:\PatenticsClientGroup\ClientServer\PatenticsClient64\patentics\Fulltext\figure\CN\11554\5678A-f.gif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606040" y="180594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000250" cy="1184081"/>
    <xdr:pic>
      <xdr:nvPicPr>
        <xdr:cNvPr id="4" name="Picture 3" descr="C:\PatenticsClientGroup\ClientServer\PatenticsClient64\patentics\Fulltext\figure\CN\11554\5217A-f.gif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606040" y="297942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</xdr:row>
      <xdr:rowOff>0</xdr:rowOff>
    </xdr:from>
    <xdr:ext cx="2000250" cy="1184081"/>
    <xdr:pic>
      <xdr:nvPicPr>
        <xdr:cNvPr id="5" name="Picture 4" descr="C:\PatenticsClientGroup\ClientServer\PatenticsClient64\patentics\Fulltext\figure\CN\11554\4210A-f.gif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2606040" y="415290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</xdr:row>
      <xdr:rowOff>0</xdr:rowOff>
    </xdr:from>
    <xdr:ext cx="2000250" cy="1184081"/>
    <xdr:pic>
      <xdr:nvPicPr>
        <xdr:cNvPr id="6" name="Picture 5" descr="C:\PatenticsClientGroup\ClientServer\PatenticsClient64\patentics\Fulltext\figure\CN\11554\6670A-f.gif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2606040" y="532638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</xdr:row>
      <xdr:rowOff>0</xdr:rowOff>
    </xdr:from>
    <xdr:ext cx="2000250" cy="1184081"/>
    <xdr:pic>
      <xdr:nvPicPr>
        <xdr:cNvPr id="7" name="Picture 6" descr="C:\PatenticsClientGroup\ClientServer\PatenticsClient64\patentics\Fulltext\figure\CN\11554\5321A-f.gif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2606040" y="649986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</xdr:row>
      <xdr:rowOff>0</xdr:rowOff>
    </xdr:from>
    <xdr:ext cx="2000250" cy="1184081"/>
    <xdr:pic>
      <xdr:nvPicPr>
        <xdr:cNvPr id="8" name="Picture 7" descr="C:\PatenticsClientGroup\ClientServer\PatenticsClient64\patentics\Fulltext\figure\CN\11554\5945A-f.gif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2606040" y="767334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8</xdr:row>
      <xdr:rowOff>0</xdr:rowOff>
    </xdr:from>
    <xdr:ext cx="2000250" cy="1184081"/>
    <xdr:pic>
      <xdr:nvPicPr>
        <xdr:cNvPr id="9" name="Picture 8" descr="C:\PatenticsClientGroup\ClientServer\PatenticsClient64\patentics\Fulltext\figure\CN\11554\6643A-f.gif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2606040" y="884682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9</xdr:row>
      <xdr:rowOff>0</xdr:rowOff>
    </xdr:from>
    <xdr:ext cx="2000250" cy="1184081"/>
    <xdr:pic>
      <xdr:nvPicPr>
        <xdr:cNvPr id="10" name="Picture 9" descr="C:\PatenticsClientGroup\ClientServer\PatenticsClient64\patentics\Fulltext\figure\CN\11553\3905A-f.gif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2606040" y="1002030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10</xdr:row>
      <xdr:rowOff>0</xdr:rowOff>
    </xdr:from>
    <xdr:ext cx="2000250" cy="1184081"/>
    <xdr:pic>
      <xdr:nvPicPr>
        <xdr:cNvPr id="11" name="Picture 10" descr="C:\PatenticsClientGroup\ClientServer\PatenticsClient64\patentics\Fulltext\figure\CN\11554\2182A-f.gif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2606040" y="1119378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11</xdr:row>
      <xdr:rowOff>0</xdr:rowOff>
    </xdr:from>
    <xdr:ext cx="2000250" cy="1184081"/>
    <xdr:pic>
      <xdr:nvPicPr>
        <xdr:cNvPr id="12" name="Picture 11" descr="C:\PatenticsClientGroup\ClientServer\PatenticsClient64\patentics\Fulltext\figure\CN\11554\4877A-f.gif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2606040" y="1236726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12</xdr:row>
      <xdr:rowOff>0</xdr:rowOff>
    </xdr:from>
    <xdr:ext cx="2000250" cy="1184081"/>
    <xdr:pic>
      <xdr:nvPicPr>
        <xdr:cNvPr id="13" name="Picture 12" descr="C:\PatenticsClientGroup\ClientServer\PatenticsClient64\patentics\Fulltext\figure\CN\11554\6134A-f.gif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2606040" y="1354074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13</xdr:row>
      <xdr:rowOff>0</xdr:rowOff>
    </xdr:from>
    <xdr:ext cx="2000250" cy="1184081"/>
    <xdr:pic>
      <xdr:nvPicPr>
        <xdr:cNvPr id="14" name="Picture 13" descr="C:\PatenticsClientGroup\ClientServer\PatenticsClient64\patentics\Fulltext\figure\CN\11553\9026A-f.gif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2606040" y="1471422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14</xdr:row>
      <xdr:rowOff>0</xdr:rowOff>
    </xdr:from>
    <xdr:ext cx="2000250" cy="1184081"/>
    <xdr:pic>
      <xdr:nvPicPr>
        <xdr:cNvPr id="15" name="Picture 14" descr="C:\PatenticsClientGroup\ClientServer\PatenticsClient64\patentics\Fulltext\figure\CN\11554\6260A-f.gif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2606040" y="1588770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16</xdr:row>
      <xdr:rowOff>0</xdr:rowOff>
    </xdr:from>
    <xdr:ext cx="2000250" cy="1184081"/>
    <xdr:pic>
      <xdr:nvPicPr>
        <xdr:cNvPr id="16" name="Picture 15" descr="C:\PatenticsClientGroup\ClientServer\PatenticsClient64\patentics\Fulltext\figure\CN\11554\6605A-f.gif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2606040" y="1863852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17</xdr:row>
      <xdr:rowOff>0</xdr:rowOff>
    </xdr:from>
    <xdr:ext cx="2000250" cy="1184081"/>
    <xdr:pic>
      <xdr:nvPicPr>
        <xdr:cNvPr id="17" name="Picture 16" descr="C:\PatenticsClientGroup\ClientServer\PatenticsClient64\patentics\Fulltext\figure\CN\11554\1604A-f.gif"/>
        <xdr:cNvPicPr>
          <a:picLocks noChangeAspect="1"/>
        </xdr:cNvPicPr>
      </xdr:nvPicPr>
      <xdr:blipFill>
        <a:blip r:embed="rId16" cstate="print"/>
        <a:stretch>
          <a:fillRect/>
        </a:stretch>
      </xdr:blipFill>
      <xdr:spPr>
        <a:xfrm>
          <a:off x="2606040" y="1981200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18</xdr:row>
      <xdr:rowOff>0</xdr:rowOff>
    </xdr:from>
    <xdr:ext cx="2000250" cy="1184081"/>
    <xdr:pic>
      <xdr:nvPicPr>
        <xdr:cNvPr id="18" name="Picture 17" descr="C:\PatenticsClientGroup\ClientServer\PatenticsClient64\patentics\Fulltext\figure\CN\11554\6108A-f.gif"/>
        <xdr:cNvPicPr>
          <a:picLocks noChangeAspect="1"/>
        </xdr:cNvPicPr>
      </xdr:nvPicPr>
      <xdr:blipFill>
        <a:blip r:embed="rId17" cstate="print"/>
        <a:stretch>
          <a:fillRect/>
        </a:stretch>
      </xdr:blipFill>
      <xdr:spPr>
        <a:xfrm>
          <a:off x="2606040" y="2098548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19</xdr:row>
      <xdr:rowOff>0</xdr:rowOff>
    </xdr:from>
    <xdr:ext cx="2000250" cy="1184081"/>
    <xdr:pic>
      <xdr:nvPicPr>
        <xdr:cNvPr id="19" name="Picture 18" descr="C:\PatenticsClientGroup\ClientServer\PatenticsClient64\patentics\Fulltext\figure\CN\11554\1589A-f.gif"/>
        <xdr:cNvPicPr>
          <a:picLocks noChangeAspect="1"/>
        </xdr:cNvPicPr>
      </xdr:nvPicPr>
      <xdr:blipFill>
        <a:blip r:embed="rId18" cstate="print"/>
        <a:stretch>
          <a:fillRect/>
        </a:stretch>
      </xdr:blipFill>
      <xdr:spPr>
        <a:xfrm>
          <a:off x="2606040" y="22158960"/>
          <a:ext cx="2000250" cy="11836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20</xdr:row>
      <xdr:rowOff>0</xdr:rowOff>
    </xdr:from>
    <xdr:ext cx="2000250" cy="1184081"/>
    <xdr:pic>
      <xdr:nvPicPr>
        <xdr:cNvPr id="20" name="Picture 19" descr="C:\PatenticsClientGroup\ClientServer\PatenticsClient64\patentics\Fulltext\figure\CN\11554\6713A-f.gif"/>
        <xdr:cNvPicPr>
          <a:picLocks noChangeAspect="1"/>
        </xdr:cNvPicPr>
      </xdr:nvPicPr>
      <xdr:blipFill>
        <a:blip r:embed="rId19" cstate="print"/>
        <a:stretch>
          <a:fillRect/>
        </a:stretch>
      </xdr:blipFill>
      <xdr:spPr>
        <a:xfrm>
          <a:off x="2606040" y="23332440"/>
          <a:ext cx="2000250" cy="1183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58102</xdr:colOff>
      <xdr:row>0</xdr:row>
      <xdr:rowOff>114300</xdr:rowOff>
    </xdr:from>
    <xdr:to>
      <xdr:col>20</xdr:col>
      <xdr:colOff>276225</xdr:colOff>
      <xdr:row>40</xdr:row>
      <xdr:rowOff>0</xdr:rowOff>
    </xdr:to>
    <xdr:graphicFrame>
      <xdr:nvGraphicFramePr>
        <xdr:cNvPr id="2" name="图表 1"/>
        <xdr:cNvGraphicFramePr/>
      </xdr:nvGraphicFramePr>
      <xdr:xfrm>
        <a:off x="57785" y="114300"/>
        <a:ext cx="13934440" cy="689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absSizeAnchor xmlns:cdr="http://schemas.openxmlformats.org/drawingml/2006/chartDrawing">
    <cdr:from>
      <cdr:x>0.84</cdr:x>
      <cdr:y>0.00843</cdr:y>
    </cdr:from>
    <cdr:ext cx="1281736" cy="234114"/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50800" y="50800"/>
          <a:ext cx="1295377" cy="220116"/>
        </a:xfrm>
        <a:prstGeom xmlns:a="http://schemas.openxmlformats.org/drawingml/2006/main" prst="rect">
          <a:avLst/>
        </a:prstGeom>
        <a:solidFill>
          <a:srgbClr val="70AD47"/>
        </a:solidFill>
      </cdr:spPr>
      <cdr:txBody xmlns:a="http://schemas.openxmlformats.org/drawingml/2006/main">
        <a:bodyPr wrap="square" lIns="0" tIns="0" rIns="0" bIns="0" rtlCol="0" anchor="ctr" anchorCtr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>
              <a:solidFill>
                <a:schemeClr val="bg1"/>
              </a:solidFill>
            </a:rPr>
            <a:t>www.patentics.cn</a:t>
          </a:r>
          <a:endParaRPr lang="zh-CN" altLang="en-US" sz="1200" b="1">
            <a:solidFill>
              <a:schemeClr val="bg1"/>
            </a:solidFill>
          </a:endParaRPr>
        </a:p>
      </cdr:txBody>
    </cdr:sp>
  </cdr:abs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1"/>
  <sheetViews>
    <sheetView tabSelected="1" workbookViewId="0">
      <pane ySplit="1" topLeftCell="A3" activePane="bottomLeft" state="frozen"/>
      <selection/>
      <selection pane="bottomLeft" activeCell="L1" sqref="L1"/>
    </sheetView>
  </sheetViews>
  <sheetFormatPr defaultColWidth="10" defaultRowHeight="13.8"/>
  <cols>
    <col min="1" max="1" width="15" customWidth="1"/>
    <col min="2" max="2" width="18" customWidth="1"/>
    <col min="3" max="3" width="5" customWidth="1"/>
    <col min="4" max="5" width="30" customWidth="1"/>
    <col min="6" max="7" width="20" customWidth="1"/>
    <col min="8" max="9" width="10" customWidth="1"/>
    <col min="10" max="15" width="11" customWidth="1"/>
    <col min="16" max="21" width="5" customWidth="1"/>
    <col min="22" max="22" width="10" customWidth="1"/>
    <col min="23" max="35" width="5" customWidth="1"/>
    <col min="36" max="36" width="8" customWidth="1"/>
    <col min="37" max="37" width="6" customWidth="1"/>
  </cols>
  <sheetData>
    <row r="1" ht="49.8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ht="92.4" customHeight="1" spans="1:37">
      <c r="A2" s="2" t="str">
        <f>HYPERLINK("https://www.patentics.cn/invokexml.do?sx=showpatent_cn&amp;sf=ShowPatent&amp;spn=CN115546775A&amp;sx=showpatent_cn&amp;sv=869d7476","CN115546775A")</f>
        <v>CN115546775A</v>
      </c>
      <c r="B2" s="3" t="s">
        <v>37</v>
      </c>
      <c r="C2" s="3" t="s">
        <v>38</v>
      </c>
      <c r="E2" s="3" t="s">
        <v>39</v>
      </c>
      <c r="F2" s="3" t="s">
        <v>40</v>
      </c>
      <c r="G2" s="3" t="s">
        <v>40</v>
      </c>
      <c r="H2" s="3" t="s">
        <v>41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42</v>
      </c>
      <c r="P2" s="3" t="s">
        <v>42</v>
      </c>
      <c r="Q2" s="3">
        <v>10</v>
      </c>
      <c r="R2" s="3">
        <v>2</v>
      </c>
      <c r="S2" s="3">
        <v>6</v>
      </c>
      <c r="T2" s="3">
        <v>23</v>
      </c>
      <c r="U2" s="3">
        <v>1</v>
      </c>
      <c r="V2" s="3" t="s">
        <v>47</v>
      </c>
      <c r="W2" s="3" t="s">
        <v>38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 t="s">
        <v>48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 t="s">
        <v>42</v>
      </c>
      <c r="AK2" s="3" t="s">
        <v>49</v>
      </c>
    </row>
    <row r="3" ht="92.4" customHeight="1" spans="1:37">
      <c r="A3" s="4" t="str">
        <f>HYPERLINK("https://www.patentics.cn/invokexml.do?sx=showpatent_cn&amp;sf=ShowPatent&amp;spn=CN115545678A&amp;sx=showpatent_cn&amp;sv=5e851071","CN115545678A")</f>
        <v>CN115545678A</v>
      </c>
      <c r="B3" s="5" t="s">
        <v>50</v>
      </c>
      <c r="C3" s="5" t="s">
        <v>38</v>
      </c>
      <c r="E3" s="5" t="s">
        <v>51</v>
      </c>
      <c r="F3" s="5" t="s">
        <v>52</v>
      </c>
      <c r="G3" s="5" t="s">
        <v>52</v>
      </c>
      <c r="H3" s="5" t="s">
        <v>53</v>
      </c>
      <c r="I3" s="5" t="s">
        <v>54</v>
      </c>
      <c r="J3" s="5" t="s">
        <v>42</v>
      </c>
      <c r="K3" s="5" t="s">
        <v>55</v>
      </c>
      <c r="L3" s="5" t="s">
        <v>44</v>
      </c>
      <c r="M3" s="5" t="s">
        <v>56</v>
      </c>
      <c r="N3" s="5" t="s">
        <v>57</v>
      </c>
      <c r="O3" s="5" t="s">
        <v>42</v>
      </c>
      <c r="P3" s="5" t="s">
        <v>42</v>
      </c>
      <c r="Q3" s="5">
        <v>9</v>
      </c>
      <c r="R3" s="5">
        <v>1</v>
      </c>
      <c r="S3" s="5">
        <v>9</v>
      </c>
      <c r="T3" s="5">
        <v>17</v>
      </c>
      <c r="U3" s="5">
        <v>1</v>
      </c>
      <c r="V3" s="5" t="s">
        <v>47</v>
      </c>
      <c r="W3" s="5" t="s">
        <v>38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 t="s">
        <v>48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 t="s">
        <v>42</v>
      </c>
      <c r="AK3" s="5" t="s">
        <v>49</v>
      </c>
    </row>
    <row r="4" ht="92.4" customHeight="1" spans="1:37">
      <c r="A4" s="2" t="str">
        <f>HYPERLINK("https://www.patentics.cn/invokexml.do?sx=showpatent_cn&amp;sf=ShowPatent&amp;spn=CN115545217A&amp;sx=showpatent_cn&amp;sv=6a063ef6","CN115545217A")</f>
        <v>CN115545217A</v>
      </c>
      <c r="B4" s="3" t="s">
        <v>58</v>
      </c>
      <c r="C4" s="3" t="s">
        <v>38</v>
      </c>
      <c r="E4" s="3" t="s">
        <v>59</v>
      </c>
      <c r="F4" s="3" t="s">
        <v>60</v>
      </c>
      <c r="G4" s="3" t="s">
        <v>60</v>
      </c>
      <c r="H4" s="3" t="s">
        <v>61</v>
      </c>
      <c r="I4" s="3" t="s">
        <v>62</v>
      </c>
      <c r="J4" s="3" t="s">
        <v>42</v>
      </c>
      <c r="K4" s="3" t="s">
        <v>63</v>
      </c>
      <c r="L4" s="3" t="s">
        <v>44</v>
      </c>
      <c r="M4" s="3" t="s">
        <v>64</v>
      </c>
      <c r="N4" s="3" t="s">
        <v>65</v>
      </c>
      <c r="O4" s="3" t="s">
        <v>42</v>
      </c>
      <c r="P4" s="3" t="s">
        <v>42</v>
      </c>
      <c r="Q4" s="3">
        <v>7</v>
      </c>
      <c r="R4" s="3">
        <v>1</v>
      </c>
      <c r="S4" s="3">
        <v>7</v>
      </c>
      <c r="T4" s="3">
        <v>30</v>
      </c>
      <c r="U4" s="3">
        <v>0</v>
      </c>
      <c r="V4" s="3" t="s">
        <v>47</v>
      </c>
      <c r="W4" s="3" t="s">
        <v>38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 t="s">
        <v>48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 t="s">
        <v>42</v>
      </c>
      <c r="AK4" s="3" t="s">
        <v>49</v>
      </c>
    </row>
    <row r="5" ht="92.4" customHeight="1" spans="1:37">
      <c r="A5" s="4" t="str">
        <f>HYPERLINK("https://www.patentics.cn/invokexml.do?sx=showpatent_cn&amp;sf=ShowPatent&amp;spn=CN115544210A&amp;sx=showpatent_cn&amp;sv=ecd8a578","CN115544210A")</f>
        <v>CN115544210A</v>
      </c>
      <c r="B5" s="5" t="s">
        <v>66</v>
      </c>
      <c r="C5" s="5" t="s">
        <v>38</v>
      </c>
      <c r="E5" s="5" t="s">
        <v>67</v>
      </c>
      <c r="F5" s="5" t="s">
        <v>68</v>
      </c>
      <c r="G5" s="5" t="s">
        <v>69</v>
      </c>
      <c r="H5" s="5" t="s">
        <v>70</v>
      </c>
      <c r="I5" s="5" t="s">
        <v>71</v>
      </c>
      <c r="J5" s="5" t="s">
        <v>42</v>
      </c>
      <c r="K5" s="5" t="s">
        <v>72</v>
      </c>
      <c r="L5" s="5" t="s">
        <v>44</v>
      </c>
      <c r="M5" s="5" t="s">
        <v>73</v>
      </c>
      <c r="N5" s="5" t="s">
        <v>74</v>
      </c>
      <c r="O5" s="5" t="s">
        <v>42</v>
      </c>
      <c r="P5" s="5" t="s">
        <v>42</v>
      </c>
      <c r="Q5" s="5">
        <v>10</v>
      </c>
      <c r="R5" s="5">
        <v>5</v>
      </c>
      <c r="S5" s="5">
        <v>7</v>
      </c>
      <c r="T5" s="5">
        <v>27</v>
      </c>
      <c r="U5" s="5">
        <v>4</v>
      </c>
      <c r="V5" s="5" t="s">
        <v>47</v>
      </c>
      <c r="W5" s="5" t="s">
        <v>38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 t="s">
        <v>48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 t="s">
        <v>42</v>
      </c>
      <c r="AK5" s="5" t="s">
        <v>49</v>
      </c>
    </row>
    <row r="6" ht="92.4" customHeight="1" spans="1:37">
      <c r="A6" s="2" t="str">
        <f>HYPERLINK("https://www.patentics.cn/invokexml.do?sx=showpatent_cn&amp;sf=ShowPatent&amp;spn=CN115546670A&amp;sx=showpatent_cn&amp;sv=b6989be3","CN115546670A")</f>
        <v>CN115546670A</v>
      </c>
      <c r="B6" s="3" t="s">
        <v>75</v>
      </c>
      <c r="C6" s="3" t="s">
        <v>38</v>
      </c>
      <c r="E6" s="3" t="s">
        <v>76</v>
      </c>
      <c r="F6" s="3" t="s">
        <v>77</v>
      </c>
      <c r="G6" s="3" t="s">
        <v>78</v>
      </c>
      <c r="H6" s="3" t="s">
        <v>79</v>
      </c>
      <c r="I6" s="3" t="s">
        <v>80</v>
      </c>
      <c r="J6" s="3" t="s">
        <v>42</v>
      </c>
      <c r="K6" s="3" t="s">
        <v>72</v>
      </c>
      <c r="L6" s="3" t="s">
        <v>44</v>
      </c>
      <c r="M6" s="3" t="s">
        <v>81</v>
      </c>
      <c r="N6" s="3" t="s">
        <v>82</v>
      </c>
      <c r="O6" s="3" t="s">
        <v>42</v>
      </c>
      <c r="P6" s="3" t="s">
        <v>42</v>
      </c>
      <c r="Q6" s="3">
        <v>7</v>
      </c>
      <c r="R6" s="3">
        <v>1</v>
      </c>
      <c r="S6" s="3">
        <v>7</v>
      </c>
      <c r="T6" s="3">
        <v>25</v>
      </c>
      <c r="U6" s="3">
        <v>1</v>
      </c>
      <c r="V6" s="3" t="s">
        <v>47</v>
      </c>
      <c r="W6" s="3" t="s">
        <v>38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 t="s">
        <v>48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 t="s">
        <v>42</v>
      </c>
      <c r="AK6" s="3" t="s">
        <v>49</v>
      </c>
    </row>
    <row r="7" ht="92.4" customHeight="1" spans="1:37">
      <c r="A7" s="4" t="str">
        <f>HYPERLINK("https://www.patentics.cn/invokexml.do?sx=showpatent_cn&amp;sf=ShowPatent&amp;spn=CN115545321A&amp;sx=showpatent_cn&amp;sv=d438647e","CN115545321A")</f>
        <v>CN115545321A</v>
      </c>
      <c r="B7" s="5" t="s">
        <v>83</v>
      </c>
      <c r="C7" s="5" t="s">
        <v>38</v>
      </c>
      <c r="E7" s="5" t="s">
        <v>84</v>
      </c>
      <c r="F7" s="5" t="s">
        <v>85</v>
      </c>
      <c r="G7" s="5" t="s">
        <v>86</v>
      </c>
      <c r="H7" s="5" t="s">
        <v>87</v>
      </c>
      <c r="I7" s="5" t="s">
        <v>88</v>
      </c>
      <c r="J7" s="5" t="s">
        <v>42</v>
      </c>
      <c r="K7" s="5" t="s">
        <v>89</v>
      </c>
      <c r="L7" s="5" t="s">
        <v>44</v>
      </c>
      <c r="M7" s="5" t="s">
        <v>90</v>
      </c>
      <c r="N7" s="5" t="s">
        <v>91</v>
      </c>
      <c r="O7" s="5" t="s">
        <v>42</v>
      </c>
      <c r="P7" s="5" t="s">
        <v>42</v>
      </c>
      <c r="Q7" s="5">
        <v>5</v>
      </c>
      <c r="R7" s="5">
        <v>1</v>
      </c>
      <c r="S7" s="5">
        <v>5</v>
      </c>
      <c r="T7" s="5">
        <v>43</v>
      </c>
      <c r="U7" s="5">
        <v>1</v>
      </c>
      <c r="V7" s="5" t="s">
        <v>47</v>
      </c>
      <c r="W7" s="5" t="s">
        <v>38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 t="s">
        <v>48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 t="s">
        <v>42</v>
      </c>
      <c r="AK7" s="5" t="s">
        <v>49</v>
      </c>
    </row>
    <row r="8" ht="92.4" customHeight="1" spans="1:37">
      <c r="A8" s="2" t="str">
        <f>HYPERLINK("https://www.patentics.cn/invokexml.do?sx=showpatent_cn&amp;sf=ShowPatent&amp;spn=CN115545945A&amp;sx=showpatent_cn&amp;sv=cebc1ff4","CN115545945A")</f>
        <v>CN115545945A</v>
      </c>
      <c r="B8" s="3" t="s">
        <v>92</v>
      </c>
      <c r="C8" s="3" t="s">
        <v>38</v>
      </c>
      <c r="E8" s="3" t="s">
        <v>93</v>
      </c>
      <c r="F8" s="3" t="s">
        <v>94</v>
      </c>
      <c r="G8" s="3" t="s">
        <v>95</v>
      </c>
      <c r="H8" s="3" t="s">
        <v>96</v>
      </c>
      <c r="I8" s="3" t="s">
        <v>96</v>
      </c>
      <c r="J8" s="3" t="s">
        <v>42</v>
      </c>
      <c r="K8" s="3" t="s">
        <v>89</v>
      </c>
      <c r="L8" s="3" t="s">
        <v>44</v>
      </c>
      <c r="M8" s="3" t="s">
        <v>97</v>
      </c>
      <c r="N8" s="3" t="s">
        <v>98</v>
      </c>
      <c r="O8" s="3" t="s">
        <v>42</v>
      </c>
      <c r="P8" s="3" t="s">
        <v>42</v>
      </c>
      <c r="Q8" s="3">
        <v>10</v>
      </c>
      <c r="R8" s="3">
        <v>4</v>
      </c>
      <c r="S8" s="3">
        <v>7</v>
      </c>
      <c r="T8" s="3">
        <v>21</v>
      </c>
      <c r="U8" s="3">
        <v>2</v>
      </c>
      <c r="V8" s="3" t="s">
        <v>47</v>
      </c>
      <c r="W8" s="3" t="s">
        <v>38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 t="s">
        <v>48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 t="s">
        <v>42</v>
      </c>
      <c r="AK8" s="3" t="s">
        <v>49</v>
      </c>
    </row>
    <row r="9" ht="92.4" customHeight="1" spans="1:37">
      <c r="A9" s="4" t="str">
        <f>HYPERLINK("https://www.patentics.cn/invokexml.do?sx=showpatent_cn&amp;sf=ShowPatent&amp;spn=CN115546643A&amp;sx=showpatent_cn&amp;sv=758eba33","CN115546643A")</f>
        <v>CN115546643A</v>
      </c>
      <c r="B9" s="5" t="s">
        <v>99</v>
      </c>
      <c r="C9" s="5" t="s">
        <v>38</v>
      </c>
      <c r="E9" s="5" t="s">
        <v>100</v>
      </c>
      <c r="F9" s="5" t="s">
        <v>101</v>
      </c>
      <c r="G9" s="5" t="s">
        <v>102</v>
      </c>
      <c r="H9" s="5" t="s">
        <v>103</v>
      </c>
      <c r="I9" s="5" t="s">
        <v>104</v>
      </c>
      <c r="J9" s="5" t="s">
        <v>42</v>
      </c>
      <c r="K9" s="5" t="s">
        <v>89</v>
      </c>
      <c r="L9" s="5" t="s">
        <v>44</v>
      </c>
      <c r="M9" s="5" t="s">
        <v>105</v>
      </c>
      <c r="N9" s="5" t="s">
        <v>106</v>
      </c>
      <c r="O9" s="5" t="s">
        <v>42</v>
      </c>
      <c r="P9" s="5" t="s">
        <v>42</v>
      </c>
      <c r="Q9" s="5">
        <v>6</v>
      </c>
      <c r="R9" s="5">
        <v>1</v>
      </c>
      <c r="S9" s="5">
        <v>6</v>
      </c>
      <c r="T9" s="5">
        <v>17</v>
      </c>
      <c r="U9" s="5">
        <v>1</v>
      </c>
      <c r="V9" s="5" t="s">
        <v>47</v>
      </c>
      <c r="W9" s="5" t="s">
        <v>38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 t="s">
        <v>48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 t="s">
        <v>42</v>
      </c>
      <c r="AK9" s="5" t="s">
        <v>49</v>
      </c>
    </row>
    <row r="10" ht="92.4" customHeight="1" spans="1:37">
      <c r="A10" s="2" t="str">
        <f>HYPERLINK("https://www.patentics.cn/invokexml.do?sx=showpatent_cn&amp;sf=ShowPatent&amp;spn=CN115533905A&amp;sx=showpatent_cn&amp;sv=d00e90dd","CN115533905A")</f>
        <v>CN115533905A</v>
      </c>
      <c r="B10" s="3" t="s">
        <v>107</v>
      </c>
      <c r="C10" s="3" t="s">
        <v>38</v>
      </c>
      <c r="E10" s="3" t="s">
        <v>108</v>
      </c>
      <c r="F10" s="3" t="s">
        <v>109</v>
      </c>
      <c r="G10" s="3" t="s">
        <v>109</v>
      </c>
      <c r="H10" s="3" t="s">
        <v>110</v>
      </c>
      <c r="I10" s="3" t="s">
        <v>111</v>
      </c>
      <c r="J10" s="3" t="s">
        <v>42</v>
      </c>
      <c r="K10" s="3" t="s">
        <v>112</v>
      </c>
      <c r="L10" s="3" t="s">
        <v>44</v>
      </c>
      <c r="M10" s="3" t="s">
        <v>113</v>
      </c>
      <c r="N10" s="3" t="s">
        <v>113</v>
      </c>
      <c r="O10" s="3" t="s">
        <v>42</v>
      </c>
      <c r="P10" s="3" t="s">
        <v>42</v>
      </c>
      <c r="Q10" s="3">
        <v>10</v>
      </c>
      <c r="R10" s="3">
        <v>3</v>
      </c>
      <c r="S10" s="3">
        <v>8</v>
      </c>
      <c r="T10" s="3">
        <v>27</v>
      </c>
      <c r="U10" s="3">
        <v>2</v>
      </c>
      <c r="V10" s="3" t="s">
        <v>47</v>
      </c>
      <c r="W10" s="3" t="s">
        <v>38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 t="s">
        <v>48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 t="s">
        <v>42</v>
      </c>
      <c r="AK10" s="3" t="s">
        <v>49</v>
      </c>
    </row>
    <row r="11" ht="92.4" customHeight="1" spans="1:37">
      <c r="A11" s="4" t="str">
        <f>HYPERLINK("https://www.patentics.cn/invokexml.do?sx=showpatent_cn&amp;sf=ShowPatent&amp;spn=CN115542182A&amp;sx=showpatent_cn&amp;sv=eb3a46fc","CN115542182A")</f>
        <v>CN115542182A</v>
      </c>
      <c r="B11" s="5" t="s">
        <v>114</v>
      </c>
      <c r="C11" s="5" t="s">
        <v>38</v>
      </c>
      <c r="E11" s="5" t="s">
        <v>115</v>
      </c>
      <c r="F11" s="5" t="s">
        <v>116</v>
      </c>
      <c r="G11" s="5" t="s">
        <v>117</v>
      </c>
      <c r="H11" s="5" t="s">
        <v>118</v>
      </c>
      <c r="I11" s="5" t="s">
        <v>119</v>
      </c>
      <c r="J11" s="5" t="s">
        <v>42</v>
      </c>
      <c r="K11" s="5" t="s">
        <v>120</v>
      </c>
      <c r="L11" s="5" t="s">
        <v>44</v>
      </c>
      <c r="M11" s="5" t="s">
        <v>121</v>
      </c>
      <c r="N11" s="5" t="s">
        <v>122</v>
      </c>
      <c r="O11" s="5" t="s">
        <v>42</v>
      </c>
      <c r="P11" s="5" t="s">
        <v>42</v>
      </c>
      <c r="Q11" s="5">
        <v>9</v>
      </c>
      <c r="R11" s="5">
        <v>1</v>
      </c>
      <c r="S11" s="5">
        <v>9</v>
      </c>
      <c r="T11" s="5">
        <v>28</v>
      </c>
      <c r="U11" s="5">
        <v>1</v>
      </c>
      <c r="V11" s="5" t="s">
        <v>47</v>
      </c>
      <c r="W11" s="5" t="s">
        <v>38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 t="s">
        <v>48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 t="s">
        <v>42</v>
      </c>
      <c r="AK11" s="5" t="s">
        <v>49</v>
      </c>
    </row>
    <row r="12" ht="92.4" customHeight="1" spans="1:37">
      <c r="A12" s="2" t="str">
        <f>HYPERLINK("https://www.patentics.cn/invokexml.do?sx=showpatent_cn&amp;sf=ShowPatent&amp;spn=CN115544877A&amp;sx=showpatent_cn&amp;sv=3b5a82c8","CN115544877A")</f>
        <v>CN115544877A</v>
      </c>
      <c r="B12" s="3" t="s">
        <v>123</v>
      </c>
      <c r="C12" s="3" t="s">
        <v>38</v>
      </c>
      <c r="E12" s="3" t="s">
        <v>124</v>
      </c>
      <c r="F12" s="3" t="s">
        <v>125</v>
      </c>
      <c r="G12" s="3" t="s">
        <v>125</v>
      </c>
      <c r="H12" s="3" t="s">
        <v>126</v>
      </c>
      <c r="I12" s="3" t="s">
        <v>127</v>
      </c>
      <c r="J12" s="3" t="s">
        <v>42</v>
      </c>
      <c r="K12" s="3" t="s">
        <v>128</v>
      </c>
      <c r="L12" s="3" t="s">
        <v>44</v>
      </c>
      <c r="M12" s="3" t="s">
        <v>129</v>
      </c>
      <c r="N12" s="3" t="s">
        <v>130</v>
      </c>
      <c r="O12" s="3" t="s">
        <v>42</v>
      </c>
      <c r="P12" s="3" t="s">
        <v>42</v>
      </c>
      <c r="Q12" s="3">
        <v>7</v>
      </c>
      <c r="R12" s="3">
        <v>4</v>
      </c>
      <c r="S12" s="3">
        <v>4</v>
      </c>
      <c r="T12" s="3">
        <v>25</v>
      </c>
      <c r="U12" s="3">
        <v>1</v>
      </c>
      <c r="V12" s="3" t="s">
        <v>47</v>
      </c>
      <c r="W12" s="3" t="s">
        <v>38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 t="s">
        <v>48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 t="s">
        <v>42</v>
      </c>
      <c r="AK12" s="3" t="s">
        <v>49</v>
      </c>
    </row>
    <row r="13" ht="92.4" customHeight="1" spans="1:37">
      <c r="A13" s="4" t="str">
        <f>HYPERLINK("https://www.patentics.cn/invokexml.do?sx=showpatent_cn&amp;sf=ShowPatent&amp;spn=CN115546134A&amp;sx=showpatent_cn&amp;sv=77c243d6","CN115546134A")</f>
        <v>CN115546134A</v>
      </c>
      <c r="B13" s="5" t="s">
        <v>131</v>
      </c>
      <c r="C13" s="5" t="s">
        <v>38</v>
      </c>
      <c r="E13" s="5" t="s">
        <v>132</v>
      </c>
      <c r="F13" s="5" t="s">
        <v>133</v>
      </c>
      <c r="G13" s="5" t="s">
        <v>69</v>
      </c>
      <c r="H13" s="5" t="s">
        <v>134</v>
      </c>
      <c r="I13" s="5" t="s">
        <v>135</v>
      </c>
      <c r="J13" s="5" t="s">
        <v>42</v>
      </c>
      <c r="K13" s="5" t="s">
        <v>128</v>
      </c>
      <c r="L13" s="5" t="s">
        <v>44</v>
      </c>
      <c r="M13" s="5" t="s">
        <v>136</v>
      </c>
      <c r="N13" s="5" t="s">
        <v>137</v>
      </c>
      <c r="O13" s="5" t="s">
        <v>42</v>
      </c>
      <c r="P13" s="5" t="s">
        <v>42</v>
      </c>
      <c r="Q13" s="5">
        <v>10</v>
      </c>
      <c r="R13" s="5">
        <v>4</v>
      </c>
      <c r="S13" s="5">
        <v>7</v>
      </c>
      <c r="T13" s="5">
        <v>16</v>
      </c>
      <c r="U13" s="5">
        <v>1</v>
      </c>
      <c r="V13" s="5" t="s">
        <v>47</v>
      </c>
      <c r="W13" s="5" t="s">
        <v>38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 t="s">
        <v>48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 t="s">
        <v>42</v>
      </c>
      <c r="AK13" s="5" t="s">
        <v>49</v>
      </c>
    </row>
    <row r="14" ht="92.4" customHeight="1" spans="1:37">
      <c r="A14" s="2" t="str">
        <f>HYPERLINK("https://www.patentics.cn/invokexml.do?sx=showpatent_cn&amp;sf=ShowPatent&amp;spn=CN115539026A&amp;sx=showpatent_cn&amp;sv=e77ce659","CN115539026A")</f>
        <v>CN115539026A</v>
      </c>
      <c r="B14" s="3" t="s">
        <v>138</v>
      </c>
      <c r="C14" s="3" t="s">
        <v>38</v>
      </c>
      <c r="E14" s="3" t="s">
        <v>139</v>
      </c>
      <c r="F14" s="3" t="s">
        <v>140</v>
      </c>
      <c r="G14" s="3" t="s">
        <v>140</v>
      </c>
      <c r="H14" s="3" t="s">
        <v>141</v>
      </c>
      <c r="I14" s="3" t="s">
        <v>142</v>
      </c>
      <c r="J14" s="3" t="s">
        <v>42</v>
      </c>
      <c r="K14" s="3" t="s">
        <v>143</v>
      </c>
      <c r="L14" s="3" t="s">
        <v>44</v>
      </c>
      <c r="M14" s="3" t="s">
        <v>144</v>
      </c>
      <c r="N14" s="3" t="s">
        <v>145</v>
      </c>
      <c r="O14" s="3" t="s">
        <v>42</v>
      </c>
      <c r="P14" s="3" t="s">
        <v>42</v>
      </c>
      <c r="Q14" s="3">
        <v>6</v>
      </c>
      <c r="R14" s="3">
        <v>1</v>
      </c>
      <c r="S14" s="3">
        <v>6</v>
      </c>
      <c r="T14" s="3">
        <v>38</v>
      </c>
      <c r="U14" s="3">
        <v>1</v>
      </c>
      <c r="V14" s="3" t="s">
        <v>47</v>
      </c>
      <c r="W14" s="3" t="s">
        <v>38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 t="s">
        <v>48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 t="s">
        <v>42</v>
      </c>
      <c r="AK14" s="3" t="s">
        <v>49</v>
      </c>
    </row>
    <row r="15" ht="92.4" customHeight="1" spans="1:37">
      <c r="A15" s="4" t="str">
        <f>HYPERLINK("https://www.patentics.cn/invokexml.do?sx=showpatent_cn&amp;sf=ShowPatent&amp;spn=CN115546260A&amp;sx=showpatent_cn&amp;sv=adc648e7","CN115546260A")</f>
        <v>CN115546260A</v>
      </c>
      <c r="B15" s="5" t="s">
        <v>146</v>
      </c>
      <c r="C15" s="5" t="s">
        <v>38</v>
      </c>
      <c r="E15" s="5" t="s">
        <v>147</v>
      </c>
      <c r="F15" s="5" t="s">
        <v>148</v>
      </c>
      <c r="G15" s="5" t="s">
        <v>149</v>
      </c>
      <c r="H15" s="5" t="s">
        <v>150</v>
      </c>
      <c r="I15" s="5" t="s">
        <v>151</v>
      </c>
      <c r="J15" s="5" t="s">
        <v>42</v>
      </c>
      <c r="K15" s="5" t="s">
        <v>152</v>
      </c>
      <c r="L15" s="5" t="s">
        <v>44</v>
      </c>
      <c r="M15" s="5" t="s">
        <v>153</v>
      </c>
      <c r="N15" s="5" t="s">
        <v>154</v>
      </c>
      <c r="O15" s="5" t="s">
        <v>42</v>
      </c>
      <c r="P15" s="5" t="s">
        <v>42</v>
      </c>
      <c r="Q15" s="5">
        <v>12</v>
      </c>
      <c r="R15" s="5">
        <v>4</v>
      </c>
      <c r="S15" s="5">
        <v>9</v>
      </c>
      <c r="T15" s="5">
        <v>14</v>
      </c>
      <c r="U15" s="5">
        <v>1</v>
      </c>
      <c r="V15" s="5" t="s">
        <v>47</v>
      </c>
      <c r="W15" s="5" t="s">
        <v>38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 t="s">
        <v>48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 t="s">
        <v>42</v>
      </c>
      <c r="AK15" s="5" t="s">
        <v>49</v>
      </c>
    </row>
    <row r="16" ht="124.2" spans="1:37">
      <c r="A16" s="2" t="str">
        <f>HYPERLINK("https://www.patentics.cn/invokexml.do?sx=showpatent_cn&amp;sf=ShowPatent&amp;spn=CN115546663A&amp;sx=showpatent_cn&amp;sv=d0ea009d","CN115546663A")</f>
        <v>CN115546663A</v>
      </c>
      <c r="B16" s="3" t="s">
        <v>155</v>
      </c>
      <c r="C16" s="3" t="s">
        <v>38</v>
      </c>
      <c r="D16" s="3" t="s">
        <v>42</v>
      </c>
      <c r="E16" s="3" t="s">
        <v>156</v>
      </c>
      <c r="F16" s="3" t="s">
        <v>157</v>
      </c>
      <c r="G16" s="3" t="s">
        <v>157</v>
      </c>
      <c r="H16" s="3" t="s">
        <v>158</v>
      </c>
      <c r="I16" s="3" t="s">
        <v>159</v>
      </c>
      <c r="J16" s="3" t="s">
        <v>42</v>
      </c>
      <c r="K16" s="3" t="s">
        <v>152</v>
      </c>
      <c r="L16" s="3" t="s">
        <v>44</v>
      </c>
      <c r="M16" s="3" t="s">
        <v>160</v>
      </c>
      <c r="N16" s="3" t="s">
        <v>82</v>
      </c>
      <c r="O16" s="3" t="s">
        <v>42</v>
      </c>
      <c r="P16" s="3" t="s">
        <v>42</v>
      </c>
      <c r="Q16" s="3">
        <v>4</v>
      </c>
      <c r="R16" s="3">
        <v>1</v>
      </c>
      <c r="S16" s="3">
        <v>4</v>
      </c>
      <c r="T16" s="3">
        <v>15</v>
      </c>
      <c r="U16" s="3">
        <v>1</v>
      </c>
      <c r="V16" s="3" t="s">
        <v>47</v>
      </c>
      <c r="W16" s="3" t="s">
        <v>38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 t="s">
        <v>48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 t="s">
        <v>42</v>
      </c>
      <c r="AK16" s="3" t="s">
        <v>49</v>
      </c>
    </row>
    <row r="17" ht="92.4" customHeight="1" spans="1:37">
      <c r="A17" s="4" t="str">
        <f>HYPERLINK("https://www.patentics.cn/invokexml.do?sx=showpatent_cn&amp;sf=ShowPatent&amp;spn=CN115546605A&amp;sx=showpatent_cn&amp;sv=a7a371f3","CN115546605A")</f>
        <v>CN115546605A</v>
      </c>
      <c r="B17" s="5" t="s">
        <v>161</v>
      </c>
      <c r="C17" s="5" t="s">
        <v>38</v>
      </c>
      <c r="E17" s="5" t="s">
        <v>162</v>
      </c>
      <c r="F17" s="5" t="s">
        <v>163</v>
      </c>
      <c r="G17" s="5" t="s">
        <v>164</v>
      </c>
      <c r="H17" s="5" t="s">
        <v>165</v>
      </c>
      <c r="I17" s="5" t="s">
        <v>166</v>
      </c>
      <c r="J17" s="5" t="s">
        <v>42</v>
      </c>
      <c r="K17" s="5" t="s">
        <v>167</v>
      </c>
      <c r="L17" s="5" t="s">
        <v>44</v>
      </c>
      <c r="M17" s="5" t="s">
        <v>168</v>
      </c>
      <c r="N17" s="5" t="s">
        <v>169</v>
      </c>
      <c r="O17" s="5" t="s">
        <v>42</v>
      </c>
      <c r="P17" s="5" t="s">
        <v>42</v>
      </c>
      <c r="Q17" s="5">
        <v>10</v>
      </c>
      <c r="R17" s="5">
        <v>1</v>
      </c>
      <c r="S17" s="5">
        <v>9</v>
      </c>
      <c r="T17" s="5">
        <v>38</v>
      </c>
      <c r="U17" s="5">
        <v>1</v>
      </c>
      <c r="V17" s="5" t="s">
        <v>47</v>
      </c>
      <c r="W17" s="5" t="s">
        <v>38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 t="s">
        <v>48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 t="s">
        <v>42</v>
      </c>
      <c r="AK17" s="5" t="s">
        <v>49</v>
      </c>
    </row>
    <row r="18" ht="92.4" customHeight="1" spans="1:37">
      <c r="A18" s="2" t="str">
        <f>HYPERLINK("https://www.patentics.cn/invokexml.do?sx=showpatent_cn&amp;sf=ShowPatent&amp;spn=CN115541604A&amp;sx=showpatent_cn&amp;sv=9fd8140a","CN115541604A")</f>
        <v>CN115541604A</v>
      </c>
      <c r="B18" s="3" t="s">
        <v>170</v>
      </c>
      <c r="C18" s="3" t="s">
        <v>38</v>
      </c>
      <c r="E18" s="3" t="s">
        <v>171</v>
      </c>
      <c r="F18" s="3" t="s">
        <v>172</v>
      </c>
      <c r="G18" s="3" t="s">
        <v>172</v>
      </c>
      <c r="H18" s="3" t="s">
        <v>173</v>
      </c>
      <c r="I18" s="3" t="s">
        <v>174</v>
      </c>
      <c r="J18" s="3" t="s">
        <v>175</v>
      </c>
      <c r="K18" s="3" t="s">
        <v>176</v>
      </c>
      <c r="L18" s="3" t="s">
        <v>44</v>
      </c>
      <c r="M18" s="3" t="s">
        <v>177</v>
      </c>
      <c r="N18" s="3" t="s">
        <v>178</v>
      </c>
      <c r="O18" s="3" t="s">
        <v>42</v>
      </c>
      <c r="P18" s="3" t="s">
        <v>42</v>
      </c>
      <c r="Q18" s="3">
        <v>6</v>
      </c>
      <c r="R18" s="3">
        <v>1</v>
      </c>
      <c r="S18" s="3">
        <v>3</v>
      </c>
      <c r="T18" s="3">
        <v>16</v>
      </c>
      <c r="U18" s="3">
        <v>1</v>
      </c>
      <c r="V18" s="3" t="s">
        <v>47</v>
      </c>
      <c r="W18" s="3" t="s">
        <v>38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 t="s">
        <v>48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 t="s">
        <v>42</v>
      </c>
      <c r="AK18" s="3" t="s">
        <v>49</v>
      </c>
    </row>
    <row r="19" ht="92.4" customHeight="1" spans="1:37">
      <c r="A19" s="4" t="str">
        <f>HYPERLINK("https://www.patentics.cn/invokexml.do?sx=showpatent_cn&amp;sf=ShowPatent&amp;spn=CN115546108A&amp;sx=showpatent_cn&amp;sv=7ea79478","CN115546108A")</f>
        <v>CN115546108A</v>
      </c>
      <c r="B19" s="5" t="s">
        <v>179</v>
      </c>
      <c r="C19" s="5" t="s">
        <v>38</v>
      </c>
      <c r="E19" s="5" t="s">
        <v>180</v>
      </c>
      <c r="F19" s="5" t="s">
        <v>181</v>
      </c>
      <c r="G19" s="5" t="s">
        <v>182</v>
      </c>
      <c r="H19" s="5" t="s">
        <v>183</v>
      </c>
      <c r="I19" s="5" t="s">
        <v>184</v>
      </c>
      <c r="J19" s="5" t="s">
        <v>42</v>
      </c>
      <c r="K19" s="5" t="s">
        <v>185</v>
      </c>
      <c r="L19" s="5" t="s">
        <v>44</v>
      </c>
      <c r="M19" s="5" t="s">
        <v>186</v>
      </c>
      <c r="N19" s="5" t="s">
        <v>137</v>
      </c>
      <c r="O19" s="5" t="s">
        <v>42</v>
      </c>
      <c r="P19" s="5" t="s">
        <v>42</v>
      </c>
      <c r="Q19" s="5">
        <v>10</v>
      </c>
      <c r="R19" s="5">
        <v>4</v>
      </c>
      <c r="S19" s="5">
        <v>7</v>
      </c>
      <c r="T19" s="5">
        <v>17</v>
      </c>
      <c r="U19" s="5">
        <v>1</v>
      </c>
      <c r="V19" s="5" t="s">
        <v>47</v>
      </c>
      <c r="W19" s="5" t="s">
        <v>38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 t="s">
        <v>48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 t="s">
        <v>42</v>
      </c>
      <c r="AK19" s="5" t="s">
        <v>49</v>
      </c>
    </row>
    <row r="20" ht="92.4" customHeight="1" spans="1:37">
      <c r="A20" s="2" t="str">
        <f>HYPERLINK("https://www.patentics.cn/invokexml.do?sx=showpatent_cn&amp;sf=ShowPatent&amp;spn=CN115541589A&amp;sx=showpatent_cn&amp;sv=a34a4ac0","CN115541589A")</f>
        <v>CN115541589A</v>
      </c>
      <c r="B20" s="3" t="s">
        <v>187</v>
      </c>
      <c r="C20" s="3" t="s">
        <v>38</v>
      </c>
      <c r="E20" s="3" t="s">
        <v>188</v>
      </c>
      <c r="F20" s="3" t="s">
        <v>189</v>
      </c>
      <c r="G20" s="3" t="s">
        <v>189</v>
      </c>
      <c r="H20" s="3" t="s">
        <v>190</v>
      </c>
      <c r="I20" s="3" t="s">
        <v>191</v>
      </c>
      <c r="J20" s="3" t="s">
        <v>42</v>
      </c>
      <c r="K20" s="3" t="s">
        <v>192</v>
      </c>
      <c r="L20" s="3" t="s">
        <v>44</v>
      </c>
      <c r="M20" s="3" t="s">
        <v>193</v>
      </c>
      <c r="N20" s="3" t="s">
        <v>194</v>
      </c>
      <c r="O20" s="3" t="s">
        <v>42</v>
      </c>
      <c r="P20" s="3" t="s">
        <v>42</v>
      </c>
      <c r="Q20" s="3">
        <v>10</v>
      </c>
      <c r="R20" s="3">
        <v>3</v>
      </c>
      <c r="S20" s="3">
        <v>3</v>
      </c>
      <c r="T20" s="3">
        <v>34</v>
      </c>
      <c r="U20" s="3">
        <v>3</v>
      </c>
      <c r="V20" s="3" t="s">
        <v>47</v>
      </c>
      <c r="W20" s="3" t="s">
        <v>38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 t="s">
        <v>48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 t="s">
        <v>42</v>
      </c>
      <c r="AK20" s="3" t="s">
        <v>49</v>
      </c>
    </row>
    <row r="21" ht="92.4" customHeight="1" spans="1:37">
      <c r="A21" s="4" t="str">
        <f>HYPERLINK("https://www.patentics.cn/invokexml.do?sx=showpatent_cn&amp;sf=ShowPatent&amp;spn=CN115546713A&amp;sx=showpatent_cn&amp;sv=0e592390","CN115546713A")</f>
        <v>CN115546713A</v>
      </c>
      <c r="B21" s="5" t="s">
        <v>195</v>
      </c>
      <c r="C21" s="5" t="s">
        <v>38</v>
      </c>
      <c r="E21" s="5" t="s">
        <v>196</v>
      </c>
      <c r="F21" s="5" t="s">
        <v>197</v>
      </c>
      <c r="G21" s="5" t="s">
        <v>198</v>
      </c>
      <c r="H21" s="5" t="s">
        <v>199</v>
      </c>
      <c r="I21" s="5" t="s">
        <v>200</v>
      </c>
      <c r="J21" s="5" t="s">
        <v>42</v>
      </c>
      <c r="K21" s="5" t="s">
        <v>201</v>
      </c>
      <c r="L21" s="5" t="s">
        <v>44</v>
      </c>
      <c r="M21" s="5" t="s">
        <v>202</v>
      </c>
      <c r="N21" s="5" t="s">
        <v>203</v>
      </c>
      <c r="O21" s="5" t="s">
        <v>42</v>
      </c>
      <c r="P21" s="5" t="s">
        <v>42</v>
      </c>
      <c r="Q21" s="5">
        <v>10</v>
      </c>
      <c r="R21" s="5">
        <v>2</v>
      </c>
      <c r="S21" s="5">
        <v>10</v>
      </c>
      <c r="T21" s="5">
        <v>32</v>
      </c>
      <c r="U21" s="5">
        <v>1</v>
      </c>
      <c r="V21" s="5" t="s">
        <v>47</v>
      </c>
      <c r="W21" s="5" t="s">
        <v>38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 t="s">
        <v>48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 t="s">
        <v>42</v>
      </c>
      <c r="AK21" s="5" t="s">
        <v>49</v>
      </c>
    </row>
  </sheetData>
  <autoFilter ref="A1:AK21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3.8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Patentics</vt:lpstr>
      <vt:lpstr>分析库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修订</cp:lastModifiedBy>
  <dcterms:created xsi:type="dcterms:W3CDTF">2023-01-06T14:50:00Z</dcterms:created>
  <dcterms:modified xsi:type="dcterms:W3CDTF">2023-01-06T14:50:46Z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6C534FC82EE84628A6C62E8CEEC22FE3</vt:lpwstr>
  </property>
  <property fmtid="{D5CDD505-2E9C-101B-9397-08002B2CF9AE}" pid="3" name="KSOProductBuildVer">
    <vt:lpwstr>2052-11.1.0.12763</vt:lpwstr>
  </property>
</Properties>
</file>