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ght\OneDrive\Documents\Bootcamp\Github_HW\oct2024_data_week1HW\Submission\"/>
    </mc:Choice>
  </mc:AlternateContent>
  <xr:revisionPtr revIDLastSave="0" documentId="13_ncr:1_{88028081-154C-41DD-8084-E07F9F485597}" xr6:coauthVersionLast="47" xr6:coauthVersionMax="47" xr10:uidLastSave="{00000000-0000-0000-0000-000000000000}"/>
  <bookViews>
    <workbookView xWindow="-14520" yWindow="-16320" windowWidth="29040" windowHeight="15720" activeTab="4" xr2:uid="{00000000-000D-0000-FFFF-FFFF00000000}"/>
  </bookViews>
  <sheets>
    <sheet name="Cateogry Pivot" sheetId="3" r:id="rId1"/>
    <sheet name="Sub-Cateogry Pivot" sheetId="4" r:id="rId2"/>
    <sheet name="Month Pivot" sheetId="6" r:id="rId3"/>
    <sheet name="Crowdfunding Goal Analysis" sheetId="7" r:id="rId4"/>
    <sheet name="Statistical Analysis" sheetId="8" r:id="rId5"/>
    <sheet name="Crowdfunding" sheetId="1" r:id="rId6"/>
  </sheets>
  <definedNames>
    <definedName name="_xlnm._FilterDatabase" localSheetId="5" hidden="1">Crowdfunding!$A$1:$R$1001</definedName>
    <definedName name="_xlchart.v1.0" hidden="1">'Statistical Analysis'!$D$1</definedName>
    <definedName name="_xlchart.v1.1" hidden="1">'Statistical Analysis'!$D$2:$D$566</definedName>
    <definedName name="_xlchart.v1.2" hidden="1">'Statistical Analysis'!$E$1</definedName>
    <definedName name="_xlchart.v1.3" hidden="1">'Statistical Analysis'!$E$2:$E$566</definedName>
    <definedName name="_xlchart.v1.4" hidden="1">'Statistical Analysis'!$A$2:$A$566</definedName>
    <definedName name="_xlchart.v1.5" hidden="1">'Statistical Analysis'!$B$1</definedName>
    <definedName name="_xlchart.v1.6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12" i="7"/>
  <c r="D11" i="7"/>
  <c r="D10" i="7"/>
  <c r="D9" i="7"/>
  <c r="D8" i="7"/>
  <c r="D7" i="7"/>
  <c r="D6" i="7"/>
  <c r="D5" i="7"/>
  <c r="D4" i="7"/>
  <c r="D3" i="7"/>
  <c r="C3" i="7"/>
  <c r="D2" i="7"/>
  <c r="D13" i="7"/>
  <c r="C13" i="7"/>
  <c r="B13" i="7"/>
  <c r="E13" i="7" s="1"/>
  <c r="H13" i="7" s="1"/>
  <c r="C12" i="7"/>
  <c r="C11" i="7"/>
  <c r="C10" i="7"/>
  <c r="C9" i="7"/>
  <c r="C8" i="7"/>
  <c r="C7" i="7"/>
  <c r="C6" i="7"/>
  <c r="C5" i="7"/>
  <c r="C4" i="7"/>
  <c r="C2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1001" i="1"/>
  <c r="F1001" i="1"/>
  <c r="I1000" i="1"/>
  <c r="F1000" i="1"/>
  <c r="I999" i="1"/>
  <c r="F999" i="1"/>
  <c r="I998" i="1"/>
  <c r="F998" i="1"/>
  <c r="I997" i="1"/>
  <c r="F997" i="1"/>
  <c r="I996" i="1"/>
  <c r="F996" i="1"/>
  <c r="I995" i="1"/>
  <c r="F995" i="1"/>
  <c r="I994" i="1"/>
  <c r="F994" i="1"/>
  <c r="I993" i="1"/>
  <c r="F993" i="1"/>
  <c r="I992" i="1"/>
  <c r="F992" i="1"/>
  <c r="I991" i="1"/>
  <c r="F991" i="1"/>
  <c r="I990" i="1"/>
  <c r="F990" i="1"/>
  <c r="I989" i="1"/>
  <c r="F989" i="1"/>
  <c r="I988" i="1"/>
  <c r="F988" i="1"/>
  <c r="I987" i="1"/>
  <c r="F987" i="1"/>
  <c r="I986" i="1"/>
  <c r="F986" i="1"/>
  <c r="I985" i="1"/>
  <c r="F985" i="1"/>
  <c r="I984" i="1"/>
  <c r="F984" i="1"/>
  <c r="I983" i="1"/>
  <c r="F983" i="1"/>
  <c r="I982" i="1"/>
  <c r="F982" i="1"/>
  <c r="I981" i="1"/>
  <c r="F981" i="1"/>
  <c r="I980" i="1"/>
  <c r="F980" i="1"/>
  <c r="I979" i="1"/>
  <c r="F979" i="1"/>
  <c r="I978" i="1"/>
  <c r="F978" i="1"/>
  <c r="I977" i="1"/>
  <c r="F977" i="1"/>
  <c r="I976" i="1"/>
  <c r="F976" i="1"/>
  <c r="I975" i="1"/>
  <c r="F975" i="1"/>
  <c r="I974" i="1"/>
  <c r="F974" i="1"/>
  <c r="I973" i="1"/>
  <c r="F973" i="1"/>
  <c r="I972" i="1"/>
  <c r="F972" i="1"/>
  <c r="I971" i="1"/>
  <c r="F971" i="1"/>
  <c r="I970" i="1"/>
  <c r="F970" i="1"/>
  <c r="I969" i="1"/>
  <c r="F969" i="1"/>
  <c r="I968" i="1"/>
  <c r="F968" i="1"/>
  <c r="I967" i="1"/>
  <c r="F967" i="1"/>
  <c r="I966" i="1"/>
  <c r="F966" i="1"/>
  <c r="I965" i="1"/>
  <c r="F965" i="1"/>
  <c r="I964" i="1"/>
  <c r="F964" i="1"/>
  <c r="I963" i="1"/>
  <c r="F963" i="1"/>
  <c r="I962" i="1"/>
  <c r="F962" i="1"/>
  <c r="I961" i="1"/>
  <c r="F961" i="1"/>
  <c r="I960" i="1"/>
  <c r="F960" i="1"/>
  <c r="I959" i="1"/>
  <c r="F959" i="1"/>
  <c r="I958" i="1"/>
  <c r="F958" i="1"/>
  <c r="I957" i="1"/>
  <c r="F957" i="1"/>
  <c r="I956" i="1"/>
  <c r="F956" i="1"/>
  <c r="I955" i="1"/>
  <c r="F955" i="1"/>
  <c r="I954" i="1"/>
  <c r="F954" i="1"/>
  <c r="I953" i="1"/>
  <c r="F953" i="1"/>
  <c r="I952" i="1"/>
  <c r="F952" i="1"/>
  <c r="I951" i="1"/>
  <c r="F951" i="1"/>
  <c r="I950" i="1"/>
  <c r="F950" i="1"/>
  <c r="I949" i="1"/>
  <c r="F949" i="1"/>
  <c r="I948" i="1"/>
  <c r="F948" i="1"/>
  <c r="I947" i="1"/>
  <c r="F947" i="1"/>
  <c r="I946" i="1"/>
  <c r="F946" i="1"/>
  <c r="I945" i="1"/>
  <c r="F945" i="1"/>
  <c r="I944" i="1"/>
  <c r="F944" i="1"/>
  <c r="I943" i="1"/>
  <c r="F943" i="1"/>
  <c r="I942" i="1"/>
  <c r="F942" i="1"/>
  <c r="I941" i="1"/>
  <c r="F941" i="1"/>
  <c r="I940" i="1"/>
  <c r="F940" i="1"/>
  <c r="I939" i="1"/>
  <c r="F939" i="1"/>
  <c r="I938" i="1"/>
  <c r="F938" i="1"/>
  <c r="I937" i="1"/>
  <c r="F937" i="1"/>
  <c r="I936" i="1"/>
  <c r="F936" i="1"/>
  <c r="I935" i="1"/>
  <c r="F935" i="1"/>
  <c r="I934" i="1"/>
  <c r="F934" i="1"/>
  <c r="I933" i="1"/>
  <c r="F933" i="1"/>
  <c r="I932" i="1"/>
  <c r="F932" i="1"/>
  <c r="I931" i="1"/>
  <c r="F931" i="1"/>
  <c r="I930" i="1"/>
  <c r="F930" i="1"/>
  <c r="I929" i="1"/>
  <c r="F929" i="1"/>
  <c r="I928" i="1"/>
  <c r="F928" i="1"/>
  <c r="I927" i="1"/>
  <c r="F927" i="1"/>
  <c r="I926" i="1"/>
  <c r="F926" i="1"/>
  <c r="I925" i="1"/>
  <c r="F925" i="1"/>
  <c r="I924" i="1"/>
  <c r="F924" i="1"/>
  <c r="I923" i="1"/>
  <c r="F923" i="1"/>
  <c r="I922" i="1"/>
  <c r="F922" i="1"/>
  <c r="I921" i="1"/>
  <c r="F921" i="1"/>
  <c r="I920" i="1"/>
  <c r="F920" i="1"/>
  <c r="I919" i="1"/>
  <c r="F919" i="1"/>
  <c r="I918" i="1"/>
  <c r="F918" i="1"/>
  <c r="I917" i="1"/>
  <c r="F917" i="1"/>
  <c r="I916" i="1"/>
  <c r="F916" i="1"/>
  <c r="I915" i="1"/>
  <c r="F915" i="1"/>
  <c r="I914" i="1"/>
  <c r="F914" i="1"/>
  <c r="I913" i="1"/>
  <c r="F913" i="1"/>
  <c r="I912" i="1"/>
  <c r="F912" i="1"/>
  <c r="I911" i="1"/>
  <c r="F911" i="1"/>
  <c r="I910" i="1"/>
  <c r="F910" i="1"/>
  <c r="I909" i="1"/>
  <c r="F909" i="1"/>
  <c r="I908" i="1"/>
  <c r="F908" i="1"/>
  <c r="I907" i="1"/>
  <c r="F907" i="1"/>
  <c r="I906" i="1"/>
  <c r="F906" i="1"/>
  <c r="I905" i="1"/>
  <c r="F905" i="1"/>
  <c r="I904" i="1"/>
  <c r="F904" i="1"/>
  <c r="I903" i="1"/>
  <c r="F903" i="1"/>
  <c r="I902" i="1"/>
  <c r="F902" i="1"/>
  <c r="I901" i="1"/>
  <c r="F901" i="1"/>
  <c r="I900" i="1"/>
  <c r="F900" i="1"/>
  <c r="I899" i="1"/>
  <c r="F899" i="1"/>
  <c r="I898" i="1"/>
  <c r="F898" i="1"/>
  <c r="I897" i="1"/>
  <c r="F897" i="1"/>
  <c r="I896" i="1"/>
  <c r="F896" i="1"/>
  <c r="I895" i="1"/>
  <c r="F895" i="1"/>
  <c r="I894" i="1"/>
  <c r="F894" i="1"/>
  <c r="I893" i="1"/>
  <c r="F893" i="1"/>
  <c r="I892" i="1"/>
  <c r="F892" i="1"/>
  <c r="I891" i="1"/>
  <c r="F891" i="1"/>
  <c r="I890" i="1"/>
  <c r="F890" i="1"/>
  <c r="I889" i="1"/>
  <c r="F889" i="1"/>
  <c r="I888" i="1"/>
  <c r="F888" i="1"/>
  <c r="I887" i="1"/>
  <c r="F887" i="1"/>
  <c r="I886" i="1"/>
  <c r="F886" i="1"/>
  <c r="I885" i="1"/>
  <c r="F885" i="1"/>
  <c r="I884" i="1"/>
  <c r="F884" i="1"/>
  <c r="I883" i="1"/>
  <c r="F883" i="1"/>
  <c r="I882" i="1"/>
  <c r="F882" i="1"/>
  <c r="I881" i="1"/>
  <c r="F881" i="1"/>
  <c r="I880" i="1"/>
  <c r="F880" i="1"/>
  <c r="I879" i="1"/>
  <c r="F879" i="1"/>
  <c r="I878" i="1"/>
  <c r="F878" i="1"/>
  <c r="I877" i="1"/>
  <c r="F877" i="1"/>
  <c r="I876" i="1"/>
  <c r="F876" i="1"/>
  <c r="I875" i="1"/>
  <c r="F875" i="1"/>
  <c r="I874" i="1"/>
  <c r="F874" i="1"/>
  <c r="I873" i="1"/>
  <c r="F873" i="1"/>
  <c r="I872" i="1"/>
  <c r="F872" i="1"/>
  <c r="I871" i="1"/>
  <c r="F871" i="1"/>
  <c r="I870" i="1"/>
  <c r="F870" i="1"/>
  <c r="I869" i="1"/>
  <c r="F869" i="1"/>
  <c r="I868" i="1"/>
  <c r="F868" i="1"/>
  <c r="I867" i="1"/>
  <c r="F867" i="1"/>
  <c r="I866" i="1"/>
  <c r="F866" i="1"/>
  <c r="I865" i="1"/>
  <c r="F865" i="1"/>
  <c r="I864" i="1"/>
  <c r="F864" i="1"/>
  <c r="I863" i="1"/>
  <c r="F863" i="1"/>
  <c r="I862" i="1"/>
  <c r="F862" i="1"/>
  <c r="I861" i="1"/>
  <c r="F861" i="1"/>
  <c r="I860" i="1"/>
  <c r="F860" i="1"/>
  <c r="I859" i="1"/>
  <c r="F859" i="1"/>
  <c r="I858" i="1"/>
  <c r="F858" i="1"/>
  <c r="I857" i="1"/>
  <c r="F857" i="1"/>
  <c r="I856" i="1"/>
  <c r="F856" i="1"/>
  <c r="I855" i="1"/>
  <c r="F855" i="1"/>
  <c r="I854" i="1"/>
  <c r="F854" i="1"/>
  <c r="I853" i="1"/>
  <c r="F853" i="1"/>
  <c r="I852" i="1"/>
  <c r="F852" i="1"/>
  <c r="I851" i="1"/>
  <c r="F851" i="1"/>
  <c r="I850" i="1"/>
  <c r="F850" i="1"/>
  <c r="I849" i="1"/>
  <c r="F849" i="1"/>
  <c r="I848" i="1"/>
  <c r="F848" i="1"/>
  <c r="I847" i="1"/>
  <c r="F847" i="1"/>
  <c r="I846" i="1"/>
  <c r="F846" i="1"/>
  <c r="I845" i="1"/>
  <c r="F845" i="1"/>
  <c r="I844" i="1"/>
  <c r="F844" i="1"/>
  <c r="I843" i="1"/>
  <c r="F843" i="1"/>
  <c r="I842" i="1"/>
  <c r="F842" i="1"/>
  <c r="I841" i="1"/>
  <c r="F841" i="1"/>
  <c r="I840" i="1"/>
  <c r="F840" i="1"/>
  <c r="I839" i="1"/>
  <c r="F839" i="1"/>
  <c r="I838" i="1"/>
  <c r="F838" i="1"/>
  <c r="I837" i="1"/>
  <c r="F837" i="1"/>
  <c r="I836" i="1"/>
  <c r="F836" i="1"/>
  <c r="I835" i="1"/>
  <c r="F835" i="1"/>
  <c r="I834" i="1"/>
  <c r="F834" i="1"/>
  <c r="I833" i="1"/>
  <c r="F833" i="1"/>
  <c r="I832" i="1"/>
  <c r="F832" i="1"/>
  <c r="I831" i="1"/>
  <c r="F831" i="1"/>
  <c r="I830" i="1"/>
  <c r="F830" i="1"/>
  <c r="I829" i="1"/>
  <c r="F829" i="1"/>
  <c r="I828" i="1"/>
  <c r="F828" i="1"/>
  <c r="I827" i="1"/>
  <c r="F827" i="1"/>
  <c r="I826" i="1"/>
  <c r="F826" i="1"/>
  <c r="I825" i="1"/>
  <c r="F825" i="1"/>
  <c r="I824" i="1"/>
  <c r="F824" i="1"/>
  <c r="I823" i="1"/>
  <c r="F823" i="1"/>
  <c r="I822" i="1"/>
  <c r="F822" i="1"/>
  <c r="I821" i="1"/>
  <c r="F821" i="1"/>
  <c r="I820" i="1"/>
  <c r="F820" i="1"/>
  <c r="I819" i="1"/>
  <c r="F819" i="1"/>
  <c r="I818" i="1"/>
  <c r="F818" i="1"/>
  <c r="I817" i="1"/>
  <c r="F817" i="1"/>
  <c r="I816" i="1"/>
  <c r="F816" i="1"/>
  <c r="I815" i="1"/>
  <c r="F815" i="1"/>
  <c r="I814" i="1"/>
  <c r="F814" i="1"/>
  <c r="I813" i="1"/>
  <c r="F813" i="1"/>
  <c r="I812" i="1"/>
  <c r="F812" i="1"/>
  <c r="I811" i="1"/>
  <c r="F811" i="1"/>
  <c r="I810" i="1"/>
  <c r="F810" i="1"/>
  <c r="I809" i="1"/>
  <c r="F809" i="1"/>
  <c r="I808" i="1"/>
  <c r="F808" i="1"/>
  <c r="I807" i="1"/>
  <c r="F807" i="1"/>
  <c r="I806" i="1"/>
  <c r="F806" i="1"/>
  <c r="I805" i="1"/>
  <c r="F805" i="1"/>
  <c r="I804" i="1"/>
  <c r="F804" i="1"/>
  <c r="I803" i="1"/>
  <c r="F803" i="1"/>
  <c r="I802" i="1"/>
  <c r="F802" i="1"/>
  <c r="I801" i="1"/>
  <c r="F801" i="1"/>
  <c r="I800" i="1"/>
  <c r="F800" i="1"/>
  <c r="I799" i="1"/>
  <c r="F799" i="1"/>
  <c r="I798" i="1"/>
  <c r="F798" i="1"/>
  <c r="I797" i="1"/>
  <c r="F797" i="1"/>
  <c r="I796" i="1"/>
  <c r="F796" i="1"/>
  <c r="I795" i="1"/>
  <c r="F795" i="1"/>
  <c r="I794" i="1"/>
  <c r="F794" i="1"/>
  <c r="I793" i="1"/>
  <c r="F793" i="1"/>
  <c r="I792" i="1"/>
  <c r="F792" i="1"/>
  <c r="I791" i="1"/>
  <c r="F791" i="1"/>
  <c r="I790" i="1"/>
  <c r="F790" i="1"/>
  <c r="I789" i="1"/>
  <c r="F789" i="1"/>
  <c r="I788" i="1"/>
  <c r="F788" i="1"/>
  <c r="I787" i="1"/>
  <c r="F787" i="1"/>
  <c r="I786" i="1"/>
  <c r="F786" i="1"/>
  <c r="I785" i="1"/>
  <c r="F785" i="1"/>
  <c r="I784" i="1"/>
  <c r="F784" i="1"/>
  <c r="I783" i="1"/>
  <c r="F783" i="1"/>
  <c r="I782" i="1"/>
  <c r="F782" i="1"/>
  <c r="I781" i="1"/>
  <c r="F781" i="1"/>
  <c r="I780" i="1"/>
  <c r="F780" i="1"/>
  <c r="I779" i="1"/>
  <c r="F779" i="1"/>
  <c r="I778" i="1"/>
  <c r="F778" i="1"/>
  <c r="I777" i="1"/>
  <c r="F777" i="1"/>
  <c r="I776" i="1"/>
  <c r="F776" i="1"/>
  <c r="I775" i="1"/>
  <c r="F775" i="1"/>
  <c r="I774" i="1"/>
  <c r="F774" i="1"/>
  <c r="I773" i="1"/>
  <c r="F773" i="1"/>
  <c r="I772" i="1"/>
  <c r="F772" i="1"/>
  <c r="I771" i="1"/>
  <c r="F771" i="1"/>
  <c r="I770" i="1"/>
  <c r="F770" i="1"/>
  <c r="I769" i="1"/>
  <c r="F769" i="1"/>
  <c r="I768" i="1"/>
  <c r="F768" i="1"/>
  <c r="I767" i="1"/>
  <c r="F767" i="1"/>
  <c r="I766" i="1"/>
  <c r="F766" i="1"/>
  <c r="I765" i="1"/>
  <c r="F765" i="1"/>
  <c r="I764" i="1"/>
  <c r="F764" i="1"/>
  <c r="I763" i="1"/>
  <c r="F763" i="1"/>
  <c r="I762" i="1"/>
  <c r="F762" i="1"/>
  <c r="I761" i="1"/>
  <c r="F761" i="1"/>
  <c r="I760" i="1"/>
  <c r="F760" i="1"/>
  <c r="I759" i="1"/>
  <c r="F759" i="1"/>
  <c r="I758" i="1"/>
  <c r="F758" i="1"/>
  <c r="I757" i="1"/>
  <c r="F757" i="1"/>
  <c r="I756" i="1"/>
  <c r="F756" i="1"/>
  <c r="I755" i="1"/>
  <c r="F755" i="1"/>
  <c r="I754" i="1"/>
  <c r="F754" i="1"/>
  <c r="I753" i="1"/>
  <c r="F753" i="1"/>
  <c r="I752" i="1"/>
  <c r="F752" i="1"/>
  <c r="I751" i="1"/>
  <c r="F751" i="1"/>
  <c r="I750" i="1"/>
  <c r="F750" i="1"/>
  <c r="I749" i="1"/>
  <c r="F749" i="1"/>
  <c r="I748" i="1"/>
  <c r="F748" i="1"/>
  <c r="I747" i="1"/>
  <c r="F747" i="1"/>
  <c r="I746" i="1"/>
  <c r="F746" i="1"/>
  <c r="I745" i="1"/>
  <c r="F745" i="1"/>
  <c r="I744" i="1"/>
  <c r="F744" i="1"/>
  <c r="I743" i="1"/>
  <c r="F743" i="1"/>
  <c r="I742" i="1"/>
  <c r="F742" i="1"/>
  <c r="I741" i="1"/>
  <c r="F741" i="1"/>
  <c r="I740" i="1"/>
  <c r="F740" i="1"/>
  <c r="I739" i="1"/>
  <c r="F739" i="1"/>
  <c r="I738" i="1"/>
  <c r="F738" i="1"/>
  <c r="I737" i="1"/>
  <c r="F737" i="1"/>
  <c r="I736" i="1"/>
  <c r="F736" i="1"/>
  <c r="I735" i="1"/>
  <c r="F735" i="1"/>
  <c r="I734" i="1"/>
  <c r="F734" i="1"/>
  <c r="I733" i="1"/>
  <c r="F733" i="1"/>
  <c r="I732" i="1"/>
  <c r="F732" i="1"/>
  <c r="I731" i="1"/>
  <c r="F731" i="1"/>
  <c r="I730" i="1"/>
  <c r="F730" i="1"/>
  <c r="I729" i="1"/>
  <c r="F729" i="1"/>
  <c r="I728" i="1"/>
  <c r="F728" i="1"/>
  <c r="I727" i="1"/>
  <c r="F727" i="1"/>
  <c r="I726" i="1"/>
  <c r="F726" i="1"/>
  <c r="I725" i="1"/>
  <c r="F725" i="1"/>
  <c r="I724" i="1"/>
  <c r="F724" i="1"/>
  <c r="I723" i="1"/>
  <c r="F723" i="1"/>
  <c r="I722" i="1"/>
  <c r="F722" i="1"/>
  <c r="I721" i="1"/>
  <c r="F721" i="1"/>
  <c r="I720" i="1"/>
  <c r="F720" i="1"/>
  <c r="I719" i="1"/>
  <c r="F719" i="1"/>
  <c r="I718" i="1"/>
  <c r="F718" i="1"/>
  <c r="I717" i="1"/>
  <c r="F717" i="1"/>
  <c r="I716" i="1"/>
  <c r="F716" i="1"/>
  <c r="I715" i="1"/>
  <c r="F715" i="1"/>
  <c r="I714" i="1"/>
  <c r="F714" i="1"/>
  <c r="I713" i="1"/>
  <c r="F713" i="1"/>
  <c r="I712" i="1"/>
  <c r="F712" i="1"/>
  <c r="I711" i="1"/>
  <c r="F711" i="1"/>
  <c r="I710" i="1"/>
  <c r="F710" i="1"/>
  <c r="I709" i="1"/>
  <c r="F709" i="1"/>
  <c r="I708" i="1"/>
  <c r="F708" i="1"/>
  <c r="I707" i="1"/>
  <c r="F707" i="1"/>
  <c r="I706" i="1"/>
  <c r="F706" i="1"/>
  <c r="I705" i="1"/>
  <c r="F705" i="1"/>
  <c r="I704" i="1"/>
  <c r="F704" i="1"/>
  <c r="I703" i="1"/>
  <c r="F703" i="1"/>
  <c r="I702" i="1"/>
  <c r="F702" i="1"/>
  <c r="I701" i="1"/>
  <c r="F701" i="1"/>
  <c r="I700" i="1"/>
  <c r="F700" i="1"/>
  <c r="I699" i="1"/>
  <c r="F699" i="1"/>
  <c r="I698" i="1"/>
  <c r="F698" i="1"/>
  <c r="I697" i="1"/>
  <c r="F697" i="1"/>
  <c r="I696" i="1"/>
  <c r="F696" i="1"/>
  <c r="I695" i="1"/>
  <c r="F695" i="1"/>
  <c r="I694" i="1"/>
  <c r="F694" i="1"/>
  <c r="I693" i="1"/>
  <c r="F693" i="1"/>
  <c r="I692" i="1"/>
  <c r="F692" i="1"/>
  <c r="I691" i="1"/>
  <c r="F691" i="1"/>
  <c r="I690" i="1"/>
  <c r="F690" i="1"/>
  <c r="I689" i="1"/>
  <c r="F689" i="1"/>
  <c r="I688" i="1"/>
  <c r="F688" i="1"/>
  <c r="I687" i="1"/>
  <c r="F687" i="1"/>
  <c r="I686" i="1"/>
  <c r="F686" i="1"/>
  <c r="I685" i="1"/>
  <c r="F685" i="1"/>
  <c r="I684" i="1"/>
  <c r="F684" i="1"/>
  <c r="I683" i="1"/>
  <c r="F683" i="1"/>
  <c r="I682" i="1"/>
  <c r="F682" i="1"/>
  <c r="I681" i="1"/>
  <c r="F681" i="1"/>
  <c r="I680" i="1"/>
  <c r="F680" i="1"/>
  <c r="I679" i="1"/>
  <c r="F679" i="1"/>
  <c r="I678" i="1"/>
  <c r="F678" i="1"/>
  <c r="I677" i="1"/>
  <c r="F677" i="1"/>
  <c r="I676" i="1"/>
  <c r="F676" i="1"/>
  <c r="I675" i="1"/>
  <c r="F675" i="1"/>
  <c r="I674" i="1"/>
  <c r="F674" i="1"/>
  <c r="I673" i="1"/>
  <c r="F673" i="1"/>
  <c r="I672" i="1"/>
  <c r="F672" i="1"/>
  <c r="I671" i="1"/>
  <c r="F671" i="1"/>
  <c r="I670" i="1"/>
  <c r="F670" i="1"/>
  <c r="I669" i="1"/>
  <c r="F669" i="1"/>
  <c r="I668" i="1"/>
  <c r="F668" i="1"/>
  <c r="I667" i="1"/>
  <c r="F667" i="1"/>
  <c r="I666" i="1"/>
  <c r="F666" i="1"/>
  <c r="I665" i="1"/>
  <c r="F665" i="1"/>
  <c r="I664" i="1"/>
  <c r="F664" i="1"/>
  <c r="I663" i="1"/>
  <c r="F663" i="1"/>
  <c r="I662" i="1"/>
  <c r="F662" i="1"/>
  <c r="I661" i="1"/>
  <c r="F661" i="1"/>
  <c r="I660" i="1"/>
  <c r="F660" i="1"/>
  <c r="I659" i="1"/>
  <c r="F659" i="1"/>
  <c r="I658" i="1"/>
  <c r="F658" i="1"/>
  <c r="I657" i="1"/>
  <c r="F657" i="1"/>
  <c r="I656" i="1"/>
  <c r="F656" i="1"/>
  <c r="I655" i="1"/>
  <c r="F655" i="1"/>
  <c r="I654" i="1"/>
  <c r="F654" i="1"/>
  <c r="I653" i="1"/>
  <c r="F653" i="1"/>
  <c r="I652" i="1"/>
  <c r="F652" i="1"/>
  <c r="I651" i="1"/>
  <c r="F651" i="1"/>
  <c r="I650" i="1"/>
  <c r="F650" i="1"/>
  <c r="I649" i="1"/>
  <c r="F649" i="1"/>
  <c r="I648" i="1"/>
  <c r="F648" i="1"/>
  <c r="I647" i="1"/>
  <c r="F647" i="1"/>
  <c r="I646" i="1"/>
  <c r="F646" i="1"/>
  <c r="I645" i="1"/>
  <c r="F645" i="1"/>
  <c r="I644" i="1"/>
  <c r="F644" i="1"/>
  <c r="I643" i="1"/>
  <c r="F643" i="1"/>
  <c r="I642" i="1"/>
  <c r="F642" i="1"/>
  <c r="I641" i="1"/>
  <c r="F641" i="1"/>
  <c r="I640" i="1"/>
  <c r="F640" i="1"/>
  <c r="I639" i="1"/>
  <c r="F639" i="1"/>
  <c r="I638" i="1"/>
  <c r="F638" i="1"/>
  <c r="I637" i="1"/>
  <c r="F637" i="1"/>
  <c r="I636" i="1"/>
  <c r="F636" i="1"/>
  <c r="I635" i="1"/>
  <c r="F635" i="1"/>
  <c r="I634" i="1"/>
  <c r="F634" i="1"/>
  <c r="I633" i="1"/>
  <c r="F633" i="1"/>
  <c r="I632" i="1"/>
  <c r="F632" i="1"/>
  <c r="I631" i="1"/>
  <c r="F631" i="1"/>
  <c r="I630" i="1"/>
  <c r="F630" i="1"/>
  <c r="I629" i="1"/>
  <c r="F629" i="1"/>
  <c r="I628" i="1"/>
  <c r="F628" i="1"/>
  <c r="I627" i="1"/>
  <c r="F627" i="1"/>
  <c r="I626" i="1"/>
  <c r="F626" i="1"/>
  <c r="I625" i="1"/>
  <c r="F625" i="1"/>
  <c r="I624" i="1"/>
  <c r="F624" i="1"/>
  <c r="I623" i="1"/>
  <c r="F623" i="1"/>
  <c r="I622" i="1"/>
  <c r="F622" i="1"/>
  <c r="I621" i="1"/>
  <c r="F621" i="1"/>
  <c r="I620" i="1"/>
  <c r="F620" i="1"/>
  <c r="I619" i="1"/>
  <c r="F619" i="1"/>
  <c r="I618" i="1"/>
  <c r="F618" i="1"/>
  <c r="I617" i="1"/>
  <c r="F617" i="1"/>
  <c r="I616" i="1"/>
  <c r="F616" i="1"/>
  <c r="I615" i="1"/>
  <c r="F615" i="1"/>
  <c r="I614" i="1"/>
  <c r="F614" i="1"/>
  <c r="I613" i="1"/>
  <c r="F613" i="1"/>
  <c r="I612" i="1"/>
  <c r="F612" i="1"/>
  <c r="I611" i="1"/>
  <c r="F611" i="1"/>
  <c r="I610" i="1"/>
  <c r="F610" i="1"/>
  <c r="I609" i="1"/>
  <c r="F609" i="1"/>
  <c r="I608" i="1"/>
  <c r="F608" i="1"/>
  <c r="I607" i="1"/>
  <c r="F607" i="1"/>
  <c r="I606" i="1"/>
  <c r="F606" i="1"/>
  <c r="I605" i="1"/>
  <c r="F605" i="1"/>
  <c r="I604" i="1"/>
  <c r="F604" i="1"/>
  <c r="I603" i="1"/>
  <c r="F603" i="1"/>
  <c r="I602" i="1"/>
  <c r="F602" i="1"/>
  <c r="I601" i="1"/>
  <c r="F601" i="1"/>
  <c r="I600" i="1"/>
  <c r="F600" i="1"/>
  <c r="I599" i="1"/>
  <c r="F599" i="1"/>
  <c r="I598" i="1"/>
  <c r="F598" i="1"/>
  <c r="I597" i="1"/>
  <c r="F597" i="1"/>
  <c r="I596" i="1"/>
  <c r="F596" i="1"/>
  <c r="I595" i="1"/>
  <c r="F595" i="1"/>
  <c r="I594" i="1"/>
  <c r="F594" i="1"/>
  <c r="I593" i="1"/>
  <c r="F593" i="1"/>
  <c r="I592" i="1"/>
  <c r="F592" i="1"/>
  <c r="I591" i="1"/>
  <c r="F591" i="1"/>
  <c r="I590" i="1"/>
  <c r="F590" i="1"/>
  <c r="I589" i="1"/>
  <c r="F589" i="1"/>
  <c r="I588" i="1"/>
  <c r="F588" i="1"/>
  <c r="I587" i="1"/>
  <c r="F587" i="1"/>
  <c r="I586" i="1"/>
  <c r="F586" i="1"/>
  <c r="I585" i="1"/>
  <c r="F585" i="1"/>
  <c r="I584" i="1"/>
  <c r="F584" i="1"/>
  <c r="I583" i="1"/>
  <c r="F583" i="1"/>
  <c r="I582" i="1"/>
  <c r="F582" i="1"/>
  <c r="I581" i="1"/>
  <c r="F581" i="1"/>
  <c r="I580" i="1"/>
  <c r="F580" i="1"/>
  <c r="I579" i="1"/>
  <c r="F579" i="1"/>
  <c r="I578" i="1"/>
  <c r="F578" i="1"/>
  <c r="I577" i="1"/>
  <c r="F577" i="1"/>
  <c r="I576" i="1"/>
  <c r="F576" i="1"/>
  <c r="I575" i="1"/>
  <c r="F575" i="1"/>
  <c r="I574" i="1"/>
  <c r="F574" i="1"/>
  <c r="I573" i="1"/>
  <c r="F573" i="1"/>
  <c r="I572" i="1"/>
  <c r="F572" i="1"/>
  <c r="I571" i="1"/>
  <c r="F571" i="1"/>
  <c r="I570" i="1"/>
  <c r="F570" i="1"/>
  <c r="I569" i="1"/>
  <c r="F569" i="1"/>
  <c r="I568" i="1"/>
  <c r="F568" i="1"/>
  <c r="I567" i="1"/>
  <c r="F567" i="1"/>
  <c r="I566" i="1"/>
  <c r="F566" i="1"/>
  <c r="I565" i="1"/>
  <c r="F565" i="1"/>
  <c r="I564" i="1"/>
  <c r="F564" i="1"/>
  <c r="I563" i="1"/>
  <c r="F563" i="1"/>
  <c r="I562" i="1"/>
  <c r="F562" i="1"/>
  <c r="I561" i="1"/>
  <c r="F561" i="1"/>
  <c r="I560" i="1"/>
  <c r="F560" i="1"/>
  <c r="I559" i="1"/>
  <c r="F559" i="1"/>
  <c r="I558" i="1"/>
  <c r="F558" i="1"/>
  <c r="I557" i="1"/>
  <c r="F557" i="1"/>
  <c r="I556" i="1"/>
  <c r="F556" i="1"/>
  <c r="I555" i="1"/>
  <c r="F555" i="1"/>
  <c r="I554" i="1"/>
  <c r="F554" i="1"/>
  <c r="I553" i="1"/>
  <c r="F553" i="1"/>
  <c r="I552" i="1"/>
  <c r="F552" i="1"/>
  <c r="I551" i="1"/>
  <c r="F551" i="1"/>
  <c r="I550" i="1"/>
  <c r="F550" i="1"/>
  <c r="I549" i="1"/>
  <c r="F549" i="1"/>
  <c r="I548" i="1"/>
  <c r="F548" i="1"/>
  <c r="I547" i="1"/>
  <c r="F547" i="1"/>
  <c r="I546" i="1"/>
  <c r="F546" i="1"/>
  <c r="I545" i="1"/>
  <c r="F545" i="1"/>
  <c r="I544" i="1"/>
  <c r="F544" i="1"/>
  <c r="I543" i="1"/>
  <c r="F543" i="1"/>
  <c r="I542" i="1"/>
  <c r="F542" i="1"/>
  <c r="I541" i="1"/>
  <c r="F541" i="1"/>
  <c r="I540" i="1"/>
  <c r="F540" i="1"/>
  <c r="I539" i="1"/>
  <c r="F539" i="1"/>
  <c r="I538" i="1"/>
  <c r="F538" i="1"/>
  <c r="I537" i="1"/>
  <c r="F537" i="1"/>
  <c r="I536" i="1"/>
  <c r="F536" i="1"/>
  <c r="I535" i="1"/>
  <c r="F535" i="1"/>
  <c r="I534" i="1"/>
  <c r="F534" i="1"/>
  <c r="I533" i="1"/>
  <c r="F533" i="1"/>
  <c r="I532" i="1"/>
  <c r="F532" i="1"/>
  <c r="I531" i="1"/>
  <c r="F531" i="1"/>
  <c r="I530" i="1"/>
  <c r="F530" i="1"/>
  <c r="I529" i="1"/>
  <c r="F529" i="1"/>
  <c r="I528" i="1"/>
  <c r="F528" i="1"/>
  <c r="I527" i="1"/>
  <c r="F527" i="1"/>
  <c r="I526" i="1"/>
  <c r="F526" i="1"/>
  <c r="I525" i="1"/>
  <c r="F525" i="1"/>
  <c r="I524" i="1"/>
  <c r="F524" i="1"/>
  <c r="I523" i="1"/>
  <c r="F523" i="1"/>
  <c r="I522" i="1"/>
  <c r="F522" i="1"/>
  <c r="I521" i="1"/>
  <c r="F521" i="1"/>
  <c r="I520" i="1"/>
  <c r="F520" i="1"/>
  <c r="I519" i="1"/>
  <c r="F519" i="1"/>
  <c r="I518" i="1"/>
  <c r="F518" i="1"/>
  <c r="I517" i="1"/>
  <c r="F517" i="1"/>
  <c r="I516" i="1"/>
  <c r="F516" i="1"/>
  <c r="I515" i="1"/>
  <c r="F515" i="1"/>
  <c r="I514" i="1"/>
  <c r="F514" i="1"/>
  <c r="I513" i="1"/>
  <c r="F513" i="1"/>
  <c r="I512" i="1"/>
  <c r="F512" i="1"/>
  <c r="I511" i="1"/>
  <c r="F511" i="1"/>
  <c r="I510" i="1"/>
  <c r="F510" i="1"/>
  <c r="I509" i="1"/>
  <c r="F509" i="1"/>
  <c r="I508" i="1"/>
  <c r="F508" i="1"/>
  <c r="I507" i="1"/>
  <c r="F507" i="1"/>
  <c r="I506" i="1"/>
  <c r="F506" i="1"/>
  <c r="I505" i="1"/>
  <c r="F505" i="1"/>
  <c r="I504" i="1"/>
  <c r="F504" i="1"/>
  <c r="I503" i="1"/>
  <c r="F503" i="1"/>
  <c r="I502" i="1"/>
  <c r="F502" i="1"/>
  <c r="I501" i="1"/>
  <c r="F501" i="1"/>
  <c r="I500" i="1"/>
  <c r="F500" i="1"/>
  <c r="I499" i="1"/>
  <c r="F499" i="1"/>
  <c r="I498" i="1"/>
  <c r="F498" i="1"/>
  <c r="I497" i="1"/>
  <c r="F497" i="1"/>
  <c r="I496" i="1"/>
  <c r="F496" i="1"/>
  <c r="I495" i="1"/>
  <c r="F495" i="1"/>
  <c r="I494" i="1"/>
  <c r="F494" i="1"/>
  <c r="I493" i="1"/>
  <c r="F493" i="1"/>
  <c r="I492" i="1"/>
  <c r="F492" i="1"/>
  <c r="I491" i="1"/>
  <c r="F491" i="1"/>
  <c r="I490" i="1"/>
  <c r="F490" i="1"/>
  <c r="I489" i="1"/>
  <c r="F489" i="1"/>
  <c r="I488" i="1"/>
  <c r="F488" i="1"/>
  <c r="I487" i="1"/>
  <c r="F487" i="1"/>
  <c r="I486" i="1"/>
  <c r="F486" i="1"/>
  <c r="I485" i="1"/>
  <c r="F485" i="1"/>
  <c r="I484" i="1"/>
  <c r="F484" i="1"/>
  <c r="I483" i="1"/>
  <c r="F483" i="1"/>
  <c r="I482" i="1"/>
  <c r="F482" i="1"/>
  <c r="I481" i="1"/>
  <c r="F481" i="1"/>
  <c r="I480" i="1"/>
  <c r="F480" i="1"/>
  <c r="I479" i="1"/>
  <c r="F479" i="1"/>
  <c r="I478" i="1"/>
  <c r="F478" i="1"/>
  <c r="I477" i="1"/>
  <c r="F477" i="1"/>
  <c r="I476" i="1"/>
  <c r="F476" i="1"/>
  <c r="I475" i="1"/>
  <c r="F475" i="1"/>
  <c r="I474" i="1"/>
  <c r="F474" i="1"/>
  <c r="I473" i="1"/>
  <c r="F473" i="1"/>
  <c r="I472" i="1"/>
  <c r="F472" i="1"/>
  <c r="I471" i="1"/>
  <c r="F471" i="1"/>
  <c r="I470" i="1"/>
  <c r="F470" i="1"/>
  <c r="I469" i="1"/>
  <c r="F469" i="1"/>
  <c r="I468" i="1"/>
  <c r="F468" i="1"/>
  <c r="I467" i="1"/>
  <c r="F467" i="1"/>
  <c r="I466" i="1"/>
  <c r="F466" i="1"/>
  <c r="I465" i="1"/>
  <c r="F465" i="1"/>
  <c r="I464" i="1"/>
  <c r="F464" i="1"/>
  <c r="I463" i="1"/>
  <c r="F463" i="1"/>
  <c r="I462" i="1"/>
  <c r="F462" i="1"/>
  <c r="I461" i="1"/>
  <c r="F461" i="1"/>
  <c r="I460" i="1"/>
  <c r="F460" i="1"/>
  <c r="I459" i="1"/>
  <c r="F459" i="1"/>
  <c r="I458" i="1"/>
  <c r="F458" i="1"/>
  <c r="I457" i="1"/>
  <c r="F457" i="1"/>
  <c r="I456" i="1"/>
  <c r="F456" i="1"/>
  <c r="I455" i="1"/>
  <c r="F455" i="1"/>
  <c r="I454" i="1"/>
  <c r="F454" i="1"/>
  <c r="I453" i="1"/>
  <c r="F453" i="1"/>
  <c r="I452" i="1"/>
  <c r="F452" i="1"/>
  <c r="I451" i="1"/>
  <c r="F451" i="1"/>
  <c r="I450" i="1"/>
  <c r="F450" i="1"/>
  <c r="I449" i="1"/>
  <c r="F449" i="1"/>
  <c r="I448" i="1"/>
  <c r="F448" i="1"/>
  <c r="I447" i="1"/>
  <c r="F447" i="1"/>
  <c r="I446" i="1"/>
  <c r="F446" i="1"/>
  <c r="I445" i="1"/>
  <c r="F445" i="1"/>
  <c r="I444" i="1"/>
  <c r="F444" i="1"/>
  <c r="I443" i="1"/>
  <c r="F443" i="1"/>
  <c r="I442" i="1"/>
  <c r="F442" i="1"/>
  <c r="I441" i="1"/>
  <c r="F441" i="1"/>
  <c r="I440" i="1"/>
  <c r="F440" i="1"/>
  <c r="I439" i="1"/>
  <c r="F439" i="1"/>
  <c r="I438" i="1"/>
  <c r="F438" i="1"/>
  <c r="I437" i="1"/>
  <c r="F437" i="1"/>
  <c r="I436" i="1"/>
  <c r="F436" i="1"/>
  <c r="I435" i="1"/>
  <c r="F435" i="1"/>
  <c r="I434" i="1"/>
  <c r="F434" i="1"/>
  <c r="I433" i="1"/>
  <c r="F433" i="1"/>
  <c r="I432" i="1"/>
  <c r="F432" i="1"/>
  <c r="I431" i="1"/>
  <c r="F431" i="1"/>
  <c r="I430" i="1"/>
  <c r="F430" i="1"/>
  <c r="I429" i="1"/>
  <c r="F429" i="1"/>
  <c r="I428" i="1"/>
  <c r="F428" i="1"/>
  <c r="I427" i="1"/>
  <c r="F427" i="1"/>
  <c r="I426" i="1"/>
  <c r="F426" i="1"/>
  <c r="I425" i="1"/>
  <c r="F425" i="1"/>
  <c r="I424" i="1"/>
  <c r="F424" i="1"/>
  <c r="I423" i="1"/>
  <c r="F423" i="1"/>
  <c r="I422" i="1"/>
  <c r="F422" i="1"/>
  <c r="I421" i="1"/>
  <c r="F421" i="1"/>
  <c r="I420" i="1"/>
  <c r="F420" i="1"/>
  <c r="I419" i="1"/>
  <c r="F419" i="1"/>
  <c r="I418" i="1"/>
  <c r="F418" i="1"/>
  <c r="I417" i="1"/>
  <c r="F417" i="1"/>
  <c r="I416" i="1"/>
  <c r="F416" i="1"/>
  <c r="I415" i="1"/>
  <c r="F415" i="1"/>
  <c r="I414" i="1"/>
  <c r="F414" i="1"/>
  <c r="I413" i="1"/>
  <c r="F413" i="1"/>
  <c r="I412" i="1"/>
  <c r="F412" i="1"/>
  <c r="I411" i="1"/>
  <c r="F411" i="1"/>
  <c r="I410" i="1"/>
  <c r="F410" i="1"/>
  <c r="I409" i="1"/>
  <c r="F409" i="1"/>
  <c r="I408" i="1"/>
  <c r="F408" i="1"/>
  <c r="I407" i="1"/>
  <c r="F407" i="1"/>
  <c r="I406" i="1"/>
  <c r="F406" i="1"/>
  <c r="I405" i="1"/>
  <c r="F405" i="1"/>
  <c r="I404" i="1"/>
  <c r="F404" i="1"/>
  <c r="I403" i="1"/>
  <c r="F403" i="1"/>
  <c r="I402" i="1"/>
  <c r="F402" i="1"/>
  <c r="I401" i="1"/>
  <c r="F401" i="1"/>
  <c r="I400" i="1"/>
  <c r="F400" i="1"/>
  <c r="I399" i="1"/>
  <c r="F399" i="1"/>
  <c r="I398" i="1"/>
  <c r="F398" i="1"/>
  <c r="I397" i="1"/>
  <c r="F397" i="1"/>
  <c r="I396" i="1"/>
  <c r="F396" i="1"/>
  <c r="I395" i="1"/>
  <c r="F395" i="1"/>
  <c r="I394" i="1"/>
  <c r="F394" i="1"/>
  <c r="I393" i="1"/>
  <c r="F393" i="1"/>
  <c r="I392" i="1"/>
  <c r="F392" i="1"/>
  <c r="I391" i="1"/>
  <c r="F391" i="1"/>
  <c r="I390" i="1"/>
  <c r="F390" i="1"/>
  <c r="I389" i="1"/>
  <c r="F389" i="1"/>
  <c r="I388" i="1"/>
  <c r="F388" i="1"/>
  <c r="I387" i="1"/>
  <c r="F387" i="1"/>
  <c r="I386" i="1"/>
  <c r="F386" i="1"/>
  <c r="I385" i="1"/>
  <c r="F385" i="1"/>
  <c r="I384" i="1"/>
  <c r="F384" i="1"/>
  <c r="I383" i="1"/>
  <c r="F383" i="1"/>
  <c r="I382" i="1"/>
  <c r="F382" i="1"/>
  <c r="I381" i="1"/>
  <c r="F381" i="1"/>
  <c r="I380" i="1"/>
  <c r="F380" i="1"/>
  <c r="I379" i="1"/>
  <c r="F379" i="1"/>
  <c r="I378" i="1"/>
  <c r="F378" i="1"/>
  <c r="I377" i="1"/>
  <c r="F377" i="1"/>
  <c r="I376" i="1"/>
  <c r="F376" i="1"/>
  <c r="I375" i="1"/>
  <c r="F375" i="1"/>
  <c r="I374" i="1"/>
  <c r="F374" i="1"/>
  <c r="I373" i="1"/>
  <c r="F373" i="1"/>
  <c r="I372" i="1"/>
  <c r="F372" i="1"/>
  <c r="I371" i="1"/>
  <c r="F371" i="1"/>
  <c r="I370" i="1"/>
  <c r="F370" i="1"/>
  <c r="I369" i="1"/>
  <c r="F369" i="1"/>
  <c r="I368" i="1"/>
  <c r="F368" i="1"/>
  <c r="I367" i="1"/>
  <c r="F367" i="1"/>
  <c r="I366" i="1"/>
  <c r="F366" i="1"/>
  <c r="I365" i="1"/>
  <c r="F365" i="1"/>
  <c r="I364" i="1"/>
  <c r="F364" i="1"/>
  <c r="I363" i="1"/>
  <c r="F363" i="1"/>
  <c r="I362" i="1"/>
  <c r="F362" i="1"/>
  <c r="I361" i="1"/>
  <c r="F361" i="1"/>
  <c r="I360" i="1"/>
  <c r="F360" i="1"/>
  <c r="I359" i="1"/>
  <c r="F359" i="1"/>
  <c r="I358" i="1"/>
  <c r="F358" i="1"/>
  <c r="I357" i="1"/>
  <c r="F357" i="1"/>
  <c r="I356" i="1"/>
  <c r="F356" i="1"/>
  <c r="I355" i="1"/>
  <c r="F355" i="1"/>
  <c r="I354" i="1"/>
  <c r="F354" i="1"/>
  <c r="I353" i="1"/>
  <c r="F353" i="1"/>
  <c r="I352" i="1"/>
  <c r="F352" i="1"/>
  <c r="I351" i="1"/>
  <c r="F351" i="1"/>
  <c r="I350" i="1"/>
  <c r="F350" i="1"/>
  <c r="I349" i="1"/>
  <c r="F349" i="1"/>
  <c r="I348" i="1"/>
  <c r="F348" i="1"/>
  <c r="I347" i="1"/>
  <c r="F347" i="1"/>
  <c r="I346" i="1"/>
  <c r="F346" i="1"/>
  <c r="I345" i="1"/>
  <c r="F345" i="1"/>
  <c r="I344" i="1"/>
  <c r="F344" i="1"/>
  <c r="I343" i="1"/>
  <c r="F343" i="1"/>
  <c r="I342" i="1"/>
  <c r="F342" i="1"/>
  <c r="I341" i="1"/>
  <c r="F341" i="1"/>
  <c r="I340" i="1"/>
  <c r="F340" i="1"/>
  <c r="I339" i="1"/>
  <c r="F339" i="1"/>
  <c r="I338" i="1"/>
  <c r="F338" i="1"/>
  <c r="I337" i="1"/>
  <c r="F337" i="1"/>
  <c r="I336" i="1"/>
  <c r="F336" i="1"/>
  <c r="I335" i="1"/>
  <c r="F335" i="1"/>
  <c r="I334" i="1"/>
  <c r="F334" i="1"/>
  <c r="I333" i="1"/>
  <c r="F333" i="1"/>
  <c r="I332" i="1"/>
  <c r="F332" i="1"/>
  <c r="I331" i="1"/>
  <c r="F331" i="1"/>
  <c r="I330" i="1"/>
  <c r="F330" i="1"/>
  <c r="I329" i="1"/>
  <c r="F329" i="1"/>
  <c r="I328" i="1"/>
  <c r="F328" i="1"/>
  <c r="I327" i="1"/>
  <c r="F327" i="1"/>
  <c r="I326" i="1"/>
  <c r="F326" i="1"/>
  <c r="I325" i="1"/>
  <c r="F325" i="1"/>
  <c r="I324" i="1"/>
  <c r="F324" i="1"/>
  <c r="I323" i="1"/>
  <c r="F323" i="1"/>
  <c r="I322" i="1"/>
  <c r="F322" i="1"/>
  <c r="I321" i="1"/>
  <c r="F321" i="1"/>
  <c r="I320" i="1"/>
  <c r="F320" i="1"/>
  <c r="I319" i="1"/>
  <c r="F319" i="1"/>
  <c r="I318" i="1"/>
  <c r="F318" i="1"/>
  <c r="I317" i="1"/>
  <c r="F317" i="1"/>
  <c r="I316" i="1"/>
  <c r="F316" i="1"/>
  <c r="I315" i="1"/>
  <c r="F315" i="1"/>
  <c r="I314" i="1"/>
  <c r="F314" i="1"/>
  <c r="I313" i="1"/>
  <c r="F313" i="1"/>
  <c r="I312" i="1"/>
  <c r="F312" i="1"/>
  <c r="I311" i="1"/>
  <c r="F311" i="1"/>
  <c r="I310" i="1"/>
  <c r="F310" i="1"/>
  <c r="I309" i="1"/>
  <c r="F309" i="1"/>
  <c r="I308" i="1"/>
  <c r="F308" i="1"/>
  <c r="I307" i="1"/>
  <c r="F307" i="1"/>
  <c r="I306" i="1"/>
  <c r="F306" i="1"/>
  <c r="I305" i="1"/>
  <c r="F305" i="1"/>
  <c r="I304" i="1"/>
  <c r="F304" i="1"/>
  <c r="I303" i="1"/>
  <c r="F303" i="1"/>
  <c r="I302" i="1"/>
  <c r="F302" i="1"/>
  <c r="I301" i="1"/>
  <c r="F301" i="1"/>
  <c r="I300" i="1"/>
  <c r="F300" i="1"/>
  <c r="I299" i="1"/>
  <c r="F299" i="1"/>
  <c r="I298" i="1"/>
  <c r="F298" i="1"/>
  <c r="I297" i="1"/>
  <c r="F297" i="1"/>
  <c r="I296" i="1"/>
  <c r="F296" i="1"/>
  <c r="I295" i="1"/>
  <c r="F295" i="1"/>
  <c r="I294" i="1"/>
  <c r="F294" i="1"/>
  <c r="I293" i="1"/>
  <c r="F293" i="1"/>
  <c r="I292" i="1"/>
  <c r="F292" i="1"/>
  <c r="I291" i="1"/>
  <c r="F291" i="1"/>
  <c r="I290" i="1"/>
  <c r="F290" i="1"/>
  <c r="I289" i="1"/>
  <c r="F289" i="1"/>
  <c r="I288" i="1"/>
  <c r="F288" i="1"/>
  <c r="I287" i="1"/>
  <c r="F287" i="1"/>
  <c r="I286" i="1"/>
  <c r="F286" i="1"/>
  <c r="I285" i="1"/>
  <c r="F285" i="1"/>
  <c r="I284" i="1"/>
  <c r="F284" i="1"/>
  <c r="I283" i="1"/>
  <c r="F283" i="1"/>
  <c r="I282" i="1"/>
  <c r="F282" i="1"/>
  <c r="I281" i="1"/>
  <c r="F281" i="1"/>
  <c r="I280" i="1"/>
  <c r="F280" i="1"/>
  <c r="I279" i="1"/>
  <c r="F279" i="1"/>
  <c r="I278" i="1"/>
  <c r="F278" i="1"/>
  <c r="I277" i="1"/>
  <c r="F277" i="1"/>
  <c r="I276" i="1"/>
  <c r="F276" i="1"/>
  <c r="I275" i="1"/>
  <c r="F275" i="1"/>
  <c r="I274" i="1"/>
  <c r="F274" i="1"/>
  <c r="I273" i="1"/>
  <c r="F273" i="1"/>
  <c r="I272" i="1"/>
  <c r="F272" i="1"/>
  <c r="I271" i="1"/>
  <c r="F271" i="1"/>
  <c r="I270" i="1"/>
  <c r="F270" i="1"/>
  <c r="I269" i="1"/>
  <c r="F269" i="1"/>
  <c r="I268" i="1"/>
  <c r="F268" i="1"/>
  <c r="I267" i="1"/>
  <c r="F267" i="1"/>
  <c r="I266" i="1"/>
  <c r="F266" i="1"/>
  <c r="I265" i="1"/>
  <c r="F265" i="1"/>
  <c r="I264" i="1"/>
  <c r="F264" i="1"/>
  <c r="I263" i="1"/>
  <c r="F263" i="1"/>
  <c r="I262" i="1"/>
  <c r="F262" i="1"/>
  <c r="I261" i="1"/>
  <c r="F261" i="1"/>
  <c r="I260" i="1"/>
  <c r="F260" i="1"/>
  <c r="I259" i="1"/>
  <c r="F259" i="1"/>
  <c r="I258" i="1"/>
  <c r="F258" i="1"/>
  <c r="I257" i="1"/>
  <c r="F257" i="1"/>
  <c r="I256" i="1"/>
  <c r="F256" i="1"/>
  <c r="I255" i="1"/>
  <c r="F255" i="1"/>
  <c r="I254" i="1"/>
  <c r="F254" i="1"/>
  <c r="I253" i="1"/>
  <c r="F253" i="1"/>
  <c r="I252" i="1"/>
  <c r="F252" i="1"/>
  <c r="I251" i="1"/>
  <c r="F251" i="1"/>
  <c r="I250" i="1"/>
  <c r="F250" i="1"/>
  <c r="I249" i="1"/>
  <c r="F249" i="1"/>
  <c r="I248" i="1"/>
  <c r="F248" i="1"/>
  <c r="I247" i="1"/>
  <c r="F247" i="1"/>
  <c r="I246" i="1"/>
  <c r="F246" i="1"/>
  <c r="I245" i="1"/>
  <c r="F245" i="1"/>
  <c r="I244" i="1"/>
  <c r="F244" i="1"/>
  <c r="I243" i="1"/>
  <c r="F243" i="1"/>
  <c r="I242" i="1"/>
  <c r="F242" i="1"/>
  <c r="I241" i="1"/>
  <c r="F241" i="1"/>
  <c r="I240" i="1"/>
  <c r="F240" i="1"/>
  <c r="I239" i="1"/>
  <c r="F239" i="1"/>
  <c r="I238" i="1"/>
  <c r="F238" i="1"/>
  <c r="I237" i="1"/>
  <c r="F237" i="1"/>
  <c r="I236" i="1"/>
  <c r="F236" i="1"/>
  <c r="I235" i="1"/>
  <c r="F235" i="1"/>
  <c r="I234" i="1"/>
  <c r="F234" i="1"/>
  <c r="I233" i="1"/>
  <c r="F233" i="1"/>
  <c r="I232" i="1"/>
  <c r="F232" i="1"/>
  <c r="I231" i="1"/>
  <c r="F231" i="1"/>
  <c r="I230" i="1"/>
  <c r="F230" i="1"/>
  <c r="I229" i="1"/>
  <c r="F229" i="1"/>
  <c r="I228" i="1"/>
  <c r="F228" i="1"/>
  <c r="I227" i="1"/>
  <c r="F227" i="1"/>
  <c r="I226" i="1"/>
  <c r="F226" i="1"/>
  <c r="I225" i="1"/>
  <c r="F225" i="1"/>
  <c r="I224" i="1"/>
  <c r="F224" i="1"/>
  <c r="I223" i="1"/>
  <c r="F223" i="1"/>
  <c r="I222" i="1"/>
  <c r="F222" i="1"/>
  <c r="I221" i="1"/>
  <c r="F221" i="1"/>
  <c r="I220" i="1"/>
  <c r="F220" i="1"/>
  <c r="I219" i="1"/>
  <c r="F219" i="1"/>
  <c r="I218" i="1"/>
  <c r="F218" i="1"/>
  <c r="I217" i="1"/>
  <c r="F217" i="1"/>
  <c r="I216" i="1"/>
  <c r="F216" i="1"/>
  <c r="I215" i="1"/>
  <c r="F215" i="1"/>
  <c r="I214" i="1"/>
  <c r="F214" i="1"/>
  <c r="I213" i="1"/>
  <c r="F213" i="1"/>
  <c r="I212" i="1"/>
  <c r="F212" i="1"/>
  <c r="I211" i="1"/>
  <c r="F211" i="1"/>
  <c r="I210" i="1"/>
  <c r="F210" i="1"/>
  <c r="I209" i="1"/>
  <c r="F209" i="1"/>
  <c r="I208" i="1"/>
  <c r="F208" i="1"/>
  <c r="I207" i="1"/>
  <c r="F207" i="1"/>
  <c r="I206" i="1"/>
  <c r="F206" i="1"/>
  <c r="I205" i="1"/>
  <c r="F205" i="1"/>
  <c r="I204" i="1"/>
  <c r="F204" i="1"/>
  <c r="I203" i="1"/>
  <c r="F203" i="1"/>
  <c r="I202" i="1"/>
  <c r="F202" i="1"/>
  <c r="I201" i="1"/>
  <c r="F201" i="1"/>
  <c r="I200" i="1"/>
  <c r="F200" i="1"/>
  <c r="I199" i="1"/>
  <c r="F199" i="1"/>
  <c r="I198" i="1"/>
  <c r="F198" i="1"/>
  <c r="I197" i="1"/>
  <c r="F197" i="1"/>
  <c r="I196" i="1"/>
  <c r="F196" i="1"/>
  <c r="I195" i="1"/>
  <c r="F195" i="1"/>
  <c r="I194" i="1"/>
  <c r="F194" i="1"/>
  <c r="I193" i="1"/>
  <c r="F193" i="1"/>
  <c r="I192" i="1"/>
  <c r="F192" i="1"/>
  <c r="I191" i="1"/>
  <c r="F191" i="1"/>
  <c r="I190" i="1"/>
  <c r="F190" i="1"/>
  <c r="I189" i="1"/>
  <c r="F189" i="1"/>
  <c r="I188" i="1"/>
  <c r="F188" i="1"/>
  <c r="I187" i="1"/>
  <c r="F187" i="1"/>
  <c r="I186" i="1"/>
  <c r="F186" i="1"/>
  <c r="I185" i="1"/>
  <c r="F185" i="1"/>
  <c r="I184" i="1"/>
  <c r="F184" i="1"/>
  <c r="I183" i="1"/>
  <c r="F183" i="1"/>
  <c r="I182" i="1"/>
  <c r="F182" i="1"/>
  <c r="I181" i="1"/>
  <c r="F181" i="1"/>
  <c r="I180" i="1"/>
  <c r="F180" i="1"/>
  <c r="I179" i="1"/>
  <c r="F179" i="1"/>
  <c r="I178" i="1"/>
  <c r="F178" i="1"/>
  <c r="I177" i="1"/>
  <c r="F177" i="1"/>
  <c r="I176" i="1"/>
  <c r="F176" i="1"/>
  <c r="I175" i="1"/>
  <c r="F175" i="1"/>
  <c r="I174" i="1"/>
  <c r="F174" i="1"/>
  <c r="I173" i="1"/>
  <c r="F173" i="1"/>
  <c r="I172" i="1"/>
  <c r="F172" i="1"/>
  <c r="I171" i="1"/>
  <c r="F171" i="1"/>
  <c r="I170" i="1"/>
  <c r="F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I155" i="1"/>
  <c r="F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I148" i="1"/>
  <c r="F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I141" i="1"/>
  <c r="F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F132" i="1"/>
  <c r="I131" i="1"/>
  <c r="F131" i="1"/>
  <c r="I130" i="1"/>
  <c r="F130" i="1"/>
  <c r="I129" i="1"/>
  <c r="F129" i="1"/>
  <c r="I128" i="1"/>
  <c r="F128" i="1"/>
  <c r="I127" i="1"/>
  <c r="F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I112" i="1"/>
  <c r="F112" i="1"/>
  <c r="I111" i="1"/>
  <c r="F111" i="1"/>
  <c r="I110" i="1"/>
  <c r="F110" i="1"/>
  <c r="I109" i="1"/>
  <c r="F109" i="1"/>
  <c r="I108" i="1"/>
  <c r="F108" i="1"/>
  <c r="I107" i="1"/>
  <c r="F107" i="1"/>
  <c r="I106" i="1"/>
  <c r="F106" i="1"/>
  <c r="I105" i="1"/>
  <c r="F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I98" i="1"/>
  <c r="F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F89" i="1"/>
  <c r="I88" i="1"/>
  <c r="F88" i="1"/>
  <c r="I87" i="1"/>
  <c r="F87" i="1"/>
  <c r="I86" i="1"/>
  <c r="F86" i="1"/>
  <c r="I85" i="1"/>
  <c r="F85" i="1"/>
  <c r="I84" i="1"/>
  <c r="F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I69" i="1"/>
  <c r="F69" i="1"/>
  <c r="I68" i="1"/>
  <c r="F68" i="1"/>
  <c r="I67" i="1"/>
  <c r="F67" i="1"/>
  <c r="I66" i="1"/>
  <c r="F66" i="1"/>
  <c r="I65" i="1"/>
  <c r="F65" i="1"/>
  <c r="I64" i="1"/>
  <c r="F64" i="1"/>
  <c r="I63" i="1"/>
  <c r="F63" i="1"/>
  <c r="I62" i="1"/>
  <c r="F62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F34" i="1"/>
  <c r="I33" i="1"/>
  <c r="F33" i="1"/>
  <c r="I32" i="1"/>
  <c r="F32" i="1"/>
  <c r="I31" i="1"/>
  <c r="F31" i="1"/>
  <c r="I30" i="1"/>
  <c r="F30" i="1"/>
  <c r="I29" i="1"/>
  <c r="F29" i="1"/>
  <c r="I28" i="1"/>
  <c r="F28" i="1"/>
  <c r="I27" i="1"/>
  <c r="F27" i="1"/>
  <c r="I26" i="1"/>
  <c r="F26" i="1"/>
  <c r="I25" i="1"/>
  <c r="F25" i="1"/>
  <c r="I24" i="1"/>
  <c r="F24" i="1"/>
  <c r="I23" i="1"/>
  <c r="F23" i="1"/>
  <c r="I22" i="1"/>
  <c r="F22" i="1"/>
  <c r="I21" i="1"/>
  <c r="F21" i="1"/>
  <c r="I20" i="1"/>
  <c r="F20" i="1"/>
  <c r="I19" i="1"/>
  <c r="F19" i="1"/>
  <c r="I18" i="1"/>
  <c r="F18" i="1"/>
  <c r="I17" i="1"/>
  <c r="F17" i="1"/>
  <c r="I16" i="1"/>
  <c r="F16" i="1"/>
  <c r="I15" i="1"/>
  <c r="F15" i="1"/>
  <c r="I14" i="1"/>
  <c r="F14" i="1"/>
  <c r="I13" i="1"/>
  <c r="F13" i="1"/>
  <c r="I12" i="1"/>
  <c r="F12" i="1"/>
  <c r="I11" i="1"/>
  <c r="F11" i="1"/>
  <c r="I10" i="1"/>
  <c r="F10" i="1"/>
  <c r="I9" i="1"/>
  <c r="F9" i="1"/>
  <c r="I8" i="1"/>
  <c r="F8" i="1"/>
  <c r="I7" i="1"/>
  <c r="F7" i="1"/>
  <c r="I6" i="1"/>
  <c r="F6" i="1"/>
  <c r="I5" i="1"/>
  <c r="F5" i="1"/>
  <c r="I4" i="1"/>
  <c r="F4" i="1"/>
  <c r="I3" i="1"/>
  <c r="F3" i="1"/>
  <c r="F2" i="1"/>
  <c r="E12" i="7" l="1"/>
  <c r="H12" i="7" s="1"/>
  <c r="E2" i="7"/>
  <c r="H2" i="7" s="1"/>
  <c r="F13" i="7"/>
  <c r="G13" i="7"/>
  <c r="F12" i="7"/>
  <c r="G12" i="7"/>
  <c r="E11" i="7"/>
  <c r="E10" i="7"/>
  <c r="G10" i="7" s="1"/>
  <c r="E9" i="7"/>
  <c r="H9" i="7" s="1"/>
  <c r="E8" i="7"/>
  <c r="G8" i="7" s="1"/>
  <c r="E7" i="7"/>
  <c r="H7" i="7" s="1"/>
  <c r="E6" i="7"/>
  <c r="H6" i="7" s="1"/>
  <c r="E5" i="7"/>
  <c r="H5" i="7" s="1"/>
  <c r="E4" i="7"/>
  <c r="H4" i="7" s="1"/>
  <c r="E3" i="7"/>
  <c r="H3" i="7" s="1"/>
  <c r="G3" i="7" l="1"/>
  <c r="G4" i="7"/>
  <c r="F4" i="7"/>
  <c r="F3" i="7"/>
  <c r="G9" i="7"/>
  <c r="G7" i="7"/>
  <c r="H8" i="7"/>
  <c r="F6" i="7"/>
  <c r="F10" i="7"/>
  <c r="G5" i="7"/>
  <c r="F5" i="7"/>
  <c r="H11" i="7"/>
  <c r="F11" i="7"/>
  <c r="H10" i="7"/>
  <c r="G6" i="7"/>
  <c r="G11" i="7"/>
  <c r="F8" i="7"/>
  <c r="F7" i="7"/>
  <c r="F9" i="7"/>
  <c r="G2" i="7"/>
  <c r="F2" i="7"/>
</calcChain>
</file>

<file path=xl/sharedStrings.xml><?xml version="1.0" encoding="utf-8"?>
<sst xmlns="http://schemas.openxmlformats.org/spreadsheetml/2006/main" count="9066" uniqueCount="2117">
  <si>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</si>
  <si>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</si>
  <si>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</si>
  <si>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</si>
  <si>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</si>
  <si>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</si>
  <si>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</si>
  <si>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</si>
  <si>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</si>
  <si>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</si>
  <si>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</si>
  <si>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</si>
  <si>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</si>
  <si>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</si>
  <si>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</si>
  <si>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</si>
  <si>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</si>
  <si>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</si>
  <si>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</si>
  <si>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</si>
  <si>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</si>
  <si>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</si>
  <si>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</si>
  <si>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</si>
  <si>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</si>
  <si>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</si>
  <si>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</si>
  <si>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</si>
  <si>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</si>
  <si>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</si>
  <si>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</si>
  <si>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</si>
  <si>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</si>
  <si>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</si>
  <si>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</si>
  <si>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</si>
  <si>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</si>
  <si>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</si>
  <si>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</si>
  <si>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</si>
  <si>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</si>
  <si>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</si>
  <si>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</si>
  <si>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</si>
  <si>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</si>
  <si>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</si>
  <si>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</si>
  <si>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</si>
  <si>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</si>
  <si>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</si>
  <si>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</si>
  <si>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</si>
  <si>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</si>
  <si>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</si>
  <si>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</si>
  <si>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</si>
  <si>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</si>
  <si>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</si>
  <si>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</si>
  <si>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</si>
  <si>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</si>
  <si>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</si>
  <si>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</si>
  <si>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</si>
  <si>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</si>
  <si>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</si>
  <si>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</si>
  <si>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</si>
  <si>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</si>
  <si>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</si>
  <si>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</si>
  <si>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</si>
  <si>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</si>
  <si>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</si>
  <si>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</si>
  <si>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</si>
  <si>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</si>
  <si>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</si>
  <si>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</si>
  <si>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</si>
  <si>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</si>
  <si>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</si>
  <si>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</si>
  <si>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</si>
  <si>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</si>
  <si>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</si>
  <si>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</si>
  <si>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</si>
  <si>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</si>
  <si>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</si>
  <si>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</si>
  <si>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</si>
  <si>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</si>
  <si>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</si>
  <si>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</si>
  <si>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</si>
  <si>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</si>
  <si>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</si>
  <si>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</si>
  <si>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</si>
  <si>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</si>
  <si>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</si>
  <si>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</si>
  <si>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</si>
  <si>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</si>
  <si>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</si>
  <si>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</si>
  <si>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</si>
  <si>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</si>
  <si>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</si>
  <si>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</si>
  <si>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</si>
  <si>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</si>
  <si>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</si>
  <si>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</si>
  <si>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</si>
  <si>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</si>
  <si>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</si>
  <si>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</si>
  <si>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</si>
  <si>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</si>
  <si>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</si>
  <si>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</si>
  <si>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</si>
  <si>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</si>
  <si>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</si>
  <si>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</si>
  <si>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</si>
  <si>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</si>
  <si>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</si>
  <si>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</si>
  <si>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</si>
  <si>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</si>
  <si>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</si>
  <si>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</si>
  <si>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</si>
  <si>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</si>
  <si>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</si>
  <si>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</si>
  <si>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</si>
  <si>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</si>
  <si>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</si>
  <si>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</si>
  <si>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</si>
  <si>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</si>
  <si>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</si>
  <si>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</si>
  <si>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</si>
  <si>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</si>
  <si>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</si>
  <si>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</si>
  <si>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</si>
  <si>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</si>
  <si>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</si>
  <si>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</si>
  <si>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</si>
  <si>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</si>
  <si>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</si>
  <si>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</si>
  <si>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</si>
  <si>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</si>
  <si>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</si>
  <si>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</si>
  <si>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</si>
  <si>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</si>
  <si>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</si>
  <si>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</si>
  <si>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</si>
  <si>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</si>
  <si>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</si>
  <si>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</si>
  <si>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</si>
  <si>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</si>
  <si>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</si>
  <si>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</si>
  <si>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</si>
  <si>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</si>
  <si>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</si>
  <si>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</si>
  <si>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</si>
  <si>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</si>
  <si>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</si>
  <si>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</si>
  <si>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</si>
  <si>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</si>
  <si>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</si>
  <si>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</si>
  <si>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</si>
  <si>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</si>
  <si>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</si>
  <si>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</si>
  <si>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</si>
  <si>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</si>
  <si>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</si>
  <si>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</si>
  <si>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</si>
  <si>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</si>
  <si>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</si>
  <si>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</si>
  <si>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</si>
  <si>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</si>
  <si>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</si>
  <si>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</si>
  <si>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</si>
  <si>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</si>
  <si>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</si>
  <si>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</si>
  <si>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</si>
  <si>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</si>
  <si>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</si>
  <si>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</si>
  <si>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</si>
  <si>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</si>
  <si>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</si>
  <si>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</si>
  <si>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</si>
  <si>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</si>
  <si>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</si>
  <si>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</si>
  <si>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</si>
  <si>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</si>
  <si>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</si>
  <si>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</si>
  <si>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</si>
  <si>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</si>
  <si>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</si>
  <si>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</si>
  <si>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</si>
  <si>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</si>
  <si>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</si>
  <si>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</si>
  <si>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</si>
  <si>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</si>
  <si>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</si>
  <si>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</si>
  <si>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</si>
  <si>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</si>
  <si>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</si>
  <si>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</si>
  <si>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</si>
  <si>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</si>
  <si>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</si>
  <si>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</si>
  <si>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</si>
  <si>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</si>
  <si>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</si>
  <si>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</si>
  <si>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</si>
  <si>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</si>
  <si>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</si>
  <si>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</si>
  <si>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</si>
  <si>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</si>
  <si>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</si>
  <si>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</si>
  <si>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</si>
  <si>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</si>
  <si>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</si>
  <si>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</si>
  <si>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</si>
  <si>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</si>
  <si>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</si>
  <si>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</si>
  <si>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</si>
  <si>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</si>
  <si>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</si>
  <si>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</si>
  <si>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</si>
  <si>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</si>
  <si>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</si>
  <si>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</si>
  <si>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</si>
  <si>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</si>
  <si>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</si>
  <si>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</si>
  <si>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</si>
  <si>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</si>
  <si>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</si>
  <si>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</si>
  <si>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</si>
  <si>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</si>
  <si>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</si>
  <si>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</si>
  <si>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</si>
  <si>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</si>
  <si>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</si>
  <si>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</si>
  <si>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</si>
  <si>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</si>
  <si>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</si>
  <si>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</si>
  <si>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</si>
  <si>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</si>
  <si>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</si>
  <si>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</si>
  <si>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</si>
  <si>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</si>
  <si>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</si>
  <si>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</si>
  <si>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</si>
  <si>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</si>
  <si>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</si>
  <si>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</si>
  <si>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</si>
  <si>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</si>
  <si>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</si>
  <si>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</si>
  <si>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</si>
  <si>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</si>
  <si>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</si>
  <si>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</si>
  <si>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</si>
  <si>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</si>
  <si>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</si>
  <si>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</si>
  <si>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</si>
  <si>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</si>
  <si>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</si>
  <si>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</si>
  <si>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</si>
  <si>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</si>
  <si>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</si>
  <si>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</si>
  <si>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</si>
  <si>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</si>
  <si>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</si>
  <si>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</si>
  <si>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</si>
  <si>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</si>
  <si>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</si>
  <si>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</si>
  <si>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</si>
  <si>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</si>
  <si>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</si>
  <si>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</si>
  <si>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</si>
  <si>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</si>
  <si>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</si>
  <si>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</si>
  <si>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</si>
  <si>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</si>
  <si>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</si>
  <si>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</si>
  <si>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</si>
  <si>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</si>
  <si>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</si>
  <si>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</si>
  <si>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</si>
  <si>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</si>
  <si>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</si>
  <si>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</si>
  <si>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</si>
  <si>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</si>
  <si>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</si>
  <si>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</si>
  <si>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</si>
  <si>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</si>
  <si>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</si>
  <si>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</si>
  <si>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</si>
  <si>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</si>
  <si>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</si>
  <si>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</si>
  <si>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</si>
  <si>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</si>
  <si>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</si>
  <si>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</si>
  <si>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</si>
  <si>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</si>
  <si>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</si>
  <si>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</si>
  <si>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</si>
  <si>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</si>
  <si>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</si>
  <si>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</si>
  <si>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</si>
  <si>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</si>
  <si>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</si>
  <si>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</si>
  <si>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</si>
  <si>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</si>
  <si>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</si>
  <si>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</si>
  <si>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</si>
  <si>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</si>
  <si>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</si>
  <si>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</si>
  <si>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</si>
  <si>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</si>
  <si>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</si>
  <si>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</si>
  <si>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</si>
  <si>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</si>
  <si>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</si>
  <si>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</si>
  <si>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</si>
  <si>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</si>
  <si>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</si>
  <si>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</si>
  <si>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</si>
  <si>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</si>
  <si>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</si>
  <si>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</si>
  <si>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</si>
  <si>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</si>
  <si>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</si>
  <si>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</si>
  <si>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</si>
  <si>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</si>
  <si>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</si>
  <si>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</si>
  <si>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</si>
  <si>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</si>
  <si>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</si>
  <si>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</si>
  <si>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</si>
  <si>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</si>
  <si>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</si>
  <si>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</si>
  <si>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</si>
  <si>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</si>
  <si>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</si>
  <si>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</si>
  <si>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</si>
  <si>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</si>
  <si>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</si>
  <si>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</si>
  <si>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</si>
  <si>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</si>
  <si>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</si>
  <si>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</si>
  <si>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</si>
  <si>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</si>
  <si>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</si>
  <si>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</si>
  <si>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</si>
  <si>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</si>
  <si>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</si>
  <si>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</si>
  <si>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</si>
  <si>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</si>
  <si>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</si>
  <si>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</si>
  <si>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</si>
  <si>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</si>
  <si>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</si>
  <si>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</si>
  <si>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</si>
  <si>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</si>
  <si>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</si>
  <si>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</si>
  <si>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</si>
  <si>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</si>
  <si>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</si>
  <si>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</si>
  <si>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</si>
  <si>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</si>
  <si>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</si>
  <si>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</si>
  <si>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</si>
  <si>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</si>
  <si>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</si>
  <si>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</si>
  <si>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</si>
  <si>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</si>
  <si>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</si>
  <si>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</si>
  <si>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</si>
  <si>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</si>
  <si>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</si>
  <si>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</si>
  <si>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</si>
  <si>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</si>
  <si>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</si>
  <si>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</si>
  <si>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</si>
  <si>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</si>
  <si>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</si>
  <si>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</si>
  <si>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</si>
  <si>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</si>
  <si>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</si>
  <si>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</si>
  <si>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</si>
  <si>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</si>
  <si>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</si>
  <si>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</si>
  <si>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</si>
  <si>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</si>
  <si>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</si>
  <si>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</si>
  <si>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</si>
  <si>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</si>
  <si>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</si>
  <si>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</si>
  <si>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</si>
  <si>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</si>
  <si>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</si>
  <si>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</si>
  <si>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</si>
  <si>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</si>
  <si>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</si>
  <si>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</si>
  <si>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</si>
  <si>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</si>
  <si>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</si>
  <si>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</si>
  <si>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</si>
  <si>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</si>
  <si>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</si>
  <si>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</si>
  <si>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</si>
  <si>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</si>
  <si>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</si>
  <si>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</si>
  <si>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</si>
  <si>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</si>
  <si>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</si>
  <si>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</si>
  <si>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</si>
  <si>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</si>
  <si>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</si>
  <si>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</si>
  <si>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</si>
  <si>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</si>
  <si>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</si>
  <si>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</si>
  <si>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</si>
  <si>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</si>
  <si>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</si>
  <si>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</si>
  <si>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</si>
  <si>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</si>
  <si>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</si>
  <si>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</si>
  <si>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</si>
  <si>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</si>
  <si>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</si>
  <si>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</si>
  <si>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</si>
  <si>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</si>
  <si>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</si>
  <si>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</si>
  <si>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</si>
  <si>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</si>
  <si>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</si>
  <si>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</si>
  <si>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</si>
  <si>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</si>
  <si>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</si>
  <si>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</si>
  <si>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</si>
  <si>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</si>
  <si>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</si>
  <si>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</si>
  <si>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</si>
  <si>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</si>
  <si>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</si>
  <si>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</si>
  <si>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</si>
  <si>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</si>
  <si>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</si>
  <si>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</si>
  <si>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</si>
  <si>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</si>
  <si>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</si>
  <si>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</si>
  <si>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</si>
  <si>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</si>
  <si>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</si>
  <si>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</si>
  <si>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</si>
  <si>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</si>
  <si>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</si>
  <si>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</si>
  <si>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</si>
  <si>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</si>
  <si>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</si>
  <si>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</si>
  <si>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</si>
  <si>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</si>
  <si>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</si>
  <si>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</si>
  <si>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</si>
  <si>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</si>
  <si>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</si>
  <si>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</si>
  <si>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</si>
  <si>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</si>
  <si>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</si>
  <si>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</si>
  <si>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</si>
  <si>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</si>
  <si>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</si>
  <si>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</si>
  <si>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</si>
  <si>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</si>
  <si>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</si>
  <si>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</si>
  <si>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</si>
  <si>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</si>
  <si>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</si>
  <si>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</si>
  <si>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</si>
  <si>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</si>
  <si>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</si>
  <si>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</si>
  <si>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</si>
  <si>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</si>
  <si>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</si>
  <si>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</si>
  <si>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</si>
  <si>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</si>
  <si>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</si>
  <si>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</si>
  <si>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</si>
  <si>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</si>
  <si>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</si>
  <si>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</si>
  <si>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</si>
  <si>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</si>
  <si>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</si>
  <si>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</si>
  <si>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</si>
  <si>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</si>
  <si>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</si>
  <si>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</si>
  <si>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</si>
  <si>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</si>
  <si>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</si>
  <si>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</si>
  <si>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</si>
  <si>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</si>
  <si>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</si>
  <si>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</si>
  <si>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</si>
  <si>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</si>
  <si>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</si>
  <si>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</si>
  <si>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</si>
  <si>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</si>
  <si>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</si>
  <si>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</si>
  <si>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</si>
  <si>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</si>
  <si>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</si>
  <si>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</si>
  <si>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</si>
  <si>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</si>
  <si>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</si>
  <si>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</si>
  <si>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</si>
  <si>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</si>
  <si>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</si>
  <si>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</si>
  <si>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</si>
  <si>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</si>
  <si>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</si>
  <si>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</si>
  <si>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</si>
  <si>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</si>
  <si>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</si>
  <si>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</si>
  <si>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</si>
  <si>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</si>
  <si>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</si>
  <si>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</si>
  <si>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</si>
  <si>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</si>
  <si>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</si>
  <si>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</si>
  <si>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</si>
  <si>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</si>
  <si>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</si>
  <si>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</si>
  <si>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</si>
  <si>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</si>
  <si>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</si>
  <si>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</si>
  <si>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</si>
  <si>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</si>
  <si>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</si>
  <si>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</si>
  <si>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</si>
  <si>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</si>
  <si>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</si>
  <si>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</si>
  <si>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</si>
  <si>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</si>
  <si>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</si>
  <si>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</si>
  <si>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</si>
  <si>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</si>
  <si>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</si>
  <si>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</si>
  <si>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</si>
  <si>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</si>
  <si>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</si>
  <si>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</si>
  <si>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</si>
  <si>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</si>
  <si>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</si>
  <si>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</si>
  <si>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</si>
  <si>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</si>
  <si>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</si>
  <si>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</si>
  <si>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</si>
  <si>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</si>
  <si>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</si>
  <si>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</si>
  <si>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</si>
  <si>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</si>
  <si>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</si>
  <si>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</si>
  <si>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</si>
  <si>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</si>
  <si>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</si>
  <si>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</si>
  <si>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</si>
  <si>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</si>
  <si>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</si>
  <si>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</si>
  <si>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</si>
  <si>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</si>
  <si>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</si>
  <si>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</si>
  <si>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</si>
  <si>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</si>
  <si>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</si>
  <si>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</si>
  <si>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</si>
  <si>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</si>
  <si>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</si>
  <si>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</si>
  <si>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</si>
  <si>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</si>
  <si>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</si>
  <si>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</si>
  <si>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</si>
  <si>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</si>
  <si>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</si>
  <si>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</si>
  <si>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</si>
  <si>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</si>
  <si>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</si>
  <si>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</si>
  <si>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</si>
  <si>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</si>
  <si>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</si>
  <si>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</si>
  <si>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</si>
  <si>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</si>
  <si>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</si>
  <si>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</si>
  <si>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</si>
  <si>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</si>
  <si>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</si>
  <si>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</si>
  <si>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</si>
  <si>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</si>
  <si>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</si>
  <si>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</si>
  <si>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</si>
  <si>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</si>
  <si>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</si>
  <si>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</si>
  <si>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</si>
  <si>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</si>
  <si>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</si>
  <si>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</si>
  <si>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</si>
  <si>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</si>
  <si>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</si>
  <si>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</si>
  <si>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</si>
  <si>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</si>
  <si>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</si>
  <si>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</si>
  <si>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</si>
  <si>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</si>
  <si>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</si>
  <si>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</si>
  <si>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</si>
  <si>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</si>
  <si>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</si>
  <si>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</si>
  <si>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</si>
  <si>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</si>
  <si>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</si>
  <si>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</si>
  <si>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</si>
  <si>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</si>
  <si>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</si>
  <si>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</si>
  <si>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</si>
  <si>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</si>
  <si>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</si>
  <si>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</si>
  <si>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</si>
  <si>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</si>
  <si>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</si>
  <si>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</si>
  <si>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</si>
  <si>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</si>
  <si>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</si>
  <si>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</si>
  <si>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</si>
  <si>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</si>
  <si>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</si>
  <si>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</si>
  <si>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</si>
  <si>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</si>
  <si>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</si>
  <si>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</si>
  <si>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</si>
  <si>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</si>
  <si>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</si>
  <si>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</si>
  <si>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</si>
  <si>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</si>
  <si>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</si>
  <si>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</si>
  <si>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</si>
  <si>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</si>
  <si>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</si>
  <si>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</si>
  <si>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</si>
  <si>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</si>
  <si>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</si>
  <si>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</si>
  <si>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</si>
  <si>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</si>
  <si>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</si>
  <si>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</si>
  <si>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</si>
  <si>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</si>
  <si>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</si>
  <si>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</si>
  <si>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</si>
  <si>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</si>
  <si>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</si>
  <si>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</si>
  <si>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</si>
  <si>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</si>
  <si>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</si>
  <si>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</si>
  <si>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</si>
  <si>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</si>
  <si>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</si>
  <si>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</si>
  <si>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</si>
  <si>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</si>
  <si>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</si>
  <si>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</si>
  <si>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</si>
  <si>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</si>
  <si>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</si>
  <si>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</si>
  <si>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</si>
  <si>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</si>
  <si>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</si>
  <si>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</si>
  <si>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</si>
  <si>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</si>
  <si>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</si>
  <si>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</si>
  <si>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</si>
  <si>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</si>
  <si>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</si>
  <si>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</si>
  <si>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</si>
  <si>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</si>
  <si>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</si>
  <si>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</si>
  <si>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</si>
  <si>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</si>
  <si>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</si>
  <si>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</si>
  <si>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</si>
  <si>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</si>
  <si>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</si>
  <si>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</si>
  <si>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</si>
  <si>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</si>
  <si>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</si>
  <si>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</si>
  <si>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</si>
  <si>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</si>
  <si>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</si>
  <si>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</si>
  <si>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</si>
  <si>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</si>
  <si>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</si>
  <si>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</si>
  <si>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</si>
  <si>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</si>
  <si>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</si>
  <si>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</si>
  <si>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</si>
  <si>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</si>
  <si>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</si>
  <si>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</si>
  <si>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</si>
  <si>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</si>
  <si>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</si>
  <si>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</si>
  <si>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</si>
  <si>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</si>
  <si>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</si>
  <si>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</si>
  <si>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</si>
  <si>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</si>
  <si>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</si>
  <si>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</si>
  <si>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</si>
  <si>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</si>
  <si>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</si>
  <si>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</si>
  <si>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</si>
  <si>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</si>
  <si>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</si>
  <si>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</si>
  <si>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</si>
  <si>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</si>
  <si>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</si>
  <si>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</si>
  <si>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</si>
  <si>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</si>
  <si>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</si>
  <si>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</si>
  <si>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</si>
  <si>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</si>
  <si>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</si>
  <si>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</si>
  <si>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</si>
  <si>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</si>
  <si>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</si>
  <si>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</si>
  <si>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</si>
  <si>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</si>
  <si>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</si>
  <si>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</si>
  <si>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</si>
  <si>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</si>
  <si>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</si>
  <si>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</si>
  <si>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</si>
  <si>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</si>
  <si>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</si>
  <si>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</si>
  <si>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</si>
  <si>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</si>
  <si>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</si>
  <si>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</si>
  <si>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</si>
  <si>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</si>
  <si>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</si>
  <si>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</si>
  <si>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</si>
  <si>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</si>
  <si>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</si>
  <si>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</si>
  <si>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</si>
  <si>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</si>
  <si>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</si>
  <si>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</si>
  <si>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</si>
  <si>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</si>
  <si>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</si>
  <si>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</si>
  <si>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</si>
  <si>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</si>
  <si>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</si>
  <si>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</si>
  <si>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</si>
  <si>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</si>
  <si>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</si>
  <si>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</si>
  <si>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</si>
  <si>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</si>
  <si>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</si>
  <si>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</si>
  <si>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</si>
  <si>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</si>
  <si>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</si>
  <si>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</si>
  <si>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</si>
  <si>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</si>
  <si>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</si>
  <si>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</si>
  <si>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</si>
  <si>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</si>
  <si>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</si>
  <si>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</si>
  <si>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</si>
  <si>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</si>
  <si>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</si>
  <si>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</si>
  <si>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</si>
  <si>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</si>
  <si>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</si>
  <si>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</si>
  <si>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</si>
  <si>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</si>
  <si>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</si>
  <si>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</si>
  <si>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</si>
  <si>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</si>
  <si>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</si>
  <si>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</si>
  <si>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</si>
  <si>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</si>
  <si>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</si>
  <si>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</si>
  <si>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</si>
  <si>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</si>
  <si>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</si>
  <si>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</si>
  <si>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</si>
  <si>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</si>
  <si>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</si>
  <si>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</si>
  <si>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</si>
  <si>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</si>
  <si>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</si>
  <si>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</si>
  <si>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</si>
  <si>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</si>
  <si>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</si>
  <si>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</si>
  <si>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</si>
  <si>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</si>
  <si>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</si>
  <si>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</si>
  <si>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</si>
  <si>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</si>
  <si>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</si>
  <si>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</si>
  <si>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</si>
  <si>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</si>
  <si>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</si>
  <si>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</si>
  <si>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</si>
  <si>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</si>
  <si>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</si>
  <si>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</si>
  <si>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</si>
  <si>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</si>
  <si>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</si>
  <si>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</si>
  <si>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</si>
  <si>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</si>
  <si>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</si>
  <si>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</si>
  <si>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</si>
  <si>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</si>
  <si>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</si>
  <si>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</si>
  <si>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</si>
  <si>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</si>
  <si>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</si>
  <si>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</si>
  <si>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</si>
  <si>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</si>
  <si>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</si>
  <si>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</si>
  <si>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</si>
  <si>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</si>
  <si>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</si>
  <si>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</si>
  <si>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</si>
  <si>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</si>
  <si>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</si>
  <si>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</si>
  <si>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</si>
  <si>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</si>
  <si>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</si>
  <si>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</si>
  <si>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</si>
  <si>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</si>
  <si>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</si>
  <si>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</si>
  <si>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</si>
  <si>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</si>
  <si>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</si>
  <si>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</si>
  <si>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</si>
  <si>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</si>
  <si>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</si>
  <si>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</si>
  <si>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</si>
  <si>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</si>
  <si>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</si>
  <si>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</si>
  <si>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</si>
  <si>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</si>
  <si>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</si>
  <si>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</si>
  <si>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</si>
  <si>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</si>
  <si>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</si>
  <si>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</si>
  <si>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</si>
  <si>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</si>
  <si>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</si>
  <si>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</si>
  <si>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</si>
  <si>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</si>
  <si>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</si>
  <si>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</si>
  <si>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</si>
  <si>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</si>
  <si>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</si>
  <si>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</si>
  <si>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</si>
  <si>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</si>
  <si>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</si>
  <si>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</si>
  <si>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</si>
  <si>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</si>
  <si>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</si>
  <si>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</si>
  <si>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</si>
  <si>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</si>
  <si>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</si>
  <si>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</si>
  <si>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</si>
  <si>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</si>
  <si>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</si>
  <si>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</si>
  <si>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</si>
  <si>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</si>
  <si>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</si>
  <si>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</si>
  <si>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</si>
  <si>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</si>
  <si>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</si>
  <si>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</si>
  <si>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</si>
  <si>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</si>
  <si>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</si>
  <si>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</si>
  <si>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</si>
  <si>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</si>
  <si>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</si>
  <si>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</si>
  <si>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</si>
  <si>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</si>
  <si>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</si>
  <si>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</si>
  <si>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</si>
  <si>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</si>
  <si>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</si>
  <si>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</si>
  <si>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</si>
  <si>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</si>
  <si>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</si>
  <si>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</si>
  <si>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</si>
  <si>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</si>
  <si>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</si>
  <si>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</si>
  <si>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</si>
  <si>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</si>
  <si>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</si>
  <si>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</si>
  <si>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</si>
  <si>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</si>
  <si>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</si>
  <si>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</si>
  <si>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</si>
  <si>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</si>
  <si>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</si>
  <si>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</si>
  <si>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</si>
  <si>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</si>
  <si>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</si>
  <si>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</si>
  <si>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</si>
  <si>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</si>
  <si>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</si>
  <si>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</si>
  <si>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</si>
  <si>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</si>
  <si>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</si>
  <si>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</si>
  <si>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</si>
  <si>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</si>
  <si>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</si>
  <si>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</si>
  <si>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</si>
  <si>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</si>
  <si>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</si>
  <si>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</si>
  <si>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</si>
  <si>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</si>
  <si>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</si>
  <si>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</si>
  <si>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</si>
  <si>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</si>
  <si>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</si>
  <si>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</si>
  <si>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</si>
  <si>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</si>
  <si>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</si>
  <si>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</si>
  <si>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</si>
  <si>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</si>
  <si>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</si>
  <si>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</si>
  <si>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</si>
  <si>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</si>
  <si>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</si>
  <si>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</si>
  <si>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</si>
  <si>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</si>
  <si>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</si>
  <si>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</si>
  <si>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</si>
  <si>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</si>
  <si>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</si>
  <si>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</si>
  <si>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</si>
  <si>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</si>
  <si>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</si>
  <si>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</si>
  <si>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</si>
  <si>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</si>
  <si>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</si>
  <si>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</si>
  <si>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</si>
  <si>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</si>
  <si>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</si>
  <si>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</si>
  <si>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</si>
  <si>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</si>
  <si>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</si>
  <si>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</si>
  <si>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</si>
  <si>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</si>
  <si>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</si>
  <si>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</si>
  <si>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</si>
  <si>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</si>
  <si>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</si>
  <si>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</si>
  <si>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</si>
  <si>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</si>
  <si>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</si>
  <si>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</si>
  <si>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</si>
  <si>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</si>
  <si>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</si>
  <si>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</si>
  <si>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</si>
  <si>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</si>
  <si>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</si>
  <si>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</si>
  <si>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</si>
  <si>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</si>
  <si>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</si>
  <si>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</si>
  <si>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</si>
  <si>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</si>
  <si>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</si>
  <si>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</si>
  <si>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</si>
  <si>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</si>
  <si>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</si>
  <si>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</si>
  <si>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</si>
  <si>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</si>
  <si>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</si>
  <si>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</si>
  <si>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</si>
  <si>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</si>
  <si>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</si>
  <si>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</si>
  <si>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</si>
  <si>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</si>
  <si>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</si>
  <si>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</si>
  <si>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</si>
  <si>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</si>
  <si>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</si>
  <si>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</si>
  <si>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</si>
  <si>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</si>
  <si>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</si>
  <si>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</si>
  <si>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</si>
  <si>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</si>
  <si>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</si>
  <si>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</si>
  <si>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</si>
  <si>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</si>
  <si>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</si>
  <si>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</si>
  <si>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</si>
  <si>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</si>
  <si>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</si>
  <si>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</si>
  <si>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</si>
  <si>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</si>
  <si>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</si>
  <si>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</si>
  <si>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</si>
  <si>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</si>
  <si>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</si>
  <si>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</si>
  <si>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</si>
  <si>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</si>
  <si>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</si>
  <si>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</si>
  <si>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</si>
  <si>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</si>
  <si>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</si>
  <si>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</si>
  <si>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</si>
  <si>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</si>
  <si>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</si>
  <si>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</si>
  <si>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</si>
  <si>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</si>
  <si>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</si>
  <si>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</si>
  <si>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</si>
  <si>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</si>
  <si>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</si>
  <si>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</si>
  <si>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</si>
  <si>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</si>
  <si>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</si>
  <si>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</si>
  <si>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</si>
  <si>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</si>
  <si>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</si>
  <si>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</si>
  <si>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</si>
  <si>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</si>
  <si>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</si>
  <si>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</si>
  <si>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</si>
  <si>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</si>
  <si>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</si>
  <si>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</si>
  <si>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</si>
  <si>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</si>
  <si>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</si>
  <si>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</si>
  <si>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</si>
  <si>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</si>
  <si>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</si>
  <si>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</si>
  <si>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</si>
  <si>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</si>
  <si>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</si>
  <si>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</si>
  <si>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</si>
  <si>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</si>
  <si>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</si>
  <si>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</si>
  <si>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</si>
  <si>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</si>
  <si>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</si>
  <si>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</si>
  <si>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</si>
  <si>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</si>
  <si>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</si>
  <si>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</si>
  <si>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</si>
  <si>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</si>
  <si>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</si>
  <si>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</si>
  <si>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</si>
  <si>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</si>
  <si>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</si>
  <si>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</si>
  <si>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</si>
  <si>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</si>
  <si>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</si>
  <si>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</si>
  <si>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</si>
  <si>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</si>
  <si>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</si>
  <si>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</si>
  <si>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</si>
  <si>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</si>
  <si>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</si>
  <si>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</si>
  <si>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</si>
  <si>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</si>
  <si>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</si>
  <si>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</si>
  <si>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</si>
  <si>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</si>
  <si>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</si>
  <si>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</si>
  <si>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</si>
  <si>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</si>
  <si>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</si>
  <si>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</si>
  <si>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</si>
  <si>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</si>
  <si>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</si>
  <si>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</si>
  <si>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</si>
  <si>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</si>
  <si>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</si>
  <si>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</si>
  <si>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</si>
  <si>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</si>
  <si>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</si>
  <si>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</si>
  <si>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</si>
  <si>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</si>
  <si>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</si>
  <si>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</si>
  <si>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</si>
  <si>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</si>
  <si>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</si>
  <si>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</si>
  <si>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</si>
  <si>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</si>
  <si>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</si>
  <si>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</si>
  <si>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</si>
  <si>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</si>
  <si>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</si>
  <si>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</si>
  <si>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</si>
  <si>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</si>
  <si>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</si>
  <si>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</si>
  <si>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</si>
  <si>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</si>
  <si>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</si>
  <si>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</si>
  <si>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</si>
  <si>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</si>
  <si>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</si>
  <si>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</si>
  <si>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</si>
  <si>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</si>
  <si>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</si>
  <si>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</si>
  <si>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</si>
  <si>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</si>
  <si>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</si>
  <si>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</si>
  <si>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</si>
  <si>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</si>
  <si>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</si>
  <si>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</si>
  <si>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</si>
  <si>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</si>
  <si>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</si>
  <si>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</si>
  <si>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</si>
  <si>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</si>
  <si>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</si>
  <si>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</si>
  <si>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</si>
  <si>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</si>
  <si>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</si>
  <si>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</si>
  <si>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</si>
  <si>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</si>
  <si>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</si>
  <si>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</si>
  <si>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</si>
  <si>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</si>
  <si>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</si>
  <si>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</si>
  <si>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</si>
  <si>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</si>
  <si>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</si>
  <si>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</si>
  <si>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</si>
  <si>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</si>
  <si>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</si>
  <si>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</si>
  <si>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</si>
  <si>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</si>
  <si>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</si>
  <si>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</si>
  <si>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</si>
  <si>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</si>
  <si>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</si>
  <si>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</si>
  <si>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</si>
  <si>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</si>
  <si>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</si>
  <si>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</si>
  <si>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</si>
  <si>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</si>
  <si>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</si>
  <si>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</si>
  <si>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</si>
  <si>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</si>
  <si>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</si>
  <si>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</si>
  <si>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</si>
  <si>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</si>
  <si>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</si>
  <si>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</si>
  <si>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</si>
  <si>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</si>
  <si>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</si>
  <si>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</si>
  <si>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</si>
  <si>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</si>
  <si>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</si>
  <si>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</si>
  <si>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</si>
  <si>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</si>
  <si>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</si>
  <si>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</si>
  <si>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</si>
  <si>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</si>
  <si>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</si>
  <si>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</si>
  <si>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</si>
  <si>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</si>
  <si>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</si>
  <si>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</si>
  <si>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</si>
  <si>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</si>
  <si>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</si>
  <si>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</si>
  <si>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</si>
  <si>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</si>
  <si>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</si>
  <si>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</si>
  <si>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</si>
  <si>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</si>
  <si>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</si>
  <si>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</si>
  <si>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</si>
  <si>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</si>
  <si>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</si>
  <si>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</si>
  <si>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</si>
  <si>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</si>
  <si>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</si>
  <si>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</si>
  <si>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</si>
  <si>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</si>
  <si>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</si>
  <si>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</si>
  <si>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</si>
  <si>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</si>
  <si>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</si>
  <si>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</si>
  <si>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</si>
  <si>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</si>
  <si>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</si>
  <si>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</si>
  <si>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</si>
  <si>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</si>
  <si>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</si>
  <si>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</si>
  <si>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</si>
  <si>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</si>
  <si>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</si>
  <si>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</si>
  <si>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</si>
  <si>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</si>
  <si>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</si>
  <si>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</si>
  <si>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</si>
  <si>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</si>
  <si>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</si>
  <si>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</si>
  <si>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</si>
  <si>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</si>
  <si>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</si>
  <si>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</si>
  <si>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</si>
  <si>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</si>
  <si>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</si>
  <si>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</si>
  <si>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</si>
  <si>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</si>
  <si>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</si>
  <si>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</si>
  <si>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</si>
  <si>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</si>
  <si>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</si>
  <si>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</si>
  <si>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</si>
  <si>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</si>
  <si>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</si>
  <si>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</si>
  <si>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</si>
  <si>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</si>
  <si>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</si>
  <si>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</si>
  <si>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</si>
  <si>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</si>
  <si>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</si>
  <si>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</si>
  <si>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</si>
  <si>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</si>
  <si>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</si>
  <si>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</si>
  <si>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</si>
  <si>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</si>
  <si>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</si>
  <si>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</si>
  <si>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</si>
  <si>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</si>
  <si>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</si>
  <si>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</si>
  <si>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</si>
  <si>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</si>
  <si>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</si>
  <si>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</si>
  <si>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</si>
  <si>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</si>
  <si>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</si>
  <si>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</si>
  <si>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</si>
  <si>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</si>
  <si>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</si>
  <si>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</si>
  <si>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</si>
  <si>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</si>
  <si>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</si>
  <si>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</si>
  <si>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</si>
  <si>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</si>
  <si>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</si>
  <si>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</si>
  <si>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</si>
  <si>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</si>
  <si>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</si>
  <si>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</si>
  <si>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</si>
  <si>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</si>
  <si>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</si>
  <si>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</si>
  <si>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</si>
  <si>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</si>
  <si>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</si>
  <si>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</si>
  <si>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</si>
  <si>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</si>
  <si>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</si>
  <si>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</si>
  <si>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</si>
  <si>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</si>
  <si>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</si>
  <si>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</si>
  <si>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</si>
  <si>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</si>
  <si>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</si>
  <si>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</si>
  <si>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</si>
  <si>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</si>
  <si>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</si>
  <si>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</si>
  <si>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</si>
  <si>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</si>
  <si>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</si>
  <si>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</si>
  <si>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</si>
  <si>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</si>
  <si>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</si>
  <si>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</si>
  <si>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</si>
  <si>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</si>
  <si>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</si>
  <si>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</si>
  <si>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</si>
  <si>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</si>
  <si>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</si>
  <si>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</si>
  <si>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</si>
  <si>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</si>
  <si>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</si>
  <si>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</si>
  <si>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</si>
  <si>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</si>
  <si>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</si>
  <si>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</si>
  <si>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</si>
  <si>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</si>
  <si>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</si>
  <si>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</si>
  <si>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</si>
  <si>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</si>
  <si>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</si>
  <si>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</si>
  <si>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</si>
  <si>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</si>
  <si>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</si>
  <si>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</si>
  <si>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</si>
  <si>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</si>
  <si>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</si>
  <si>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</si>
  <si>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</si>
  <si>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</si>
  <si>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</si>
  <si>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</si>
  <si>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</si>
  <si>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</si>
  <si>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</si>
  <si>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</si>
  <si>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</si>
  <si>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</si>
  <si>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</si>
  <si>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</si>
  <si>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</si>
  <si>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</si>
  <si>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</si>
  <si>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</si>
  <si>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</si>
  <si>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</si>
  <si>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</si>
  <si>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</si>
  <si>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</si>
  <si>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</si>
  <si>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</si>
  <si>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</si>
  <si>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</si>
  <si>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</si>
  <si>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</si>
  <si>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</si>
  <si>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</si>
  <si>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</si>
  <si>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</si>
  <si>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</si>
  <si>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</si>
  <si>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</si>
  <si>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</si>
  <si>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</si>
  <si>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</si>
  <si>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</si>
  <si>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</si>
  <si>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</si>
  <si>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</si>
  <si>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</si>
  <si>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</si>
  <si>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</si>
  <si>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</si>
  <si>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</si>
  <si>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</si>
  <si>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</si>
  <si>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</si>
  <si>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</si>
  <si>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</si>
  <si>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</si>
  <si>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</si>
  <si>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</si>
  <si>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</si>
  <si>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</si>
  <si>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</si>
  <si>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</si>
  <si>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</si>
  <si>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</si>
  <si>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</si>
  <si>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</si>
  <si>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</si>
  <si>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</si>
  <si>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</si>
  <si>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</si>
  <si>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</si>
  <si>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</si>
  <si>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</si>
  <si>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</si>
  <si>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</si>
  <si>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</si>
  <si>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</si>
  <si>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</si>
  <si>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</si>
  <si>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</si>
  <si>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</si>
  <si>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</si>
  <si>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</si>
  <si>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</si>
  <si>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</si>
  <si>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</si>
  <si>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</si>
  <si>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</si>
  <si>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</si>
  <si>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</si>
  <si>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</si>
  <si>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</si>
  <si>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</si>
  <si>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</si>
  <si>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</si>
  <si>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</si>
  <si>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</si>
  <si>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</si>
  <si>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</si>
  <si>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</si>
  <si>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</si>
  <si>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</si>
  <si>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</si>
  <si>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</si>
  <si>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</si>
  <si>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</si>
  <si>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</si>
  <si>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</si>
  <si>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</si>
  <si>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</si>
  <si>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</si>
  <si>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</si>
  <si>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</si>
  <si>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</si>
  <si>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</si>
  <si>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</si>
  <si>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</si>
  <si>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</si>
  <si>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</si>
  <si>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</si>
  <si>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</si>
  <si>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</si>
  <si>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</si>
  <si>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</si>
  <si>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</si>
  <si>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</si>
  <si>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</si>
  <si>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</si>
  <si>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</si>
  <si>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</si>
  <si>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</si>
  <si>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</si>
  <si>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</si>
  <si>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</si>
  <si>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</si>
  <si>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</si>
  <si>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</si>
  <si>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</si>
  <si>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</si>
  <si>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</si>
  <si>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</si>
  <si>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</si>
  <si>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</si>
  <si>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</si>
  <si>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</si>
  <si>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</si>
  <si>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</si>
  <si>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</si>
  <si>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</si>
  <si>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</si>
  <si>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</si>
  <si>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</si>
  <si>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</si>
  <si>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</si>
  <si>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</si>
  <si>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</si>
  <si>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</si>
  <si>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</si>
  <si>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</si>
  <si>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</si>
  <si>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</si>
  <si>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</si>
  <si>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</si>
  <si>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</si>
  <si>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</si>
  <si>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</si>
  <si>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</si>
  <si>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</si>
  <si>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</si>
  <si>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</si>
  <si>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</si>
  <si>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</si>
  <si>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</si>
  <si>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</si>
  <si>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</si>
  <si>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</si>
  <si>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</si>
  <si>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</si>
  <si>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</si>
  <si>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</si>
  <si>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</si>
  <si>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</si>
  <si>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</si>
  <si>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</si>
  <si>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</si>
  <si>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</si>
  <si>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</si>
  <si>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</si>
  <si>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</si>
  <si>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</si>
  <si>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</si>
  <si>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</si>
  <si>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</si>
  <si>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</si>
  <si>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</si>
  <si>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</si>
  <si>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</si>
  <si>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</si>
  <si>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</si>
  <si>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</si>
  <si>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</si>
  <si>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</si>
  <si>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</si>
  <si>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</si>
  <si>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</si>
  <si>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</si>
  <si>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</si>
  <si>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</si>
  <si>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</si>
  <si>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</si>
  <si>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</si>
  <si>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</si>
  <si>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</si>
  <si>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</si>
  <si>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</si>
  <si>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</si>
  <si>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</si>
  <si>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</si>
  <si>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</si>
  <si>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</si>
  <si>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</si>
  <si>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</si>
  <si>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</si>
  <si>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</si>
  <si>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</si>
  <si>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</si>
  <si>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</si>
  <si>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</si>
  <si>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</si>
  <si>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</si>
  <si>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</si>
  <si>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</si>
  <si>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</si>
  <si>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</si>
  <si>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</si>
  <si>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</si>
  <si>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</si>
  <si>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</si>
  <si>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</si>
  <si>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</si>
  <si>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</si>
  <si>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</si>
  <si>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</si>
  <si>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</si>
  <si>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</si>
  <si>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</si>
  <si>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</si>
  <si>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</si>
  <si>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</si>
  <si>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</si>
  <si>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</si>
  <si>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</si>
  <si>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</si>
  <si>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</si>
  <si>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</si>
  <si>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</si>
  <si>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</si>
  <si>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</si>
  <si>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</si>
  <si>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</si>
  <si>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</si>
  <si>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</si>
  <si>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</si>
  <si>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</si>
  <si>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</si>
  <si>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</si>
  <si>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</si>
  <si>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</si>
  <si>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</si>
  <si>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</si>
  <si>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</si>
  <si>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</si>
  <si>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</si>
  <si>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</si>
  <si>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</si>
  <si>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</si>
  <si>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</si>
  <si>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</si>
  <si>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</si>
  <si>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</si>
  <si>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</si>
  <si>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</si>
  <si>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</si>
  <si>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</si>
  <si>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</si>
  <si>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</si>
  <si>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</si>
  <si>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</si>
  <si>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</si>
  <si>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</si>
  <si>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</si>
  <si>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</si>
  <si>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</si>
  <si>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</si>
  <si>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</si>
  <si>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</si>
  <si>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</si>
  <si>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</si>
  <si>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</si>
  <si>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</si>
  <si>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</si>
  <si>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</si>
  <si>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</si>
  <si>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</si>
  <si>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</si>
  <si>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</si>
  <si>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</si>
  <si>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</si>
  <si>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</si>
  <si>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</si>
  <si>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</si>
  <si>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</si>
  <si>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</si>
  <si>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</si>
  <si>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</si>
  <si>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</si>
  <si>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</si>
  <si>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</si>
  <si>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</si>
  <si>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</si>
  <si>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</si>
  <si>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</si>
  <si>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</si>
  <si>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</si>
  <si>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</si>
  <si>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</si>
  <si>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</si>
  <si>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</si>
  <si>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</si>
  <si>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</si>
  <si>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</si>
  <si>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</si>
  <si>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</si>
  <si>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</si>
  <si>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</si>
  <si>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</si>
  <si>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</si>
  <si>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</si>
  <si>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</si>
  <si>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</si>
  <si>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</si>
  <si>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</si>
  <si>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</si>
  <si>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</si>
  <si>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Count of outcome</t>
  </si>
  <si>
    <t>Column Labels</t>
  </si>
  <si>
    <t>(All)</t>
  </si>
  <si>
    <t>Sub-category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</si>
  <si>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</si>
  <si>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</si>
  <si>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</si>
  <si>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</si>
  <si>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</si>
  <si>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</si>
  <si>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</si>
  <si>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</si>
  <si>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</si>
  <si>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</si>
  <si>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</si>
  <si>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</si>
  <si>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</si>
  <si>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</si>
  <si>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</si>
  <si>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</si>
  <si>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</si>
  <si>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</si>
  <si>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</si>
  <si>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</si>
  <si>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</si>
  <si>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</si>
  <si>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</si>
  <si>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</si>
  <si>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</si>
  <si>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</si>
  <si>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</si>
  <si>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</si>
  <si>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</si>
  <si>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</si>
  <si>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</si>
  <si>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</si>
  <si>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</si>
  <si>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</si>
  <si>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</si>
  <si>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</si>
  <si>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</si>
  <si>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</si>
  <si>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</si>
  <si>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</si>
  <si>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</si>
  <si>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</si>
  <si>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</si>
  <si>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</si>
  <si>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</si>
  <si>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</si>
  <si>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</si>
  <si>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</si>
  <si>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</si>
  <si>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</si>
  <si>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</si>
  <si>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</si>
  <si>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</si>
  <si>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</si>
  <si>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</si>
  <si>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</si>
  <si>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</si>
  <si>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</si>
  <si>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</si>
  <si>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</si>
  <si>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Median</t>
  </si>
  <si>
    <t>Mean</t>
  </si>
  <si>
    <t>Min</t>
  </si>
  <si>
    <t>Max</t>
  </si>
  <si>
    <t>Variance</t>
  </si>
  <si>
    <t>Standard Deviation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</si>
  <si>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</si>
  <si>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</si>
  <si>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The variance of the data is high for both which inclines for the mean that outliers are skewing the results. The median is the better choice for summarization</t>
  </si>
  <si>
    <t>Just from the data and based on the variance and standard deviation, it seems to be more variable with successful campaigns. I think it makes sense in the way that the more backers you get the more likely you succeed.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</si>
</sst>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C00000"/>
      </font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C00000"/>
      </font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C00000"/>
      </font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C00000"/>
      </font>
      <fill>
        <patternFill>
          <bgColor theme="6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[CrowdfundingBookHW.xlsx]Cateogry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'Cateogry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B-403F-8170-F0FDE60463E9}"/>
            </c:ext>
          </c:extLst>
        </c:ser>
        <c:ser>
          <c:idx val="1"/>
          <c:order val="1"/>
          <c:tx>
            <c:strRef>
              <c:f>'Cateogry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B-403F-8170-F0FDE60463E9}"/>
            </c:ext>
          </c:extLst>
        </c:ser>
        <c:ser>
          <c:idx val="2"/>
          <c:order val="2"/>
          <c:tx>
            <c:strRef>
              <c:f>'Cateogry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B-403F-8170-F0FDE60463E9}"/>
            </c:ext>
          </c:extLst>
        </c:ser>
        <c:ser>
          <c:idx val="3"/>
          <c:order val="3"/>
          <c:tx>
            <c:strRef>
              <c:f>'Cateogry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BB-403F-8170-F0FDE604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2101663"/>
        <c:axId val="1332102143"/>
      </c:barChart>
      <c:catAx>
        <c:axId val="13321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2143"/>
        <c:crosses val="autoZero"/>
        <c:auto val="1"/>
        <c:lblAlgn val="ctr"/>
        <c:lblOffset val="100"/>
        <c:noMultiLvlLbl val="0"/>
      </c:catAx>
      <c:valAx>
        <c:axId val="13321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[CrowdfundingBookHW.xlsx]Sub-Cateogry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'Sub-Cateogry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'Sub-Cateogry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'Sub-Cateogry Pivot'!$B$5:$B$29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1-45D0-87E8-0FE6EECF3B21}"/>
            </c:ext>
          </c:extLst>
        </c:ser>
        <c:ser>
          <c:idx val="1"/>
          <c:order val="1"/>
          <c:tx>
            <c:strRef>
              <c:f>'Sub-Cateogry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'Sub-Cateogry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'Sub-Cateogry Pivot'!$C$5:$C$29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1-45D0-87E8-0FE6EECF3B21}"/>
            </c:ext>
          </c:extLst>
        </c:ser>
        <c:ser>
          <c:idx val="2"/>
          <c:order val="2"/>
          <c:tx>
            <c:strRef>
              <c:f>'Sub-Cateogry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'Sub-Cateogry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'Sub-Cateogry Pivot'!$D$5:$D$29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1-45D0-87E8-0FE6EECF3B21}"/>
            </c:ext>
          </c:extLst>
        </c:ser>
        <c:ser>
          <c:idx val="3"/>
          <c:order val="3"/>
          <c:tx>
            <c:strRef>
              <c:f>'Sub-Cateogry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'Sub-Cateogry Pivot'!$A$5:$A$29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'Sub-Cateogry Pivot'!$E$5:$E$29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1-45D0-87E8-0FE6EECF3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6644351"/>
        <c:axId val="1295362271"/>
      </c:barChart>
      <c:catAx>
        <c:axId val="12966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62271"/>
        <c:crosses val="autoZero"/>
        <c:auto val="1"/>
        <c:lblAlgn val="ctr"/>
        <c:lblOffset val="100"/>
        <c:noMultiLvlLbl val="0"/>
      </c:catAx>
      <c:valAx>
        <c:axId val="1295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[CrowdfundingBookHW.xlsx]Month Pivot!PivotTable6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4-40FE-9FCE-188055DAA2F3}"/>
            </c:ext>
          </c:extLst>
        </c:ser>
        <c:ser>
          <c:idx val="1"/>
          <c:order val="1"/>
          <c:tx>
            <c:strRef>
              <c:f>'Month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74-40FE-9FCE-188055DAA2F3}"/>
            </c:ext>
          </c:extLst>
        </c:ser>
        <c:ser>
          <c:idx val="2"/>
          <c:order val="2"/>
          <c:tx>
            <c:strRef>
              <c:f>'Month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4-40FE-9FCE-188055DAA2F3}"/>
            </c:ext>
          </c:extLst>
        </c:ser>
        <c:ser>
          <c:idx val="3"/>
          <c:order val="3"/>
          <c:tx>
            <c:strRef>
              <c:f>'Month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74-40FE-9FCE-188055DAA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645791"/>
        <c:axId val="1296644831"/>
      </c:lineChart>
      <c:catAx>
        <c:axId val="129664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4831"/>
        <c:crosses val="autoZero"/>
        <c:auto val="1"/>
        <c:lblAlgn val="ctr"/>
        <c:lblOffset val="100"/>
        <c:noMultiLvlLbl val="0"/>
      </c:catAx>
      <c:valAx>
        <c:axId val="1296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4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A-410F-BE36-7313A69DEEB9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A-410F-BE36-7313A69DEEB9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4A-410F-BE36-7313A69D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44271"/>
        <c:axId val="125684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4A-410F-BE36-7313A69DEE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24A-410F-BE36-7313A69DEE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4A-410F-BE36-7313A69DEE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4A-410F-BE36-7313A69DEEB9}"/>
                  </c:ext>
                </c:extLst>
              </c15:ser>
            </c15:filteredLineSeries>
          </c:ext>
        </c:extLst>
      </c:lineChart>
      <c:catAx>
        <c:axId val="125684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4751"/>
        <c:crosses val="autoZero"/>
        <c:auto val="1"/>
        <c:lblAlgn val="ctr"/>
        <c:lblOffset val="100"/>
        <c:noMultiLvlLbl val="0"/>
      </c:catAx>
      <c:valAx>
        <c:axId val="125684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4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Successful Box and Whiskers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Box and Whiskers</a:t>
          </a:r>
        </a:p>
      </cx:txPr>
    </cx:title>
    <cx:plotArea>
      <cx:plotAreaRegion>
        <cx:series layoutId="boxWhisker" uniqueId="{8E97A065-A349-4C2E-A1D5-DD0E96CFB8DB}">
          <cx:tx>
            <cx:txData>
              <cx:f>_xlchart.v1.5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Failed Box and Whiskers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Box and Whiskers</a:t>
          </a:r>
        </a:p>
      </cx:txPr>
    </cx:title>
    <cx:plotArea>
      <cx:plotAreaRegion>
        <cx:series layoutId="boxWhisker" uniqueId="{89D7FDBC-BE80-4797-910D-6240A71D74D3}">
          <cx:tx>
            <cx:txData>
              <cx:f>_xlchart.v1.0</cx:f>
              <cx:v>outcome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97B44C5-A2C0-4B6A-9649-BAEF19243940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Failed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Failed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3</xdr:row>
      <xdr:rowOff>9524</xdr:rowOff>
    </xdr:from>
    <xdr:to>
      <xdr:col>18</xdr:col>
      <xdr:colOff>523875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660BA-4234-4940-3A88-D8B715E2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4</xdr:row>
      <xdr:rowOff>133349</xdr:rowOff>
    </xdr:from>
    <xdr:to>
      <xdr:col>18</xdr:col>
      <xdr:colOff>66674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0B81-CB5F-A372-9D22-03F75E4D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0</xdr:rowOff>
    </xdr:from>
    <xdr:to>
      <xdr:col>18</xdr:col>
      <xdr:colOff>95250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B7293-1CCF-2738-9D98-6E3CB0971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8</xdr:col>
      <xdr:colOff>38101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CC5B6E-9C36-70B3-933B-109BDC77E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4</xdr:row>
      <xdr:rowOff>47625</xdr:rowOff>
    </xdr:from>
    <xdr:to>
      <xdr:col>11</xdr:col>
      <xdr:colOff>447675</xdr:colOff>
      <xdr:row>23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9BABDC-DAE8-ECFE-785C-0943C7D7E5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19624" y="847725"/>
              <a:ext cx="3533776" cy="394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542923</xdr:colOff>
      <xdr:row>4</xdr:row>
      <xdr:rowOff>47624</xdr:rowOff>
    </xdr:from>
    <xdr:to>
      <xdr:col>16</xdr:col>
      <xdr:colOff>504825</xdr:colOff>
      <xdr:row>25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E97711B-204F-1B52-B63B-D086E02B7C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8648" y="847724"/>
              <a:ext cx="4276727" cy="43338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Yang" refreshedDate="45586.009531365744" createdVersion="8" refreshedVersion="8" minRefreshableVersion="3" recordCount="1000" xr:uid="{A6FD656D-4BC1-4D81-8F18-8BE11A306A44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EFD87-3925-4658-948E-F0726EFF224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712E89-3ABB-4879-981E-9B31FEEEEB0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16A3F5-CE25-4C3B-A1C7-30759CB0663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 defaultSubtotal="0">
      <items count="879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C6A86-7821-42FE-B95E-6B3FE1D7EB17}">
  <dimension ref="A1:F14"/>
  <sheetViews>
    <sheetView workbookViewId="0">
      <selection activeCell="B1" sqref="B1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6</v>
      </c>
      <c r="B1" t="s">
        <v>2045</v>
      </c>
    </row>
    <row r="3" spans="1:6" x14ac:dyDescent="0.5">
      <c r="A3" s="6" t="s">
        <v>2043</v>
      </c>
      <c r="B3" s="6" t="s">
        <v>2044</v>
      </c>
    </row>
    <row r="4" spans="1:6" x14ac:dyDescent="0.5">
      <c r="A4" s="6" t="s">
        <v>2041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7" t="s">
        <v>2040</v>
      </c>
      <c r="E8">
        <v>4</v>
      </c>
      <c r="F8">
        <v>4</v>
      </c>
    </row>
    <row r="9" spans="1:6" x14ac:dyDescent="0.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7" t="s">
        <v>2037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7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7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3051-841D-4178-B09E-9D44106BE38E}">
  <dimension ref="A1:F29"/>
  <sheetViews>
    <sheetView workbookViewId="0"/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6</v>
      </c>
      <c r="B1" t="s">
        <v>2045</v>
      </c>
    </row>
    <row r="3" spans="1:6" x14ac:dyDescent="0.5">
      <c r="A3" s="6" t="s">
        <v>2043</v>
      </c>
      <c r="B3" s="6" t="s">
        <v>2044</v>
      </c>
    </row>
    <row r="4" spans="1:6" x14ac:dyDescent="0.5">
      <c r="A4" s="6" t="s">
        <v>2041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5">
      <c r="A5" s="7" t="s">
        <v>2057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5">
      <c r="A6" s="7" t="s">
        <v>2070</v>
      </c>
      <c r="E6">
        <v>4</v>
      </c>
      <c r="F6">
        <v>4</v>
      </c>
    </row>
    <row r="7" spans="1:6" x14ac:dyDescent="0.5">
      <c r="A7" s="7" t="s">
        <v>2051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5">
      <c r="A8" s="7" t="s">
        <v>2053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5">
      <c r="A9" s="7" t="s">
        <v>2052</v>
      </c>
      <c r="C9">
        <v>8</v>
      </c>
      <c r="E9">
        <v>10</v>
      </c>
      <c r="F9">
        <v>18</v>
      </c>
    </row>
    <row r="10" spans="1:6" x14ac:dyDescent="0.5">
      <c r="A10" s="7" t="s">
        <v>2060</v>
      </c>
      <c r="B10">
        <v>1</v>
      </c>
      <c r="C10">
        <v>7</v>
      </c>
      <c r="E10">
        <v>9</v>
      </c>
      <c r="F10">
        <v>17</v>
      </c>
    </row>
    <row r="11" spans="1:6" x14ac:dyDescent="0.5">
      <c r="A11" s="7" t="s">
        <v>2047</v>
      </c>
      <c r="B11">
        <v>4</v>
      </c>
      <c r="C11">
        <v>20</v>
      </c>
      <c r="E11">
        <v>22</v>
      </c>
      <c r="F11">
        <v>46</v>
      </c>
    </row>
    <row r="12" spans="1:6" x14ac:dyDescent="0.5">
      <c r="A12" s="7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5">
      <c r="A13" s="7" t="s">
        <v>2064</v>
      </c>
      <c r="B13">
        <v>1</v>
      </c>
      <c r="C13">
        <v>6</v>
      </c>
      <c r="E13">
        <v>10</v>
      </c>
      <c r="F13">
        <v>17</v>
      </c>
    </row>
    <row r="14" spans="1:6" x14ac:dyDescent="0.5">
      <c r="A14" s="7" t="s">
        <v>2063</v>
      </c>
      <c r="C14">
        <v>3</v>
      </c>
      <c r="E14">
        <v>4</v>
      </c>
      <c r="F14">
        <v>7</v>
      </c>
    </row>
    <row r="15" spans="1:6" x14ac:dyDescent="0.5">
      <c r="A15" s="7" t="s">
        <v>2067</v>
      </c>
      <c r="C15">
        <v>8</v>
      </c>
      <c r="D15">
        <v>1</v>
      </c>
      <c r="E15">
        <v>4</v>
      </c>
      <c r="F15">
        <v>13</v>
      </c>
    </row>
    <row r="16" spans="1:6" x14ac:dyDescent="0.5">
      <c r="A16" s="7" t="s">
        <v>2056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5">
      <c r="A17" s="7" t="s">
        <v>2061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5">
      <c r="A18" s="7" t="s">
        <v>2050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5">
      <c r="A19" s="7" t="s">
        <v>2062</v>
      </c>
      <c r="C19">
        <v>4</v>
      </c>
      <c r="E19">
        <v>4</v>
      </c>
      <c r="F19">
        <v>8</v>
      </c>
    </row>
    <row r="20" spans="1:6" x14ac:dyDescent="0.5">
      <c r="A20" s="7" t="s">
        <v>2048</v>
      </c>
      <c r="B20">
        <v>6</v>
      </c>
      <c r="C20">
        <v>30</v>
      </c>
      <c r="E20">
        <v>49</v>
      </c>
      <c r="F20">
        <v>85</v>
      </c>
    </row>
    <row r="21" spans="1:6" x14ac:dyDescent="0.5">
      <c r="A21" s="7" t="s">
        <v>2069</v>
      </c>
      <c r="C21">
        <v>9</v>
      </c>
      <c r="E21">
        <v>5</v>
      </c>
      <c r="F21">
        <v>14</v>
      </c>
    </row>
    <row r="22" spans="1:6" x14ac:dyDescent="0.5">
      <c r="A22" s="7" t="s">
        <v>2059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5">
      <c r="A23" s="7" t="s">
        <v>2066</v>
      </c>
      <c r="B23">
        <v>3</v>
      </c>
      <c r="C23">
        <v>3</v>
      </c>
      <c r="E23">
        <v>11</v>
      </c>
      <c r="F23">
        <v>17</v>
      </c>
    </row>
    <row r="24" spans="1:6" x14ac:dyDescent="0.5">
      <c r="A24" s="7" t="s">
        <v>2065</v>
      </c>
      <c r="C24">
        <v>7</v>
      </c>
      <c r="E24">
        <v>14</v>
      </c>
      <c r="F24">
        <v>21</v>
      </c>
    </row>
    <row r="25" spans="1:6" x14ac:dyDescent="0.5">
      <c r="A25" s="7" t="s">
        <v>2058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5">
      <c r="A26" s="7" t="s">
        <v>2055</v>
      </c>
      <c r="C26">
        <v>16</v>
      </c>
      <c r="D26">
        <v>1</v>
      </c>
      <c r="E26">
        <v>28</v>
      </c>
      <c r="F26">
        <v>45</v>
      </c>
    </row>
    <row r="27" spans="1:6" x14ac:dyDescent="0.5">
      <c r="A27" s="7" t="s">
        <v>2049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5">
      <c r="A28" s="7" t="s">
        <v>2068</v>
      </c>
      <c r="E28">
        <v>3</v>
      </c>
      <c r="F28">
        <v>3</v>
      </c>
    </row>
    <row r="29" spans="1:6" x14ac:dyDescent="0.5">
      <c r="A29" s="7" t="s">
        <v>2042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80A4-8146-447C-B4F4-A305CB8BFE67}">
  <dimension ref="A1:F18"/>
  <sheetViews>
    <sheetView workbookViewId="0">
      <selection activeCell="A4" sqref="A4"/>
    </sheetView>
  </sheetViews>
  <sheetFormatPr defaultRowHeight="15.75" x14ac:dyDescent="0.5"/>
  <cols>
    <col min="1" max="1" width="27.81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6" t="s">
        <v>2031</v>
      </c>
      <c r="B1" t="s">
        <v>2045</v>
      </c>
    </row>
    <row r="2" spans="1:6" x14ac:dyDescent="0.5">
      <c r="A2" s="6" t="s">
        <v>2085</v>
      </c>
      <c r="B2" t="s">
        <v>2045</v>
      </c>
    </row>
    <row r="4" spans="1:6" x14ac:dyDescent="0.5">
      <c r="A4" s="6" t="s">
        <v>2043</v>
      </c>
      <c r="B4" s="6" t="s">
        <v>2044</v>
      </c>
    </row>
    <row r="5" spans="1:6" x14ac:dyDescent="0.5">
      <c r="A5" s="6" t="s">
        <v>2041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5">
      <c r="A18" s="7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161B-5AE0-4A29-9542-9A176569264D}">
  <dimension ref="A1:H13"/>
  <sheetViews>
    <sheetView workbookViewId="0">
      <selection activeCell="M21" sqref="M21"/>
    </sheetView>
  </sheetViews>
  <sheetFormatPr defaultRowHeight="15.75" x14ac:dyDescent="0.5"/>
  <cols>
    <col min="1" max="1" width="26.3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customWidth="1"/>
    <col min="6" max="6" width="19.8125" bestFit="1" customWidth="1"/>
    <col min="7" max="7" width="15.4375" bestFit="1" customWidth="1"/>
    <col min="8" max="8" width="18.1875" bestFit="1" customWidth="1"/>
  </cols>
  <sheetData>
    <row r="1" spans="1:8" x14ac:dyDescent="0.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5">
      <c r="A2" t="s">
        <v>2094</v>
      </c>
      <c r="B2">
        <f>COUNTIFS(Crowdfunding!$D$2:$D$1001,"&lt;1,000",Crowdfunding!$G$2:$G$1001,"successful")</f>
        <v>30</v>
      </c>
      <c r="C2">
        <f>COUNTIFS(Crowdfunding!$D$2:$D$1001,"&lt;1,000",Crowdfunding!$G$2:$G$1001,"failed")</f>
        <v>20</v>
      </c>
      <c r="D2">
        <f>COUNTIFS(Crowdfunding!$D$2:$D$1001,"&lt;1,000",Crowdfunding!$G$2:$G$1001,"canceled")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5">
      <c r="A3" t="s">
        <v>2095</v>
      </c>
      <c r="B3">
        <f>COUNTIFS(Crowdfunding!$D$2:$D$1001,"&gt;=1,000",Crowdfunding!$D$2:$D$1001,"&lt;=4,999",Crowdfunding!$G$2:$G$1001,"successful")</f>
        <v>191</v>
      </c>
      <c r="C3">
        <f>COUNTIFS(Crowdfunding!$D$2:$D$1001,"&gt;=1,000",Crowdfunding!$D$2:$D$1001,"&lt;=4,999",Crowdfunding!$G$2:$G$1001,"failed")</f>
        <v>38</v>
      </c>
      <c r="D3">
        <f>COUNTIFS(Crowdfunding!$D$2:$D$1001,"&gt;=1,000",Crowdfunding!$D$2:$D$1001,"&lt;=4,999",Crowdfunding!$G$2:$G$1001,"canceled")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5">
      <c r="A4" t="s">
        <v>2096</v>
      </c>
      <c r="B4">
        <f>COUNTIFS(Crowdfunding!$D$2:$D$1001,"&gt;=5,000",Crowdfunding!$D$2:$D$1001,"&lt;=9,999",Crowdfunding!$G$2:$G$1001,"successful")</f>
        <v>164</v>
      </c>
      <c r="C4">
        <f>COUNTIFS(Crowdfunding!$D$2:$D$1001,"&gt;=5,000",Crowdfunding!$D$2:$D$1001,"&lt;=9,999",Crowdfunding!$G$2:$G$1001,"failed")</f>
        <v>126</v>
      </c>
      <c r="D4">
        <f>COUNTIFS(Crowdfunding!$D$2:$D$1001,"&gt;=5,000",Crowdfunding!$D$2:$D$1001,"&lt;=9,999",Crowdfunding!$G$2:$G$1001,"canceled")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5">
      <c r="A5" t="s">
        <v>2097</v>
      </c>
      <c r="B5">
        <f>COUNTIFS(Crowdfunding!$D$2:$D$1001,"&gt;=10,000",Crowdfunding!$D$2:$D$1001,"&lt;=14,999",Crowdfunding!$G$2:$G$1001,"successful")</f>
        <v>4</v>
      </c>
      <c r="C5">
        <f>COUNTIFS(Crowdfunding!$D$2:$D$1001,"&gt;=10,000",Crowdfunding!$D$2:$D$1001,"&lt;=14,999",Crowdfunding!$G$2:$G$1001,"failed")</f>
        <v>5</v>
      </c>
      <c r="D5">
        <f>COUNTIFS(Crowdfunding!$D$2:$D$1001,"&gt;=10,000",Crowdfunding!$D$2:$D$1001,"&lt;=14,999",Crowdfunding!$G$2:$G$1001,"canceled")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5">
      <c r="A6" t="s">
        <v>2098</v>
      </c>
      <c r="B6">
        <f>COUNTIFS(Crowdfunding!$D$2:$D$1001,"&gt;=15,000",Crowdfunding!$D$2:$D$1001,"&lt;=19,999",Crowdfunding!$G$2:$G$1001,"successful")</f>
        <v>10</v>
      </c>
      <c r="C6">
        <f>COUNTIFS(Crowdfunding!$D$2:$D$1001,"&gt;=15,000",Crowdfunding!$D$2:$D$1001,"&lt;=19,999",Crowdfunding!$G$2:$G$1001,"failed")</f>
        <v>0</v>
      </c>
      <c r="D6">
        <f>COUNTIFS(Crowdfunding!$D$2:$D$1001,"&gt;=15,000",Crowdfunding!$D$2:$D$1001,"&lt;=19,999",Crowdfunding!$G$2:$G$1001,"canceled")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5">
      <c r="A7" t="s">
        <v>2099</v>
      </c>
      <c r="B7">
        <f>COUNTIFS(Crowdfunding!$D$2:$D$1001,"&gt;=20,000",Crowdfunding!$D$2:$D$1001,"&lt;=24,999",Crowdfunding!$G$2:$G$1001,"successful")</f>
        <v>7</v>
      </c>
      <c r="C7">
        <f>COUNTIFS(Crowdfunding!$D$2:$D$1001,"&gt;=20,000",Crowdfunding!$D$2:$D$1001,"&lt;=24,999",Crowdfunding!$G$2:$G$1001,"failed")</f>
        <v>0</v>
      </c>
      <c r="D7">
        <f>COUNTIFS(Crowdfunding!$D$2:$D$1001,"&gt;=20,000",Crowdfunding!$D$2:$D$1001,"&lt;=24,999",Crowdfunding!$G$2:$G$1001,"canceled")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5">
      <c r="A8" t="s">
        <v>2100</v>
      </c>
      <c r="B8">
        <f>COUNTIFS(Crowdfunding!$D$2:$D$1001,"&gt;=25,000",Crowdfunding!$D$2:$D$1001,"&lt;=29,999",Crowdfunding!$G$2:$G$1001,"successful")</f>
        <v>11</v>
      </c>
      <c r="C8">
        <f>COUNTIFS(Crowdfunding!$D$2:$D$1001,"&gt;=25,000",Crowdfunding!$D$2:$D$1001,"&lt;=29,999",Crowdfunding!$G$2:$G$1001,"failed")</f>
        <v>3</v>
      </c>
      <c r="D8">
        <f>COUNTIFS(Crowdfunding!$D$2:$D$1001,"&gt;=25,000",Crowdfunding!$D$2:$D$1001,"&lt;=29,999",Crowdfunding!$G$2:$G$1001,"canceled")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5">
      <c r="A9" t="s">
        <v>2101</v>
      </c>
      <c r="B9">
        <f>COUNTIFS(Crowdfunding!$D$2:$D$1001,"&gt;=30,000",Crowdfunding!$D$2:$D$1001,"&lt;=34,999",Crowdfunding!$G$2:$G$1001,"successful")</f>
        <v>7</v>
      </c>
      <c r="C9">
        <f>COUNTIFS(Crowdfunding!$D$2:$D$1001,"&gt;=30,000",Crowdfunding!$D$2:$D$1001,"&lt;=34,999",Crowdfunding!$G$2:$G$1001,"failed")</f>
        <v>0</v>
      </c>
      <c r="D9">
        <f>COUNTIFS(Crowdfunding!$D$2:$D$1001,"&gt;=30,000",Crowdfunding!$D$2:$D$1001,"&lt;=34,999",Crowdfunding!$G$2:$G$1001,"canceled")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5">
      <c r="A10" t="s">
        <v>2102</v>
      </c>
      <c r="B10">
        <f>COUNTIFS(Crowdfunding!$D$2:$D$1001,"&gt;=35,000",Crowdfunding!$D$2:$D$1001,"&lt;=39,999",Crowdfunding!$G$2:$G$1001,"successful")</f>
        <v>8</v>
      </c>
      <c r="C10">
        <f>COUNTIFS(Crowdfunding!$D$2:$D$1001,"&gt;=35,000",Crowdfunding!$D$2:$D$1001,"&lt;=39,999",Crowdfunding!$G$2:$G$1001,"failed")</f>
        <v>3</v>
      </c>
      <c r="D10">
        <f>COUNTIFS(Crowdfunding!$D$2:$D$1001,"&gt;=35,000",Crowdfunding!$D$2:$D$1001,"&lt;=39,999",Crowdfunding!$G$2:$G$1001,"canceled")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5">
      <c r="A11" t="s">
        <v>2103</v>
      </c>
      <c r="B11">
        <f>COUNTIFS(Crowdfunding!$D$2:$D$1001,"&gt;=40,000",Crowdfunding!$D$2:$D$1001,"&lt;=44,999",Crowdfunding!$G$2:$G$1001,"successful")</f>
        <v>11</v>
      </c>
      <c r="C11">
        <f>COUNTIFS(Crowdfunding!$D$2:$D$1001,"&gt;=40,000",Crowdfunding!$D$2:$D$1001,"&lt;=44,999",Crowdfunding!$G$2:$G$1001,"failed")</f>
        <v>3</v>
      </c>
      <c r="D11">
        <f>COUNTIFS(Crowdfunding!$D$2:$D$1001,"&gt;=40,000",Crowdfunding!$D$2:$D$1001,"&lt;=44,999",Crowdfunding!$G$2:$G$1001,"canceled")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5">
      <c r="A12" t="s">
        <v>2104</v>
      </c>
      <c r="B12">
        <f>COUNTIFS(Crowdfunding!$D$2:$D$1001,"&gt;=45,000",Crowdfunding!$D$2:$D$1001,"&lt;=49,999",Crowdfunding!$G$2:$G$1001,"successful")</f>
        <v>8</v>
      </c>
      <c r="C12">
        <f>COUNTIFS(Crowdfunding!$D$2:$D$1001,"&gt;=45,000",Crowdfunding!$D$2:$D$1001,"&lt;=49,999",Crowdfunding!$G$2:$G$1001,"failed")</f>
        <v>3</v>
      </c>
      <c r="D12">
        <f>COUNTIFS(Crowdfunding!$D$2:$D$1001,"&gt;=45,000",Crowdfunding!$D$2:$D$1001,"&lt;=49,999",Crowdfunding!$G$2:$G$1001,"canceled")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5">
      <c r="A13" t="s">
        <v>2105</v>
      </c>
      <c r="B13">
        <f>COUNTIFS(Crowdfunding!$D$2:$D$1001,"&gt;=50,000",Crowdfunding!$G$2:$G$1001,"successful")</f>
        <v>114</v>
      </c>
      <c r="C13">
        <f>COUNTIFS(Crowdfunding!$D$2:$D$1001,"&gt;=50,000",Crowdfunding!$G$2:$G$1001,"failed")</f>
        <v>163</v>
      </c>
      <c r="D13">
        <f>COUNTIFS(Crowdfunding!$D$2:$D$1001,"&gt;=50,000",Crowdfunding!$G$2:$G$1001,"canceled")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2057-45AF-4C6C-B2B0-BB0D315615F2}">
  <dimension ref="A1:N566"/>
  <sheetViews>
    <sheetView tabSelected="1" workbookViewId="0">
      <selection activeCell="L32" sqref="L32"/>
    </sheetView>
  </sheetViews>
  <sheetFormatPr defaultRowHeight="15.75" x14ac:dyDescent="0.5"/>
  <cols>
    <col min="1" max="1" width="9.3125" bestFit="1" customWidth="1"/>
    <col min="2" max="2" width="13.4375" bestFit="1" customWidth="1"/>
    <col min="4" max="4" width="8.4375" bestFit="1" customWidth="1"/>
    <col min="5" max="5" width="13.4375" bestFit="1" customWidth="1"/>
    <col min="7" max="7" width="9.3125" bestFit="1" customWidth="1"/>
    <col min="8" max="8" width="7.8125" bestFit="1" customWidth="1"/>
    <col min="9" max="9" width="11.8125" customWidth="1"/>
    <col min="10" max="10" width="4.1875" bestFit="1" customWidth="1"/>
    <col min="11" max="11" width="4.8125" bestFit="1" customWidth="1"/>
    <col min="12" max="12" width="11.8125" customWidth="1"/>
    <col min="13" max="13" width="17.6875" bestFit="1" customWidth="1"/>
  </cols>
  <sheetData>
    <row r="1" spans="1:14" x14ac:dyDescent="0.5">
      <c r="A1" s="1" t="s">
        <v>4</v>
      </c>
      <c r="B1" s="1" t="s">
        <v>5</v>
      </c>
      <c r="D1" s="1" t="s">
        <v>4</v>
      </c>
      <c r="E1" s="1" t="s">
        <v>5</v>
      </c>
      <c r="G1" s="9" t="s">
        <v>2106</v>
      </c>
      <c r="H1" s="9" t="s">
        <v>2107</v>
      </c>
      <c r="I1" s="9" t="s">
        <v>2108</v>
      </c>
      <c r="J1" s="9" t="s">
        <v>2109</v>
      </c>
      <c r="K1" s="9" t="s">
        <v>2110</v>
      </c>
      <c r="L1" s="9" t="s">
        <v>2111</v>
      </c>
      <c r="M1" s="9" t="s">
        <v>2112</v>
      </c>
      <c r="N1" s="9"/>
    </row>
    <row r="2" spans="1:14" x14ac:dyDescent="0.5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4" x14ac:dyDescent="0.5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(_xlfn.VAR.P(E:E))</f>
        <v>921574.68174133555</v>
      </c>
      <c r="M3">
        <f>_xlfn.STDEV.P(E:E)</f>
        <v>959.98681331637863</v>
      </c>
    </row>
    <row r="4" spans="1:14" x14ac:dyDescent="0.5">
      <c r="A4" t="s">
        <v>20</v>
      </c>
      <c r="B4">
        <v>174</v>
      </c>
      <c r="D4" t="s">
        <v>14</v>
      </c>
      <c r="E4">
        <v>53</v>
      </c>
    </row>
    <row r="5" spans="1:14" x14ac:dyDescent="0.5">
      <c r="A5" t="s">
        <v>20</v>
      </c>
      <c r="B5">
        <v>227</v>
      </c>
      <c r="D5" t="s">
        <v>14</v>
      </c>
      <c r="E5">
        <v>18</v>
      </c>
    </row>
    <row r="6" spans="1:14" x14ac:dyDescent="0.5">
      <c r="A6" t="s">
        <v>20</v>
      </c>
      <c r="B6">
        <v>220</v>
      </c>
      <c r="D6" t="s">
        <v>14</v>
      </c>
      <c r="E6">
        <v>44</v>
      </c>
    </row>
    <row r="7" spans="1:14" x14ac:dyDescent="0.5">
      <c r="A7" t="s">
        <v>20</v>
      </c>
      <c r="B7">
        <v>98</v>
      </c>
      <c r="D7" t="s">
        <v>14</v>
      </c>
      <c r="E7">
        <v>27</v>
      </c>
    </row>
    <row r="8" spans="1:14" x14ac:dyDescent="0.5">
      <c r="A8" t="s">
        <v>20</v>
      </c>
      <c r="B8">
        <v>100</v>
      </c>
      <c r="D8" t="s">
        <v>14</v>
      </c>
      <c r="E8">
        <v>55</v>
      </c>
    </row>
    <row r="9" spans="1:14" x14ac:dyDescent="0.5">
      <c r="A9" t="s">
        <v>20</v>
      </c>
      <c r="B9">
        <v>1249</v>
      </c>
      <c r="D9" t="s">
        <v>14</v>
      </c>
      <c r="E9">
        <v>200</v>
      </c>
    </row>
    <row r="10" spans="1:14" x14ac:dyDescent="0.5">
      <c r="A10" t="s">
        <v>20</v>
      </c>
      <c r="B10">
        <v>1396</v>
      </c>
      <c r="D10" t="s">
        <v>14</v>
      </c>
      <c r="E10">
        <v>452</v>
      </c>
    </row>
    <row r="11" spans="1:14" x14ac:dyDescent="0.5">
      <c r="A11" t="s">
        <v>20</v>
      </c>
      <c r="B11">
        <v>890</v>
      </c>
      <c r="D11" t="s">
        <v>14</v>
      </c>
      <c r="E11">
        <v>674</v>
      </c>
    </row>
    <row r="12" spans="1:14" x14ac:dyDescent="0.5">
      <c r="A12" t="s">
        <v>20</v>
      </c>
      <c r="B12">
        <v>142</v>
      </c>
      <c r="D12" t="s">
        <v>14</v>
      </c>
      <c r="E12">
        <v>558</v>
      </c>
    </row>
    <row r="13" spans="1:14" x14ac:dyDescent="0.5">
      <c r="A13" t="s">
        <v>20</v>
      </c>
      <c r="B13">
        <v>2673</v>
      </c>
      <c r="D13" t="s">
        <v>14</v>
      </c>
      <c r="E13">
        <v>15</v>
      </c>
    </row>
    <row r="14" spans="1:14" x14ac:dyDescent="0.5">
      <c r="A14" t="s">
        <v>20</v>
      </c>
      <c r="B14">
        <v>163</v>
      </c>
      <c r="D14" t="s">
        <v>14</v>
      </c>
      <c r="E14">
        <v>2307</v>
      </c>
    </row>
    <row r="15" spans="1:14" x14ac:dyDescent="0.5">
      <c r="A15" t="s">
        <v>20</v>
      </c>
      <c r="B15">
        <v>2220</v>
      </c>
      <c r="D15" t="s">
        <v>14</v>
      </c>
      <c r="E15">
        <v>88</v>
      </c>
    </row>
    <row r="16" spans="1:14" x14ac:dyDescent="0.5">
      <c r="A16" t="s">
        <v>20</v>
      </c>
      <c r="B16">
        <v>1606</v>
      </c>
      <c r="D16" t="s">
        <v>14</v>
      </c>
      <c r="E16">
        <v>48</v>
      </c>
    </row>
    <row r="17" spans="1:12" x14ac:dyDescent="0.5">
      <c r="A17" t="s">
        <v>20</v>
      </c>
      <c r="B17">
        <v>129</v>
      </c>
      <c r="D17" t="s">
        <v>14</v>
      </c>
      <c r="E17">
        <v>1</v>
      </c>
    </row>
    <row r="18" spans="1:12" x14ac:dyDescent="0.5">
      <c r="A18" t="s">
        <v>20</v>
      </c>
      <c r="B18">
        <v>226</v>
      </c>
      <c r="D18" t="s">
        <v>14</v>
      </c>
      <c r="E18">
        <v>1467</v>
      </c>
    </row>
    <row r="19" spans="1:12" x14ac:dyDescent="0.5">
      <c r="A19" t="s">
        <v>20</v>
      </c>
      <c r="B19">
        <v>5419</v>
      </c>
      <c r="D19" t="s">
        <v>14</v>
      </c>
      <c r="E19">
        <v>75</v>
      </c>
    </row>
    <row r="20" spans="1:12" x14ac:dyDescent="0.5">
      <c r="A20" t="s">
        <v>20</v>
      </c>
      <c r="B20">
        <v>165</v>
      </c>
      <c r="D20" t="s">
        <v>14</v>
      </c>
      <c r="E20">
        <v>120</v>
      </c>
    </row>
    <row r="21" spans="1:12" x14ac:dyDescent="0.5">
      <c r="A21" t="s">
        <v>20</v>
      </c>
      <c r="B21">
        <v>1965</v>
      </c>
      <c r="D21" t="s">
        <v>14</v>
      </c>
      <c r="E21">
        <v>2253</v>
      </c>
    </row>
    <row r="22" spans="1:12" x14ac:dyDescent="0.5">
      <c r="A22" t="s">
        <v>20</v>
      </c>
      <c r="B22">
        <v>16</v>
      </c>
      <c r="D22" t="s">
        <v>14</v>
      </c>
      <c r="E22">
        <v>5</v>
      </c>
    </row>
    <row r="23" spans="1:12" x14ac:dyDescent="0.5">
      <c r="A23" t="s">
        <v>20</v>
      </c>
      <c r="B23">
        <v>107</v>
      </c>
      <c r="D23" t="s">
        <v>14</v>
      </c>
      <c r="E23">
        <v>38</v>
      </c>
    </row>
    <row r="24" spans="1:12" x14ac:dyDescent="0.5">
      <c r="A24" t="s">
        <v>20</v>
      </c>
      <c r="B24">
        <v>134</v>
      </c>
      <c r="D24" t="s">
        <v>14</v>
      </c>
      <c r="E24">
        <v>12</v>
      </c>
    </row>
    <row r="25" spans="1:12" x14ac:dyDescent="0.5">
      <c r="A25" t="s">
        <v>20</v>
      </c>
      <c r="B25">
        <v>198</v>
      </c>
      <c r="D25" t="s">
        <v>14</v>
      </c>
      <c r="E25">
        <v>1684</v>
      </c>
    </row>
    <row r="26" spans="1:12" x14ac:dyDescent="0.5">
      <c r="A26" t="s">
        <v>20</v>
      </c>
      <c r="B26">
        <v>111</v>
      </c>
      <c r="D26" t="s">
        <v>14</v>
      </c>
      <c r="E26">
        <v>56</v>
      </c>
    </row>
    <row r="27" spans="1:12" x14ac:dyDescent="0.5">
      <c r="A27" t="s">
        <v>20</v>
      </c>
      <c r="B27">
        <v>222</v>
      </c>
      <c r="D27" t="s">
        <v>14</v>
      </c>
      <c r="E27">
        <v>838</v>
      </c>
    </row>
    <row r="28" spans="1:12" x14ac:dyDescent="0.5">
      <c r="A28" t="s">
        <v>20</v>
      </c>
      <c r="B28">
        <v>6212</v>
      </c>
      <c r="D28" t="s">
        <v>14</v>
      </c>
      <c r="E28">
        <v>1000</v>
      </c>
      <c r="L28" s="9" t="s">
        <v>2113</v>
      </c>
    </row>
    <row r="29" spans="1:12" x14ac:dyDescent="0.5">
      <c r="A29" t="s">
        <v>20</v>
      </c>
      <c r="B29">
        <v>98</v>
      </c>
      <c r="D29" t="s">
        <v>14</v>
      </c>
      <c r="E29">
        <v>1482</v>
      </c>
      <c r="L29" t="s">
        <v>2115</v>
      </c>
    </row>
    <row r="30" spans="1:12" x14ac:dyDescent="0.5">
      <c r="A30" t="s">
        <v>20</v>
      </c>
      <c r="B30">
        <v>92</v>
      </c>
      <c r="D30" t="s">
        <v>14</v>
      </c>
      <c r="E30">
        <v>106</v>
      </c>
    </row>
    <row r="31" spans="1:12" x14ac:dyDescent="0.5">
      <c r="A31" t="s">
        <v>20</v>
      </c>
      <c r="B31">
        <v>149</v>
      </c>
      <c r="D31" t="s">
        <v>14</v>
      </c>
      <c r="E31">
        <v>679</v>
      </c>
      <c r="L31" s="9" t="s">
        <v>2114</v>
      </c>
    </row>
    <row r="32" spans="1:12" x14ac:dyDescent="0.5">
      <c r="A32" t="s">
        <v>20</v>
      </c>
      <c r="B32">
        <v>2431</v>
      </c>
      <c r="D32" t="s">
        <v>14</v>
      </c>
      <c r="E32">
        <v>1220</v>
      </c>
      <c r="L32" t="s">
        <v>2116</v>
      </c>
    </row>
    <row r="33" spans="1:5" x14ac:dyDescent="0.5">
      <c r="A33" t="s">
        <v>20</v>
      </c>
      <c r="B33">
        <v>303</v>
      </c>
      <c r="D33" t="s">
        <v>14</v>
      </c>
      <c r="E33">
        <v>1</v>
      </c>
    </row>
    <row r="34" spans="1:5" x14ac:dyDescent="0.5">
      <c r="A34" t="s">
        <v>20</v>
      </c>
      <c r="B34">
        <v>209</v>
      </c>
      <c r="D34" t="s">
        <v>14</v>
      </c>
      <c r="E34">
        <v>37</v>
      </c>
    </row>
    <row r="35" spans="1:5" x14ac:dyDescent="0.5">
      <c r="A35" t="s">
        <v>20</v>
      </c>
      <c r="B35">
        <v>131</v>
      </c>
      <c r="D35" t="s">
        <v>14</v>
      </c>
      <c r="E35">
        <v>60</v>
      </c>
    </row>
    <row r="36" spans="1:5" x14ac:dyDescent="0.5">
      <c r="A36" t="s">
        <v>20</v>
      </c>
      <c r="B36">
        <v>164</v>
      </c>
      <c r="D36" t="s">
        <v>14</v>
      </c>
      <c r="E36">
        <v>296</v>
      </c>
    </row>
    <row r="37" spans="1:5" x14ac:dyDescent="0.5">
      <c r="A37" t="s">
        <v>20</v>
      </c>
      <c r="B37">
        <v>201</v>
      </c>
      <c r="D37" t="s">
        <v>14</v>
      </c>
      <c r="E37">
        <v>3304</v>
      </c>
    </row>
    <row r="38" spans="1:5" x14ac:dyDescent="0.5">
      <c r="A38" t="s">
        <v>20</v>
      </c>
      <c r="B38">
        <v>211</v>
      </c>
      <c r="D38" t="s">
        <v>14</v>
      </c>
      <c r="E38">
        <v>73</v>
      </c>
    </row>
    <row r="39" spans="1:5" x14ac:dyDescent="0.5">
      <c r="A39" t="s">
        <v>20</v>
      </c>
      <c r="B39">
        <v>128</v>
      </c>
      <c r="D39" t="s">
        <v>14</v>
      </c>
      <c r="E39">
        <v>3387</v>
      </c>
    </row>
    <row r="40" spans="1:5" x14ac:dyDescent="0.5">
      <c r="A40" t="s">
        <v>20</v>
      </c>
      <c r="B40">
        <v>1600</v>
      </c>
      <c r="D40" t="s">
        <v>14</v>
      </c>
      <c r="E40">
        <v>662</v>
      </c>
    </row>
    <row r="41" spans="1:5" x14ac:dyDescent="0.5">
      <c r="A41" t="s">
        <v>20</v>
      </c>
      <c r="B41">
        <v>249</v>
      </c>
      <c r="D41" t="s">
        <v>14</v>
      </c>
      <c r="E41">
        <v>774</v>
      </c>
    </row>
    <row r="42" spans="1:5" x14ac:dyDescent="0.5">
      <c r="A42" t="s">
        <v>20</v>
      </c>
      <c r="B42">
        <v>236</v>
      </c>
      <c r="D42" t="s">
        <v>14</v>
      </c>
      <c r="E42">
        <v>672</v>
      </c>
    </row>
    <row r="43" spans="1:5" x14ac:dyDescent="0.5">
      <c r="A43" t="s">
        <v>20</v>
      </c>
      <c r="B43">
        <v>4065</v>
      </c>
      <c r="D43" t="s">
        <v>14</v>
      </c>
      <c r="E43">
        <v>940</v>
      </c>
    </row>
    <row r="44" spans="1:5" x14ac:dyDescent="0.5">
      <c r="A44" t="s">
        <v>20</v>
      </c>
      <c r="B44">
        <v>246</v>
      </c>
      <c r="D44" t="s">
        <v>14</v>
      </c>
      <c r="E44">
        <v>117</v>
      </c>
    </row>
    <row r="45" spans="1:5" x14ac:dyDescent="0.5">
      <c r="A45" t="s">
        <v>20</v>
      </c>
      <c r="B45">
        <v>2475</v>
      </c>
      <c r="D45" t="s">
        <v>14</v>
      </c>
      <c r="E45">
        <v>115</v>
      </c>
    </row>
    <row r="46" spans="1:5" x14ac:dyDescent="0.5">
      <c r="A46" t="s">
        <v>20</v>
      </c>
      <c r="B46">
        <v>76</v>
      </c>
      <c r="D46" t="s">
        <v>14</v>
      </c>
      <c r="E46">
        <v>326</v>
      </c>
    </row>
    <row r="47" spans="1:5" x14ac:dyDescent="0.5">
      <c r="A47" t="s">
        <v>20</v>
      </c>
      <c r="B47">
        <v>54</v>
      </c>
      <c r="D47" t="s">
        <v>14</v>
      </c>
      <c r="E47">
        <v>1</v>
      </c>
    </row>
    <row r="48" spans="1:5" x14ac:dyDescent="0.5">
      <c r="A48" t="s">
        <v>20</v>
      </c>
      <c r="B48">
        <v>88</v>
      </c>
      <c r="D48" t="s">
        <v>14</v>
      </c>
      <c r="E48">
        <v>1467</v>
      </c>
    </row>
    <row r="49" spans="1:5" x14ac:dyDescent="0.5">
      <c r="A49" t="s">
        <v>20</v>
      </c>
      <c r="B49">
        <v>85</v>
      </c>
      <c r="D49" t="s">
        <v>14</v>
      </c>
      <c r="E49">
        <v>5681</v>
      </c>
    </row>
    <row r="50" spans="1:5" x14ac:dyDescent="0.5">
      <c r="A50" t="s">
        <v>20</v>
      </c>
      <c r="B50">
        <v>170</v>
      </c>
      <c r="D50" t="s">
        <v>14</v>
      </c>
      <c r="E50">
        <v>1059</v>
      </c>
    </row>
    <row r="51" spans="1:5" x14ac:dyDescent="0.5">
      <c r="A51" t="s">
        <v>20</v>
      </c>
      <c r="B51">
        <v>330</v>
      </c>
      <c r="D51" t="s">
        <v>14</v>
      </c>
      <c r="E51">
        <v>1194</v>
      </c>
    </row>
    <row r="52" spans="1:5" x14ac:dyDescent="0.5">
      <c r="A52" t="s">
        <v>20</v>
      </c>
      <c r="B52">
        <v>127</v>
      </c>
      <c r="D52" t="s">
        <v>14</v>
      </c>
      <c r="E52">
        <v>30</v>
      </c>
    </row>
    <row r="53" spans="1:5" x14ac:dyDescent="0.5">
      <c r="A53" t="s">
        <v>20</v>
      </c>
      <c r="B53">
        <v>411</v>
      </c>
      <c r="D53" t="s">
        <v>14</v>
      </c>
      <c r="E53">
        <v>75</v>
      </c>
    </row>
    <row r="54" spans="1:5" x14ac:dyDescent="0.5">
      <c r="A54" t="s">
        <v>20</v>
      </c>
      <c r="B54">
        <v>180</v>
      </c>
      <c r="D54" t="s">
        <v>14</v>
      </c>
      <c r="E54">
        <v>955</v>
      </c>
    </row>
    <row r="55" spans="1:5" x14ac:dyDescent="0.5">
      <c r="A55" t="s">
        <v>20</v>
      </c>
      <c r="B55">
        <v>374</v>
      </c>
      <c r="D55" t="s">
        <v>14</v>
      </c>
      <c r="E55">
        <v>67</v>
      </c>
    </row>
    <row r="56" spans="1:5" x14ac:dyDescent="0.5">
      <c r="A56" t="s">
        <v>20</v>
      </c>
      <c r="B56">
        <v>71</v>
      </c>
      <c r="D56" t="s">
        <v>14</v>
      </c>
      <c r="E56">
        <v>5</v>
      </c>
    </row>
    <row r="57" spans="1:5" x14ac:dyDescent="0.5">
      <c r="A57" t="s">
        <v>20</v>
      </c>
      <c r="B57">
        <v>203</v>
      </c>
      <c r="D57" t="s">
        <v>14</v>
      </c>
      <c r="E57">
        <v>26</v>
      </c>
    </row>
    <row r="58" spans="1:5" x14ac:dyDescent="0.5">
      <c r="A58" t="s">
        <v>20</v>
      </c>
      <c r="B58">
        <v>113</v>
      </c>
      <c r="D58" t="s">
        <v>14</v>
      </c>
      <c r="E58">
        <v>1130</v>
      </c>
    </row>
    <row r="59" spans="1:5" x14ac:dyDescent="0.5">
      <c r="A59" t="s">
        <v>20</v>
      </c>
      <c r="B59">
        <v>96</v>
      </c>
      <c r="D59" t="s">
        <v>14</v>
      </c>
      <c r="E59">
        <v>782</v>
      </c>
    </row>
    <row r="60" spans="1:5" x14ac:dyDescent="0.5">
      <c r="A60" t="s">
        <v>20</v>
      </c>
      <c r="B60">
        <v>498</v>
      </c>
      <c r="D60" t="s">
        <v>14</v>
      </c>
      <c r="E60">
        <v>210</v>
      </c>
    </row>
    <row r="61" spans="1:5" x14ac:dyDescent="0.5">
      <c r="A61" t="s">
        <v>20</v>
      </c>
      <c r="B61">
        <v>180</v>
      </c>
      <c r="D61" t="s">
        <v>14</v>
      </c>
      <c r="E61">
        <v>136</v>
      </c>
    </row>
    <row r="62" spans="1:5" x14ac:dyDescent="0.5">
      <c r="A62" t="s">
        <v>20</v>
      </c>
      <c r="B62">
        <v>27</v>
      </c>
      <c r="D62" t="s">
        <v>14</v>
      </c>
      <c r="E62">
        <v>86</v>
      </c>
    </row>
    <row r="63" spans="1:5" x14ac:dyDescent="0.5">
      <c r="A63" t="s">
        <v>20</v>
      </c>
      <c r="B63">
        <v>2331</v>
      </c>
      <c r="D63" t="s">
        <v>14</v>
      </c>
      <c r="E63">
        <v>19</v>
      </c>
    </row>
    <row r="64" spans="1:5" x14ac:dyDescent="0.5">
      <c r="A64" t="s">
        <v>20</v>
      </c>
      <c r="B64">
        <v>113</v>
      </c>
      <c r="D64" t="s">
        <v>14</v>
      </c>
      <c r="E64">
        <v>886</v>
      </c>
    </row>
    <row r="65" spans="1:5" x14ac:dyDescent="0.5">
      <c r="A65" t="s">
        <v>20</v>
      </c>
      <c r="B65">
        <v>164</v>
      </c>
      <c r="D65" t="s">
        <v>14</v>
      </c>
      <c r="E65">
        <v>35</v>
      </c>
    </row>
    <row r="66" spans="1:5" x14ac:dyDescent="0.5">
      <c r="A66" t="s">
        <v>20</v>
      </c>
      <c r="B66">
        <v>164</v>
      </c>
      <c r="D66" t="s">
        <v>14</v>
      </c>
      <c r="E66">
        <v>24</v>
      </c>
    </row>
    <row r="67" spans="1:5" x14ac:dyDescent="0.5">
      <c r="A67" t="s">
        <v>20</v>
      </c>
      <c r="B67">
        <v>336</v>
      </c>
      <c r="D67" t="s">
        <v>14</v>
      </c>
      <c r="E67">
        <v>86</v>
      </c>
    </row>
    <row r="68" spans="1:5" x14ac:dyDescent="0.5">
      <c r="A68" t="s">
        <v>20</v>
      </c>
      <c r="B68">
        <v>1917</v>
      </c>
      <c r="D68" t="s">
        <v>14</v>
      </c>
      <c r="E68">
        <v>243</v>
      </c>
    </row>
    <row r="69" spans="1:5" x14ac:dyDescent="0.5">
      <c r="A69" t="s">
        <v>20</v>
      </c>
      <c r="B69">
        <v>95</v>
      </c>
      <c r="D69" t="s">
        <v>14</v>
      </c>
      <c r="E69">
        <v>65</v>
      </c>
    </row>
    <row r="70" spans="1:5" x14ac:dyDescent="0.5">
      <c r="A70" t="s">
        <v>20</v>
      </c>
      <c r="B70">
        <v>147</v>
      </c>
      <c r="D70" t="s">
        <v>14</v>
      </c>
      <c r="E70">
        <v>100</v>
      </c>
    </row>
    <row r="71" spans="1:5" x14ac:dyDescent="0.5">
      <c r="A71" t="s">
        <v>20</v>
      </c>
      <c r="B71">
        <v>86</v>
      </c>
      <c r="D71" t="s">
        <v>14</v>
      </c>
      <c r="E71">
        <v>168</v>
      </c>
    </row>
    <row r="72" spans="1:5" x14ac:dyDescent="0.5">
      <c r="A72" t="s">
        <v>20</v>
      </c>
      <c r="B72">
        <v>83</v>
      </c>
      <c r="D72" t="s">
        <v>14</v>
      </c>
      <c r="E72">
        <v>13</v>
      </c>
    </row>
    <row r="73" spans="1:5" x14ac:dyDescent="0.5">
      <c r="A73" t="s">
        <v>20</v>
      </c>
      <c r="B73">
        <v>676</v>
      </c>
      <c r="D73" t="s">
        <v>14</v>
      </c>
      <c r="E73">
        <v>1</v>
      </c>
    </row>
    <row r="74" spans="1:5" x14ac:dyDescent="0.5">
      <c r="A74" t="s">
        <v>20</v>
      </c>
      <c r="B74">
        <v>361</v>
      </c>
      <c r="D74" t="s">
        <v>14</v>
      </c>
      <c r="E74">
        <v>40</v>
      </c>
    </row>
    <row r="75" spans="1:5" x14ac:dyDescent="0.5">
      <c r="A75" t="s">
        <v>20</v>
      </c>
      <c r="B75">
        <v>131</v>
      </c>
      <c r="D75" t="s">
        <v>14</v>
      </c>
      <c r="E75">
        <v>226</v>
      </c>
    </row>
    <row r="76" spans="1:5" x14ac:dyDescent="0.5">
      <c r="A76" t="s">
        <v>20</v>
      </c>
      <c r="B76">
        <v>126</v>
      </c>
      <c r="D76" t="s">
        <v>14</v>
      </c>
      <c r="E76">
        <v>1625</v>
      </c>
    </row>
    <row r="77" spans="1:5" x14ac:dyDescent="0.5">
      <c r="A77" t="s">
        <v>20</v>
      </c>
      <c r="B77">
        <v>275</v>
      </c>
      <c r="D77" t="s">
        <v>14</v>
      </c>
      <c r="E77">
        <v>143</v>
      </c>
    </row>
    <row r="78" spans="1:5" x14ac:dyDescent="0.5">
      <c r="A78" t="s">
        <v>20</v>
      </c>
      <c r="B78">
        <v>67</v>
      </c>
      <c r="D78" t="s">
        <v>14</v>
      </c>
      <c r="E78">
        <v>934</v>
      </c>
    </row>
    <row r="79" spans="1:5" x14ac:dyDescent="0.5">
      <c r="A79" t="s">
        <v>20</v>
      </c>
      <c r="B79">
        <v>154</v>
      </c>
      <c r="D79" t="s">
        <v>14</v>
      </c>
      <c r="E79">
        <v>17</v>
      </c>
    </row>
    <row r="80" spans="1:5" x14ac:dyDescent="0.5">
      <c r="A80" t="s">
        <v>20</v>
      </c>
      <c r="B80">
        <v>1782</v>
      </c>
      <c r="D80" t="s">
        <v>14</v>
      </c>
      <c r="E80">
        <v>2179</v>
      </c>
    </row>
    <row r="81" spans="1:5" x14ac:dyDescent="0.5">
      <c r="A81" t="s">
        <v>20</v>
      </c>
      <c r="B81">
        <v>903</v>
      </c>
      <c r="D81" t="s">
        <v>14</v>
      </c>
      <c r="E81">
        <v>931</v>
      </c>
    </row>
    <row r="82" spans="1:5" x14ac:dyDescent="0.5">
      <c r="A82" t="s">
        <v>20</v>
      </c>
      <c r="B82">
        <v>94</v>
      </c>
      <c r="D82" t="s">
        <v>14</v>
      </c>
      <c r="E82">
        <v>92</v>
      </c>
    </row>
    <row r="83" spans="1:5" x14ac:dyDescent="0.5">
      <c r="A83" t="s">
        <v>20</v>
      </c>
      <c r="B83">
        <v>180</v>
      </c>
      <c r="D83" t="s">
        <v>14</v>
      </c>
      <c r="E83">
        <v>57</v>
      </c>
    </row>
    <row r="84" spans="1:5" x14ac:dyDescent="0.5">
      <c r="A84" t="s">
        <v>20</v>
      </c>
      <c r="B84">
        <v>533</v>
      </c>
      <c r="D84" t="s">
        <v>14</v>
      </c>
      <c r="E84">
        <v>41</v>
      </c>
    </row>
    <row r="85" spans="1:5" x14ac:dyDescent="0.5">
      <c r="A85" t="s">
        <v>20</v>
      </c>
      <c r="B85">
        <v>2443</v>
      </c>
      <c r="D85" t="s">
        <v>14</v>
      </c>
      <c r="E85">
        <v>1</v>
      </c>
    </row>
    <row r="86" spans="1:5" x14ac:dyDescent="0.5">
      <c r="A86" t="s">
        <v>20</v>
      </c>
      <c r="B86">
        <v>89</v>
      </c>
      <c r="D86" t="s">
        <v>14</v>
      </c>
      <c r="E86">
        <v>101</v>
      </c>
    </row>
    <row r="87" spans="1:5" x14ac:dyDescent="0.5">
      <c r="A87" t="s">
        <v>20</v>
      </c>
      <c r="B87">
        <v>159</v>
      </c>
      <c r="D87" t="s">
        <v>14</v>
      </c>
      <c r="E87">
        <v>1335</v>
      </c>
    </row>
    <row r="88" spans="1:5" x14ac:dyDescent="0.5">
      <c r="A88" t="s">
        <v>20</v>
      </c>
      <c r="B88">
        <v>50</v>
      </c>
      <c r="D88" t="s">
        <v>14</v>
      </c>
      <c r="E88">
        <v>15</v>
      </c>
    </row>
    <row r="89" spans="1:5" x14ac:dyDescent="0.5">
      <c r="A89" t="s">
        <v>20</v>
      </c>
      <c r="B89">
        <v>186</v>
      </c>
      <c r="D89" t="s">
        <v>14</v>
      </c>
      <c r="E89">
        <v>454</v>
      </c>
    </row>
    <row r="90" spans="1:5" x14ac:dyDescent="0.5">
      <c r="A90" t="s">
        <v>20</v>
      </c>
      <c r="B90">
        <v>1071</v>
      </c>
      <c r="D90" t="s">
        <v>14</v>
      </c>
      <c r="E90">
        <v>3182</v>
      </c>
    </row>
    <row r="91" spans="1:5" x14ac:dyDescent="0.5">
      <c r="A91" t="s">
        <v>20</v>
      </c>
      <c r="B91">
        <v>117</v>
      </c>
      <c r="D91" t="s">
        <v>14</v>
      </c>
      <c r="E91">
        <v>15</v>
      </c>
    </row>
    <row r="92" spans="1:5" x14ac:dyDescent="0.5">
      <c r="A92" t="s">
        <v>20</v>
      </c>
      <c r="B92">
        <v>70</v>
      </c>
      <c r="D92" t="s">
        <v>14</v>
      </c>
      <c r="E92">
        <v>133</v>
      </c>
    </row>
    <row r="93" spans="1:5" x14ac:dyDescent="0.5">
      <c r="A93" t="s">
        <v>20</v>
      </c>
      <c r="B93">
        <v>135</v>
      </c>
      <c r="D93" t="s">
        <v>14</v>
      </c>
      <c r="E93">
        <v>2062</v>
      </c>
    </row>
    <row r="94" spans="1:5" x14ac:dyDescent="0.5">
      <c r="A94" t="s">
        <v>20</v>
      </c>
      <c r="B94">
        <v>768</v>
      </c>
      <c r="D94" t="s">
        <v>14</v>
      </c>
      <c r="E94">
        <v>29</v>
      </c>
    </row>
    <row r="95" spans="1:5" x14ac:dyDescent="0.5">
      <c r="A95" t="s">
        <v>20</v>
      </c>
      <c r="B95">
        <v>199</v>
      </c>
      <c r="D95" t="s">
        <v>14</v>
      </c>
      <c r="E95">
        <v>132</v>
      </c>
    </row>
    <row r="96" spans="1:5" x14ac:dyDescent="0.5">
      <c r="A96" t="s">
        <v>20</v>
      </c>
      <c r="B96">
        <v>107</v>
      </c>
      <c r="D96" t="s">
        <v>14</v>
      </c>
      <c r="E96">
        <v>137</v>
      </c>
    </row>
    <row r="97" spans="1:5" x14ac:dyDescent="0.5">
      <c r="A97" t="s">
        <v>20</v>
      </c>
      <c r="B97">
        <v>195</v>
      </c>
      <c r="D97" t="s">
        <v>14</v>
      </c>
      <c r="E97">
        <v>908</v>
      </c>
    </row>
    <row r="98" spans="1:5" x14ac:dyDescent="0.5">
      <c r="A98" t="s">
        <v>20</v>
      </c>
      <c r="B98">
        <v>3376</v>
      </c>
      <c r="D98" t="s">
        <v>14</v>
      </c>
      <c r="E98">
        <v>10</v>
      </c>
    </row>
    <row r="99" spans="1:5" x14ac:dyDescent="0.5">
      <c r="A99" t="s">
        <v>20</v>
      </c>
      <c r="B99">
        <v>41</v>
      </c>
      <c r="D99" t="s">
        <v>14</v>
      </c>
      <c r="E99">
        <v>1910</v>
      </c>
    </row>
    <row r="100" spans="1:5" x14ac:dyDescent="0.5">
      <c r="A100" t="s">
        <v>20</v>
      </c>
      <c r="B100">
        <v>1821</v>
      </c>
      <c r="D100" t="s">
        <v>14</v>
      </c>
      <c r="E100">
        <v>38</v>
      </c>
    </row>
    <row r="101" spans="1:5" x14ac:dyDescent="0.5">
      <c r="A101" t="s">
        <v>20</v>
      </c>
      <c r="B101">
        <v>164</v>
      </c>
      <c r="D101" t="s">
        <v>14</v>
      </c>
      <c r="E101">
        <v>104</v>
      </c>
    </row>
    <row r="102" spans="1:5" x14ac:dyDescent="0.5">
      <c r="A102" t="s">
        <v>20</v>
      </c>
      <c r="B102">
        <v>157</v>
      </c>
      <c r="D102" t="s">
        <v>14</v>
      </c>
      <c r="E102">
        <v>49</v>
      </c>
    </row>
    <row r="103" spans="1:5" x14ac:dyDescent="0.5">
      <c r="A103" t="s">
        <v>20</v>
      </c>
      <c r="B103">
        <v>246</v>
      </c>
      <c r="D103" t="s">
        <v>14</v>
      </c>
      <c r="E103">
        <v>1</v>
      </c>
    </row>
    <row r="104" spans="1:5" x14ac:dyDescent="0.5">
      <c r="A104" t="s">
        <v>20</v>
      </c>
      <c r="B104">
        <v>1396</v>
      </c>
      <c r="D104" t="s">
        <v>14</v>
      </c>
      <c r="E104">
        <v>245</v>
      </c>
    </row>
    <row r="105" spans="1:5" x14ac:dyDescent="0.5">
      <c r="A105" t="s">
        <v>20</v>
      </c>
      <c r="B105">
        <v>2506</v>
      </c>
      <c r="D105" t="s">
        <v>14</v>
      </c>
      <c r="E105">
        <v>32</v>
      </c>
    </row>
    <row r="106" spans="1:5" x14ac:dyDescent="0.5">
      <c r="A106" t="s">
        <v>20</v>
      </c>
      <c r="B106">
        <v>244</v>
      </c>
      <c r="D106" t="s">
        <v>14</v>
      </c>
      <c r="E106">
        <v>7</v>
      </c>
    </row>
    <row r="107" spans="1:5" x14ac:dyDescent="0.5">
      <c r="A107" t="s">
        <v>20</v>
      </c>
      <c r="B107">
        <v>146</v>
      </c>
      <c r="D107" t="s">
        <v>14</v>
      </c>
      <c r="E107">
        <v>803</v>
      </c>
    </row>
    <row r="108" spans="1:5" x14ac:dyDescent="0.5">
      <c r="A108" t="s">
        <v>20</v>
      </c>
      <c r="B108">
        <v>1267</v>
      </c>
      <c r="D108" t="s">
        <v>14</v>
      </c>
      <c r="E108">
        <v>16</v>
      </c>
    </row>
    <row r="109" spans="1:5" x14ac:dyDescent="0.5">
      <c r="A109" t="s">
        <v>20</v>
      </c>
      <c r="B109">
        <v>1561</v>
      </c>
      <c r="D109" t="s">
        <v>14</v>
      </c>
      <c r="E109">
        <v>31</v>
      </c>
    </row>
    <row r="110" spans="1:5" x14ac:dyDescent="0.5">
      <c r="A110" t="s">
        <v>20</v>
      </c>
      <c r="B110">
        <v>48</v>
      </c>
      <c r="D110" t="s">
        <v>14</v>
      </c>
      <c r="E110">
        <v>108</v>
      </c>
    </row>
    <row r="111" spans="1:5" x14ac:dyDescent="0.5">
      <c r="A111" t="s">
        <v>20</v>
      </c>
      <c r="B111">
        <v>2739</v>
      </c>
      <c r="D111" t="s">
        <v>14</v>
      </c>
      <c r="E111">
        <v>30</v>
      </c>
    </row>
    <row r="112" spans="1:5" x14ac:dyDescent="0.5">
      <c r="A112" t="s">
        <v>20</v>
      </c>
      <c r="B112">
        <v>3537</v>
      </c>
      <c r="D112" t="s">
        <v>14</v>
      </c>
      <c r="E112">
        <v>17</v>
      </c>
    </row>
    <row r="113" spans="1:5" x14ac:dyDescent="0.5">
      <c r="A113" t="s">
        <v>20</v>
      </c>
      <c r="B113">
        <v>2107</v>
      </c>
      <c r="D113" t="s">
        <v>14</v>
      </c>
      <c r="E113">
        <v>80</v>
      </c>
    </row>
    <row r="114" spans="1:5" x14ac:dyDescent="0.5">
      <c r="A114" t="s">
        <v>20</v>
      </c>
      <c r="B114">
        <v>3318</v>
      </c>
      <c r="D114" t="s">
        <v>14</v>
      </c>
      <c r="E114">
        <v>2468</v>
      </c>
    </row>
    <row r="115" spans="1:5" x14ac:dyDescent="0.5">
      <c r="A115" t="s">
        <v>20</v>
      </c>
      <c r="B115">
        <v>340</v>
      </c>
      <c r="D115" t="s">
        <v>14</v>
      </c>
      <c r="E115">
        <v>26</v>
      </c>
    </row>
    <row r="116" spans="1:5" x14ac:dyDescent="0.5">
      <c r="A116" t="s">
        <v>20</v>
      </c>
      <c r="B116">
        <v>1442</v>
      </c>
      <c r="D116" t="s">
        <v>14</v>
      </c>
      <c r="E116">
        <v>73</v>
      </c>
    </row>
    <row r="117" spans="1:5" x14ac:dyDescent="0.5">
      <c r="A117" t="s">
        <v>20</v>
      </c>
      <c r="B117">
        <v>126</v>
      </c>
      <c r="D117" t="s">
        <v>14</v>
      </c>
      <c r="E117">
        <v>128</v>
      </c>
    </row>
    <row r="118" spans="1:5" x14ac:dyDescent="0.5">
      <c r="A118" t="s">
        <v>20</v>
      </c>
      <c r="B118">
        <v>524</v>
      </c>
      <c r="D118" t="s">
        <v>14</v>
      </c>
      <c r="E118">
        <v>33</v>
      </c>
    </row>
    <row r="119" spans="1:5" x14ac:dyDescent="0.5">
      <c r="A119" t="s">
        <v>20</v>
      </c>
      <c r="B119">
        <v>1989</v>
      </c>
      <c r="D119" t="s">
        <v>14</v>
      </c>
      <c r="E119">
        <v>1072</v>
      </c>
    </row>
    <row r="120" spans="1:5" x14ac:dyDescent="0.5">
      <c r="A120" t="s">
        <v>20</v>
      </c>
      <c r="B120">
        <v>157</v>
      </c>
      <c r="D120" t="s">
        <v>14</v>
      </c>
      <c r="E120">
        <v>393</v>
      </c>
    </row>
    <row r="121" spans="1:5" x14ac:dyDescent="0.5">
      <c r="A121" t="s">
        <v>20</v>
      </c>
      <c r="B121">
        <v>4498</v>
      </c>
      <c r="D121" t="s">
        <v>14</v>
      </c>
      <c r="E121">
        <v>1257</v>
      </c>
    </row>
    <row r="122" spans="1:5" x14ac:dyDescent="0.5">
      <c r="A122" t="s">
        <v>20</v>
      </c>
      <c r="B122">
        <v>80</v>
      </c>
      <c r="D122" t="s">
        <v>14</v>
      </c>
      <c r="E122">
        <v>328</v>
      </c>
    </row>
    <row r="123" spans="1:5" x14ac:dyDescent="0.5">
      <c r="A123" t="s">
        <v>20</v>
      </c>
      <c r="B123">
        <v>43</v>
      </c>
      <c r="D123" t="s">
        <v>14</v>
      </c>
      <c r="E123">
        <v>147</v>
      </c>
    </row>
    <row r="124" spans="1:5" x14ac:dyDescent="0.5">
      <c r="A124" t="s">
        <v>20</v>
      </c>
      <c r="B124">
        <v>2053</v>
      </c>
      <c r="D124" t="s">
        <v>14</v>
      </c>
      <c r="E124">
        <v>830</v>
      </c>
    </row>
    <row r="125" spans="1:5" x14ac:dyDescent="0.5">
      <c r="A125" t="s">
        <v>20</v>
      </c>
      <c r="B125">
        <v>168</v>
      </c>
      <c r="D125" t="s">
        <v>14</v>
      </c>
      <c r="E125">
        <v>331</v>
      </c>
    </row>
    <row r="126" spans="1:5" x14ac:dyDescent="0.5">
      <c r="A126" t="s">
        <v>20</v>
      </c>
      <c r="B126">
        <v>4289</v>
      </c>
      <c r="D126" t="s">
        <v>14</v>
      </c>
      <c r="E126">
        <v>25</v>
      </c>
    </row>
    <row r="127" spans="1:5" x14ac:dyDescent="0.5">
      <c r="A127" t="s">
        <v>20</v>
      </c>
      <c r="B127">
        <v>165</v>
      </c>
      <c r="D127" t="s">
        <v>14</v>
      </c>
      <c r="E127">
        <v>3483</v>
      </c>
    </row>
    <row r="128" spans="1:5" x14ac:dyDescent="0.5">
      <c r="A128" t="s">
        <v>20</v>
      </c>
      <c r="B128">
        <v>1815</v>
      </c>
      <c r="D128" t="s">
        <v>14</v>
      </c>
      <c r="E128">
        <v>923</v>
      </c>
    </row>
    <row r="129" spans="1:5" x14ac:dyDescent="0.5">
      <c r="A129" t="s">
        <v>20</v>
      </c>
      <c r="B129">
        <v>397</v>
      </c>
      <c r="D129" t="s">
        <v>14</v>
      </c>
      <c r="E129">
        <v>1</v>
      </c>
    </row>
    <row r="130" spans="1:5" x14ac:dyDescent="0.5">
      <c r="A130" t="s">
        <v>20</v>
      </c>
      <c r="B130">
        <v>1539</v>
      </c>
      <c r="D130" t="s">
        <v>14</v>
      </c>
      <c r="E130">
        <v>33</v>
      </c>
    </row>
    <row r="131" spans="1:5" x14ac:dyDescent="0.5">
      <c r="A131" t="s">
        <v>20</v>
      </c>
      <c r="B131">
        <v>138</v>
      </c>
      <c r="D131" t="s">
        <v>14</v>
      </c>
      <c r="E131">
        <v>40</v>
      </c>
    </row>
    <row r="132" spans="1:5" x14ac:dyDescent="0.5">
      <c r="A132" t="s">
        <v>20</v>
      </c>
      <c r="B132">
        <v>3594</v>
      </c>
      <c r="D132" t="s">
        <v>14</v>
      </c>
      <c r="E132">
        <v>23</v>
      </c>
    </row>
    <row r="133" spans="1:5" x14ac:dyDescent="0.5">
      <c r="A133" t="s">
        <v>20</v>
      </c>
      <c r="B133">
        <v>5880</v>
      </c>
      <c r="D133" t="s">
        <v>14</v>
      </c>
      <c r="E133">
        <v>75</v>
      </c>
    </row>
    <row r="134" spans="1:5" x14ac:dyDescent="0.5">
      <c r="A134" t="s">
        <v>20</v>
      </c>
      <c r="B134">
        <v>112</v>
      </c>
      <c r="D134" t="s">
        <v>14</v>
      </c>
      <c r="E134">
        <v>2176</v>
      </c>
    </row>
    <row r="135" spans="1:5" x14ac:dyDescent="0.5">
      <c r="A135" t="s">
        <v>20</v>
      </c>
      <c r="B135">
        <v>943</v>
      </c>
      <c r="D135" t="s">
        <v>14</v>
      </c>
      <c r="E135">
        <v>441</v>
      </c>
    </row>
    <row r="136" spans="1:5" x14ac:dyDescent="0.5">
      <c r="A136" t="s">
        <v>20</v>
      </c>
      <c r="B136">
        <v>2468</v>
      </c>
      <c r="D136" t="s">
        <v>14</v>
      </c>
      <c r="E136">
        <v>25</v>
      </c>
    </row>
    <row r="137" spans="1:5" x14ac:dyDescent="0.5">
      <c r="A137" t="s">
        <v>20</v>
      </c>
      <c r="B137">
        <v>2551</v>
      </c>
      <c r="D137" t="s">
        <v>14</v>
      </c>
      <c r="E137">
        <v>127</v>
      </c>
    </row>
    <row r="138" spans="1:5" x14ac:dyDescent="0.5">
      <c r="A138" t="s">
        <v>20</v>
      </c>
      <c r="B138">
        <v>101</v>
      </c>
      <c r="D138" t="s">
        <v>14</v>
      </c>
      <c r="E138">
        <v>355</v>
      </c>
    </row>
    <row r="139" spans="1:5" x14ac:dyDescent="0.5">
      <c r="A139" t="s">
        <v>20</v>
      </c>
      <c r="B139">
        <v>92</v>
      </c>
      <c r="D139" t="s">
        <v>14</v>
      </c>
      <c r="E139">
        <v>44</v>
      </c>
    </row>
    <row r="140" spans="1:5" x14ac:dyDescent="0.5">
      <c r="A140" t="s">
        <v>20</v>
      </c>
      <c r="B140">
        <v>62</v>
      </c>
      <c r="D140" t="s">
        <v>14</v>
      </c>
      <c r="E140">
        <v>67</v>
      </c>
    </row>
    <row r="141" spans="1:5" x14ac:dyDescent="0.5">
      <c r="A141" t="s">
        <v>20</v>
      </c>
      <c r="B141">
        <v>149</v>
      </c>
      <c r="D141" t="s">
        <v>14</v>
      </c>
      <c r="E141">
        <v>1068</v>
      </c>
    </row>
    <row r="142" spans="1:5" x14ac:dyDescent="0.5">
      <c r="A142" t="s">
        <v>20</v>
      </c>
      <c r="B142">
        <v>329</v>
      </c>
      <c r="D142" t="s">
        <v>14</v>
      </c>
      <c r="E142">
        <v>424</v>
      </c>
    </row>
    <row r="143" spans="1:5" x14ac:dyDescent="0.5">
      <c r="A143" t="s">
        <v>20</v>
      </c>
      <c r="B143">
        <v>97</v>
      </c>
      <c r="D143" t="s">
        <v>14</v>
      </c>
      <c r="E143">
        <v>151</v>
      </c>
    </row>
    <row r="144" spans="1:5" x14ac:dyDescent="0.5">
      <c r="A144" t="s">
        <v>20</v>
      </c>
      <c r="B144">
        <v>1784</v>
      </c>
      <c r="D144" t="s">
        <v>14</v>
      </c>
      <c r="E144">
        <v>1608</v>
      </c>
    </row>
    <row r="145" spans="1:5" x14ac:dyDescent="0.5">
      <c r="A145" t="s">
        <v>20</v>
      </c>
      <c r="B145">
        <v>1684</v>
      </c>
      <c r="D145" t="s">
        <v>14</v>
      </c>
      <c r="E145">
        <v>941</v>
      </c>
    </row>
    <row r="146" spans="1:5" x14ac:dyDescent="0.5">
      <c r="A146" t="s">
        <v>20</v>
      </c>
      <c r="B146">
        <v>250</v>
      </c>
      <c r="D146" t="s">
        <v>14</v>
      </c>
      <c r="E146">
        <v>1</v>
      </c>
    </row>
    <row r="147" spans="1:5" x14ac:dyDescent="0.5">
      <c r="A147" t="s">
        <v>20</v>
      </c>
      <c r="B147">
        <v>238</v>
      </c>
      <c r="D147" t="s">
        <v>14</v>
      </c>
      <c r="E147">
        <v>40</v>
      </c>
    </row>
    <row r="148" spans="1:5" x14ac:dyDescent="0.5">
      <c r="A148" t="s">
        <v>20</v>
      </c>
      <c r="B148">
        <v>53</v>
      </c>
      <c r="D148" t="s">
        <v>14</v>
      </c>
      <c r="E148">
        <v>3015</v>
      </c>
    </row>
    <row r="149" spans="1:5" x14ac:dyDescent="0.5">
      <c r="A149" t="s">
        <v>20</v>
      </c>
      <c r="B149">
        <v>214</v>
      </c>
      <c r="D149" t="s">
        <v>14</v>
      </c>
      <c r="E149">
        <v>435</v>
      </c>
    </row>
    <row r="150" spans="1:5" x14ac:dyDescent="0.5">
      <c r="A150" t="s">
        <v>20</v>
      </c>
      <c r="B150">
        <v>222</v>
      </c>
      <c r="D150" t="s">
        <v>14</v>
      </c>
      <c r="E150">
        <v>714</v>
      </c>
    </row>
    <row r="151" spans="1:5" x14ac:dyDescent="0.5">
      <c r="A151" t="s">
        <v>20</v>
      </c>
      <c r="B151">
        <v>1884</v>
      </c>
      <c r="D151" t="s">
        <v>14</v>
      </c>
      <c r="E151">
        <v>5497</v>
      </c>
    </row>
    <row r="152" spans="1:5" x14ac:dyDescent="0.5">
      <c r="A152" t="s">
        <v>20</v>
      </c>
      <c r="B152">
        <v>218</v>
      </c>
      <c r="D152" t="s">
        <v>14</v>
      </c>
      <c r="E152">
        <v>418</v>
      </c>
    </row>
    <row r="153" spans="1:5" x14ac:dyDescent="0.5">
      <c r="A153" t="s">
        <v>20</v>
      </c>
      <c r="B153">
        <v>6465</v>
      </c>
      <c r="D153" t="s">
        <v>14</v>
      </c>
      <c r="E153">
        <v>1439</v>
      </c>
    </row>
    <row r="154" spans="1:5" x14ac:dyDescent="0.5">
      <c r="A154" t="s">
        <v>20</v>
      </c>
      <c r="B154">
        <v>59</v>
      </c>
      <c r="D154" t="s">
        <v>14</v>
      </c>
      <c r="E154">
        <v>15</v>
      </c>
    </row>
    <row r="155" spans="1:5" x14ac:dyDescent="0.5">
      <c r="A155" t="s">
        <v>20</v>
      </c>
      <c r="B155">
        <v>88</v>
      </c>
      <c r="D155" t="s">
        <v>14</v>
      </c>
      <c r="E155">
        <v>1999</v>
      </c>
    </row>
    <row r="156" spans="1:5" x14ac:dyDescent="0.5">
      <c r="A156" t="s">
        <v>20</v>
      </c>
      <c r="B156">
        <v>1697</v>
      </c>
      <c r="D156" t="s">
        <v>14</v>
      </c>
      <c r="E156">
        <v>118</v>
      </c>
    </row>
    <row r="157" spans="1:5" x14ac:dyDescent="0.5">
      <c r="A157" t="s">
        <v>20</v>
      </c>
      <c r="B157">
        <v>92</v>
      </c>
      <c r="D157" t="s">
        <v>14</v>
      </c>
      <c r="E157">
        <v>162</v>
      </c>
    </row>
    <row r="158" spans="1:5" x14ac:dyDescent="0.5">
      <c r="A158" t="s">
        <v>20</v>
      </c>
      <c r="B158">
        <v>186</v>
      </c>
      <c r="D158" t="s">
        <v>14</v>
      </c>
      <c r="E158">
        <v>83</v>
      </c>
    </row>
    <row r="159" spans="1:5" x14ac:dyDescent="0.5">
      <c r="A159" t="s">
        <v>20</v>
      </c>
      <c r="B159">
        <v>138</v>
      </c>
      <c r="D159" t="s">
        <v>14</v>
      </c>
      <c r="E159">
        <v>747</v>
      </c>
    </row>
    <row r="160" spans="1:5" x14ac:dyDescent="0.5">
      <c r="A160" t="s">
        <v>20</v>
      </c>
      <c r="B160">
        <v>261</v>
      </c>
      <c r="D160" t="s">
        <v>14</v>
      </c>
      <c r="E160">
        <v>84</v>
      </c>
    </row>
    <row r="161" spans="1:5" x14ac:dyDescent="0.5">
      <c r="A161" t="s">
        <v>20</v>
      </c>
      <c r="B161">
        <v>107</v>
      </c>
      <c r="D161" t="s">
        <v>14</v>
      </c>
      <c r="E161">
        <v>91</v>
      </c>
    </row>
    <row r="162" spans="1:5" x14ac:dyDescent="0.5">
      <c r="A162" t="s">
        <v>20</v>
      </c>
      <c r="B162">
        <v>199</v>
      </c>
      <c r="D162" t="s">
        <v>14</v>
      </c>
      <c r="E162">
        <v>792</v>
      </c>
    </row>
    <row r="163" spans="1:5" x14ac:dyDescent="0.5">
      <c r="A163" t="s">
        <v>20</v>
      </c>
      <c r="B163">
        <v>5512</v>
      </c>
      <c r="D163" t="s">
        <v>14</v>
      </c>
      <c r="E163">
        <v>32</v>
      </c>
    </row>
    <row r="164" spans="1:5" x14ac:dyDescent="0.5">
      <c r="A164" t="s">
        <v>20</v>
      </c>
      <c r="B164">
        <v>86</v>
      </c>
      <c r="D164" t="s">
        <v>14</v>
      </c>
      <c r="E164">
        <v>186</v>
      </c>
    </row>
    <row r="165" spans="1:5" x14ac:dyDescent="0.5">
      <c r="A165" t="s">
        <v>20</v>
      </c>
      <c r="B165">
        <v>2768</v>
      </c>
      <c r="D165" t="s">
        <v>14</v>
      </c>
      <c r="E165">
        <v>605</v>
      </c>
    </row>
    <row r="166" spans="1:5" x14ac:dyDescent="0.5">
      <c r="A166" t="s">
        <v>20</v>
      </c>
      <c r="B166">
        <v>48</v>
      </c>
      <c r="D166" t="s">
        <v>14</v>
      </c>
      <c r="E166">
        <v>1</v>
      </c>
    </row>
    <row r="167" spans="1:5" x14ac:dyDescent="0.5">
      <c r="A167" t="s">
        <v>20</v>
      </c>
      <c r="B167">
        <v>87</v>
      </c>
      <c r="D167" t="s">
        <v>14</v>
      </c>
      <c r="E167">
        <v>31</v>
      </c>
    </row>
    <row r="168" spans="1:5" x14ac:dyDescent="0.5">
      <c r="A168" t="s">
        <v>20</v>
      </c>
      <c r="B168">
        <v>1894</v>
      </c>
      <c r="D168" t="s">
        <v>14</v>
      </c>
      <c r="E168">
        <v>1181</v>
      </c>
    </row>
    <row r="169" spans="1:5" x14ac:dyDescent="0.5">
      <c r="A169" t="s">
        <v>20</v>
      </c>
      <c r="B169">
        <v>282</v>
      </c>
      <c r="D169" t="s">
        <v>14</v>
      </c>
      <c r="E169">
        <v>39</v>
      </c>
    </row>
    <row r="170" spans="1:5" x14ac:dyDescent="0.5">
      <c r="A170" t="s">
        <v>20</v>
      </c>
      <c r="B170">
        <v>116</v>
      </c>
      <c r="D170" t="s">
        <v>14</v>
      </c>
      <c r="E170">
        <v>46</v>
      </c>
    </row>
    <row r="171" spans="1:5" x14ac:dyDescent="0.5">
      <c r="A171" t="s">
        <v>20</v>
      </c>
      <c r="B171">
        <v>83</v>
      </c>
      <c r="D171" t="s">
        <v>14</v>
      </c>
      <c r="E171">
        <v>105</v>
      </c>
    </row>
    <row r="172" spans="1:5" x14ac:dyDescent="0.5">
      <c r="A172" t="s">
        <v>20</v>
      </c>
      <c r="B172">
        <v>91</v>
      </c>
      <c r="D172" t="s">
        <v>14</v>
      </c>
      <c r="E172">
        <v>535</v>
      </c>
    </row>
    <row r="173" spans="1:5" x14ac:dyDescent="0.5">
      <c r="A173" t="s">
        <v>20</v>
      </c>
      <c r="B173">
        <v>546</v>
      </c>
      <c r="D173" t="s">
        <v>14</v>
      </c>
      <c r="E173">
        <v>16</v>
      </c>
    </row>
    <row r="174" spans="1:5" x14ac:dyDescent="0.5">
      <c r="A174" t="s">
        <v>20</v>
      </c>
      <c r="B174">
        <v>393</v>
      </c>
      <c r="D174" t="s">
        <v>14</v>
      </c>
      <c r="E174">
        <v>575</v>
      </c>
    </row>
    <row r="175" spans="1:5" x14ac:dyDescent="0.5">
      <c r="A175" t="s">
        <v>20</v>
      </c>
      <c r="B175">
        <v>133</v>
      </c>
      <c r="D175" t="s">
        <v>14</v>
      </c>
      <c r="E175">
        <v>1120</v>
      </c>
    </row>
    <row r="176" spans="1:5" x14ac:dyDescent="0.5">
      <c r="A176" t="s">
        <v>20</v>
      </c>
      <c r="B176">
        <v>254</v>
      </c>
      <c r="D176" t="s">
        <v>14</v>
      </c>
      <c r="E176">
        <v>113</v>
      </c>
    </row>
    <row r="177" spans="1:5" x14ac:dyDescent="0.5">
      <c r="A177" t="s">
        <v>20</v>
      </c>
      <c r="B177">
        <v>176</v>
      </c>
      <c r="D177" t="s">
        <v>14</v>
      </c>
      <c r="E177">
        <v>1538</v>
      </c>
    </row>
    <row r="178" spans="1:5" x14ac:dyDescent="0.5">
      <c r="A178" t="s">
        <v>20</v>
      </c>
      <c r="B178">
        <v>337</v>
      </c>
      <c r="D178" t="s">
        <v>14</v>
      </c>
      <c r="E178">
        <v>9</v>
      </c>
    </row>
    <row r="179" spans="1:5" x14ac:dyDescent="0.5">
      <c r="A179" t="s">
        <v>20</v>
      </c>
      <c r="B179">
        <v>107</v>
      </c>
      <c r="D179" t="s">
        <v>14</v>
      </c>
      <c r="E179">
        <v>554</v>
      </c>
    </row>
    <row r="180" spans="1:5" x14ac:dyDescent="0.5">
      <c r="A180" t="s">
        <v>20</v>
      </c>
      <c r="B180">
        <v>183</v>
      </c>
      <c r="D180" t="s">
        <v>14</v>
      </c>
      <c r="E180">
        <v>648</v>
      </c>
    </row>
    <row r="181" spans="1:5" x14ac:dyDescent="0.5">
      <c r="A181" t="s">
        <v>20</v>
      </c>
      <c r="B181">
        <v>72</v>
      </c>
      <c r="D181" t="s">
        <v>14</v>
      </c>
      <c r="E181">
        <v>21</v>
      </c>
    </row>
    <row r="182" spans="1:5" x14ac:dyDescent="0.5">
      <c r="A182" t="s">
        <v>20</v>
      </c>
      <c r="B182">
        <v>295</v>
      </c>
      <c r="D182" t="s">
        <v>14</v>
      </c>
      <c r="E182">
        <v>54</v>
      </c>
    </row>
    <row r="183" spans="1:5" x14ac:dyDescent="0.5">
      <c r="A183" t="s">
        <v>20</v>
      </c>
      <c r="B183">
        <v>142</v>
      </c>
      <c r="D183" t="s">
        <v>14</v>
      </c>
      <c r="E183">
        <v>120</v>
      </c>
    </row>
    <row r="184" spans="1:5" x14ac:dyDescent="0.5">
      <c r="A184" t="s">
        <v>20</v>
      </c>
      <c r="B184">
        <v>85</v>
      </c>
      <c r="D184" t="s">
        <v>14</v>
      </c>
      <c r="E184">
        <v>579</v>
      </c>
    </row>
    <row r="185" spans="1:5" x14ac:dyDescent="0.5">
      <c r="A185" t="s">
        <v>20</v>
      </c>
      <c r="B185">
        <v>659</v>
      </c>
      <c r="D185" t="s">
        <v>14</v>
      </c>
      <c r="E185">
        <v>2072</v>
      </c>
    </row>
    <row r="186" spans="1:5" x14ac:dyDescent="0.5">
      <c r="A186" t="s">
        <v>20</v>
      </c>
      <c r="B186">
        <v>121</v>
      </c>
      <c r="D186" t="s">
        <v>14</v>
      </c>
      <c r="E186">
        <v>0</v>
      </c>
    </row>
    <row r="187" spans="1:5" x14ac:dyDescent="0.5">
      <c r="A187" t="s">
        <v>20</v>
      </c>
      <c r="B187">
        <v>3742</v>
      </c>
      <c r="D187" t="s">
        <v>14</v>
      </c>
      <c r="E187">
        <v>1796</v>
      </c>
    </row>
    <row r="188" spans="1:5" x14ac:dyDescent="0.5">
      <c r="A188" t="s">
        <v>20</v>
      </c>
      <c r="B188">
        <v>223</v>
      </c>
      <c r="D188" t="s">
        <v>14</v>
      </c>
      <c r="E188">
        <v>62</v>
      </c>
    </row>
    <row r="189" spans="1:5" x14ac:dyDescent="0.5">
      <c r="A189" t="s">
        <v>20</v>
      </c>
      <c r="B189">
        <v>133</v>
      </c>
      <c r="D189" t="s">
        <v>14</v>
      </c>
      <c r="E189">
        <v>347</v>
      </c>
    </row>
    <row r="190" spans="1:5" x14ac:dyDescent="0.5">
      <c r="A190" t="s">
        <v>20</v>
      </c>
      <c r="B190">
        <v>5168</v>
      </c>
      <c r="D190" t="s">
        <v>14</v>
      </c>
      <c r="E190">
        <v>19</v>
      </c>
    </row>
    <row r="191" spans="1:5" x14ac:dyDescent="0.5">
      <c r="A191" t="s">
        <v>20</v>
      </c>
      <c r="B191">
        <v>307</v>
      </c>
      <c r="D191" t="s">
        <v>14</v>
      </c>
      <c r="E191">
        <v>1258</v>
      </c>
    </row>
    <row r="192" spans="1:5" x14ac:dyDescent="0.5">
      <c r="A192" t="s">
        <v>20</v>
      </c>
      <c r="B192">
        <v>2441</v>
      </c>
      <c r="D192" t="s">
        <v>14</v>
      </c>
      <c r="E192">
        <v>362</v>
      </c>
    </row>
    <row r="193" spans="1:5" x14ac:dyDescent="0.5">
      <c r="A193" t="s">
        <v>20</v>
      </c>
      <c r="B193">
        <v>1385</v>
      </c>
      <c r="D193" t="s">
        <v>14</v>
      </c>
      <c r="E193">
        <v>133</v>
      </c>
    </row>
    <row r="194" spans="1:5" x14ac:dyDescent="0.5">
      <c r="A194" t="s">
        <v>20</v>
      </c>
      <c r="B194">
        <v>190</v>
      </c>
      <c r="D194" t="s">
        <v>14</v>
      </c>
      <c r="E194">
        <v>846</v>
      </c>
    </row>
    <row r="195" spans="1:5" x14ac:dyDescent="0.5">
      <c r="A195" t="s">
        <v>20</v>
      </c>
      <c r="B195">
        <v>470</v>
      </c>
      <c r="D195" t="s">
        <v>14</v>
      </c>
      <c r="E195">
        <v>10</v>
      </c>
    </row>
    <row r="196" spans="1:5" x14ac:dyDescent="0.5">
      <c r="A196" t="s">
        <v>20</v>
      </c>
      <c r="B196">
        <v>253</v>
      </c>
      <c r="D196" t="s">
        <v>14</v>
      </c>
      <c r="E196">
        <v>191</v>
      </c>
    </row>
    <row r="197" spans="1:5" x14ac:dyDescent="0.5">
      <c r="A197" t="s">
        <v>20</v>
      </c>
      <c r="B197">
        <v>1113</v>
      </c>
      <c r="D197" t="s">
        <v>14</v>
      </c>
      <c r="E197">
        <v>1979</v>
      </c>
    </row>
    <row r="198" spans="1:5" x14ac:dyDescent="0.5">
      <c r="A198" t="s">
        <v>20</v>
      </c>
      <c r="B198">
        <v>2283</v>
      </c>
      <c r="D198" t="s">
        <v>14</v>
      </c>
      <c r="E198">
        <v>63</v>
      </c>
    </row>
    <row r="199" spans="1:5" x14ac:dyDescent="0.5">
      <c r="A199" t="s">
        <v>20</v>
      </c>
      <c r="B199">
        <v>1095</v>
      </c>
      <c r="D199" t="s">
        <v>14</v>
      </c>
      <c r="E199">
        <v>6080</v>
      </c>
    </row>
    <row r="200" spans="1:5" x14ac:dyDescent="0.5">
      <c r="A200" t="s">
        <v>20</v>
      </c>
      <c r="B200">
        <v>1690</v>
      </c>
      <c r="D200" t="s">
        <v>14</v>
      </c>
      <c r="E200">
        <v>80</v>
      </c>
    </row>
    <row r="201" spans="1:5" x14ac:dyDescent="0.5">
      <c r="A201" t="s">
        <v>20</v>
      </c>
      <c r="B201">
        <v>191</v>
      </c>
      <c r="D201" t="s">
        <v>14</v>
      </c>
      <c r="E201">
        <v>9</v>
      </c>
    </row>
    <row r="202" spans="1:5" x14ac:dyDescent="0.5">
      <c r="A202" t="s">
        <v>20</v>
      </c>
      <c r="B202">
        <v>2013</v>
      </c>
      <c r="D202" t="s">
        <v>14</v>
      </c>
      <c r="E202">
        <v>1784</v>
      </c>
    </row>
    <row r="203" spans="1:5" x14ac:dyDescent="0.5">
      <c r="A203" t="s">
        <v>20</v>
      </c>
      <c r="B203">
        <v>1703</v>
      </c>
      <c r="D203" t="s">
        <v>14</v>
      </c>
      <c r="E203">
        <v>243</v>
      </c>
    </row>
    <row r="204" spans="1:5" x14ac:dyDescent="0.5">
      <c r="A204" t="s">
        <v>20</v>
      </c>
      <c r="B204">
        <v>80</v>
      </c>
      <c r="D204" t="s">
        <v>14</v>
      </c>
      <c r="E204">
        <v>1296</v>
      </c>
    </row>
    <row r="205" spans="1:5" x14ac:dyDescent="0.5">
      <c r="A205" t="s">
        <v>20</v>
      </c>
      <c r="B205">
        <v>41</v>
      </c>
      <c r="D205" t="s">
        <v>14</v>
      </c>
      <c r="E205">
        <v>77</v>
      </c>
    </row>
    <row r="206" spans="1:5" x14ac:dyDescent="0.5">
      <c r="A206" t="s">
        <v>20</v>
      </c>
      <c r="B206">
        <v>187</v>
      </c>
      <c r="D206" t="s">
        <v>14</v>
      </c>
      <c r="E206">
        <v>395</v>
      </c>
    </row>
    <row r="207" spans="1:5" x14ac:dyDescent="0.5">
      <c r="A207" t="s">
        <v>20</v>
      </c>
      <c r="B207">
        <v>2875</v>
      </c>
      <c r="D207" t="s">
        <v>14</v>
      </c>
      <c r="E207">
        <v>49</v>
      </c>
    </row>
    <row r="208" spans="1:5" x14ac:dyDescent="0.5">
      <c r="A208" t="s">
        <v>20</v>
      </c>
      <c r="B208">
        <v>88</v>
      </c>
      <c r="D208" t="s">
        <v>14</v>
      </c>
      <c r="E208">
        <v>180</v>
      </c>
    </row>
    <row r="209" spans="1:5" x14ac:dyDescent="0.5">
      <c r="A209" t="s">
        <v>20</v>
      </c>
      <c r="B209">
        <v>191</v>
      </c>
      <c r="D209" t="s">
        <v>14</v>
      </c>
      <c r="E209">
        <v>2690</v>
      </c>
    </row>
    <row r="210" spans="1:5" x14ac:dyDescent="0.5">
      <c r="A210" t="s">
        <v>20</v>
      </c>
      <c r="B210">
        <v>139</v>
      </c>
      <c r="D210" t="s">
        <v>14</v>
      </c>
      <c r="E210">
        <v>2779</v>
      </c>
    </row>
    <row r="211" spans="1:5" x14ac:dyDescent="0.5">
      <c r="A211" t="s">
        <v>20</v>
      </c>
      <c r="B211">
        <v>186</v>
      </c>
      <c r="D211" t="s">
        <v>14</v>
      </c>
      <c r="E211">
        <v>92</v>
      </c>
    </row>
    <row r="212" spans="1:5" x14ac:dyDescent="0.5">
      <c r="A212" t="s">
        <v>20</v>
      </c>
      <c r="B212">
        <v>112</v>
      </c>
      <c r="D212" t="s">
        <v>14</v>
      </c>
      <c r="E212">
        <v>1028</v>
      </c>
    </row>
    <row r="213" spans="1:5" x14ac:dyDescent="0.5">
      <c r="A213" t="s">
        <v>20</v>
      </c>
      <c r="B213">
        <v>101</v>
      </c>
      <c r="D213" t="s">
        <v>14</v>
      </c>
      <c r="E213">
        <v>26</v>
      </c>
    </row>
    <row r="214" spans="1:5" x14ac:dyDescent="0.5">
      <c r="A214" t="s">
        <v>20</v>
      </c>
      <c r="B214">
        <v>206</v>
      </c>
      <c r="D214" t="s">
        <v>14</v>
      </c>
      <c r="E214">
        <v>1790</v>
      </c>
    </row>
    <row r="215" spans="1:5" x14ac:dyDescent="0.5">
      <c r="A215" t="s">
        <v>20</v>
      </c>
      <c r="B215">
        <v>154</v>
      </c>
      <c r="D215" t="s">
        <v>14</v>
      </c>
      <c r="E215">
        <v>37</v>
      </c>
    </row>
    <row r="216" spans="1:5" x14ac:dyDescent="0.5">
      <c r="A216" t="s">
        <v>20</v>
      </c>
      <c r="B216">
        <v>5966</v>
      </c>
      <c r="D216" t="s">
        <v>14</v>
      </c>
      <c r="E216">
        <v>35</v>
      </c>
    </row>
    <row r="217" spans="1:5" x14ac:dyDescent="0.5">
      <c r="A217" t="s">
        <v>20</v>
      </c>
      <c r="B217">
        <v>169</v>
      </c>
      <c r="D217" t="s">
        <v>14</v>
      </c>
      <c r="E217">
        <v>558</v>
      </c>
    </row>
    <row r="218" spans="1:5" x14ac:dyDescent="0.5">
      <c r="A218" t="s">
        <v>20</v>
      </c>
      <c r="B218">
        <v>2106</v>
      </c>
      <c r="D218" t="s">
        <v>14</v>
      </c>
      <c r="E218">
        <v>64</v>
      </c>
    </row>
    <row r="219" spans="1:5" x14ac:dyDescent="0.5">
      <c r="A219" t="s">
        <v>20</v>
      </c>
      <c r="B219">
        <v>131</v>
      </c>
      <c r="D219" t="s">
        <v>14</v>
      </c>
      <c r="E219">
        <v>245</v>
      </c>
    </row>
    <row r="220" spans="1:5" x14ac:dyDescent="0.5">
      <c r="A220" t="s">
        <v>20</v>
      </c>
      <c r="B220">
        <v>84</v>
      </c>
      <c r="D220" t="s">
        <v>14</v>
      </c>
      <c r="E220">
        <v>71</v>
      </c>
    </row>
    <row r="221" spans="1:5" x14ac:dyDescent="0.5">
      <c r="A221" t="s">
        <v>20</v>
      </c>
      <c r="B221">
        <v>155</v>
      </c>
      <c r="D221" t="s">
        <v>14</v>
      </c>
      <c r="E221">
        <v>42</v>
      </c>
    </row>
    <row r="222" spans="1:5" x14ac:dyDescent="0.5">
      <c r="A222" t="s">
        <v>20</v>
      </c>
      <c r="B222">
        <v>189</v>
      </c>
      <c r="D222" t="s">
        <v>14</v>
      </c>
      <c r="E222">
        <v>156</v>
      </c>
    </row>
    <row r="223" spans="1:5" x14ac:dyDescent="0.5">
      <c r="A223" t="s">
        <v>20</v>
      </c>
      <c r="B223">
        <v>4799</v>
      </c>
      <c r="D223" t="s">
        <v>14</v>
      </c>
      <c r="E223">
        <v>1368</v>
      </c>
    </row>
    <row r="224" spans="1:5" x14ac:dyDescent="0.5">
      <c r="A224" t="s">
        <v>20</v>
      </c>
      <c r="B224">
        <v>1137</v>
      </c>
      <c r="D224" t="s">
        <v>14</v>
      </c>
      <c r="E224">
        <v>102</v>
      </c>
    </row>
    <row r="225" spans="1:5" x14ac:dyDescent="0.5">
      <c r="A225" t="s">
        <v>20</v>
      </c>
      <c r="B225">
        <v>1152</v>
      </c>
      <c r="D225" t="s">
        <v>14</v>
      </c>
      <c r="E225">
        <v>86</v>
      </c>
    </row>
    <row r="226" spans="1:5" x14ac:dyDescent="0.5">
      <c r="A226" t="s">
        <v>20</v>
      </c>
      <c r="B226">
        <v>50</v>
      </c>
      <c r="D226" t="s">
        <v>14</v>
      </c>
      <c r="E226">
        <v>253</v>
      </c>
    </row>
    <row r="227" spans="1:5" x14ac:dyDescent="0.5">
      <c r="A227" t="s">
        <v>20</v>
      </c>
      <c r="B227">
        <v>3059</v>
      </c>
      <c r="D227" t="s">
        <v>14</v>
      </c>
      <c r="E227">
        <v>157</v>
      </c>
    </row>
    <row r="228" spans="1:5" x14ac:dyDescent="0.5">
      <c r="A228" t="s">
        <v>20</v>
      </c>
      <c r="B228">
        <v>34</v>
      </c>
      <c r="D228" t="s">
        <v>14</v>
      </c>
      <c r="E228">
        <v>183</v>
      </c>
    </row>
    <row r="229" spans="1:5" x14ac:dyDescent="0.5">
      <c r="A229" t="s">
        <v>20</v>
      </c>
      <c r="B229">
        <v>220</v>
      </c>
      <c r="D229" t="s">
        <v>14</v>
      </c>
      <c r="E229">
        <v>82</v>
      </c>
    </row>
    <row r="230" spans="1:5" x14ac:dyDescent="0.5">
      <c r="A230" t="s">
        <v>20</v>
      </c>
      <c r="B230">
        <v>1604</v>
      </c>
      <c r="D230" t="s">
        <v>14</v>
      </c>
      <c r="E230">
        <v>1</v>
      </c>
    </row>
    <row r="231" spans="1:5" x14ac:dyDescent="0.5">
      <c r="A231" t="s">
        <v>20</v>
      </c>
      <c r="B231">
        <v>454</v>
      </c>
      <c r="D231" t="s">
        <v>14</v>
      </c>
      <c r="E231">
        <v>1198</v>
      </c>
    </row>
    <row r="232" spans="1:5" x14ac:dyDescent="0.5">
      <c r="A232" t="s">
        <v>20</v>
      </c>
      <c r="B232">
        <v>123</v>
      </c>
      <c r="D232" t="s">
        <v>14</v>
      </c>
      <c r="E232">
        <v>648</v>
      </c>
    </row>
    <row r="233" spans="1:5" x14ac:dyDescent="0.5">
      <c r="A233" t="s">
        <v>20</v>
      </c>
      <c r="B233">
        <v>299</v>
      </c>
      <c r="D233" t="s">
        <v>14</v>
      </c>
      <c r="E233">
        <v>64</v>
      </c>
    </row>
    <row r="234" spans="1:5" x14ac:dyDescent="0.5">
      <c r="A234" t="s">
        <v>20</v>
      </c>
      <c r="B234">
        <v>2237</v>
      </c>
      <c r="D234" t="s">
        <v>14</v>
      </c>
      <c r="E234">
        <v>62</v>
      </c>
    </row>
    <row r="235" spans="1:5" x14ac:dyDescent="0.5">
      <c r="A235" t="s">
        <v>20</v>
      </c>
      <c r="B235">
        <v>645</v>
      </c>
      <c r="D235" t="s">
        <v>14</v>
      </c>
      <c r="E235">
        <v>750</v>
      </c>
    </row>
    <row r="236" spans="1:5" x14ac:dyDescent="0.5">
      <c r="A236" t="s">
        <v>20</v>
      </c>
      <c r="B236">
        <v>484</v>
      </c>
      <c r="D236" t="s">
        <v>14</v>
      </c>
      <c r="E236">
        <v>105</v>
      </c>
    </row>
    <row r="237" spans="1:5" x14ac:dyDescent="0.5">
      <c r="A237" t="s">
        <v>20</v>
      </c>
      <c r="B237">
        <v>154</v>
      </c>
      <c r="D237" t="s">
        <v>14</v>
      </c>
      <c r="E237">
        <v>2604</v>
      </c>
    </row>
    <row r="238" spans="1:5" x14ac:dyDescent="0.5">
      <c r="A238" t="s">
        <v>20</v>
      </c>
      <c r="B238">
        <v>82</v>
      </c>
      <c r="D238" t="s">
        <v>14</v>
      </c>
      <c r="E238">
        <v>65</v>
      </c>
    </row>
    <row r="239" spans="1:5" x14ac:dyDescent="0.5">
      <c r="A239" t="s">
        <v>20</v>
      </c>
      <c r="B239">
        <v>134</v>
      </c>
      <c r="D239" t="s">
        <v>14</v>
      </c>
      <c r="E239">
        <v>94</v>
      </c>
    </row>
    <row r="240" spans="1:5" x14ac:dyDescent="0.5">
      <c r="A240" t="s">
        <v>20</v>
      </c>
      <c r="B240">
        <v>5203</v>
      </c>
      <c r="D240" t="s">
        <v>14</v>
      </c>
      <c r="E240">
        <v>257</v>
      </c>
    </row>
    <row r="241" spans="1:5" x14ac:dyDescent="0.5">
      <c r="A241" t="s">
        <v>20</v>
      </c>
      <c r="B241">
        <v>94</v>
      </c>
      <c r="D241" t="s">
        <v>14</v>
      </c>
      <c r="E241">
        <v>2928</v>
      </c>
    </row>
    <row r="242" spans="1:5" x14ac:dyDescent="0.5">
      <c r="A242" t="s">
        <v>20</v>
      </c>
      <c r="B242">
        <v>205</v>
      </c>
      <c r="D242" t="s">
        <v>14</v>
      </c>
      <c r="E242">
        <v>4697</v>
      </c>
    </row>
    <row r="243" spans="1:5" x14ac:dyDescent="0.5">
      <c r="A243" t="s">
        <v>20</v>
      </c>
      <c r="B243">
        <v>92</v>
      </c>
      <c r="D243" t="s">
        <v>14</v>
      </c>
      <c r="E243">
        <v>2915</v>
      </c>
    </row>
    <row r="244" spans="1:5" x14ac:dyDescent="0.5">
      <c r="A244" t="s">
        <v>20</v>
      </c>
      <c r="B244">
        <v>219</v>
      </c>
      <c r="D244" t="s">
        <v>14</v>
      </c>
      <c r="E244">
        <v>18</v>
      </c>
    </row>
    <row r="245" spans="1:5" x14ac:dyDescent="0.5">
      <c r="A245" t="s">
        <v>20</v>
      </c>
      <c r="B245">
        <v>2526</v>
      </c>
      <c r="D245" t="s">
        <v>14</v>
      </c>
      <c r="E245">
        <v>602</v>
      </c>
    </row>
    <row r="246" spans="1:5" x14ac:dyDescent="0.5">
      <c r="A246" t="s">
        <v>20</v>
      </c>
      <c r="B246">
        <v>94</v>
      </c>
      <c r="D246" t="s">
        <v>14</v>
      </c>
      <c r="E246">
        <v>1</v>
      </c>
    </row>
    <row r="247" spans="1:5" x14ac:dyDescent="0.5">
      <c r="A247" t="s">
        <v>20</v>
      </c>
      <c r="B247">
        <v>1713</v>
      </c>
      <c r="D247" t="s">
        <v>14</v>
      </c>
      <c r="E247">
        <v>3868</v>
      </c>
    </row>
    <row r="248" spans="1:5" x14ac:dyDescent="0.5">
      <c r="A248" t="s">
        <v>20</v>
      </c>
      <c r="B248">
        <v>249</v>
      </c>
      <c r="D248" t="s">
        <v>14</v>
      </c>
      <c r="E248">
        <v>504</v>
      </c>
    </row>
    <row r="249" spans="1:5" x14ac:dyDescent="0.5">
      <c r="A249" t="s">
        <v>20</v>
      </c>
      <c r="B249">
        <v>192</v>
      </c>
      <c r="D249" t="s">
        <v>14</v>
      </c>
      <c r="E249">
        <v>14</v>
      </c>
    </row>
    <row r="250" spans="1:5" x14ac:dyDescent="0.5">
      <c r="A250" t="s">
        <v>20</v>
      </c>
      <c r="B250">
        <v>247</v>
      </c>
      <c r="D250" t="s">
        <v>14</v>
      </c>
      <c r="E250">
        <v>750</v>
      </c>
    </row>
    <row r="251" spans="1:5" x14ac:dyDescent="0.5">
      <c r="A251" t="s">
        <v>20</v>
      </c>
      <c r="B251">
        <v>2293</v>
      </c>
      <c r="D251" t="s">
        <v>14</v>
      </c>
      <c r="E251">
        <v>77</v>
      </c>
    </row>
    <row r="252" spans="1:5" x14ac:dyDescent="0.5">
      <c r="A252" t="s">
        <v>20</v>
      </c>
      <c r="B252">
        <v>3131</v>
      </c>
      <c r="D252" t="s">
        <v>14</v>
      </c>
      <c r="E252">
        <v>752</v>
      </c>
    </row>
    <row r="253" spans="1:5" x14ac:dyDescent="0.5">
      <c r="A253" t="s">
        <v>20</v>
      </c>
      <c r="B253">
        <v>143</v>
      </c>
      <c r="D253" t="s">
        <v>14</v>
      </c>
      <c r="E253">
        <v>131</v>
      </c>
    </row>
    <row r="254" spans="1:5" x14ac:dyDescent="0.5">
      <c r="A254" t="s">
        <v>20</v>
      </c>
      <c r="B254">
        <v>296</v>
      </c>
      <c r="D254" t="s">
        <v>14</v>
      </c>
      <c r="E254">
        <v>87</v>
      </c>
    </row>
    <row r="255" spans="1:5" x14ac:dyDescent="0.5">
      <c r="A255" t="s">
        <v>20</v>
      </c>
      <c r="B255">
        <v>170</v>
      </c>
      <c r="D255" t="s">
        <v>14</v>
      </c>
      <c r="E255">
        <v>1063</v>
      </c>
    </row>
    <row r="256" spans="1:5" x14ac:dyDescent="0.5">
      <c r="A256" t="s">
        <v>20</v>
      </c>
      <c r="B256">
        <v>86</v>
      </c>
      <c r="D256" t="s">
        <v>14</v>
      </c>
      <c r="E256">
        <v>76</v>
      </c>
    </row>
    <row r="257" spans="1:5" x14ac:dyDescent="0.5">
      <c r="A257" t="s">
        <v>20</v>
      </c>
      <c r="B257">
        <v>6286</v>
      </c>
      <c r="D257" t="s">
        <v>14</v>
      </c>
      <c r="E257">
        <v>4428</v>
      </c>
    </row>
    <row r="258" spans="1:5" x14ac:dyDescent="0.5">
      <c r="A258" t="s">
        <v>20</v>
      </c>
      <c r="B258">
        <v>3727</v>
      </c>
      <c r="D258" t="s">
        <v>14</v>
      </c>
      <c r="E258">
        <v>58</v>
      </c>
    </row>
    <row r="259" spans="1:5" x14ac:dyDescent="0.5">
      <c r="A259" t="s">
        <v>20</v>
      </c>
      <c r="B259">
        <v>1605</v>
      </c>
      <c r="D259" t="s">
        <v>14</v>
      </c>
      <c r="E259">
        <v>111</v>
      </c>
    </row>
    <row r="260" spans="1:5" x14ac:dyDescent="0.5">
      <c r="A260" t="s">
        <v>20</v>
      </c>
      <c r="B260">
        <v>2120</v>
      </c>
      <c r="D260" t="s">
        <v>14</v>
      </c>
      <c r="E260">
        <v>2955</v>
      </c>
    </row>
    <row r="261" spans="1:5" x14ac:dyDescent="0.5">
      <c r="A261" t="s">
        <v>20</v>
      </c>
      <c r="B261">
        <v>50</v>
      </c>
      <c r="D261" t="s">
        <v>14</v>
      </c>
      <c r="E261">
        <v>1657</v>
      </c>
    </row>
    <row r="262" spans="1:5" x14ac:dyDescent="0.5">
      <c r="A262" t="s">
        <v>20</v>
      </c>
      <c r="B262">
        <v>2080</v>
      </c>
      <c r="D262" t="s">
        <v>14</v>
      </c>
      <c r="E262">
        <v>926</v>
      </c>
    </row>
    <row r="263" spans="1:5" x14ac:dyDescent="0.5">
      <c r="A263" t="s">
        <v>20</v>
      </c>
      <c r="B263">
        <v>2105</v>
      </c>
      <c r="D263" t="s">
        <v>14</v>
      </c>
      <c r="E263">
        <v>77</v>
      </c>
    </row>
    <row r="264" spans="1:5" x14ac:dyDescent="0.5">
      <c r="A264" t="s">
        <v>20</v>
      </c>
      <c r="B264">
        <v>2436</v>
      </c>
      <c r="D264" t="s">
        <v>14</v>
      </c>
      <c r="E264">
        <v>1748</v>
      </c>
    </row>
    <row r="265" spans="1:5" x14ac:dyDescent="0.5">
      <c r="A265" t="s">
        <v>20</v>
      </c>
      <c r="B265">
        <v>80</v>
      </c>
      <c r="D265" t="s">
        <v>14</v>
      </c>
      <c r="E265">
        <v>79</v>
      </c>
    </row>
    <row r="266" spans="1:5" x14ac:dyDescent="0.5">
      <c r="A266" t="s">
        <v>20</v>
      </c>
      <c r="B266">
        <v>42</v>
      </c>
      <c r="D266" t="s">
        <v>14</v>
      </c>
      <c r="E266">
        <v>889</v>
      </c>
    </row>
    <row r="267" spans="1:5" x14ac:dyDescent="0.5">
      <c r="A267" t="s">
        <v>20</v>
      </c>
      <c r="B267">
        <v>139</v>
      </c>
      <c r="D267" t="s">
        <v>14</v>
      </c>
      <c r="E267">
        <v>56</v>
      </c>
    </row>
    <row r="268" spans="1:5" x14ac:dyDescent="0.5">
      <c r="A268" t="s">
        <v>20</v>
      </c>
      <c r="B268">
        <v>159</v>
      </c>
      <c r="D268" t="s">
        <v>14</v>
      </c>
      <c r="E268">
        <v>1</v>
      </c>
    </row>
    <row r="269" spans="1:5" x14ac:dyDescent="0.5">
      <c r="A269" t="s">
        <v>20</v>
      </c>
      <c r="B269">
        <v>381</v>
      </c>
      <c r="D269" t="s">
        <v>14</v>
      </c>
      <c r="E269">
        <v>83</v>
      </c>
    </row>
    <row r="270" spans="1:5" x14ac:dyDescent="0.5">
      <c r="A270" t="s">
        <v>20</v>
      </c>
      <c r="B270">
        <v>194</v>
      </c>
      <c r="D270" t="s">
        <v>14</v>
      </c>
      <c r="E270">
        <v>2025</v>
      </c>
    </row>
    <row r="271" spans="1:5" x14ac:dyDescent="0.5">
      <c r="A271" t="s">
        <v>20</v>
      </c>
      <c r="B271">
        <v>106</v>
      </c>
      <c r="D271" t="s">
        <v>14</v>
      </c>
      <c r="E271">
        <v>14</v>
      </c>
    </row>
    <row r="272" spans="1:5" x14ac:dyDescent="0.5">
      <c r="A272" t="s">
        <v>20</v>
      </c>
      <c r="B272">
        <v>142</v>
      </c>
      <c r="D272" t="s">
        <v>14</v>
      </c>
      <c r="E272">
        <v>656</v>
      </c>
    </row>
    <row r="273" spans="1:5" x14ac:dyDescent="0.5">
      <c r="A273" t="s">
        <v>20</v>
      </c>
      <c r="B273">
        <v>211</v>
      </c>
      <c r="D273" t="s">
        <v>14</v>
      </c>
      <c r="E273">
        <v>1596</v>
      </c>
    </row>
    <row r="274" spans="1:5" x14ac:dyDescent="0.5">
      <c r="A274" t="s">
        <v>20</v>
      </c>
      <c r="B274">
        <v>2756</v>
      </c>
      <c r="D274" t="s">
        <v>14</v>
      </c>
      <c r="E274">
        <v>10</v>
      </c>
    </row>
    <row r="275" spans="1:5" x14ac:dyDescent="0.5">
      <c r="A275" t="s">
        <v>20</v>
      </c>
      <c r="B275">
        <v>173</v>
      </c>
      <c r="D275" t="s">
        <v>14</v>
      </c>
      <c r="E275">
        <v>1121</v>
      </c>
    </row>
    <row r="276" spans="1:5" x14ac:dyDescent="0.5">
      <c r="A276" t="s">
        <v>20</v>
      </c>
      <c r="B276">
        <v>87</v>
      </c>
      <c r="D276" t="s">
        <v>14</v>
      </c>
      <c r="E276">
        <v>15</v>
      </c>
    </row>
    <row r="277" spans="1:5" x14ac:dyDescent="0.5">
      <c r="A277" t="s">
        <v>20</v>
      </c>
      <c r="B277">
        <v>1572</v>
      </c>
      <c r="D277" t="s">
        <v>14</v>
      </c>
      <c r="E277">
        <v>191</v>
      </c>
    </row>
    <row r="278" spans="1:5" x14ac:dyDescent="0.5">
      <c r="A278" t="s">
        <v>20</v>
      </c>
      <c r="B278">
        <v>2346</v>
      </c>
      <c r="D278" t="s">
        <v>14</v>
      </c>
      <c r="E278">
        <v>16</v>
      </c>
    </row>
    <row r="279" spans="1:5" x14ac:dyDescent="0.5">
      <c r="A279" t="s">
        <v>20</v>
      </c>
      <c r="B279">
        <v>115</v>
      </c>
      <c r="D279" t="s">
        <v>14</v>
      </c>
      <c r="E279">
        <v>17</v>
      </c>
    </row>
    <row r="280" spans="1:5" x14ac:dyDescent="0.5">
      <c r="A280" t="s">
        <v>20</v>
      </c>
      <c r="B280">
        <v>85</v>
      </c>
      <c r="D280" t="s">
        <v>14</v>
      </c>
      <c r="E280">
        <v>34</v>
      </c>
    </row>
    <row r="281" spans="1:5" x14ac:dyDescent="0.5">
      <c r="A281" t="s">
        <v>20</v>
      </c>
      <c r="B281">
        <v>144</v>
      </c>
      <c r="D281" t="s">
        <v>14</v>
      </c>
      <c r="E281">
        <v>1</v>
      </c>
    </row>
    <row r="282" spans="1:5" x14ac:dyDescent="0.5">
      <c r="A282" t="s">
        <v>20</v>
      </c>
      <c r="B282">
        <v>2443</v>
      </c>
      <c r="D282" t="s">
        <v>14</v>
      </c>
      <c r="E282">
        <v>1274</v>
      </c>
    </row>
    <row r="283" spans="1:5" x14ac:dyDescent="0.5">
      <c r="A283" t="s">
        <v>20</v>
      </c>
      <c r="B283">
        <v>64</v>
      </c>
      <c r="D283" t="s">
        <v>14</v>
      </c>
      <c r="E283">
        <v>210</v>
      </c>
    </row>
    <row r="284" spans="1:5" x14ac:dyDescent="0.5">
      <c r="A284" t="s">
        <v>20</v>
      </c>
      <c r="B284">
        <v>268</v>
      </c>
      <c r="D284" t="s">
        <v>14</v>
      </c>
      <c r="E284">
        <v>248</v>
      </c>
    </row>
    <row r="285" spans="1:5" x14ac:dyDescent="0.5">
      <c r="A285" t="s">
        <v>20</v>
      </c>
      <c r="B285">
        <v>195</v>
      </c>
      <c r="D285" t="s">
        <v>14</v>
      </c>
      <c r="E285">
        <v>513</v>
      </c>
    </row>
    <row r="286" spans="1:5" x14ac:dyDescent="0.5">
      <c r="A286" t="s">
        <v>20</v>
      </c>
      <c r="B286">
        <v>186</v>
      </c>
      <c r="D286" t="s">
        <v>14</v>
      </c>
      <c r="E286">
        <v>3410</v>
      </c>
    </row>
    <row r="287" spans="1:5" x14ac:dyDescent="0.5">
      <c r="A287" t="s">
        <v>20</v>
      </c>
      <c r="B287">
        <v>460</v>
      </c>
      <c r="D287" t="s">
        <v>14</v>
      </c>
      <c r="E287">
        <v>10</v>
      </c>
    </row>
    <row r="288" spans="1:5" x14ac:dyDescent="0.5">
      <c r="A288" t="s">
        <v>20</v>
      </c>
      <c r="B288">
        <v>2528</v>
      </c>
      <c r="D288" t="s">
        <v>14</v>
      </c>
      <c r="E288">
        <v>2201</v>
      </c>
    </row>
    <row r="289" spans="1:5" x14ac:dyDescent="0.5">
      <c r="A289" t="s">
        <v>20</v>
      </c>
      <c r="B289">
        <v>3657</v>
      </c>
      <c r="D289" t="s">
        <v>14</v>
      </c>
      <c r="E289">
        <v>676</v>
      </c>
    </row>
    <row r="290" spans="1:5" x14ac:dyDescent="0.5">
      <c r="A290" t="s">
        <v>20</v>
      </c>
      <c r="B290">
        <v>131</v>
      </c>
      <c r="D290" t="s">
        <v>14</v>
      </c>
      <c r="E290">
        <v>831</v>
      </c>
    </row>
    <row r="291" spans="1:5" x14ac:dyDescent="0.5">
      <c r="A291" t="s">
        <v>20</v>
      </c>
      <c r="B291">
        <v>239</v>
      </c>
      <c r="D291" t="s">
        <v>14</v>
      </c>
      <c r="E291">
        <v>859</v>
      </c>
    </row>
    <row r="292" spans="1:5" x14ac:dyDescent="0.5">
      <c r="A292" t="s">
        <v>20</v>
      </c>
      <c r="B292">
        <v>78</v>
      </c>
      <c r="D292" t="s">
        <v>14</v>
      </c>
      <c r="E292">
        <v>45</v>
      </c>
    </row>
    <row r="293" spans="1:5" x14ac:dyDescent="0.5">
      <c r="A293" t="s">
        <v>20</v>
      </c>
      <c r="B293">
        <v>1773</v>
      </c>
      <c r="D293" t="s">
        <v>14</v>
      </c>
      <c r="E293">
        <v>6</v>
      </c>
    </row>
    <row r="294" spans="1:5" x14ac:dyDescent="0.5">
      <c r="A294" t="s">
        <v>20</v>
      </c>
      <c r="B294">
        <v>32</v>
      </c>
      <c r="D294" t="s">
        <v>14</v>
      </c>
      <c r="E294">
        <v>7</v>
      </c>
    </row>
    <row r="295" spans="1:5" x14ac:dyDescent="0.5">
      <c r="A295" t="s">
        <v>20</v>
      </c>
      <c r="B295">
        <v>369</v>
      </c>
      <c r="D295" t="s">
        <v>14</v>
      </c>
      <c r="E295">
        <v>31</v>
      </c>
    </row>
    <row r="296" spans="1:5" x14ac:dyDescent="0.5">
      <c r="A296" t="s">
        <v>20</v>
      </c>
      <c r="B296">
        <v>89</v>
      </c>
      <c r="D296" t="s">
        <v>14</v>
      </c>
      <c r="E296">
        <v>78</v>
      </c>
    </row>
    <row r="297" spans="1:5" x14ac:dyDescent="0.5">
      <c r="A297" t="s">
        <v>20</v>
      </c>
      <c r="B297">
        <v>147</v>
      </c>
      <c r="D297" t="s">
        <v>14</v>
      </c>
      <c r="E297">
        <v>1225</v>
      </c>
    </row>
    <row r="298" spans="1:5" x14ac:dyDescent="0.5">
      <c r="A298" t="s">
        <v>20</v>
      </c>
      <c r="B298">
        <v>126</v>
      </c>
      <c r="D298" t="s">
        <v>14</v>
      </c>
      <c r="E298">
        <v>1</v>
      </c>
    </row>
    <row r="299" spans="1:5" x14ac:dyDescent="0.5">
      <c r="A299" t="s">
        <v>20</v>
      </c>
      <c r="B299">
        <v>2218</v>
      </c>
      <c r="D299" t="s">
        <v>14</v>
      </c>
      <c r="E299">
        <v>67</v>
      </c>
    </row>
    <row r="300" spans="1:5" x14ac:dyDescent="0.5">
      <c r="A300" t="s">
        <v>20</v>
      </c>
      <c r="B300">
        <v>202</v>
      </c>
      <c r="D300" t="s">
        <v>14</v>
      </c>
      <c r="E300">
        <v>19</v>
      </c>
    </row>
    <row r="301" spans="1:5" x14ac:dyDescent="0.5">
      <c r="A301" t="s">
        <v>20</v>
      </c>
      <c r="B301">
        <v>140</v>
      </c>
      <c r="D301" t="s">
        <v>14</v>
      </c>
      <c r="E301">
        <v>2108</v>
      </c>
    </row>
    <row r="302" spans="1:5" x14ac:dyDescent="0.5">
      <c r="A302" t="s">
        <v>20</v>
      </c>
      <c r="B302">
        <v>1052</v>
      </c>
      <c r="D302" t="s">
        <v>14</v>
      </c>
      <c r="E302">
        <v>679</v>
      </c>
    </row>
    <row r="303" spans="1:5" x14ac:dyDescent="0.5">
      <c r="A303" t="s">
        <v>20</v>
      </c>
      <c r="B303">
        <v>247</v>
      </c>
      <c r="D303" t="s">
        <v>14</v>
      </c>
      <c r="E303">
        <v>36</v>
      </c>
    </row>
    <row r="304" spans="1:5" x14ac:dyDescent="0.5">
      <c r="A304" t="s">
        <v>20</v>
      </c>
      <c r="B304">
        <v>84</v>
      </c>
      <c r="D304" t="s">
        <v>14</v>
      </c>
      <c r="E304">
        <v>47</v>
      </c>
    </row>
    <row r="305" spans="1:5" x14ac:dyDescent="0.5">
      <c r="A305" t="s">
        <v>20</v>
      </c>
      <c r="B305">
        <v>88</v>
      </c>
      <c r="D305" t="s">
        <v>14</v>
      </c>
      <c r="E305">
        <v>70</v>
      </c>
    </row>
    <row r="306" spans="1:5" x14ac:dyDescent="0.5">
      <c r="A306" t="s">
        <v>20</v>
      </c>
      <c r="B306">
        <v>156</v>
      </c>
      <c r="D306" t="s">
        <v>14</v>
      </c>
      <c r="E306">
        <v>154</v>
      </c>
    </row>
    <row r="307" spans="1:5" x14ac:dyDescent="0.5">
      <c r="A307" t="s">
        <v>20</v>
      </c>
      <c r="B307">
        <v>2985</v>
      </c>
      <c r="D307" t="s">
        <v>14</v>
      </c>
      <c r="E307">
        <v>22</v>
      </c>
    </row>
    <row r="308" spans="1:5" x14ac:dyDescent="0.5">
      <c r="A308" t="s">
        <v>20</v>
      </c>
      <c r="B308">
        <v>762</v>
      </c>
      <c r="D308" t="s">
        <v>14</v>
      </c>
      <c r="E308">
        <v>1758</v>
      </c>
    </row>
    <row r="309" spans="1:5" x14ac:dyDescent="0.5">
      <c r="A309" t="s">
        <v>20</v>
      </c>
      <c r="B309">
        <v>554</v>
      </c>
      <c r="D309" t="s">
        <v>14</v>
      </c>
      <c r="E309">
        <v>94</v>
      </c>
    </row>
    <row r="310" spans="1:5" x14ac:dyDescent="0.5">
      <c r="A310" t="s">
        <v>20</v>
      </c>
      <c r="B310">
        <v>135</v>
      </c>
      <c r="D310" t="s">
        <v>14</v>
      </c>
      <c r="E310">
        <v>33</v>
      </c>
    </row>
    <row r="311" spans="1:5" x14ac:dyDescent="0.5">
      <c r="A311" t="s">
        <v>20</v>
      </c>
      <c r="B311">
        <v>122</v>
      </c>
      <c r="D311" t="s">
        <v>14</v>
      </c>
      <c r="E311">
        <v>1</v>
      </c>
    </row>
    <row r="312" spans="1:5" x14ac:dyDescent="0.5">
      <c r="A312" t="s">
        <v>20</v>
      </c>
      <c r="B312">
        <v>221</v>
      </c>
      <c r="D312" t="s">
        <v>14</v>
      </c>
      <c r="E312">
        <v>31</v>
      </c>
    </row>
    <row r="313" spans="1:5" x14ac:dyDescent="0.5">
      <c r="A313" t="s">
        <v>20</v>
      </c>
      <c r="B313">
        <v>126</v>
      </c>
      <c r="D313" t="s">
        <v>14</v>
      </c>
      <c r="E313">
        <v>35</v>
      </c>
    </row>
    <row r="314" spans="1:5" x14ac:dyDescent="0.5">
      <c r="A314" t="s">
        <v>20</v>
      </c>
      <c r="B314">
        <v>1022</v>
      </c>
      <c r="D314" t="s">
        <v>14</v>
      </c>
      <c r="E314">
        <v>63</v>
      </c>
    </row>
    <row r="315" spans="1:5" x14ac:dyDescent="0.5">
      <c r="A315" t="s">
        <v>20</v>
      </c>
      <c r="B315">
        <v>3177</v>
      </c>
      <c r="D315" t="s">
        <v>14</v>
      </c>
      <c r="E315">
        <v>526</v>
      </c>
    </row>
    <row r="316" spans="1:5" x14ac:dyDescent="0.5">
      <c r="A316" t="s">
        <v>20</v>
      </c>
      <c r="B316">
        <v>198</v>
      </c>
      <c r="D316" t="s">
        <v>14</v>
      </c>
      <c r="E316">
        <v>121</v>
      </c>
    </row>
    <row r="317" spans="1:5" x14ac:dyDescent="0.5">
      <c r="A317" t="s">
        <v>20</v>
      </c>
      <c r="B317">
        <v>85</v>
      </c>
      <c r="D317" t="s">
        <v>14</v>
      </c>
      <c r="E317">
        <v>67</v>
      </c>
    </row>
    <row r="318" spans="1:5" x14ac:dyDescent="0.5">
      <c r="A318" t="s">
        <v>20</v>
      </c>
      <c r="B318">
        <v>3596</v>
      </c>
      <c r="D318" t="s">
        <v>14</v>
      </c>
      <c r="E318">
        <v>57</v>
      </c>
    </row>
    <row r="319" spans="1:5" x14ac:dyDescent="0.5">
      <c r="A319" t="s">
        <v>20</v>
      </c>
      <c r="B319">
        <v>244</v>
      </c>
      <c r="D319" t="s">
        <v>14</v>
      </c>
      <c r="E319">
        <v>1229</v>
      </c>
    </row>
    <row r="320" spans="1:5" x14ac:dyDescent="0.5">
      <c r="A320" t="s">
        <v>20</v>
      </c>
      <c r="B320">
        <v>5180</v>
      </c>
      <c r="D320" t="s">
        <v>14</v>
      </c>
      <c r="E320">
        <v>12</v>
      </c>
    </row>
    <row r="321" spans="1:5" x14ac:dyDescent="0.5">
      <c r="A321" t="s">
        <v>20</v>
      </c>
      <c r="B321">
        <v>589</v>
      </c>
      <c r="D321" t="s">
        <v>14</v>
      </c>
      <c r="E321">
        <v>452</v>
      </c>
    </row>
    <row r="322" spans="1:5" x14ac:dyDescent="0.5">
      <c r="A322" t="s">
        <v>20</v>
      </c>
      <c r="B322">
        <v>2725</v>
      </c>
      <c r="D322" t="s">
        <v>14</v>
      </c>
      <c r="E322">
        <v>1886</v>
      </c>
    </row>
    <row r="323" spans="1:5" x14ac:dyDescent="0.5">
      <c r="A323" t="s">
        <v>20</v>
      </c>
      <c r="B323">
        <v>300</v>
      </c>
      <c r="D323" t="s">
        <v>14</v>
      </c>
      <c r="E323">
        <v>1825</v>
      </c>
    </row>
    <row r="324" spans="1:5" x14ac:dyDescent="0.5">
      <c r="A324" t="s">
        <v>20</v>
      </c>
      <c r="B324">
        <v>144</v>
      </c>
      <c r="D324" t="s">
        <v>14</v>
      </c>
      <c r="E324">
        <v>31</v>
      </c>
    </row>
    <row r="325" spans="1:5" x14ac:dyDescent="0.5">
      <c r="A325" t="s">
        <v>20</v>
      </c>
      <c r="B325">
        <v>87</v>
      </c>
      <c r="D325" t="s">
        <v>14</v>
      </c>
      <c r="E325">
        <v>107</v>
      </c>
    </row>
    <row r="326" spans="1:5" x14ac:dyDescent="0.5">
      <c r="A326" t="s">
        <v>20</v>
      </c>
      <c r="B326">
        <v>3116</v>
      </c>
      <c r="D326" t="s">
        <v>14</v>
      </c>
      <c r="E326">
        <v>27</v>
      </c>
    </row>
    <row r="327" spans="1:5" x14ac:dyDescent="0.5">
      <c r="A327" t="s">
        <v>20</v>
      </c>
      <c r="B327">
        <v>909</v>
      </c>
      <c r="D327" t="s">
        <v>14</v>
      </c>
      <c r="E327">
        <v>1221</v>
      </c>
    </row>
    <row r="328" spans="1:5" x14ac:dyDescent="0.5">
      <c r="A328" t="s">
        <v>20</v>
      </c>
      <c r="B328">
        <v>1613</v>
      </c>
      <c r="D328" t="s">
        <v>14</v>
      </c>
      <c r="E328">
        <v>1</v>
      </c>
    </row>
    <row r="329" spans="1:5" x14ac:dyDescent="0.5">
      <c r="A329" t="s">
        <v>20</v>
      </c>
      <c r="B329">
        <v>136</v>
      </c>
      <c r="D329" t="s">
        <v>14</v>
      </c>
      <c r="E329">
        <v>16</v>
      </c>
    </row>
    <row r="330" spans="1:5" x14ac:dyDescent="0.5">
      <c r="A330" t="s">
        <v>20</v>
      </c>
      <c r="B330">
        <v>130</v>
      </c>
      <c r="D330" t="s">
        <v>14</v>
      </c>
      <c r="E330">
        <v>41</v>
      </c>
    </row>
    <row r="331" spans="1:5" x14ac:dyDescent="0.5">
      <c r="A331" t="s">
        <v>20</v>
      </c>
      <c r="B331">
        <v>102</v>
      </c>
      <c r="D331" t="s">
        <v>14</v>
      </c>
      <c r="E331">
        <v>523</v>
      </c>
    </row>
    <row r="332" spans="1:5" x14ac:dyDescent="0.5">
      <c r="A332" t="s">
        <v>20</v>
      </c>
      <c r="B332">
        <v>4006</v>
      </c>
      <c r="D332" t="s">
        <v>14</v>
      </c>
      <c r="E332">
        <v>141</v>
      </c>
    </row>
    <row r="333" spans="1:5" x14ac:dyDescent="0.5">
      <c r="A333" t="s">
        <v>20</v>
      </c>
      <c r="B333">
        <v>1629</v>
      </c>
      <c r="D333" t="s">
        <v>14</v>
      </c>
      <c r="E333">
        <v>52</v>
      </c>
    </row>
    <row r="334" spans="1:5" x14ac:dyDescent="0.5">
      <c r="A334" t="s">
        <v>20</v>
      </c>
      <c r="B334">
        <v>2188</v>
      </c>
      <c r="D334" t="s">
        <v>14</v>
      </c>
      <c r="E334">
        <v>225</v>
      </c>
    </row>
    <row r="335" spans="1:5" x14ac:dyDescent="0.5">
      <c r="A335" t="s">
        <v>20</v>
      </c>
      <c r="B335">
        <v>2409</v>
      </c>
      <c r="D335" t="s">
        <v>14</v>
      </c>
      <c r="E335">
        <v>38</v>
      </c>
    </row>
    <row r="336" spans="1:5" x14ac:dyDescent="0.5">
      <c r="A336" t="s">
        <v>20</v>
      </c>
      <c r="B336">
        <v>194</v>
      </c>
      <c r="D336" t="s">
        <v>14</v>
      </c>
      <c r="E336">
        <v>15</v>
      </c>
    </row>
    <row r="337" spans="1:5" x14ac:dyDescent="0.5">
      <c r="A337" t="s">
        <v>20</v>
      </c>
      <c r="B337">
        <v>1140</v>
      </c>
      <c r="D337" t="s">
        <v>14</v>
      </c>
      <c r="E337">
        <v>37</v>
      </c>
    </row>
    <row r="338" spans="1:5" x14ac:dyDescent="0.5">
      <c r="A338" t="s">
        <v>20</v>
      </c>
      <c r="B338">
        <v>102</v>
      </c>
      <c r="D338" t="s">
        <v>14</v>
      </c>
      <c r="E338">
        <v>112</v>
      </c>
    </row>
    <row r="339" spans="1:5" x14ac:dyDescent="0.5">
      <c r="A339" t="s">
        <v>20</v>
      </c>
      <c r="B339">
        <v>2857</v>
      </c>
      <c r="D339" t="s">
        <v>14</v>
      </c>
      <c r="E339">
        <v>21</v>
      </c>
    </row>
    <row r="340" spans="1:5" x14ac:dyDescent="0.5">
      <c r="A340" t="s">
        <v>20</v>
      </c>
      <c r="B340">
        <v>107</v>
      </c>
      <c r="D340" t="s">
        <v>14</v>
      </c>
      <c r="E340">
        <v>67</v>
      </c>
    </row>
    <row r="341" spans="1:5" x14ac:dyDescent="0.5">
      <c r="A341" t="s">
        <v>20</v>
      </c>
      <c r="B341">
        <v>160</v>
      </c>
      <c r="D341" t="s">
        <v>14</v>
      </c>
      <c r="E341">
        <v>78</v>
      </c>
    </row>
    <row r="342" spans="1:5" x14ac:dyDescent="0.5">
      <c r="A342" t="s">
        <v>20</v>
      </c>
      <c r="B342">
        <v>2230</v>
      </c>
      <c r="D342" t="s">
        <v>14</v>
      </c>
      <c r="E342">
        <v>67</v>
      </c>
    </row>
    <row r="343" spans="1:5" x14ac:dyDescent="0.5">
      <c r="A343" t="s">
        <v>20</v>
      </c>
      <c r="B343">
        <v>316</v>
      </c>
      <c r="D343" t="s">
        <v>14</v>
      </c>
      <c r="E343">
        <v>263</v>
      </c>
    </row>
    <row r="344" spans="1:5" x14ac:dyDescent="0.5">
      <c r="A344" t="s">
        <v>20</v>
      </c>
      <c r="B344">
        <v>117</v>
      </c>
      <c r="D344" t="s">
        <v>14</v>
      </c>
      <c r="E344">
        <v>1691</v>
      </c>
    </row>
    <row r="345" spans="1:5" x14ac:dyDescent="0.5">
      <c r="A345" t="s">
        <v>20</v>
      </c>
      <c r="B345">
        <v>6406</v>
      </c>
      <c r="D345" t="s">
        <v>14</v>
      </c>
      <c r="E345">
        <v>181</v>
      </c>
    </row>
    <row r="346" spans="1:5" x14ac:dyDescent="0.5">
      <c r="A346" t="s">
        <v>20</v>
      </c>
      <c r="B346">
        <v>192</v>
      </c>
      <c r="D346" t="s">
        <v>14</v>
      </c>
      <c r="E346">
        <v>13</v>
      </c>
    </row>
    <row r="347" spans="1:5" x14ac:dyDescent="0.5">
      <c r="A347" t="s">
        <v>20</v>
      </c>
      <c r="B347">
        <v>26</v>
      </c>
      <c r="D347" t="s">
        <v>14</v>
      </c>
      <c r="E347">
        <v>1</v>
      </c>
    </row>
    <row r="348" spans="1:5" x14ac:dyDescent="0.5">
      <c r="A348" t="s">
        <v>20</v>
      </c>
      <c r="B348">
        <v>723</v>
      </c>
      <c r="D348" t="s">
        <v>14</v>
      </c>
      <c r="E348">
        <v>21</v>
      </c>
    </row>
    <row r="349" spans="1:5" x14ac:dyDescent="0.5">
      <c r="A349" t="s">
        <v>20</v>
      </c>
      <c r="B349">
        <v>170</v>
      </c>
      <c r="D349" t="s">
        <v>14</v>
      </c>
      <c r="E349">
        <v>830</v>
      </c>
    </row>
    <row r="350" spans="1:5" x14ac:dyDescent="0.5">
      <c r="A350" t="s">
        <v>20</v>
      </c>
      <c r="B350">
        <v>238</v>
      </c>
      <c r="D350" t="s">
        <v>14</v>
      </c>
      <c r="E350">
        <v>130</v>
      </c>
    </row>
    <row r="351" spans="1:5" x14ac:dyDescent="0.5">
      <c r="A351" t="s">
        <v>20</v>
      </c>
      <c r="B351">
        <v>55</v>
      </c>
      <c r="D351" t="s">
        <v>14</v>
      </c>
      <c r="E351">
        <v>55</v>
      </c>
    </row>
    <row r="352" spans="1:5" x14ac:dyDescent="0.5">
      <c r="A352" t="s">
        <v>20</v>
      </c>
      <c r="B352">
        <v>128</v>
      </c>
      <c r="D352" t="s">
        <v>14</v>
      </c>
      <c r="E352">
        <v>114</v>
      </c>
    </row>
    <row r="353" spans="1:5" x14ac:dyDescent="0.5">
      <c r="A353" t="s">
        <v>20</v>
      </c>
      <c r="B353">
        <v>2144</v>
      </c>
      <c r="D353" t="s">
        <v>14</v>
      </c>
      <c r="E353">
        <v>594</v>
      </c>
    </row>
    <row r="354" spans="1:5" x14ac:dyDescent="0.5">
      <c r="A354" t="s">
        <v>20</v>
      </c>
      <c r="B354">
        <v>2693</v>
      </c>
      <c r="D354" t="s">
        <v>14</v>
      </c>
      <c r="E354">
        <v>24</v>
      </c>
    </row>
    <row r="355" spans="1:5" x14ac:dyDescent="0.5">
      <c r="A355" t="s">
        <v>20</v>
      </c>
      <c r="B355">
        <v>432</v>
      </c>
      <c r="D355" t="s">
        <v>14</v>
      </c>
      <c r="E355">
        <v>252</v>
      </c>
    </row>
    <row r="356" spans="1:5" x14ac:dyDescent="0.5">
      <c r="A356" t="s">
        <v>20</v>
      </c>
      <c r="B356">
        <v>189</v>
      </c>
      <c r="D356" t="s">
        <v>14</v>
      </c>
      <c r="E356">
        <v>67</v>
      </c>
    </row>
    <row r="357" spans="1:5" x14ac:dyDescent="0.5">
      <c r="A357" t="s">
        <v>20</v>
      </c>
      <c r="B357">
        <v>154</v>
      </c>
      <c r="D357" t="s">
        <v>14</v>
      </c>
      <c r="E357">
        <v>742</v>
      </c>
    </row>
    <row r="358" spans="1:5" x14ac:dyDescent="0.5">
      <c r="A358" t="s">
        <v>20</v>
      </c>
      <c r="B358">
        <v>96</v>
      </c>
      <c r="D358" t="s">
        <v>14</v>
      </c>
      <c r="E358">
        <v>75</v>
      </c>
    </row>
    <row r="359" spans="1:5" x14ac:dyDescent="0.5">
      <c r="A359" t="s">
        <v>20</v>
      </c>
      <c r="B359">
        <v>3063</v>
      </c>
      <c r="D359" t="s">
        <v>14</v>
      </c>
      <c r="E359">
        <v>4405</v>
      </c>
    </row>
    <row r="360" spans="1:5" x14ac:dyDescent="0.5">
      <c r="A360" t="s">
        <v>20</v>
      </c>
      <c r="B360">
        <v>2266</v>
      </c>
      <c r="D360" t="s">
        <v>14</v>
      </c>
      <c r="E360">
        <v>92</v>
      </c>
    </row>
    <row r="361" spans="1:5" x14ac:dyDescent="0.5">
      <c r="A361" t="s">
        <v>20</v>
      </c>
      <c r="B361">
        <v>194</v>
      </c>
      <c r="D361" t="s">
        <v>14</v>
      </c>
      <c r="E361">
        <v>64</v>
      </c>
    </row>
    <row r="362" spans="1:5" x14ac:dyDescent="0.5">
      <c r="A362" t="s">
        <v>20</v>
      </c>
      <c r="B362">
        <v>129</v>
      </c>
      <c r="D362" t="s">
        <v>14</v>
      </c>
      <c r="E362">
        <v>64</v>
      </c>
    </row>
    <row r="363" spans="1:5" x14ac:dyDescent="0.5">
      <c r="A363" t="s">
        <v>20</v>
      </c>
      <c r="B363">
        <v>375</v>
      </c>
      <c r="D363" t="s">
        <v>14</v>
      </c>
      <c r="E363">
        <v>842</v>
      </c>
    </row>
    <row r="364" spans="1:5" x14ac:dyDescent="0.5">
      <c r="A364" t="s">
        <v>20</v>
      </c>
      <c r="B364">
        <v>409</v>
      </c>
      <c r="D364" t="s">
        <v>14</v>
      </c>
      <c r="E364">
        <v>112</v>
      </c>
    </row>
    <row r="365" spans="1:5" x14ac:dyDescent="0.5">
      <c r="A365" t="s">
        <v>20</v>
      </c>
      <c r="B365">
        <v>234</v>
      </c>
      <c r="D365" t="s">
        <v>14</v>
      </c>
      <c r="E365">
        <v>374</v>
      </c>
    </row>
    <row r="366" spans="1:5" x14ac:dyDescent="0.5">
      <c r="A366" t="s">
        <v>20</v>
      </c>
      <c r="B366">
        <v>3016</v>
      </c>
    </row>
    <row r="367" spans="1:5" x14ac:dyDescent="0.5">
      <c r="A367" t="s">
        <v>20</v>
      </c>
      <c r="B367">
        <v>264</v>
      </c>
    </row>
    <row r="368" spans="1:5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1:A1048141">
    <cfRule type="containsText" dxfId="15" priority="13" operator="containsText" text="live">
      <formula>NOT(ISERROR(SEARCH("live",A1)))</formula>
    </cfRule>
    <cfRule type="containsText" dxfId="14" priority="14" operator="containsText" text="canceled">
      <formula>NOT(ISERROR(SEARCH("canceled",A1)))</formula>
    </cfRule>
    <cfRule type="containsText" dxfId="13" priority="15" operator="containsText" text="successful">
      <formula>NOT(ISERROR(SEARCH("successful",A1)))</formula>
    </cfRule>
    <cfRule type="containsText" dxfId="12" priority="16" operator="containsText" text="failed">
      <formula>NOT(ISERROR(SEARCH("failed",A1)))</formula>
    </cfRule>
  </conditionalFormatting>
  <conditionalFormatting sqref="D1:D1047940">
    <cfRule type="containsText" dxfId="11" priority="9" operator="containsText" text="live">
      <formula>NOT(ISERROR(SEARCH("live",D1)))</formula>
    </cfRule>
    <cfRule type="containsText" dxfId="10" priority="10" operator="containsText" text="canceled">
      <formula>NOT(ISERROR(SEARCH("canceled",D1)))</formula>
    </cfRule>
    <cfRule type="containsText" dxfId="9" priority="11" operator="containsText" text="successful">
      <formula>NOT(ISERROR(SEARCH("successful",D1)))</formula>
    </cfRule>
    <cfRule type="containsText" dxfId="8" priority="12" operator="containsText" text="failed">
      <formula>NOT(ISERROR(SEARCH("failed",D1)))</formula>
    </cfRule>
  </conditionalFormatting>
  <conditionalFormatting sqref="G2:G3">
    <cfRule type="containsText" dxfId="7" priority="1" operator="containsText" text="live">
      <formula>NOT(ISERROR(SEARCH("live",G2)))</formula>
    </cfRule>
    <cfRule type="containsText" dxfId="6" priority="2" operator="containsText" text="canceled">
      <formula>NOT(ISERROR(SEARCH("canceled",G2)))</formula>
    </cfRule>
    <cfRule type="containsText" dxfId="5" priority="3" operator="containsText" text="successful">
      <formula>NOT(ISERROR(SEARCH("successful",G2)))</formula>
    </cfRule>
    <cfRule type="containsText" dxfId="4" priority="4" operator="containsText" text="failed">
      <formula>NOT(ISERROR(SEARCH("failed",G2)))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5" sqref="H5"/>
    </sheetView>
  </sheetViews>
  <sheetFormatPr defaultColWidth="11" defaultRowHeight="15.75" x14ac:dyDescent="0.5"/>
  <cols>
    <col min="1" max="1" width="4.1875" bestFit="1" customWidth="1"/>
    <col min="2" max="2" width="30.3125" bestFit="1" customWidth="1"/>
    <col min="3" max="3" width="33.9375" style="3" bestFit="1" customWidth="1"/>
    <col min="4" max="4" width="8.5625" bestFit="1" customWidth="1"/>
    <col min="5" max="5" width="11.8125" bestFit="1" customWidth="1"/>
    <col min="6" max="6" width="18.5625" style="5" bestFit="1" customWidth="1"/>
    <col min="7" max="7" width="12.5625" bestFit="1" customWidth="1"/>
    <col min="8" max="8" width="17.5625" bestFit="1" customWidth="1"/>
    <col min="9" max="9" width="20.5625" bestFit="1" customWidth="1"/>
    <col min="10" max="10" width="11.6875" bestFit="1" customWidth="1"/>
    <col min="11" max="11" width="12.4375" customWidth="1"/>
    <col min="12" max="12" width="15.5625" bestFit="1" customWidth="1"/>
    <col min="13" max="13" width="26.4375" bestFit="1" customWidth="1"/>
    <col min="14" max="14" width="12.3125" customWidth="1"/>
    <col min="15" max="15" width="25.0625" bestFit="1" customWidth="1"/>
    <col min="16" max="16" width="13.1875" bestFit="1" customWidth="1"/>
    <col min="17" max="17" width="12.5625" bestFit="1" customWidth="1"/>
    <col min="18" max="18" width="28.0625" customWidth="1"/>
    <col min="19" max="19" width="14.8125" customWidth="1"/>
    <col min="20" max="20" width="16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2046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>
        <f>IF(H2=0, 0, E2/H2)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2047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>
        <f t="shared" ref="I3:I66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2048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2049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2048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2035</v>
      </c>
      <c r="T6" t="s">
        <v>2050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2035</v>
      </c>
      <c r="T7" t="s">
        <v>2050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2051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2035</v>
      </c>
      <c r="T9" t="s">
        <v>2050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2035</v>
      </c>
      <c r="T10" t="s">
        <v>2050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2052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2053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2035</v>
      </c>
      <c r="T13" t="s">
        <v>2050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2053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2054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2054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2055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2037</v>
      </c>
      <c r="T18" t="s">
        <v>2056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2057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2035</v>
      </c>
      <c r="T20" t="s">
        <v>2050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2035</v>
      </c>
      <c r="T21" t="s">
        <v>2050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2053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2035</v>
      </c>
      <c r="T23" t="s">
        <v>2050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2035</v>
      </c>
      <c r="T24" t="s">
        <v>2050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2051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2055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2038</v>
      </c>
      <c r="T27" t="s">
        <v>2058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2035</v>
      </c>
      <c r="T28" t="s">
        <v>2050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2048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2035</v>
      </c>
      <c r="T30" t="s">
        <v>2050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2059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2057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2038</v>
      </c>
      <c r="T33" t="s">
        <v>2058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2051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2035</v>
      </c>
      <c r="T35" t="s">
        <v>2050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2051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2053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2035</v>
      </c>
      <c r="T38" t="s">
        <v>2050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2037</v>
      </c>
      <c r="T39" t="s">
        <v>2060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2039</v>
      </c>
      <c r="T40" t="s">
        <v>2061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2035</v>
      </c>
      <c r="T41" t="s">
        <v>2050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2055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2048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2047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2037</v>
      </c>
      <c r="T45" t="s">
        <v>2062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2037</v>
      </c>
      <c r="T46" t="s">
        <v>2060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2035</v>
      </c>
      <c r="T47" t="s">
        <v>2050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2048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2035</v>
      </c>
      <c r="T49" t="s">
        <v>2050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2035</v>
      </c>
      <c r="T50" t="s">
        <v>2050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2048</v>
      </c>
    </row>
    <row r="52" spans="1:20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2063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2055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2035</v>
      </c>
      <c r="T54" t="s">
        <v>2050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2053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2055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2064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2055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2038</v>
      </c>
      <c r="T59" t="s">
        <v>2058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2035</v>
      </c>
      <c r="T60" t="s">
        <v>2050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2035</v>
      </c>
      <c r="T61" t="s">
        <v>2050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2035</v>
      </c>
      <c r="T62" t="s">
        <v>2050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2035</v>
      </c>
      <c r="T63" t="s">
        <v>2050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2049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2035</v>
      </c>
      <c r="T65" t="s">
        <v>2050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2049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8">
        <f t="shared" ref="M67:M130" si="6">(((L67/60)/60)/24)+DATE(1970,1,1)</f>
        <v>40570.25</v>
      </c>
      <c r="N67">
        <v>1296712800</v>
      </c>
      <c r="O67" s="8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2035</v>
      </c>
      <c r="T67" t="s">
        <v>2050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 s="8">
        <f t="shared" si="6"/>
        <v>42102.208333333328</v>
      </c>
      <c r="N68">
        <v>1428901200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2035</v>
      </c>
      <c r="T68" t="s">
        <v>2050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 s="8">
        <f t="shared" si="6"/>
        <v>40203.25</v>
      </c>
      <c r="N69">
        <v>1264831200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2055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 s="8">
        <f t="shared" si="6"/>
        <v>42943.208333333328</v>
      </c>
      <c r="N70">
        <v>1505192400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2035</v>
      </c>
      <c r="T70" t="s">
        <v>2050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 s="8">
        <f t="shared" si="6"/>
        <v>40531.25</v>
      </c>
      <c r="N71">
        <v>1295676000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2035</v>
      </c>
      <c r="T71" t="s">
        <v>2050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 s="8">
        <f t="shared" si="6"/>
        <v>40484.208333333336</v>
      </c>
      <c r="N72">
        <v>1292911200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2035</v>
      </c>
      <c r="T72" t="s">
        <v>2050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 s="8">
        <f t="shared" si="6"/>
        <v>43799.25</v>
      </c>
      <c r="N73">
        <v>1575439200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2035</v>
      </c>
      <c r="T73" t="s">
        <v>2050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 s="8">
        <f t="shared" si="6"/>
        <v>42186.208333333328</v>
      </c>
      <c r="N74">
        <v>1438837200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2057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 s="8">
        <f t="shared" si="6"/>
        <v>42701.25</v>
      </c>
      <c r="N75">
        <v>1480485600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2064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 s="8">
        <f t="shared" si="6"/>
        <v>42456.208333333328</v>
      </c>
      <c r="N76">
        <v>1459141200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2063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 s="8">
        <f t="shared" si="6"/>
        <v>43296.208333333328</v>
      </c>
      <c r="N77">
        <v>1532322000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2039</v>
      </c>
      <c r="T77" t="s">
        <v>2061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 s="8">
        <f t="shared" si="6"/>
        <v>42027.25</v>
      </c>
      <c r="N78">
        <v>1426222800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2035</v>
      </c>
      <c r="T78" t="s">
        <v>2050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 s="8">
        <f t="shared" si="6"/>
        <v>40448.208333333336</v>
      </c>
      <c r="N79">
        <v>1286773200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2057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 s="8">
        <f t="shared" si="6"/>
        <v>43206.208333333328</v>
      </c>
      <c r="N80">
        <v>1523941200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2037</v>
      </c>
      <c r="T80" t="s">
        <v>2065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 s="8">
        <f t="shared" si="6"/>
        <v>43267.208333333328</v>
      </c>
      <c r="N81">
        <v>1529557200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2035</v>
      </c>
      <c r="T81" t="s">
        <v>2050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 s="8">
        <f t="shared" si="6"/>
        <v>42976.208333333328</v>
      </c>
      <c r="N82">
        <v>1506574800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2038</v>
      </c>
      <c r="T82" t="s">
        <v>2058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 s="8">
        <f t="shared" si="6"/>
        <v>43062.25</v>
      </c>
      <c r="N83">
        <v>1513576800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2048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 s="8">
        <f t="shared" si="6"/>
        <v>43482.25</v>
      </c>
      <c r="N84">
        <v>1548309600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2038</v>
      </c>
      <c r="T84" t="s">
        <v>2058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 s="8">
        <f t="shared" si="6"/>
        <v>42579.208333333328</v>
      </c>
      <c r="N85">
        <v>1471582800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2052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 s="8">
        <f t="shared" si="6"/>
        <v>41118.208333333336</v>
      </c>
      <c r="N86">
        <v>1344315600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2055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 s="8">
        <f t="shared" si="6"/>
        <v>40797.208333333336</v>
      </c>
      <c r="N87">
        <v>1316408400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2054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 s="8">
        <f t="shared" si="6"/>
        <v>42128.208333333328</v>
      </c>
      <c r="N88">
        <v>1431838800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2035</v>
      </c>
      <c r="T88" t="s">
        <v>2050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 s="8">
        <f t="shared" si="6"/>
        <v>40610.25</v>
      </c>
      <c r="N89">
        <v>1300510800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2048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 s="8">
        <f t="shared" si="6"/>
        <v>42110.208333333328</v>
      </c>
      <c r="N90">
        <v>1431061200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2037</v>
      </c>
      <c r="T90" t="s">
        <v>2065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 s="8">
        <f t="shared" si="6"/>
        <v>40283.208333333336</v>
      </c>
      <c r="N91">
        <v>1271480400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2035</v>
      </c>
      <c r="T91" t="s">
        <v>2050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 s="8">
        <f t="shared" si="6"/>
        <v>42425.25</v>
      </c>
      <c r="N92">
        <v>1456380000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2035</v>
      </c>
      <c r="T92" t="s">
        <v>2050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 s="8">
        <f t="shared" si="6"/>
        <v>42588.208333333328</v>
      </c>
      <c r="N93">
        <v>1472878800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2037</v>
      </c>
      <c r="T93" t="s">
        <v>2065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 s="8">
        <f t="shared" si="6"/>
        <v>40352.208333333336</v>
      </c>
      <c r="N94">
        <v>1277355600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2038</v>
      </c>
      <c r="T94" t="s">
        <v>2058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 s="8">
        <f t="shared" si="6"/>
        <v>41202.208333333336</v>
      </c>
      <c r="N95">
        <v>1351054800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2035</v>
      </c>
      <c r="T95" t="s">
        <v>2050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 s="8">
        <f t="shared" si="6"/>
        <v>43562.208333333328</v>
      </c>
      <c r="N96">
        <v>1555563600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2049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 s="8">
        <f t="shared" si="6"/>
        <v>43752.208333333328</v>
      </c>
      <c r="N97">
        <v>1571634000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2051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 s="8">
        <f t="shared" si="6"/>
        <v>40612.25</v>
      </c>
      <c r="N98">
        <v>1300856400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2035</v>
      </c>
      <c r="T98" t="s">
        <v>2050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 s="8">
        <f t="shared" si="6"/>
        <v>42180.208333333328</v>
      </c>
      <c r="N99">
        <v>1439874000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2047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 s="8">
        <f t="shared" si="6"/>
        <v>42212.208333333328</v>
      </c>
      <c r="N100">
        <v>1438318800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2038</v>
      </c>
      <c r="T100" t="s">
        <v>2058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 s="8">
        <f t="shared" si="6"/>
        <v>41968.25</v>
      </c>
      <c r="N101">
        <v>1419400800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2035</v>
      </c>
      <c r="T101" t="s">
        <v>2050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 s="8">
        <f t="shared" si="6"/>
        <v>40835.208333333336</v>
      </c>
      <c r="N102">
        <v>1320555600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2035</v>
      </c>
      <c r="T102" t="s">
        <v>2050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 s="8">
        <f t="shared" si="6"/>
        <v>42056.25</v>
      </c>
      <c r="N103">
        <v>1425103200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2052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 s="8">
        <f t="shared" si="6"/>
        <v>43234.208333333328</v>
      </c>
      <c r="N104">
        <v>1526878800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2055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 s="8">
        <f t="shared" si="6"/>
        <v>40475.208333333336</v>
      </c>
      <c r="N105">
        <v>1288674000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2052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 s="8">
        <f t="shared" si="6"/>
        <v>42878.208333333328</v>
      </c>
      <c r="N106">
        <v>1495602000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2054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 s="8">
        <f t="shared" si="6"/>
        <v>41366.208333333336</v>
      </c>
      <c r="N107">
        <v>1366434000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2049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 s="8">
        <f t="shared" si="6"/>
        <v>43716.208333333328</v>
      </c>
      <c r="N108">
        <v>1568350800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2035</v>
      </c>
      <c r="T108" t="s">
        <v>2050</v>
      </c>
    </row>
    <row r="109" spans="1:20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 s="8">
        <f t="shared" si="6"/>
        <v>43213.208333333328</v>
      </c>
      <c r="N109">
        <v>1525928400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2035</v>
      </c>
      <c r="T109" t="s">
        <v>2050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 s="8">
        <f t="shared" si="6"/>
        <v>41005.208333333336</v>
      </c>
      <c r="N110">
        <v>1336885200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2051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 s="8">
        <f t="shared" si="6"/>
        <v>41651.25</v>
      </c>
      <c r="N111">
        <v>1389679200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2066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 s="8">
        <f t="shared" si="6"/>
        <v>43354.208333333328</v>
      </c>
      <c r="N112">
        <v>1538283600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2047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 s="8">
        <f t="shared" si="6"/>
        <v>41174.208333333336</v>
      </c>
      <c r="N113">
        <v>1348808400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2037</v>
      </c>
      <c r="T113" t="s">
        <v>2062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 s="8">
        <f t="shared" si="6"/>
        <v>41875.208333333336</v>
      </c>
      <c r="N114">
        <v>1410152400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2049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 s="8">
        <f t="shared" si="6"/>
        <v>42990.208333333328</v>
      </c>
      <c r="N115">
        <v>1505797200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2047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 s="8">
        <f t="shared" si="6"/>
        <v>43564.208333333328</v>
      </c>
      <c r="N116">
        <v>1554872400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2055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 s="8">
        <f t="shared" si="6"/>
        <v>43056.25</v>
      </c>
      <c r="N117">
        <v>1513922400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2037</v>
      </c>
      <c r="T117" t="s">
        <v>2060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 s="8">
        <f t="shared" si="6"/>
        <v>42265.208333333328</v>
      </c>
      <c r="N118">
        <v>1442638800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2035</v>
      </c>
      <c r="T118" t="s">
        <v>2050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 s="8">
        <f t="shared" si="6"/>
        <v>40808.208333333336</v>
      </c>
      <c r="N119">
        <v>1317186000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2066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 s="8">
        <f t="shared" si="6"/>
        <v>41665.25</v>
      </c>
      <c r="N120">
        <v>1391234400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2039</v>
      </c>
      <c r="T120" t="s">
        <v>2061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 s="8">
        <f t="shared" si="6"/>
        <v>41806.208333333336</v>
      </c>
      <c r="N121">
        <v>1404363600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2051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 s="8">
        <f t="shared" si="6"/>
        <v>42111.208333333328</v>
      </c>
      <c r="N122">
        <v>1429592400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2038</v>
      </c>
      <c r="T122" t="s">
        <v>2067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 s="8">
        <f t="shared" si="6"/>
        <v>41917.208333333336</v>
      </c>
      <c r="N123">
        <v>1413608400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2038</v>
      </c>
      <c r="T123" t="s">
        <v>2058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 s="8">
        <f t="shared" si="6"/>
        <v>41970.25</v>
      </c>
      <c r="N124">
        <v>1419400800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2037</v>
      </c>
      <c r="T124" t="s">
        <v>2060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 s="8">
        <f t="shared" si="6"/>
        <v>42332.25</v>
      </c>
      <c r="N125">
        <v>1448604000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2035</v>
      </c>
      <c r="T125" t="s">
        <v>2050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 s="8">
        <f t="shared" si="6"/>
        <v>43598.208333333328</v>
      </c>
      <c r="N126">
        <v>1562302800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2039</v>
      </c>
      <c r="T126" t="s">
        <v>2061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 s="8">
        <f t="shared" si="6"/>
        <v>43362.208333333328</v>
      </c>
      <c r="N127">
        <v>1537678800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2035</v>
      </c>
      <c r="T127" t="s">
        <v>2050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 s="8">
        <f t="shared" si="6"/>
        <v>42596.208333333328</v>
      </c>
      <c r="N128">
        <v>1473570000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2035</v>
      </c>
      <c r="T128" t="s">
        <v>2050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 s="8">
        <f t="shared" si="6"/>
        <v>40310.208333333336</v>
      </c>
      <c r="N129">
        <v>1273899600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2035</v>
      </c>
      <c r="T129" t="s">
        <v>2050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 s="8">
        <f t="shared" si="6"/>
        <v>40417.208333333336</v>
      </c>
      <c r="N130">
        <v>1284008400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2048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10">(((L131/60)/60)/24)+DATE(1970,1,1)</f>
        <v>42038.25</v>
      </c>
      <c r="N131">
        <v>1425103200</v>
      </c>
      <c r="O131" s="8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2047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 s="8">
        <f t="shared" si="10"/>
        <v>40842.208333333336</v>
      </c>
      <c r="N132">
        <v>1320991200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2053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 s="8">
        <f t="shared" si="10"/>
        <v>41607.25</v>
      </c>
      <c r="N133">
        <v>1386828000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2049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 s="8">
        <f t="shared" si="10"/>
        <v>43112.25</v>
      </c>
      <c r="N134">
        <v>1517119200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2035</v>
      </c>
      <c r="T134" t="s">
        <v>2050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 s="8">
        <f t="shared" si="10"/>
        <v>40767.208333333336</v>
      </c>
      <c r="N135">
        <v>1315026000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2068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 s="8">
        <f t="shared" si="10"/>
        <v>40713.208333333336</v>
      </c>
      <c r="N136">
        <v>1312693200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2051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 s="8">
        <f t="shared" si="10"/>
        <v>41340.25</v>
      </c>
      <c r="N137">
        <v>1363064400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2035</v>
      </c>
      <c r="T137" t="s">
        <v>2050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 s="8">
        <f t="shared" si="10"/>
        <v>41797.208333333336</v>
      </c>
      <c r="N138">
        <v>1403154000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2053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 s="8">
        <f t="shared" si="10"/>
        <v>40457.208333333336</v>
      </c>
      <c r="N139">
        <v>1286859600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2037</v>
      </c>
      <c r="T139" t="s">
        <v>2056</v>
      </c>
    </row>
    <row r="140" spans="1:20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 s="8">
        <f t="shared" si="10"/>
        <v>41180.208333333336</v>
      </c>
      <c r="N140">
        <v>1349326800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2038</v>
      </c>
      <c r="T140" t="s">
        <v>2067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 s="8">
        <f t="shared" si="10"/>
        <v>42115.208333333328</v>
      </c>
      <c r="N141">
        <v>1430974800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2055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 s="8">
        <f t="shared" si="10"/>
        <v>43156.25</v>
      </c>
      <c r="N142">
        <v>1519970400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2051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 s="8">
        <f t="shared" si="10"/>
        <v>42167.208333333328</v>
      </c>
      <c r="N143">
        <v>1434603600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2049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 s="8">
        <f t="shared" si="10"/>
        <v>41005.208333333336</v>
      </c>
      <c r="N144">
        <v>1337230800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2049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 s="8">
        <f t="shared" si="10"/>
        <v>40357.208333333336</v>
      </c>
      <c r="N145">
        <v>1279429200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2054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 s="8">
        <f t="shared" si="10"/>
        <v>43633.208333333328</v>
      </c>
      <c r="N146">
        <v>1561438800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2035</v>
      </c>
      <c r="T146" t="s">
        <v>2050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 s="8">
        <f t="shared" si="10"/>
        <v>41889.208333333336</v>
      </c>
      <c r="N147">
        <v>1410498000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2055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 s="8">
        <f t="shared" si="10"/>
        <v>40855.25</v>
      </c>
      <c r="N148">
        <v>1322460000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2035</v>
      </c>
      <c r="T148" t="s">
        <v>2050</v>
      </c>
    </row>
    <row r="149" spans="1:20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 s="8">
        <f t="shared" si="10"/>
        <v>42534.208333333328</v>
      </c>
      <c r="N149">
        <v>1466312400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2035</v>
      </c>
      <c r="T149" t="s">
        <v>2050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 s="8">
        <f t="shared" si="10"/>
        <v>42941.208333333328</v>
      </c>
      <c r="N150">
        <v>1501736400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2055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 s="8">
        <f t="shared" si="10"/>
        <v>41275.25</v>
      </c>
      <c r="N151">
        <v>1361512800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2054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 s="8">
        <f t="shared" si="10"/>
        <v>43450.25</v>
      </c>
      <c r="N152">
        <v>1545026400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2048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 s="8">
        <f t="shared" si="10"/>
        <v>41799.208333333336</v>
      </c>
      <c r="N153">
        <v>1406696400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2052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 s="8">
        <f t="shared" si="10"/>
        <v>42783.25</v>
      </c>
      <c r="N154">
        <v>1487916000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2054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 s="8">
        <f t="shared" si="10"/>
        <v>41201.208333333336</v>
      </c>
      <c r="N155">
        <v>1351141200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2035</v>
      </c>
      <c r="T155" t="s">
        <v>2050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 s="8">
        <f t="shared" si="10"/>
        <v>42502.208333333328</v>
      </c>
      <c r="N156">
        <v>1465016400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2054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 s="8">
        <f t="shared" si="10"/>
        <v>40262.208333333336</v>
      </c>
      <c r="N157">
        <v>1270789200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2035</v>
      </c>
      <c r="T157" t="s">
        <v>2050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 s="8">
        <f t="shared" si="10"/>
        <v>43743.208333333328</v>
      </c>
      <c r="N158">
        <v>1572325200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2048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 s="8">
        <f t="shared" si="10"/>
        <v>41638.25</v>
      </c>
      <c r="N159">
        <v>1389420000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2039</v>
      </c>
      <c r="T159" t="s">
        <v>2061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 s="8">
        <f t="shared" si="10"/>
        <v>42346.25</v>
      </c>
      <c r="N160">
        <v>1449640800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2048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 s="8">
        <f t="shared" si="10"/>
        <v>43551.208333333328</v>
      </c>
      <c r="N161">
        <v>1555218000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2035</v>
      </c>
      <c r="T161" t="s">
        <v>2050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 s="8">
        <f t="shared" si="10"/>
        <v>43582.208333333328</v>
      </c>
      <c r="N162">
        <v>1557723600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2055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 s="8">
        <f t="shared" si="10"/>
        <v>42270.208333333328</v>
      </c>
      <c r="N163">
        <v>1443502800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2049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 s="8">
        <f t="shared" si="10"/>
        <v>43442.25</v>
      </c>
      <c r="N164">
        <v>1546840800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2048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 s="8">
        <f t="shared" si="10"/>
        <v>43028.208333333328</v>
      </c>
      <c r="N165">
        <v>1512712800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2039</v>
      </c>
      <c r="T165" t="s">
        <v>2061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 s="8">
        <f t="shared" si="10"/>
        <v>43016.208333333328</v>
      </c>
      <c r="N166">
        <v>1507525200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2035</v>
      </c>
      <c r="T166" t="s">
        <v>2050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 s="8">
        <f t="shared" si="10"/>
        <v>42948.208333333328</v>
      </c>
      <c r="N167">
        <v>1504328400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2049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 s="8">
        <f t="shared" si="10"/>
        <v>40534.25</v>
      </c>
      <c r="N168">
        <v>1293343200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2039</v>
      </c>
      <c r="T168" t="s">
        <v>2061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 s="8">
        <f t="shared" si="10"/>
        <v>41435.208333333336</v>
      </c>
      <c r="N169">
        <v>1371704400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2035</v>
      </c>
      <c r="T169" t="s">
        <v>2050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 s="8">
        <f t="shared" si="10"/>
        <v>43518.25</v>
      </c>
      <c r="N170">
        <v>1552798800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2054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 s="8">
        <f t="shared" si="10"/>
        <v>41077.208333333336</v>
      </c>
      <c r="N171">
        <v>1342328400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2059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 s="8">
        <f t="shared" si="10"/>
        <v>42950.208333333328</v>
      </c>
      <c r="N172">
        <v>1502341200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2054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 s="8">
        <f t="shared" si="10"/>
        <v>41718.208333333336</v>
      </c>
      <c r="N173">
        <v>1397192400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2037</v>
      </c>
      <c r="T173" t="s">
        <v>2065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 s="8">
        <f t="shared" si="10"/>
        <v>41839.208333333336</v>
      </c>
      <c r="N174">
        <v>1407042000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2051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 s="8">
        <f t="shared" si="10"/>
        <v>41412.208333333336</v>
      </c>
      <c r="N175">
        <v>1369371600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2035</v>
      </c>
      <c r="T175" t="s">
        <v>2050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 s="8">
        <f t="shared" si="10"/>
        <v>42282.208333333328</v>
      </c>
      <c r="N176">
        <v>1444107600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2055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 s="8">
        <f t="shared" si="10"/>
        <v>42613.208333333328</v>
      </c>
      <c r="N177">
        <v>1474261200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2035</v>
      </c>
      <c r="T177" t="s">
        <v>2050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 s="8">
        <f t="shared" si="10"/>
        <v>42616.208333333328</v>
      </c>
      <c r="N178">
        <v>1473656400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2035</v>
      </c>
      <c r="T178" t="s">
        <v>2050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 s="8">
        <f t="shared" si="10"/>
        <v>40497.25</v>
      </c>
      <c r="N179">
        <v>1291960800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2035</v>
      </c>
      <c r="T179" t="s">
        <v>2050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 s="8">
        <f t="shared" si="10"/>
        <v>42999.208333333328</v>
      </c>
      <c r="N180">
        <v>1506747600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2047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 s="8">
        <f t="shared" si="10"/>
        <v>41350.208333333336</v>
      </c>
      <c r="N181">
        <v>1363582800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2035</v>
      </c>
      <c r="T181" t="s">
        <v>2050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 s="8">
        <f t="shared" si="10"/>
        <v>40259.208333333336</v>
      </c>
      <c r="N182">
        <v>1269666000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2055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 s="8">
        <f t="shared" si="10"/>
        <v>43012.208333333328</v>
      </c>
      <c r="N183">
        <v>1508648400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2049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 s="8">
        <f t="shared" si="10"/>
        <v>43631.208333333328</v>
      </c>
      <c r="N184">
        <v>1561957200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2035</v>
      </c>
      <c r="T184" t="s">
        <v>2050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 s="8">
        <f t="shared" si="10"/>
        <v>40430.208333333336</v>
      </c>
      <c r="N185">
        <v>1285131600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2048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 s="8">
        <f t="shared" si="10"/>
        <v>43588.208333333328</v>
      </c>
      <c r="N186">
        <v>1556946000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2035</v>
      </c>
      <c r="T186" t="s">
        <v>2050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 s="8">
        <f t="shared" si="10"/>
        <v>43233.208333333328</v>
      </c>
      <c r="N187">
        <v>1527138000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2066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 s="8">
        <f t="shared" si="10"/>
        <v>41782.208333333336</v>
      </c>
      <c r="N188">
        <v>1402117200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2035</v>
      </c>
      <c r="T188" t="s">
        <v>2050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 s="8">
        <f t="shared" si="10"/>
        <v>41328.25</v>
      </c>
      <c r="N189">
        <v>1364014800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2059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 s="8">
        <f t="shared" si="10"/>
        <v>41975.25</v>
      </c>
      <c r="N190">
        <v>1417586400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2035</v>
      </c>
      <c r="T190" t="s">
        <v>2050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 s="8">
        <f t="shared" si="10"/>
        <v>42433.25</v>
      </c>
      <c r="N191">
        <v>1457071200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2035</v>
      </c>
      <c r="T191" t="s">
        <v>2050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 s="8">
        <f t="shared" si="10"/>
        <v>41429.208333333336</v>
      </c>
      <c r="N192">
        <v>1370408400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2035</v>
      </c>
      <c r="T192" t="s">
        <v>2050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 s="8">
        <f t="shared" si="10"/>
        <v>43536.208333333328</v>
      </c>
      <c r="N193">
        <v>1552626000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2035</v>
      </c>
      <c r="T193" t="s">
        <v>2050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 s="8">
        <f t="shared" si="10"/>
        <v>41817.208333333336</v>
      </c>
      <c r="N194">
        <v>1404190800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2048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4">(((L195/60)/60)/24)+DATE(1970,1,1)</f>
        <v>43198.208333333328</v>
      </c>
      <c r="N195">
        <v>1523509200</v>
      </c>
      <c r="O195" s="8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2054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 s="8">
        <f t="shared" si="14"/>
        <v>42261.208333333328</v>
      </c>
      <c r="N196">
        <v>1443589200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2063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 s="8">
        <f t="shared" si="14"/>
        <v>43310.208333333328</v>
      </c>
      <c r="N197">
        <v>1533445200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2052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 s="8">
        <f t="shared" si="14"/>
        <v>42616.208333333328</v>
      </c>
      <c r="N198">
        <v>1474520400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2055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 s="8">
        <f t="shared" si="14"/>
        <v>42909.208333333328</v>
      </c>
      <c r="N199">
        <v>1499403600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2053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 s="8">
        <f t="shared" si="14"/>
        <v>40396.208333333336</v>
      </c>
      <c r="N200">
        <v>1283576400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2052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 s="8">
        <f t="shared" si="14"/>
        <v>42192.208333333328</v>
      </c>
      <c r="N201">
        <v>1436590800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2048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 s="8">
        <f t="shared" si="14"/>
        <v>40262.208333333336</v>
      </c>
      <c r="N202">
        <v>1270443600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2035</v>
      </c>
      <c r="T202" t="s">
        <v>2050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 s="8">
        <f t="shared" si="14"/>
        <v>41845.208333333336</v>
      </c>
      <c r="N203">
        <v>1407819600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2049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 s="8">
        <f t="shared" si="14"/>
        <v>40818.208333333336</v>
      </c>
      <c r="N204">
        <v>1317877200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2047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 s="8">
        <f t="shared" si="14"/>
        <v>42752.25</v>
      </c>
      <c r="N205">
        <v>1484805600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2035</v>
      </c>
      <c r="T205" t="s">
        <v>2050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 s="8">
        <f t="shared" si="14"/>
        <v>40636.208333333336</v>
      </c>
      <c r="N206">
        <v>1302670800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2064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 s="8">
        <f t="shared" si="14"/>
        <v>43390.208333333328</v>
      </c>
      <c r="N207">
        <v>1540789200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2035</v>
      </c>
      <c r="T207" t="s">
        <v>2050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 s="8">
        <f t="shared" si="14"/>
        <v>40236.25</v>
      </c>
      <c r="N208">
        <v>1268028000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2037</v>
      </c>
      <c r="T208" t="s">
        <v>2060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 s="8">
        <f t="shared" si="14"/>
        <v>43340.208333333328</v>
      </c>
      <c r="N209">
        <v>1537160400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2048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 s="8">
        <f t="shared" si="14"/>
        <v>43048.25</v>
      </c>
      <c r="N210">
        <v>1512280800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2051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 s="8">
        <f t="shared" si="14"/>
        <v>42496.208333333328</v>
      </c>
      <c r="N211">
        <v>1463115600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2051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 s="8">
        <f t="shared" si="14"/>
        <v>42797.25</v>
      </c>
      <c r="N212">
        <v>1490850000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2069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 s="8">
        <f t="shared" si="14"/>
        <v>41513.208333333336</v>
      </c>
      <c r="N213">
        <v>1379653200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2035</v>
      </c>
      <c r="T213" t="s">
        <v>2050</v>
      </c>
    </row>
    <row r="214" spans="1:20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 s="8">
        <f t="shared" si="14"/>
        <v>43814.25</v>
      </c>
      <c r="N214">
        <v>1580364000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2035</v>
      </c>
      <c r="T214" t="s">
        <v>2050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 s="8">
        <f t="shared" si="14"/>
        <v>40488.208333333336</v>
      </c>
      <c r="N215">
        <v>1289714400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2054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 s="8">
        <f t="shared" si="14"/>
        <v>40409.208333333336</v>
      </c>
      <c r="N216">
        <v>1282712400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2048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 s="8">
        <f t="shared" si="14"/>
        <v>43509.25</v>
      </c>
      <c r="N217">
        <v>1550210400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2035</v>
      </c>
      <c r="T217" t="s">
        <v>2050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 s="8">
        <f t="shared" si="14"/>
        <v>40869.25</v>
      </c>
      <c r="N218">
        <v>1322114400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2035</v>
      </c>
      <c r="T218" t="s">
        <v>2050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 s="8">
        <f t="shared" si="14"/>
        <v>43583.208333333328</v>
      </c>
      <c r="N219">
        <v>1557205200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2069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 s="8">
        <f t="shared" si="14"/>
        <v>40858.25</v>
      </c>
      <c r="N220">
        <v>1323928800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2059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 s="8">
        <f t="shared" si="14"/>
        <v>41137.208333333336</v>
      </c>
      <c r="N221">
        <v>1346130000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2057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 s="8">
        <f t="shared" si="14"/>
        <v>40725.208333333336</v>
      </c>
      <c r="N222">
        <v>1311051600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2035</v>
      </c>
      <c r="T222" t="s">
        <v>2050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 s="8">
        <f t="shared" si="14"/>
        <v>41081.208333333336</v>
      </c>
      <c r="N223">
        <v>1340427600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2047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 s="8">
        <f t="shared" si="14"/>
        <v>41914.208333333336</v>
      </c>
      <c r="N224">
        <v>1412312400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2039</v>
      </c>
      <c r="T224" t="s">
        <v>2061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 s="8">
        <f t="shared" si="14"/>
        <v>42445.208333333328</v>
      </c>
      <c r="N225">
        <v>1459314000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2035</v>
      </c>
      <c r="T225" t="s">
        <v>2050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 s="8">
        <f t="shared" si="14"/>
        <v>41906.208333333336</v>
      </c>
      <c r="N226">
        <v>1415426400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2069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 s="8">
        <f t="shared" si="14"/>
        <v>41762.208333333336</v>
      </c>
      <c r="N227">
        <v>1399093200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2048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 s="8">
        <f t="shared" si="14"/>
        <v>40276.208333333336</v>
      </c>
      <c r="N228">
        <v>1273899600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2039</v>
      </c>
      <c r="T228" t="s">
        <v>2061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 s="8">
        <f t="shared" si="14"/>
        <v>42139.208333333328</v>
      </c>
      <c r="N229">
        <v>1432184400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2038</v>
      </c>
      <c r="T229" t="s">
        <v>2067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 s="8">
        <f t="shared" si="14"/>
        <v>42613.208333333328</v>
      </c>
      <c r="N230">
        <v>1474779600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2057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 s="8">
        <f t="shared" si="14"/>
        <v>42887.208333333328</v>
      </c>
      <c r="N231">
        <v>1500440400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2038</v>
      </c>
      <c r="T231" t="s">
        <v>2067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 s="8">
        <f t="shared" si="14"/>
        <v>43805.25</v>
      </c>
      <c r="N232">
        <v>1575612000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2038</v>
      </c>
      <c r="T232" t="s">
        <v>2058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 s="8">
        <f t="shared" si="14"/>
        <v>41415.208333333336</v>
      </c>
      <c r="N233">
        <v>1374123600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2035</v>
      </c>
      <c r="T233" t="s">
        <v>2050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 s="8">
        <f t="shared" si="14"/>
        <v>42576.208333333328</v>
      </c>
      <c r="N234">
        <v>1469509200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2035</v>
      </c>
      <c r="T234" t="s">
        <v>2050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 s="8">
        <f t="shared" si="14"/>
        <v>40706.208333333336</v>
      </c>
      <c r="N235">
        <v>1309237200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2057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 s="8">
        <f t="shared" si="14"/>
        <v>42969.208333333328</v>
      </c>
      <c r="N236">
        <v>1503982800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2038</v>
      </c>
      <c r="T236" t="s">
        <v>2058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 s="8">
        <f t="shared" si="14"/>
        <v>42779.25</v>
      </c>
      <c r="N237">
        <v>1487397600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2057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 s="8">
        <f t="shared" si="14"/>
        <v>43641.208333333328</v>
      </c>
      <c r="N238">
        <v>1562043600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2048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 s="8">
        <f t="shared" si="14"/>
        <v>41754.208333333336</v>
      </c>
      <c r="N239">
        <v>1398574800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2057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 s="8">
        <f t="shared" si="14"/>
        <v>43083.25</v>
      </c>
      <c r="N240">
        <v>1515391200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2035</v>
      </c>
      <c r="T240" t="s">
        <v>2050</v>
      </c>
    </row>
    <row r="241" spans="1:20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 s="8">
        <f t="shared" si="14"/>
        <v>42245.208333333328</v>
      </c>
      <c r="N241">
        <v>1441170000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2055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 s="8">
        <f t="shared" si="14"/>
        <v>40396.208333333336</v>
      </c>
      <c r="N242">
        <v>1281157200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2035</v>
      </c>
      <c r="T242" t="s">
        <v>2050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 s="8">
        <f t="shared" si="14"/>
        <v>41742.208333333336</v>
      </c>
      <c r="N243">
        <v>1398229200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2037</v>
      </c>
      <c r="T243" t="s">
        <v>2056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 s="8">
        <f t="shared" si="14"/>
        <v>42865.208333333328</v>
      </c>
      <c r="N244">
        <v>1495256400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2048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 s="8">
        <f t="shared" si="14"/>
        <v>43163.25</v>
      </c>
      <c r="N245">
        <v>1520402400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2035</v>
      </c>
      <c r="T245" t="s">
        <v>2050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 s="8">
        <f t="shared" si="14"/>
        <v>41834.208333333336</v>
      </c>
      <c r="N246">
        <v>1409806800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2035</v>
      </c>
      <c r="T246" t="s">
        <v>2050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 s="8">
        <f t="shared" si="14"/>
        <v>41736.208333333336</v>
      </c>
      <c r="N247">
        <v>1396933200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2035</v>
      </c>
      <c r="T247" t="s">
        <v>2050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 s="8">
        <f t="shared" si="14"/>
        <v>41491.208333333336</v>
      </c>
      <c r="N248">
        <v>1376024400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2049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 s="8">
        <f t="shared" si="14"/>
        <v>42726.25</v>
      </c>
      <c r="N249">
        <v>1483682400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2037</v>
      </c>
      <c r="T249" t="s">
        <v>2060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 s="8">
        <f t="shared" si="14"/>
        <v>42004.25</v>
      </c>
      <c r="N250">
        <v>1420437600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2038</v>
      </c>
      <c r="T250" t="s">
        <v>2067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 s="8">
        <f t="shared" si="14"/>
        <v>42006.25</v>
      </c>
      <c r="N251">
        <v>1420783200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2037</v>
      </c>
      <c r="T251" t="s">
        <v>2065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 s="8">
        <f t="shared" si="14"/>
        <v>40203.25</v>
      </c>
      <c r="N252">
        <v>1267423200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2048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 s="8">
        <f t="shared" si="14"/>
        <v>41252.25</v>
      </c>
      <c r="N253">
        <v>1355205600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2035</v>
      </c>
      <c r="T253" t="s">
        <v>2050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 s="8">
        <f t="shared" si="14"/>
        <v>41572.208333333336</v>
      </c>
      <c r="N254">
        <v>1383109200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2035</v>
      </c>
      <c r="T254" t="s">
        <v>2050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 s="8">
        <f t="shared" si="14"/>
        <v>40641.208333333336</v>
      </c>
      <c r="N255">
        <v>1303275600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2053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 s="8">
        <f t="shared" si="14"/>
        <v>42787.25</v>
      </c>
      <c r="N256">
        <v>1487829600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2037</v>
      </c>
      <c r="T256" t="s">
        <v>2056</v>
      </c>
    </row>
    <row r="257" spans="1:20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 s="8">
        <f t="shared" si="14"/>
        <v>40590.25</v>
      </c>
      <c r="N257">
        <v>1298268000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2048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 s="8">
        <f t="shared" si="14"/>
        <v>42393.25</v>
      </c>
      <c r="N258">
        <v>1456812000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2048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8">(((L259/60)/60)/24)+DATE(1970,1,1)</f>
        <v>41338.25</v>
      </c>
      <c r="N259">
        <v>1363669200</v>
      </c>
      <c r="O259" s="8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2035</v>
      </c>
      <c r="T259" t="s">
        <v>2050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 s="8">
        <f t="shared" si="18"/>
        <v>42712.25</v>
      </c>
      <c r="N260">
        <v>1482904800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2035</v>
      </c>
      <c r="T260" t="s">
        <v>2050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 s="8">
        <f t="shared" si="18"/>
        <v>41251.25</v>
      </c>
      <c r="N261">
        <v>1356588000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2039</v>
      </c>
      <c r="T261" t="s">
        <v>2061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 s="8">
        <f t="shared" si="18"/>
        <v>41180.208333333336</v>
      </c>
      <c r="N262">
        <v>1349845200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2048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 s="8">
        <f t="shared" si="18"/>
        <v>40415.208333333336</v>
      </c>
      <c r="N263">
        <v>1283058000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2048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 s="8">
        <f t="shared" si="18"/>
        <v>40638.208333333336</v>
      </c>
      <c r="N264">
        <v>1304226000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2054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 s="8">
        <f t="shared" si="18"/>
        <v>40187.25</v>
      </c>
      <c r="N265">
        <v>1263016800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2039</v>
      </c>
      <c r="T265" t="s">
        <v>2061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 s="8">
        <f t="shared" si="18"/>
        <v>41317.25</v>
      </c>
      <c r="N266">
        <v>1362031200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2035</v>
      </c>
      <c r="T266" t="s">
        <v>2050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 s="8">
        <f t="shared" si="18"/>
        <v>42372.25</v>
      </c>
      <c r="N267">
        <v>1455602400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2035</v>
      </c>
      <c r="T267" t="s">
        <v>2050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 s="8">
        <f t="shared" si="18"/>
        <v>41950.25</v>
      </c>
      <c r="N268">
        <v>1418191200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2064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 s="8">
        <f t="shared" si="18"/>
        <v>41206.208333333336</v>
      </c>
      <c r="N269">
        <v>1352440800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2035</v>
      </c>
      <c r="T269" t="s">
        <v>2050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 s="8">
        <f t="shared" si="18"/>
        <v>41186.208333333336</v>
      </c>
      <c r="N270">
        <v>1353304800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2051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 s="8">
        <f t="shared" si="18"/>
        <v>43496.25</v>
      </c>
      <c r="N271">
        <v>1550728800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2066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 s="8">
        <f t="shared" si="18"/>
        <v>40514.25</v>
      </c>
      <c r="N272">
        <v>1291442400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2038</v>
      </c>
      <c r="T272" t="s">
        <v>2058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 s="8">
        <f t="shared" si="18"/>
        <v>42345.25</v>
      </c>
      <c r="N273">
        <v>1452146400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2039</v>
      </c>
      <c r="T273" t="s">
        <v>2061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 s="8">
        <f t="shared" si="18"/>
        <v>43656.208333333328</v>
      </c>
      <c r="N274">
        <v>1564894800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2035</v>
      </c>
      <c r="T274" t="s">
        <v>2050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 s="8">
        <f t="shared" si="18"/>
        <v>42995.208333333328</v>
      </c>
      <c r="N275">
        <v>1505883600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2035</v>
      </c>
      <c r="T275" t="s">
        <v>2050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 s="8">
        <f t="shared" si="18"/>
        <v>43045.25</v>
      </c>
      <c r="N276">
        <v>1510380000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2035</v>
      </c>
      <c r="T276" t="s">
        <v>2050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 s="8">
        <f t="shared" si="18"/>
        <v>43561.208333333328</v>
      </c>
      <c r="N277">
        <v>1555218000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2037</v>
      </c>
      <c r="T277" t="s">
        <v>2065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 s="8">
        <f t="shared" si="18"/>
        <v>41018.208333333336</v>
      </c>
      <c r="N278">
        <v>1335243600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2038</v>
      </c>
      <c r="T278" t="s">
        <v>2058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 s="8">
        <f t="shared" si="18"/>
        <v>40378.208333333336</v>
      </c>
      <c r="N279">
        <v>1279688400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2035</v>
      </c>
      <c r="T279" t="s">
        <v>2050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 s="8">
        <f t="shared" si="18"/>
        <v>41239.25</v>
      </c>
      <c r="N280">
        <v>1356069600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2049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 s="8">
        <f t="shared" si="18"/>
        <v>43346.208333333328</v>
      </c>
      <c r="N281">
        <v>1536210000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2035</v>
      </c>
      <c r="T281" t="s">
        <v>2050</v>
      </c>
    </row>
    <row r="282" spans="1:20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 s="8">
        <f t="shared" si="18"/>
        <v>43060.25</v>
      </c>
      <c r="N282">
        <v>1511762400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2057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 s="8">
        <f t="shared" si="18"/>
        <v>40979.25</v>
      </c>
      <c r="N283">
        <v>1333256400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2035</v>
      </c>
      <c r="T283" t="s">
        <v>2050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 s="8">
        <f t="shared" si="18"/>
        <v>42701.25</v>
      </c>
      <c r="N284">
        <v>1480744800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2066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 s="8">
        <f t="shared" si="18"/>
        <v>42520.208333333328</v>
      </c>
      <c r="N285">
        <v>1465016400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2048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 s="8">
        <f t="shared" si="18"/>
        <v>41030.208333333336</v>
      </c>
      <c r="N286">
        <v>1336280400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2049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 s="8">
        <f t="shared" si="18"/>
        <v>42623.208333333328</v>
      </c>
      <c r="N287">
        <v>1476766800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2035</v>
      </c>
      <c r="T287" t="s">
        <v>2050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 s="8">
        <f t="shared" si="18"/>
        <v>42697.25</v>
      </c>
      <c r="N288">
        <v>1480485600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2035</v>
      </c>
      <c r="T288" t="s">
        <v>2050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 s="8">
        <f t="shared" si="18"/>
        <v>42122.208333333328</v>
      </c>
      <c r="N289">
        <v>1430197200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2052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 s="8">
        <f t="shared" si="18"/>
        <v>40982.208333333336</v>
      </c>
      <c r="N290">
        <v>1331787600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2063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 s="8">
        <f t="shared" si="18"/>
        <v>42219.208333333328</v>
      </c>
      <c r="N291">
        <v>1438837200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2035</v>
      </c>
      <c r="T291" t="s">
        <v>2050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 s="8">
        <f t="shared" si="18"/>
        <v>41404.208333333336</v>
      </c>
      <c r="N292">
        <v>1370926800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2051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 s="8">
        <f t="shared" si="18"/>
        <v>40831.208333333336</v>
      </c>
      <c r="N293">
        <v>1319000400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2049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 s="8">
        <f t="shared" si="18"/>
        <v>40984.208333333336</v>
      </c>
      <c r="N294">
        <v>1333429200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2047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 s="8">
        <f t="shared" si="18"/>
        <v>40456.208333333336</v>
      </c>
      <c r="N295">
        <v>1287032400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2035</v>
      </c>
      <c r="T295" t="s">
        <v>2050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 s="8">
        <f t="shared" si="18"/>
        <v>43399.208333333328</v>
      </c>
      <c r="N296">
        <v>1541570400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2035</v>
      </c>
      <c r="T296" t="s">
        <v>2050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 s="8">
        <f t="shared" si="18"/>
        <v>41562.208333333336</v>
      </c>
      <c r="N297">
        <v>1383976800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2035</v>
      </c>
      <c r="T297" t="s">
        <v>2050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 s="8">
        <f t="shared" si="18"/>
        <v>43493.25</v>
      </c>
      <c r="N298">
        <v>1550556000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2035</v>
      </c>
      <c r="T298" t="s">
        <v>2050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 s="8">
        <f t="shared" si="18"/>
        <v>41653.25</v>
      </c>
      <c r="N299">
        <v>1390456800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2035</v>
      </c>
      <c r="T299" t="s">
        <v>2050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 s="8">
        <f t="shared" si="18"/>
        <v>42426.25</v>
      </c>
      <c r="N300">
        <v>1458018000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2048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 s="8">
        <f t="shared" si="18"/>
        <v>42432.25</v>
      </c>
      <c r="N301">
        <v>1461819600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2047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 s="8">
        <f t="shared" si="18"/>
        <v>42977.208333333328</v>
      </c>
      <c r="N302">
        <v>1504155600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2037</v>
      </c>
      <c r="T302" t="s">
        <v>2056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 s="8">
        <f t="shared" si="18"/>
        <v>42061.25</v>
      </c>
      <c r="N303">
        <v>1426395600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2051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 s="8">
        <f t="shared" si="18"/>
        <v>43345.208333333328</v>
      </c>
      <c r="N304">
        <v>1537074000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2035</v>
      </c>
      <c r="T304" t="s">
        <v>2050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 s="8">
        <f t="shared" si="18"/>
        <v>42376.25</v>
      </c>
      <c r="N305">
        <v>1452578400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2054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 s="8">
        <f t="shared" si="18"/>
        <v>42589.208333333328</v>
      </c>
      <c r="N306">
        <v>1474088400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2051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 s="8">
        <f t="shared" si="18"/>
        <v>42448.208333333328</v>
      </c>
      <c r="N307">
        <v>1461906000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2035</v>
      </c>
      <c r="T307" t="s">
        <v>2050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 s="8">
        <f t="shared" si="18"/>
        <v>42930.208333333328</v>
      </c>
      <c r="N308">
        <v>1500267600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2035</v>
      </c>
      <c r="T308" t="s">
        <v>2050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 s="8">
        <f t="shared" si="18"/>
        <v>41066.208333333336</v>
      </c>
      <c r="N309">
        <v>1340686800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2037</v>
      </c>
      <c r="T309" t="s">
        <v>2060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 s="8">
        <f t="shared" si="18"/>
        <v>40651.208333333336</v>
      </c>
      <c r="N310">
        <v>1303189200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2035</v>
      </c>
      <c r="T310" t="s">
        <v>2050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 s="8">
        <f t="shared" si="18"/>
        <v>40807.208333333336</v>
      </c>
      <c r="N311">
        <v>1318309200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2054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 s="8">
        <f t="shared" si="18"/>
        <v>40277.208333333336</v>
      </c>
      <c r="N312">
        <v>1272171600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2038</v>
      </c>
      <c r="T312" t="s">
        <v>2058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 s="8">
        <f t="shared" si="18"/>
        <v>40590.25</v>
      </c>
      <c r="N313">
        <v>1298872800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2035</v>
      </c>
      <c r="T313" t="s">
        <v>2050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 s="8">
        <f t="shared" si="18"/>
        <v>41572.208333333336</v>
      </c>
      <c r="N314">
        <v>1383282000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2035</v>
      </c>
      <c r="T314" t="s">
        <v>2050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 s="8">
        <f t="shared" si="18"/>
        <v>40966.25</v>
      </c>
      <c r="N315">
        <v>1330495200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2048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 s="8">
        <f t="shared" si="18"/>
        <v>43536.208333333328</v>
      </c>
      <c r="N316">
        <v>1552798800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2051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 s="8">
        <f t="shared" si="18"/>
        <v>41783.208333333336</v>
      </c>
      <c r="N317">
        <v>1403413200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2035</v>
      </c>
      <c r="T317" t="s">
        <v>2050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 s="8">
        <f t="shared" si="18"/>
        <v>43788.25</v>
      </c>
      <c r="N318">
        <v>1574229600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2047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 s="8">
        <f t="shared" si="18"/>
        <v>42869.208333333328</v>
      </c>
      <c r="N319">
        <v>1495861200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2035</v>
      </c>
      <c r="T319" t="s">
        <v>2050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 s="8">
        <f t="shared" si="18"/>
        <v>41684.25</v>
      </c>
      <c r="N320">
        <v>1392530400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2048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 s="8">
        <f t="shared" si="18"/>
        <v>40402.208333333336</v>
      </c>
      <c r="N321">
        <v>1283662800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2049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 s="8">
        <f t="shared" si="18"/>
        <v>40673.208333333336</v>
      </c>
      <c r="N322">
        <v>1305781200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2037</v>
      </c>
      <c r="T322" t="s">
        <v>2060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2">(((L323/60)/60)/24)+DATE(1970,1,1)</f>
        <v>40634.208333333336</v>
      </c>
      <c r="N323">
        <v>1302325200</v>
      </c>
      <c r="O323" s="8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2059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 s="8">
        <f t="shared" si="22"/>
        <v>40507.25</v>
      </c>
      <c r="N324">
        <v>1291788000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2035</v>
      </c>
      <c r="T324" t="s">
        <v>2050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 s="8">
        <f t="shared" si="22"/>
        <v>41725.208333333336</v>
      </c>
      <c r="N325">
        <v>1396069200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2051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 s="8">
        <f t="shared" si="22"/>
        <v>42176.208333333328</v>
      </c>
      <c r="N326">
        <v>1435899600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2035</v>
      </c>
      <c r="T326" t="s">
        <v>2050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 s="8">
        <f t="shared" si="22"/>
        <v>43267.208333333328</v>
      </c>
      <c r="N327">
        <v>1531112400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2035</v>
      </c>
      <c r="T327" t="s">
        <v>2050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 s="8">
        <f t="shared" si="22"/>
        <v>42364.25</v>
      </c>
      <c r="N328">
        <v>1451628000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2057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 s="8">
        <f t="shared" si="22"/>
        <v>43705.208333333328</v>
      </c>
      <c r="N329">
        <v>1567314000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2035</v>
      </c>
      <c r="T329" t="s">
        <v>2050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 s="8">
        <f t="shared" si="22"/>
        <v>43434.25</v>
      </c>
      <c r="N330">
        <v>1544508000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2048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 s="8">
        <f t="shared" si="22"/>
        <v>42716.25</v>
      </c>
      <c r="N331">
        <v>1482472800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2038</v>
      </c>
      <c r="T331" t="s">
        <v>2058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 s="8">
        <f t="shared" si="22"/>
        <v>43077.25</v>
      </c>
      <c r="N332">
        <v>1512799200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2051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 s="8">
        <f t="shared" si="22"/>
        <v>40896.25</v>
      </c>
      <c r="N333">
        <v>1324360800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2047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 s="8">
        <f t="shared" si="22"/>
        <v>41361.208333333336</v>
      </c>
      <c r="N334">
        <v>1364533200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2055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 s="8">
        <f t="shared" si="22"/>
        <v>43424.25</v>
      </c>
      <c r="N335">
        <v>1545112800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2035</v>
      </c>
      <c r="T335" t="s">
        <v>2050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 s="8">
        <f t="shared" si="22"/>
        <v>43110.25</v>
      </c>
      <c r="N336">
        <v>1516168800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2048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 s="8">
        <f t="shared" si="22"/>
        <v>43784.25</v>
      </c>
      <c r="N337">
        <v>1574920800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2048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 s="8">
        <f t="shared" si="22"/>
        <v>40527.25</v>
      </c>
      <c r="N338">
        <v>1292479200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2048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 s="8">
        <f t="shared" si="22"/>
        <v>43780.25</v>
      </c>
      <c r="N339">
        <v>1573538400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2035</v>
      </c>
      <c r="T339" t="s">
        <v>2050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 s="8">
        <f t="shared" si="22"/>
        <v>40821.208333333336</v>
      </c>
      <c r="N340">
        <v>1320382800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2035</v>
      </c>
      <c r="T340" t="s">
        <v>2050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 s="8">
        <f t="shared" si="22"/>
        <v>42949.208333333328</v>
      </c>
      <c r="N341">
        <v>1502859600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2035</v>
      </c>
      <c r="T341" t="s">
        <v>2050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 s="8">
        <f t="shared" si="22"/>
        <v>40889.25</v>
      </c>
      <c r="N342">
        <v>1323756000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2039</v>
      </c>
      <c r="T342" t="s">
        <v>2061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 s="8">
        <f t="shared" si="22"/>
        <v>42244.208333333328</v>
      </c>
      <c r="N343">
        <v>1441342800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2054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 s="8">
        <f t="shared" si="22"/>
        <v>41475.208333333336</v>
      </c>
      <c r="N344">
        <v>1375333200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2035</v>
      </c>
      <c r="T344" t="s">
        <v>2050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 s="8">
        <f t="shared" si="22"/>
        <v>41597.25</v>
      </c>
      <c r="N345">
        <v>1389420000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2035</v>
      </c>
      <c r="T345" t="s">
        <v>2050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 s="8">
        <f t="shared" si="22"/>
        <v>43122.25</v>
      </c>
      <c r="N346">
        <v>1520056800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2038</v>
      </c>
      <c r="T346" t="s">
        <v>2058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 s="8">
        <f t="shared" si="22"/>
        <v>42194.208333333328</v>
      </c>
      <c r="N347">
        <v>1436504400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2053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 s="8">
        <f t="shared" si="22"/>
        <v>42971.208333333328</v>
      </c>
      <c r="N348">
        <v>1508302800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2054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 s="8">
        <f t="shared" si="22"/>
        <v>42046.25</v>
      </c>
      <c r="N349">
        <v>1425708000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2049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 s="8">
        <f t="shared" si="22"/>
        <v>42782.25</v>
      </c>
      <c r="N350">
        <v>1488348000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2047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 s="8">
        <f t="shared" si="22"/>
        <v>42930.208333333328</v>
      </c>
      <c r="N351">
        <v>1502600400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2035</v>
      </c>
      <c r="T351" t="s">
        <v>2050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 s="8">
        <f t="shared" si="22"/>
        <v>42144.208333333328</v>
      </c>
      <c r="N352">
        <v>1433653200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2064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 s="8">
        <f t="shared" si="22"/>
        <v>42240.208333333328</v>
      </c>
      <c r="N353">
        <v>1441602000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2048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 s="8">
        <f t="shared" si="22"/>
        <v>42315.25</v>
      </c>
      <c r="N354">
        <v>1447567200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2035</v>
      </c>
      <c r="T354" t="s">
        <v>2050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 s="8">
        <f t="shared" si="22"/>
        <v>43651.208333333328</v>
      </c>
      <c r="N355">
        <v>1562389200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2035</v>
      </c>
      <c r="T355" t="s">
        <v>2050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 s="8">
        <f t="shared" si="22"/>
        <v>41520.208333333336</v>
      </c>
      <c r="N356">
        <v>1378789200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2051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 s="8">
        <f t="shared" si="22"/>
        <v>42757.25</v>
      </c>
      <c r="N357">
        <v>1488520800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2055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 s="8">
        <f t="shared" si="22"/>
        <v>40922.25</v>
      </c>
      <c r="N358">
        <v>1327298400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2035</v>
      </c>
      <c r="T358" t="s">
        <v>2050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 s="8">
        <f t="shared" si="22"/>
        <v>42250.208333333328</v>
      </c>
      <c r="N359">
        <v>1443416400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2038</v>
      </c>
      <c r="T359" t="s">
        <v>2058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 s="8">
        <f t="shared" si="22"/>
        <v>43322.208333333328</v>
      </c>
      <c r="N360">
        <v>1534136400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2039</v>
      </c>
      <c r="T360" t="s">
        <v>2061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 s="8">
        <f t="shared" si="22"/>
        <v>40782.208333333336</v>
      </c>
      <c r="N361">
        <v>1315026000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2057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 s="8">
        <f t="shared" si="22"/>
        <v>40544.25</v>
      </c>
      <c r="N362">
        <v>1295071200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2035</v>
      </c>
      <c r="T362" t="s">
        <v>2050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 s="8">
        <f t="shared" si="22"/>
        <v>43015.208333333328</v>
      </c>
      <c r="N363">
        <v>1509426000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2035</v>
      </c>
      <c r="T363" t="s">
        <v>2050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 s="8">
        <f t="shared" si="22"/>
        <v>40570.25</v>
      </c>
      <c r="N364">
        <v>1299391200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2048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 s="8">
        <f t="shared" si="22"/>
        <v>40904.25</v>
      </c>
      <c r="N365">
        <v>1325052000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2048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 s="8">
        <f t="shared" si="22"/>
        <v>43164.25</v>
      </c>
      <c r="N366">
        <v>1522818000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2054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 s="8">
        <f t="shared" si="22"/>
        <v>42733.25</v>
      </c>
      <c r="N367">
        <v>1485324000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2035</v>
      </c>
      <c r="T367" t="s">
        <v>2050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 s="8">
        <f t="shared" si="22"/>
        <v>40546.25</v>
      </c>
      <c r="N368">
        <v>1294120800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2035</v>
      </c>
      <c r="T368" t="s">
        <v>2050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 s="8">
        <f t="shared" si="22"/>
        <v>41930.208333333336</v>
      </c>
      <c r="N369">
        <v>1415685600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2035</v>
      </c>
      <c r="T369" t="s">
        <v>2050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 s="8">
        <f t="shared" si="22"/>
        <v>40464.208333333336</v>
      </c>
      <c r="N370">
        <v>1288933200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2051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 s="8">
        <f t="shared" si="22"/>
        <v>41308.25</v>
      </c>
      <c r="N371">
        <v>1363237200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2066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 s="8">
        <f t="shared" si="22"/>
        <v>43570.208333333328</v>
      </c>
      <c r="N372">
        <v>1555822800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2035</v>
      </c>
      <c r="T372" t="s">
        <v>2050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 s="8">
        <f t="shared" si="22"/>
        <v>42043.25</v>
      </c>
      <c r="N373">
        <v>1427778000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2035</v>
      </c>
      <c r="T373" t="s">
        <v>2050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 s="8">
        <f t="shared" si="22"/>
        <v>42012.25</v>
      </c>
      <c r="N374">
        <v>1422424800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2051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 s="8">
        <f t="shared" si="22"/>
        <v>42964.208333333328</v>
      </c>
      <c r="N375">
        <v>1503637200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2035</v>
      </c>
      <c r="T375" t="s">
        <v>2050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 s="8">
        <f t="shared" si="22"/>
        <v>43476.25</v>
      </c>
      <c r="N376">
        <v>1547618400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2051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 s="8">
        <f t="shared" si="22"/>
        <v>42293.208333333328</v>
      </c>
      <c r="N377">
        <v>1449900000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2054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 s="8">
        <f t="shared" si="22"/>
        <v>41826.208333333336</v>
      </c>
      <c r="N378">
        <v>1405141200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2048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 s="8">
        <f t="shared" si="22"/>
        <v>43760.208333333328</v>
      </c>
      <c r="N379">
        <v>1572933600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2035</v>
      </c>
      <c r="T379" t="s">
        <v>2050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 s="8">
        <f t="shared" si="22"/>
        <v>43241.208333333328</v>
      </c>
      <c r="N380">
        <v>1530162000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2051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 s="8">
        <f t="shared" si="22"/>
        <v>40843.208333333336</v>
      </c>
      <c r="N381">
        <v>1320904800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2035</v>
      </c>
      <c r="T381" t="s">
        <v>2050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 s="8">
        <f t="shared" si="22"/>
        <v>41448.208333333336</v>
      </c>
      <c r="N382">
        <v>1372395600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2035</v>
      </c>
      <c r="T382" t="s">
        <v>2050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 s="8">
        <f t="shared" si="22"/>
        <v>42163.208333333328</v>
      </c>
      <c r="N383">
        <v>1437714000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2035</v>
      </c>
      <c r="T383" t="s">
        <v>2050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 s="8">
        <f t="shared" si="22"/>
        <v>43024.208333333328</v>
      </c>
      <c r="N384">
        <v>1509771600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2039</v>
      </c>
      <c r="T384" t="s">
        <v>2061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 s="8">
        <f t="shared" si="22"/>
        <v>43509.25</v>
      </c>
      <c r="N385">
        <v>1550556000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2047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 s="8">
        <f t="shared" si="22"/>
        <v>42776.25</v>
      </c>
      <c r="N386">
        <v>1489039200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2051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6">(((L387/60)/60)/24)+DATE(1970,1,1)</f>
        <v>43553.208333333328</v>
      </c>
      <c r="N387">
        <v>1556600400</v>
      </c>
      <c r="O387" s="8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2037</v>
      </c>
      <c r="T387" t="s">
        <v>2056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 s="8">
        <f t="shared" si="26"/>
        <v>40355.208333333336</v>
      </c>
      <c r="N388">
        <v>1278565200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2035</v>
      </c>
      <c r="T388" t="s">
        <v>2050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 s="8">
        <f t="shared" si="26"/>
        <v>41072.208333333336</v>
      </c>
      <c r="N389">
        <v>1339909200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2055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 s="8">
        <f t="shared" si="26"/>
        <v>40912.25</v>
      </c>
      <c r="N390">
        <v>1325829600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2054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 s="8">
        <f t="shared" si="26"/>
        <v>40479.208333333336</v>
      </c>
      <c r="N391">
        <v>1290578400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2035</v>
      </c>
      <c r="T391" t="s">
        <v>2050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 s="8">
        <f t="shared" si="26"/>
        <v>41530.208333333336</v>
      </c>
      <c r="N392">
        <v>1380344400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2039</v>
      </c>
      <c r="T392" t="s">
        <v>2061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 s="8">
        <f t="shared" si="26"/>
        <v>41653.25</v>
      </c>
      <c r="N393">
        <v>1389852000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2037</v>
      </c>
      <c r="T393" t="s">
        <v>2056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 s="8">
        <f t="shared" si="26"/>
        <v>40549.25</v>
      </c>
      <c r="N394">
        <v>1294466400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2055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 s="8">
        <f t="shared" si="26"/>
        <v>42933.208333333328</v>
      </c>
      <c r="N395">
        <v>1500354000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2064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 s="8">
        <f t="shared" si="26"/>
        <v>41484.208333333336</v>
      </c>
      <c r="N396">
        <v>1375938000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2051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 s="8">
        <f t="shared" si="26"/>
        <v>40885.25</v>
      </c>
      <c r="N397">
        <v>1323410400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2035</v>
      </c>
      <c r="T397" t="s">
        <v>2050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 s="8">
        <f t="shared" si="26"/>
        <v>43378.208333333328</v>
      </c>
      <c r="N398">
        <v>1539406800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2053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 s="8">
        <f t="shared" si="26"/>
        <v>41417.208333333336</v>
      </c>
      <c r="N399">
        <v>1369803600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2048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 s="8">
        <f t="shared" si="26"/>
        <v>43228.208333333328</v>
      </c>
      <c r="N400">
        <v>1525928400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2057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 s="8">
        <f t="shared" si="26"/>
        <v>40576.25</v>
      </c>
      <c r="N401">
        <v>1297231200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2054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 s="8">
        <f t="shared" si="26"/>
        <v>41502.208333333336</v>
      </c>
      <c r="N402">
        <v>1378530000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2039</v>
      </c>
      <c r="T402" t="s">
        <v>2061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 s="8">
        <f t="shared" si="26"/>
        <v>43765.208333333328</v>
      </c>
      <c r="N403">
        <v>1572152400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2035</v>
      </c>
      <c r="T403" t="s">
        <v>2050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 s="8">
        <f t="shared" si="26"/>
        <v>40914.25</v>
      </c>
      <c r="N404">
        <v>1329890400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2059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 s="8">
        <f t="shared" si="26"/>
        <v>40310.208333333336</v>
      </c>
      <c r="N405">
        <v>1276750800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2035</v>
      </c>
      <c r="T405" t="s">
        <v>2050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 s="8">
        <f t="shared" si="26"/>
        <v>43053.25</v>
      </c>
      <c r="N406">
        <v>1510898400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2035</v>
      </c>
      <c r="T406" t="s">
        <v>2050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 s="8">
        <f t="shared" si="26"/>
        <v>43255.208333333328</v>
      </c>
      <c r="N407">
        <v>1532408400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2035</v>
      </c>
      <c r="T407" t="s">
        <v>2050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 s="8">
        <f t="shared" si="26"/>
        <v>41304.25</v>
      </c>
      <c r="N408">
        <v>1360562400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2051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 s="8">
        <f t="shared" si="26"/>
        <v>43751.208333333328</v>
      </c>
      <c r="N409">
        <v>1571547600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2035</v>
      </c>
      <c r="T409" t="s">
        <v>2050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 s="8">
        <f t="shared" si="26"/>
        <v>42541.208333333328</v>
      </c>
      <c r="N410">
        <v>1468126800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2051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 s="8">
        <f t="shared" si="26"/>
        <v>42843.208333333328</v>
      </c>
      <c r="N411">
        <v>1492837200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2048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 s="8">
        <f t="shared" si="26"/>
        <v>42122.208333333328</v>
      </c>
      <c r="N412">
        <v>1430197200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2038</v>
      </c>
      <c r="T412" t="s">
        <v>2067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 s="8">
        <f t="shared" si="26"/>
        <v>42884.208333333328</v>
      </c>
      <c r="N413">
        <v>1496206800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2035</v>
      </c>
      <c r="T413" t="s">
        <v>2050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 s="8">
        <f t="shared" si="26"/>
        <v>41642.25</v>
      </c>
      <c r="N414">
        <v>1389592800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2037</v>
      </c>
      <c r="T414" t="s">
        <v>2060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 s="8">
        <f t="shared" si="26"/>
        <v>43431.25</v>
      </c>
      <c r="N415">
        <v>1545631200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2057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 s="8">
        <f t="shared" si="26"/>
        <v>40288.208333333336</v>
      </c>
      <c r="N416">
        <v>1272430800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2047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 s="8">
        <f t="shared" si="26"/>
        <v>40921.25</v>
      </c>
      <c r="N417">
        <v>1327903200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2035</v>
      </c>
      <c r="T417" t="s">
        <v>2050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 s="8">
        <f t="shared" si="26"/>
        <v>40560.25</v>
      </c>
      <c r="N418">
        <v>1296021600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2051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 s="8">
        <f t="shared" si="26"/>
        <v>43407.208333333328</v>
      </c>
      <c r="N419">
        <v>1543298400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2035</v>
      </c>
      <c r="T419" t="s">
        <v>2050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 s="8">
        <f t="shared" si="26"/>
        <v>41035.208333333336</v>
      </c>
      <c r="N420">
        <v>1336366800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2051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 s="8">
        <f t="shared" si="26"/>
        <v>40899.25</v>
      </c>
      <c r="N421">
        <v>1325052000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2049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 s="8">
        <f t="shared" si="26"/>
        <v>42911.208333333328</v>
      </c>
      <c r="N422">
        <v>1499576400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2035</v>
      </c>
      <c r="T422" t="s">
        <v>2050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 s="8">
        <f t="shared" si="26"/>
        <v>42915.208333333328</v>
      </c>
      <c r="N423">
        <v>1501304400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2055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 s="8">
        <f t="shared" si="26"/>
        <v>40285.208333333336</v>
      </c>
      <c r="N424">
        <v>1273208400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2035</v>
      </c>
      <c r="T424" t="s">
        <v>2050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 s="8">
        <f t="shared" si="26"/>
        <v>40808.208333333336</v>
      </c>
      <c r="N425">
        <v>1316840400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2047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 s="8">
        <f t="shared" si="26"/>
        <v>43208.208333333328</v>
      </c>
      <c r="N426">
        <v>1524546000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2054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 s="8">
        <f t="shared" si="26"/>
        <v>42213.208333333328</v>
      </c>
      <c r="N427">
        <v>1438578000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2039</v>
      </c>
      <c r="T427" t="s">
        <v>2061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 s="8">
        <f t="shared" si="26"/>
        <v>41332.25</v>
      </c>
      <c r="N428">
        <v>1362549600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2035</v>
      </c>
      <c r="T428" t="s">
        <v>2050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 s="8">
        <f t="shared" si="26"/>
        <v>41895.208333333336</v>
      </c>
      <c r="N429">
        <v>1413349200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2035</v>
      </c>
      <c r="T429" t="s">
        <v>2050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 s="8">
        <f t="shared" si="26"/>
        <v>40585.25</v>
      </c>
      <c r="N430">
        <v>1298008800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2057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 s="8">
        <f t="shared" si="26"/>
        <v>41680.25</v>
      </c>
      <c r="N431">
        <v>1394427600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2039</v>
      </c>
      <c r="T431" t="s">
        <v>2061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 s="8">
        <f t="shared" si="26"/>
        <v>43737.208333333328</v>
      </c>
      <c r="N432">
        <v>1572670800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2035</v>
      </c>
      <c r="T432" t="s">
        <v>2050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 s="8">
        <f t="shared" si="26"/>
        <v>43273.208333333328</v>
      </c>
      <c r="N433">
        <v>1531112400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2035</v>
      </c>
      <c r="T433" t="s">
        <v>2050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 s="8">
        <f t="shared" si="26"/>
        <v>41761.208333333336</v>
      </c>
      <c r="N434">
        <v>1400734800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2035</v>
      </c>
      <c r="T434" t="s">
        <v>2050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 s="8">
        <f t="shared" si="26"/>
        <v>41603.25</v>
      </c>
      <c r="N435">
        <v>1386741600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2051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 s="8">
        <f t="shared" si="26"/>
        <v>42705.25</v>
      </c>
      <c r="N436">
        <v>1481781600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2035</v>
      </c>
      <c r="T436" t="s">
        <v>2050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 s="8">
        <f t="shared" si="26"/>
        <v>41988.25</v>
      </c>
      <c r="N437">
        <v>1419660000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2035</v>
      </c>
      <c r="T437" t="s">
        <v>2050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 s="8">
        <f t="shared" si="26"/>
        <v>43575.208333333328</v>
      </c>
      <c r="N438">
        <v>1555822800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2064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 s="8">
        <f t="shared" si="26"/>
        <v>42260.208333333328</v>
      </c>
      <c r="N439">
        <v>1442379600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2057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 s="8">
        <f t="shared" si="26"/>
        <v>41337.25</v>
      </c>
      <c r="N440">
        <v>1364965200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2035</v>
      </c>
      <c r="T440" t="s">
        <v>2050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 s="8">
        <f t="shared" si="26"/>
        <v>42680.208333333328</v>
      </c>
      <c r="N441">
        <v>1479016800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2069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 s="8">
        <f t="shared" si="26"/>
        <v>42916.208333333328</v>
      </c>
      <c r="N442">
        <v>1499662800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2066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 s="8">
        <f t="shared" si="26"/>
        <v>41025.208333333336</v>
      </c>
      <c r="N443">
        <v>1337835600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2055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 s="8">
        <f t="shared" si="26"/>
        <v>42980.208333333328</v>
      </c>
      <c r="N444">
        <v>1505710800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2035</v>
      </c>
      <c r="T444" t="s">
        <v>2050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 s="8">
        <f t="shared" si="26"/>
        <v>40451.208333333336</v>
      </c>
      <c r="N445">
        <v>1287464400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2035</v>
      </c>
      <c r="T445" t="s">
        <v>2050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 s="8">
        <f t="shared" si="26"/>
        <v>40748.208333333336</v>
      </c>
      <c r="N446">
        <v>1311656400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2054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 s="8">
        <f t="shared" si="26"/>
        <v>40515.25</v>
      </c>
      <c r="N447">
        <v>1293170400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2035</v>
      </c>
      <c r="T447" t="s">
        <v>2050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 s="8">
        <f t="shared" si="26"/>
        <v>41261.25</v>
      </c>
      <c r="N448">
        <v>1355983200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2055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 s="8">
        <f t="shared" si="26"/>
        <v>43088.25</v>
      </c>
      <c r="N449">
        <v>1515045600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2066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 s="8">
        <f t="shared" si="26"/>
        <v>41378.208333333336</v>
      </c>
      <c r="N450">
        <v>1366088400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2038</v>
      </c>
      <c r="T450" t="s">
        <v>2058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30">(((L451/60)/60)/24)+DATE(1970,1,1)</f>
        <v>43530.25</v>
      </c>
      <c r="N451">
        <v>1553317200</v>
      </c>
      <c r="O451" s="8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2038</v>
      </c>
      <c r="T451" t="s">
        <v>2058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 s="8">
        <f t="shared" si="30"/>
        <v>43394.208333333328</v>
      </c>
      <c r="N452">
        <v>1542088800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2057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 s="8">
        <f t="shared" si="30"/>
        <v>42935.208333333328</v>
      </c>
      <c r="N453">
        <v>1503118800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2048</v>
      </c>
    </row>
    <row r="454" spans="1:20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 s="8">
        <f t="shared" si="30"/>
        <v>40365.208333333336</v>
      </c>
      <c r="N454">
        <v>1278478800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2053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 s="8">
        <f t="shared" si="30"/>
        <v>42705.25</v>
      </c>
      <c r="N455">
        <v>1484114400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2069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 s="8">
        <f t="shared" si="30"/>
        <v>41568.208333333336</v>
      </c>
      <c r="N456">
        <v>1385445600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2053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 s="8">
        <f t="shared" si="30"/>
        <v>40809.208333333336</v>
      </c>
      <c r="N457">
        <v>1318741200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2035</v>
      </c>
      <c r="T457" t="s">
        <v>2050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 s="8">
        <f t="shared" si="30"/>
        <v>43141.25</v>
      </c>
      <c r="N458">
        <v>1518242400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2054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 s="8">
        <f t="shared" si="30"/>
        <v>42657.208333333328</v>
      </c>
      <c r="N459">
        <v>1476594000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2035</v>
      </c>
      <c r="T459" t="s">
        <v>2050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 s="8">
        <f t="shared" si="30"/>
        <v>40265.208333333336</v>
      </c>
      <c r="N460">
        <v>1273554000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2035</v>
      </c>
      <c r="T460" t="s">
        <v>2050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 s="8">
        <f t="shared" si="30"/>
        <v>42001.25</v>
      </c>
      <c r="N461">
        <v>1421906400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2051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 s="8">
        <f t="shared" si="30"/>
        <v>40399.208333333336</v>
      </c>
      <c r="N462">
        <v>1281589200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2035</v>
      </c>
      <c r="T462" t="s">
        <v>2050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 s="8">
        <f t="shared" si="30"/>
        <v>41757.208333333336</v>
      </c>
      <c r="N463">
        <v>1400389200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2053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 s="8">
        <f t="shared" si="30"/>
        <v>41304.25</v>
      </c>
      <c r="N464">
        <v>1362808800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2038</v>
      </c>
      <c r="T464" t="s">
        <v>2067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 s="8">
        <f t="shared" si="30"/>
        <v>41639.25</v>
      </c>
      <c r="N465">
        <v>1388815200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2057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 s="8">
        <f t="shared" si="30"/>
        <v>43142.25</v>
      </c>
      <c r="N466">
        <v>1519538400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2035</v>
      </c>
      <c r="T466" t="s">
        <v>2050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 s="8">
        <f t="shared" si="30"/>
        <v>43127.25</v>
      </c>
      <c r="N467">
        <v>1517810400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2037</v>
      </c>
      <c r="T467" t="s">
        <v>2065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 s="8">
        <f t="shared" si="30"/>
        <v>41409.208333333336</v>
      </c>
      <c r="N468">
        <v>1370581200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2055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 s="8">
        <f t="shared" si="30"/>
        <v>42331.25</v>
      </c>
      <c r="N469">
        <v>1448863200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2049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 s="8">
        <f t="shared" si="30"/>
        <v>43569.208333333328</v>
      </c>
      <c r="N470">
        <v>1556600400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2035</v>
      </c>
      <c r="T470" t="s">
        <v>2050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 s="8">
        <f t="shared" si="30"/>
        <v>42142.208333333328</v>
      </c>
      <c r="N471">
        <v>1432098000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2053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 s="8">
        <f t="shared" si="30"/>
        <v>42716.25</v>
      </c>
      <c r="N472">
        <v>1482127200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2055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 s="8">
        <f t="shared" si="30"/>
        <v>41031.208333333336</v>
      </c>
      <c r="N473">
        <v>1335934800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2047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 s="8">
        <f t="shared" si="30"/>
        <v>43535.208333333328</v>
      </c>
      <c r="N474">
        <v>1556946000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2048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 s="8">
        <f t="shared" si="30"/>
        <v>43277.208333333328</v>
      </c>
      <c r="N475">
        <v>1530075600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2052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 s="8">
        <f t="shared" si="30"/>
        <v>41989.25</v>
      </c>
      <c r="N476">
        <v>1418796000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2066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 s="8">
        <f t="shared" si="30"/>
        <v>41450.208333333336</v>
      </c>
      <c r="N477">
        <v>1372482000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2037</v>
      </c>
      <c r="T477" t="s">
        <v>2065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 s="8">
        <f t="shared" si="30"/>
        <v>43322.208333333328</v>
      </c>
      <c r="N478">
        <v>1534395600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2037</v>
      </c>
      <c r="T478" t="s">
        <v>2060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 s="8">
        <f t="shared" si="30"/>
        <v>40720.208333333336</v>
      </c>
      <c r="N479">
        <v>1311397200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2069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 s="8">
        <f t="shared" si="30"/>
        <v>42072.208333333328</v>
      </c>
      <c r="N480">
        <v>1426914000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2055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 s="8">
        <f t="shared" si="30"/>
        <v>42945.208333333328</v>
      </c>
      <c r="N481">
        <v>1501477200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2047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 s="8">
        <f t="shared" si="30"/>
        <v>40248.25</v>
      </c>
      <c r="N482">
        <v>1269061200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2039</v>
      </c>
      <c r="T482" t="s">
        <v>2061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 s="8">
        <f t="shared" si="30"/>
        <v>41913.208333333336</v>
      </c>
      <c r="N483">
        <v>1415772000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2035</v>
      </c>
      <c r="T483" t="s">
        <v>2050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 s="8">
        <f t="shared" si="30"/>
        <v>40963.25</v>
      </c>
      <c r="N484">
        <v>1331013600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2037</v>
      </c>
      <c r="T484" t="s">
        <v>2060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 s="8">
        <f t="shared" si="30"/>
        <v>43811.25</v>
      </c>
      <c r="N485">
        <v>1576735200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2035</v>
      </c>
      <c r="T485" t="s">
        <v>2050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 s="8">
        <f t="shared" si="30"/>
        <v>41855.208333333336</v>
      </c>
      <c r="N486">
        <v>1411362000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2047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 s="8">
        <f t="shared" si="30"/>
        <v>43626.208333333328</v>
      </c>
      <c r="N487">
        <v>1563685200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2035</v>
      </c>
      <c r="T487" t="s">
        <v>2050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 s="8">
        <f t="shared" si="30"/>
        <v>43168.25</v>
      </c>
      <c r="N488">
        <v>1521867600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2037</v>
      </c>
      <c r="T488" t="s">
        <v>2065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 s="8">
        <f t="shared" si="30"/>
        <v>42845.208333333328</v>
      </c>
      <c r="N489">
        <v>1495515600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2035</v>
      </c>
      <c r="T489" t="s">
        <v>2050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 s="8">
        <f t="shared" si="30"/>
        <v>42403.25</v>
      </c>
      <c r="N490">
        <v>1455948000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2035</v>
      </c>
      <c r="T490" t="s">
        <v>2050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 s="8">
        <f t="shared" si="30"/>
        <v>40406.208333333336</v>
      </c>
      <c r="N491">
        <v>1282366800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2055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 s="8">
        <f t="shared" si="30"/>
        <v>43786.25</v>
      </c>
      <c r="N492">
        <v>1574575200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2040</v>
      </c>
      <c r="T492" t="s">
        <v>2070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 s="8">
        <f t="shared" si="30"/>
        <v>41456.208333333336</v>
      </c>
      <c r="N493">
        <v>1374901200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2047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 s="8">
        <f t="shared" si="30"/>
        <v>40336.208333333336</v>
      </c>
      <c r="N494">
        <v>1278910800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2059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 s="8">
        <f t="shared" si="30"/>
        <v>43645.208333333328</v>
      </c>
      <c r="N495">
        <v>1562907600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2039</v>
      </c>
      <c r="T495" t="s">
        <v>2061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 s="8">
        <f t="shared" si="30"/>
        <v>40990.208333333336</v>
      </c>
      <c r="N496">
        <v>1332478800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2055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 s="8">
        <f t="shared" si="30"/>
        <v>41800.208333333336</v>
      </c>
      <c r="N497">
        <v>1402722000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2035</v>
      </c>
      <c r="T497" t="s">
        <v>2050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 s="8">
        <f t="shared" si="30"/>
        <v>42876.208333333328</v>
      </c>
      <c r="N498">
        <v>1496811600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2057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 s="8">
        <f t="shared" si="30"/>
        <v>42724.25</v>
      </c>
      <c r="N499">
        <v>1482213600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2055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 s="8">
        <f t="shared" si="30"/>
        <v>42005.25</v>
      </c>
      <c r="N500">
        <v>1420264800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2049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 s="8">
        <f t="shared" si="30"/>
        <v>42444.208333333328</v>
      </c>
      <c r="N501">
        <v>1458450000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2051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 s="8">
        <f t="shared" si="30"/>
        <v>41395.208333333336</v>
      </c>
      <c r="N502">
        <v>1369803600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2035</v>
      </c>
      <c r="T502" t="s">
        <v>2050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 s="8">
        <f t="shared" si="30"/>
        <v>41345.208333333336</v>
      </c>
      <c r="N503">
        <v>1363237200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2051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 s="8">
        <f t="shared" si="30"/>
        <v>41117.208333333336</v>
      </c>
      <c r="N504">
        <v>1345870800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2038</v>
      </c>
      <c r="T504" t="s">
        <v>2058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 s="8">
        <f t="shared" si="30"/>
        <v>42186.208333333328</v>
      </c>
      <c r="N505">
        <v>1437454800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2053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 s="8">
        <f t="shared" si="30"/>
        <v>42142.208333333328</v>
      </c>
      <c r="N506">
        <v>1432011600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2048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 s="8">
        <f t="shared" si="30"/>
        <v>41341.25</v>
      </c>
      <c r="N507">
        <v>1366347600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2037</v>
      </c>
      <c r="T507" t="s">
        <v>2062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 s="8">
        <f t="shared" si="30"/>
        <v>43062.25</v>
      </c>
      <c r="N508">
        <v>1512885600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2035</v>
      </c>
      <c r="T508" t="s">
        <v>2050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 s="8">
        <f t="shared" si="30"/>
        <v>41373.208333333336</v>
      </c>
      <c r="N509">
        <v>1369717200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2049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 s="8">
        <f t="shared" si="30"/>
        <v>43310.208333333328</v>
      </c>
      <c r="N510">
        <v>1534654800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2035</v>
      </c>
      <c r="T510" t="s">
        <v>2050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 s="8">
        <f t="shared" si="30"/>
        <v>41034.208333333336</v>
      </c>
      <c r="N511">
        <v>1337058000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2035</v>
      </c>
      <c r="T511" t="s">
        <v>2050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 s="8">
        <f t="shared" si="30"/>
        <v>43251.208333333328</v>
      </c>
      <c r="N512">
        <v>1529816400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2053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 s="8">
        <f t="shared" si="30"/>
        <v>43671.208333333328</v>
      </c>
      <c r="N513">
        <v>1564894800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2035</v>
      </c>
      <c r="T513" t="s">
        <v>2050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 s="8">
        <f t="shared" si="30"/>
        <v>41825.208333333336</v>
      </c>
      <c r="N514">
        <v>1404622800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2038</v>
      </c>
      <c r="T514" t="s">
        <v>2058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4">(((L515/60)/60)/24)+DATE(1970,1,1)</f>
        <v>40430.208333333336</v>
      </c>
      <c r="N515">
        <v>1284181200</v>
      </c>
      <c r="O515" s="8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2066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 s="8">
        <f t="shared" si="34"/>
        <v>41614.25</v>
      </c>
      <c r="N516">
        <v>1386741600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2048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 s="8">
        <f t="shared" si="34"/>
        <v>40900.25</v>
      </c>
      <c r="N517">
        <v>1324792800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2035</v>
      </c>
      <c r="T517" t="s">
        <v>2050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 s="8">
        <f t="shared" si="34"/>
        <v>40396.208333333336</v>
      </c>
      <c r="N518">
        <v>1284354000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2037</v>
      </c>
      <c r="T518" t="s">
        <v>2056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 s="8">
        <f t="shared" si="34"/>
        <v>42860.208333333328</v>
      </c>
      <c r="N519">
        <v>1494392400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2047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 s="8">
        <f t="shared" si="34"/>
        <v>43154.25</v>
      </c>
      <c r="N520">
        <v>1519538400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2057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 s="8">
        <f t="shared" si="34"/>
        <v>42012.25</v>
      </c>
      <c r="N521">
        <v>1421906400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2048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 s="8">
        <f t="shared" si="34"/>
        <v>43574.208333333328</v>
      </c>
      <c r="N522">
        <v>1555909200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2035</v>
      </c>
      <c r="T522" t="s">
        <v>2050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 s="8">
        <f t="shared" si="34"/>
        <v>42605.208333333328</v>
      </c>
      <c r="N523">
        <v>1472446800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2053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 s="8">
        <f t="shared" si="34"/>
        <v>41093.208333333336</v>
      </c>
      <c r="N524">
        <v>1342328400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2059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 s="8">
        <f t="shared" si="34"/>
        <v>40241.25</v>
      </c>
      <c r="N525">
        <v>1268114400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2059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 s="8">
        <f t="shared" si="34"/>
        <v>40294.208333333336</v>
      </c>
      <c r="N526">
        <v>1273381200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2035</v>
      </c>
      <c r="T526" t="s">
        <v>2050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 s="8">
        <f t="shared" si="34"/>
        <v>40505.25</v>
      </c>
      <c r="N527">
        <v>1290837600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2055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 s="8">
        <f t="shared" si="34"/>
        <v>42364.25</v>
      </c>
      <c r="N528">
        <v>1454306400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2035</v>
      </c>
      <c r="T528" t="s">
        <v>2050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 s="8">
        <f t="shared" si="34"/>
        <v>42405.25</v>
      </c>
      <c r="N529">
        <v>1457762400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2057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 s="8">
        <f t="shared" si="34"/>
        <v>41601.25</v>
      </c>
      <c r="N530">
        <v>1389074400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2054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 s="8">
        <f t="shared" si="34"/>
        <v>41769.208333333336</v>
      </c>
      <c r="N531">
        <v>1402117200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2038</v>
      </c>
      <c r="T531" t="s">
        <v>2058</v>
      </c>
    </row>
    <row r="532" spans="1:20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 s="8">
        <f t="shared" si="34"/>
        <v>40421.208333333336</v>
      </c>
      <c r="N532">
        <v>1284440400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2037</v>
      </c>
      <c r="T532" t="s">
        <v>2060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 s="8">
        <f t="shared" si="34"/>
        <v>41589.25</v>
      </c>
      <c r="N533">
        <v>1388988000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2038</v>
      </c>
      <c r="T533" t="s">
        <v>2058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 s="8">
        <f t="shared" si="34"/>
        <v>43125.25</v>
      </c>
      <c r="N534">
        <v>1516946400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2035</v>
      </c>
      <c r="T534" t="s">
        <v>2050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 s="8">
        <f t="shared" si="34"/>
        <v>41479.208333333336</v>
      </c>
      <c r="N535">
        <v>1377752400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2054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 s="8">
        <f t="shared" si="34"/>
        <v>43329.208333333328</v>
      </c>
      <c r="N536">
        <v>1534568400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2053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 s="8">
        <f t="shared" si="34"/>
        <v>43259.208333333328</v>
      </c>
      <c r="N537">
        <v>1528606800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2035</v>
      </c>
      <c r="T537" t="s">
        <v>2050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 s="8">
        <f t="shared" si="34"/>
        <v>40414.208333333336</v>
      </c>
      <c r="N538">
        <v>1284872400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2037</v>
      </c>
      <c r="T538" t="s">
        <v>2060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 s="8">
        <f t="shared" si="34"/>
        <v>43342.208333333328</v>
      </c>
      <c r="N539">
        <v>1537592400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2051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 s="8">
        <f t="shared" si="34"/>
        <v>41539.208333333336</v>
      </c>
      <c r="N540">
        <v>1381208400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2038</v>
      </c>
      <c r="T540" t="s">
        <v>2067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 s="8">
        <f t="shared" si="34"/>
        <v>43647.208333333328</v>
      </c>
      <c r="N541">
        <v>1562475600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2047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 s="8">
        <f t="shared" si="34"/>
        <v>43225.208333333328</v>
      </c>
      <c r="N542">
        <v>1527397200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2039</v>
      </c>
      <c r="T542" t="s">
        <v>2061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 s="8">
        <f t="shared" si="34"/>
        <v>42165.208333333328</v>
      </c>
      <c r="N543">
        <v>1436158800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2038</v>
      </c>
      <c r="T543" t="s">
        <v>2067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 s="8">
        <f t="shared" si="34"/>
        <v>42391.25</v>
      </c>
      <c r="N544">
        <v>1456034400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2054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 s="8">
        <f t="shared" si="34"/>
        <v>41528.208333333336</v>
      </c>
      <c r="N545">
        <v>1380171600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2038</v>
      </c>
      <c r="T545" t="s">
        <v>2058</v>
      </c>
    </row>
    <row r="546" spans="1:20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 s="8">
        <f t="shared" si="34"/>
        <v>42377.25</v>
      </c>
      <c r="N546">
        <v>1453356000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2048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 s="8">
        <f t="shared" si="34"/>
        <v>43824.25</v>
      </c>
      <c r="N547">
        <v>1578981600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2035</v>
      </c>
      <c r="T547" t="s">
        <v>2050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 s="8">
        <f t="shared" si="34"/>
        <v>43360.208333333328</v>
      </c>
      <c r="N548">
        <v>1537419600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2035</v>
      </c>
      <c r="T548" t="s">
        <v>2050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 s="8">
        <f t="shared" si="34"/>
        <v>42029.25</v>
      </c>
      <c r="N549">
        <v>1423202400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2053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 s="8">
        <f t="shared" si="34"/>
        <v>42461.208333333328</v>
      </c>
      <c r="N550">
        <v>1460610000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2035</v>
      </c>
      <c r="T550" t="s">
        <v>2050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 s="8">
        <f t="shared" si="34"/>
        <v>41422.208333333336</v>
      </c>
      <c r="N551">
        <v>1370494800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2055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 s="8">
        <f t="shared" si="34"/>
        <v>40968.25</v>
      </c>
      <c r="N552">
        <v>1332306000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2054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 s="8">
        <f t="shared" si="34"/>
        <v>41993.25</v>
      </c>
      <c r="N553">
        <v>1422511200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2049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 s="8">
        <f t="shared" si="34"/>
        <v>42700.25</v>
      </c>
      <c r="N554">
        <v>1480312800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2035</v>
      </c>
      <c r="T554" t="s">
        <v>2050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 s="8">
        <f t="shared" si="34"/>
        <v>40545.25</v>
      </c>
      <c r="N555">
        <v>1294034400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2048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 s="8">
        <f t="shared" si="34"/>
        <v>42723.25</v>
      </c>
      <c r="N556">
        <v>1482645600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2054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 s="8">
        <f t="shared" si="34"/>
        <v>41731.208333333336</v>
      </c>
      <c r="N557">
        <v>1399093200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2048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 s="8">
        <f t="shared" si="34"/>
        <v>40792.208333333336</v>
      </c>
      <c r="N558">
        <v>1315890000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2037</v>
      </c>
      <c r="T558" t="s">
        <v>2065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 s="8">
        <f t="shared" si="34"/>
        <v>42279.208333333328</v>
      </c>
      <c r="N559">
        <v>1444021200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2069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 s="8">
        <f t="shared" si="34"/>
        <v>42424.25</v>
      </c>
      <c r="N560">
        <v>1460005200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2035</v>
      </c>
      <c r="T560" t="s">
        <v>2050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 s="8">
        <f t="shared" si="34"/>
        <v>42584.208333333328</v>
      </c>
      <c r="N561">
        <v>1470718800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2035</v>
      </c>
      <c r="T561" t="s">
        <v>2050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 s="8">
        <f t="shared" si="34"/>
        <v>40865.25</v>
      </c>
      <c r="N562">
        <v>1325052000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2057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 s="8">
        <f t="shared" si="34"/>
        <v>40833.208333333336</v>
      </c>
      <c r="N563">
        <v>1319000400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2035</v>
      </c>
      <c r="T563" t="s">
        <v>2050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 s="8">
        <f t="shared" si="34"/>
        <v>43536.208333333328</v>
      </c>
      <c r="N564">
        <v>1552539600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2048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 s="8">
        <f t="shared" si="34"/>
        <v>43417.25</v>
      </c>
      <c r="N565">
        <v>1543816800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2051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 s="8">
        <f t="shared" si="34"/>
        <v>42078.208333333328</v>
      </c>
      <c r="N566">
        <v>1427086800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2035</v>
      </c>
      <c r="T566" t="s">
        <v>2050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 s="8">
        <f t="shared" si="34"/>
        <v>40862.25</v>
      </c>
      <c r="N567">
        <v>1323064800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2035</v>
      </c>
      <c r="T567" t="s">
        <v>2050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 s="8">
        <f t="shared" si="34"/>
        <v>42424.25</v>
      </c>
      <c r="N568">
        <v>1458277200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2052</v>
      </c>
    </row>
    <row r="569" spans="1:20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 s="8">
        <f t="shared" si="34"/>
        <v>41830.208333333336</v>
      </c>
      <c r="N569">
        <v>1405141200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2048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 s="8">
        <f t="shared" si="34"/>
        <v>40374.208333333336</v>
      </c>
      <c r="N570">
        <v>1283058000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2035</v>
      </c>
      <c r="T570" t="s">
        <v>2050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 s="8">
        <f t="shared" si="34"/>
        <v>40554.25</v>
      </c>
      <c r="N571">
        <v>1295762400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2057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 s="8">
        <f t="shared" si="34"/>
        <v>41993.25</v>
      </c>
      <c r="N572">
        <v>1419573600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2048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 s="8">
        <f t="shared" si="34"/>
        <v>42174.208333333328</v>
      </c>
      <c r="N573">
        <v>1438750800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2059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 s="8">
        <f t="shared" si="34"/>
        <v>42275.208333333328</v>
      </c>
      <c r="N574">
        <v>1444798800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2048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 s="8">
        <f t="shared" si="34"/>
        <v>41761.208333333336</v>
      </c>
      <c r="N575">
        <v>1399179600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2040</v>
      </c>
      <c r="T575" t="s">
        <v>2070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 s="8">
        <f t="shared" si="34"/>
        <v>43806.25</v>
      </c>
      <c r="N576">
        <v>1576562400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2047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 s="8">
        <f t="shared" si="34"/>
        <v>41779.208333333336</v>
      </c>
      <c r="N577">
        <v>1400821200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2035</v>
      </c>
      <c r="T577" t="s">
        <v>2050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 s="8">
        <f t="shared" si="34"/>
        <v>43040.208333333328</v>
      </c>
      <c r="N578">
        <v>1510984800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2035</v>
      </c>
      <c r="T578" t="s">
        <v>2050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8">(((L579/60)/60)/24)+DATE(1970,1,1)</f>
        <v>40613.25</v>
      </c>
      <c r="N579">
        <v>1302066000</v>
      </c>
      <c r="O579" s="8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2064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 s="8">
        <f t="shared" si="38"/>
        <v>40878.25</v>
      </c>
      <c r="N580">
        <v>1322978400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2069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 s="8">
        <f t="shared" si="38"/>
        <v>40762.208333333336</v>
      </c>
      <c r="N581">
        <v>1313730000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2064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 s="8">
        <f t="shared" si="38"/>
        <v>41696.25</v>
      </c>
      <c r="N582">
        <v>1394085600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2035</v>
      </c>
      <c r="T582" t="s">
        <v>2050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 s="8">
        <f t="shared" si="38"/>
        <v>40662.208333333336</v>
      </c>
      <c r="N583">
        <v>1305349200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2049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 s="8">
        <f t="shared" si="38"/>
        <v>42165.208333333328</v>
      </c>
      <c r="N584">
        <v>1434344400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2038</v>
      </c>
      <c r="T584" t="s">
        <v>2058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 s="8">
        <f t="shared" si="38"/>
        <v>40959.25</v>
      </c>
      <c r="N585">
        <v>1331186400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2051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 s="8">
        <f t="shared" si="38"/>
        <v>41024.208333333336</v>
      </c>
      <c r="N586">
        <v>1336539600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2049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 s="8">
        <f t="shared" si="38"/>
        <v>40255.208333333336</v>
      </c>
      <c r="N587">
        <v>1269752400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2037</v>
      </c>
      <c r="T587" t="s">
        <v>2065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 s="8">
        <f t="shared" si="38"/>
        <v>40499.25</v>
      </c>
      <c r="N588">
        <v>1291615200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2048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 s="8">
        <f t="shared" si="38"/>
        <v>43484.25</v>
      </c>
      <c r="N589">
        <v>1552366800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2047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 s="8">
        <f t="shared" si="38"/>
        <v>40262.208333333336</v>
      </c>
      <c r="N590">
        <v>1272171600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2035</v>
      </c>
      <c r="T590" t="s">
        <v>2050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 s="8">
        <f t="shared" si="38"/>
        <v>42190.208333333328</v>
      </c>
      <c r="N591">
        <v>1436677200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2051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 s="8">
        <f t="shared" si="38"/>
        <v>41994.25</v>
      </c>
      <c r="N592">
        <v>1420092000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2037</v>
      </c>
      <c r="T592" t="s">
        <v>2062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 s="8">
        <f t="shared" si="38"/>
        <v>40373.208333333336</v>
      </c>
      <c r="N593">
        <v>1279947600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2038</v>
      </c>
      <c r="T593" t="s">
        <v>2058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 s="8">
        <f t="shared" si="38"/>
        <v>41789.208333333336</v>
      </c>
      <c r="N594">
        <v>1402203600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2035</v>
      </c>
      <c r="T594" t="s">
        <v>2050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 s="8">
        <f t="shared" si="38"/>
        <v>41724.208333333336</v>
      </c>
      <c r="N595">
        <v>1396933200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2057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 s="8">
        <f t="shared" si="38"/>
        <v>42548.208333333328</v>
      </c>
      <c r="N596">
        <v>1467262800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2035</v>
      </c>
      <c r="T596" t="s">
        <v>2050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 s="8">
        <f t="shared" si="38"/>
        <v>40253.208333333336</v>
      </c>
      <c r="N597">
        <v>1270530000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2035</v>
      </c>
      <c r="T597" t="s">
        <v>2050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 s="8">
        <f t="shared" si="38"/>
        <v>42434.25</v>
      </c>
      <c r="N598">
        <v>1457762400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2053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 s="8">
        <f t="shared" si="38"/>
        <v>43786.25</v>
      </c>
      <c r="N599">
        <v>1575525600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2035</v>
      </c>
      <c r="T599" t="s">
        <v>2050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 s="8">
        <f t="shared" si="38"/>
        <v>40344.208333333336</v>
      </c>
      <c r="N600">
        <v>1279083600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2048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 s="8">
        <f t="shared" si="38"/>
        <v>42047.25</v>
      </c>
      <c r="N601">
        <v>1424412000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2051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 s="8">
        <f t="shared" si="38"/>
        <v>41485.208333333336</v>
      </c>
      <c r="N602">
        <v>1376197200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2047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 s="8">
        <f t="shared" si="38"/>
        <v>41789.208333333336</v>
      </c>
      <c r="N603">
        <v>1402894800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2055</v>
      </c>
    </row>
    <row r="604" spans="1:20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 s="8">
        <f t="shared" si="38"/>
        <v>42160.208333333328</v>
      </c>
      <c r="N604">
        <v>1434430800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2035</v>
      </c>
      <c r="T604" t="s">
        <v>2050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 s="8">
        <f t="shared" si="38"/>
        <v>43573.208333333328</v>
      </c>
      <c r="N605">
        <v>1557896400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2035</v>
      </c>
      <c r="T605" t="s">
        <v>2050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 s="8">
        <f t="shared" si="38"/>
        <v>40565.25</v>
      </c>
      <c r="N606">
        <v>1297490400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2035</v>
      </c>
      <c r="T606" t="s">
        <v>2050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 s="8">
        <f t="shared" si="38"/>
        <v>42280.208333333328</v>
      </c>
      <c r="N607">
        <v>1447394400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2037</v>
      </c>
      <c r="T607" t="s">
        <v>2056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 s="8">
        <f t="shared" si="38"/>
        <v>42436.25</v>
      </c>
      <c r="N608">
        <v>1458277200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2048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 s="8">
        <f t="shared" si="38"/>
        <v>41721.208333333336</v>
      </c>
      <c r="N609">
        <v>1395723600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2047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 s="8">
        <f t="shared" si="38"/>
        <v>43530.25</v>
      </c>
      <c r="N610">
        <v>1552197600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2064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 s="8">
        <f t="shared" si="38"/>
        <v>43481.25</v>
      </c>
      <c r="N611">
        <v>1549087200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2069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 s="8">
        <f t="shared" si="38"/>
        <v>41259.25</v>
      </c>
      <c r="N612">
        <v>1356847200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2035</v>
      </c>
      <c r="T612" t="s">
        <v>2050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 s="8">
        <f t="shared" si="38"/>
        <v>41480.208333333336</v>
      </c>
      <c r="N613">
        <v>1375765200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2035</v>
      </c>
      <c r="T613" t="s">
        <v>2050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 s="8">
        <f t="shared" si="38"/>
        <v>40474.208333333336</v>
      </c>
      <c r="N614">
        <v>1289800800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2052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 s="8">
        <f t="shared" si="38"/>
        <v>42973.208333333328</v>
      </c>
      <c r="N615">
        <v>1504501200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2035</v>
      </c>
      <c r="T615" t="s">
        <v>2050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 s="8">
        <f t="shared" si="38"/>
        <v>42746.25</v>
      </c>
      <c r="N616">
        <v>1485669600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2035</v>
      </c>
      <c r="T616" t="s">
        <v>2050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 s="8">
        <f t="shared" si="38"/>
        <v>42489.208333333328</v>
      </c>
      <c r="N617">
        <v>1462770000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2035</v>
      </c>
      <c r="T617" t="s">
        <v>2050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 s="8">
        <f t="shared" si="38"/>
        <v>41537.208333333336</v>
      </c>
      <c r="N618">
        <v>1379739600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2054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 s="8">
        <f t="shared" si="38"/>
        <v>41794.208333333336</v>
      </c>
      <c r="N619">
        <v>1402722000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2035</v>
      </c>
      <c r="T619" t="s">
        <v>2050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 s="8">
        <f t="shared" si="38"/>
        <v>41396.208333333336</v>
      </c>
      <c r="N620">
        <v>1369285200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2037</v>
      </c>
      <c r="T620" t="s">
        <v>2056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 s="8">
        <f t="shared" si="38"/>
        <v>40669.208333333336</v>
      </c>
      <c r="N621">
        <v>1304744400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2035</v>
      </c>
      <c r="T621" t="s">
        <v>2050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 s="8">
        <f t="shared" si="38"/>
        <v>42559.208333333328</v>
      </c>
      <c r="N622">
        <v>1468299600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2039</v>
      </c>
      <c r="T622" t="s">
        <v>2061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 s="8">
        <f t="shared" si="38"/>
        <v>42626.208333333328</v>
      </c>
      <c r="N623">
        <v>1474174800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2035</v>
      </c>
      <c r="T623" t="s">
        <v>2050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 s="8">
        <f t="shared" si="38"/>
        <v>43205.208333333328</v>
      </c>
      <c r="N624">
        <v>1526014800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2054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 s="8">
        <f t="shared" si="38"/>
        <v>42201.208333333328</v>
      </c>
      <c r="N625">
        <v>1437454800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2035</v>
      </c>
      <c r="T625" t="s">
        <v>2050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 s="8">
        <f t="shared" si="38"/>
        <v>42029.25</v>
      </c>
      <c r="N626">
        <v>1422684000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2039</v>
      </c>
      <c r="T626" t="s">
        <v>2061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 s="8">
        <f t="shared" si="38"/>
        <v>43857.25</v>
      </c>
      <c r="N627">
        <v>1581314400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2035</v>
      </c>
      <c r="T627" t="s">
        <v>2050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 s="8">
        <f t="shared" si="38"/>
        <v>40449.208333333336</v>
      </c>
      <c r="N628">
        <v>1286427600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2035</v>
      </c>
      <c r="T628" t="s">
        <v>2050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 s="8">
        <f t="shared" si="38"/>
        <v>40345.208333333336</v>
      </c>
      <c r="N629">
        <v>1278738000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2047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 s="8">
        <f t="shared" si="38"/>
        <v>40455.208333333336</v>
      </c>
      <c r="N630">
        <v>1286427600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2054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 s="8">
        <f t="shared" si="38"/>
        <v>42557.208333333328</v>
      </c>
      <c r="N631">
        <v>1467954000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2035</v>
      </c>
      <c r="T631" t="s">
        <v>2050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 s="8">
        <f t="shared" si="38"/>
        <v>43586.208333333328</v>
      </c>
      <c r="N632">
        <v>1557637200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2035</v>
      </c>
      <c r="T632" t="s">
        <v>2050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 s="8">
        <f t="shared" si="38"/>
        <v>43550.208333333328</v>
      </c>
      <c r="N633">
        <v>1553922000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2035</v>
      </c>
      <c r="T633" t="s">
        <v>2050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 s="8">
        <f t="shared" si="38"/>
        <v>41945.208333333336</v>
      </c>
      <c r="N634">
        <v>1416463200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2035</v>
      </c>
      <c r="T634" t="s">
        <v>2050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 s="8">
        <f t="shared" si="38"/>
        <v>42315.25</v>
      </c>
      <c r="N635">
        <v>1447221600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2057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 s="8">
        <f t="shared" si="38"/>
        <v>42819.208333333328</v>
      </c>
      <c r="N636">
        <v>1491627600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2066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 s="8">
        <f t="shared" si="38"/>
        <v>41314.25</v>
      </c>
      <c r="N637">
        <v>1363150800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2066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 s="8">
        <f t="shared" si="38"/>
        <v>40926.25</v>
      </c>
      <c r="N638">
        <v>1330754400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2057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 s="8">
        <f t="shared" si="38"/>
        <v>42688.25</v>
      </c>
      <c r="N639">
        <v>1479794400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2035</v>
      </c>
      <c r="T639" t="s">
        <v>2050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 s="8">
        <f t="shared" si="38"/>
        <v>40386.208333333336</v>
      </c>
      <c r="N640">
        <v>1281243600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2035</v>
      </c>
      <c r="T640" t="s">
        <v>2050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 s="8">
        <f t="shared" si="38"/>
        <v>43309.208333333328</v>
      </c>
      <c r="N641">
        <v>1532754000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2053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 s="8">
        <f t="shared" si="38"/>
        <v>42387.25</v>
      </c>
      <c r="N642">
        <v>1453356000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2035</v>
      </c>
      <c r="T642" t="s">
        <v>2050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2">(((L643/60)/60)/24)+DATE(1970,1,1)</f>
        <v>42786.25</v>
      </c>
      <c r="N643">
        <v>1489986000</v>
      </c>
      <c r="O643" s="8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2035</v>
      </c>
      <c r="T643" t="s">
        <v>2050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 s="8">
        <f t="shared" si="42"/>
        <v>43451.25</v>
      </c>
      <c r="N644">
        <v>1545804000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2055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 s="8">
        <f t="shared" si="42"/>
        <v>42795.25</v>
      </c>
      <c r="N645">
        <v>1489899600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2035</v>
      </c>
      <c r="T645" t="s">
        <v>2050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 s="8">
        <f t="shared" si="42"/>
        <v>43452.25</v>
      </c>
      <c r="N646">
        <v>1546495200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2035</v>
      </c>
      <c r="T646" t="s">
        <v>2050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 s="8">
        <f t="shared" si="42"/>
        <v>43369.208333333328</v>
      </c>
      <c r="N647">
        <v>1539752400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2048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 s="8">
        <f t="shared" si="42"/>
        <v>41346.208333333336</v>
      </c>
      <c r="N648">
        <v>1364101200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2038</v>
      </c>
      <c r="T648" t="s">
        <v>2058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 s="8">
        <f t="shared" si="42"/>
        <v>43199.208333333328</v>
      </c>
      <c r="N649">
        <v>1525323600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2037</v>
      </c>
      <c r="T649" t="s">
        <v>2065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 s="8">
        <f t="shared" si="42"/>
        <v>42922.208333333328</v>
      </c>
      <c r="N650">
        <v>1500872400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2047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 s="8">
        <f t="shared" si="42"/>
        <v>40471.208333333336</v>
      </c>
      <c r="N651">
        <v>1288501200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2035</v>
      </c>
      <c r="T651" t="s">
        <v>2050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 s="8">
        <f t="shared" si="42"/>
        <v>41828.208333333336</v>
      </c>
      <c r="N652">
        <v>1407128400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2064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 s="8">
        <f t="shared" si="42"/>
        <v>41692.25</v>
      </c>
      <c r="N653">
        <v>1394344800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2059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 s="8">
        <f t="shared" si="42"/>
        <v>42587.208333333328</v>
      </c>
      <c r="N654">
        <v>1474088400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2049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 s="8">
        <f t="shared" si="42"/>
        <v>42468.208333333328</v>
      </c>
      <c r="N655">
        <v>1460264400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2049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 s="8">
        <f t="shared" si="42"/>
        <v>42240.208333333328</v>
      </c>
      <c r="N656">
        <v>1440824400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2063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 s="8">
        <f t="shared" si="42"/>
        <v>42796.25</v>
      </c>
      <c r="N657">
        <v>1489554000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2039</v>
      </c>
      <c r="T657" t="s">
        <v>2061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 s="8">
        <f t="shared" si="42"/>
        <v>43097.25</v>
      </c>
      <c r="N658">
        <v>1514872800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2047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 s="8">
        <f t="shared" si="42"/>
        <v>43096.25</v>
      </c>
      <c r="N659">
        <v>1515736800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2069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 s="8">
        <f t="shared" si="42"/>
        <v>42246.208333333328</v>
      </c>
      <c r="N660">
        <v>1442898000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2048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 s="8">
        <f t="shared" si="42"/>
        <v>40570.25</v>
      </c>
      <c r="N661">
        <v>1296194400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2051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 s="8">
        <f t="shared" si="42"/>
        <v>42237.208333333328</v>
      </c>
      <c r="N662">
        <v>1440910800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2035</v>
      </c>
      <c r="T662" t="s">
        <v>2050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 s="8">
        <f t="shared" si="42"/>
        <v>40996.208333333336</v>
      </c>
      <c r="N663">
        <v>1335502800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2064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 s="8">
        <f t="shared" si="42"/>
        <v>43443.25</v>
      </c>
      <c r="N664">
        <v>1544680800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2035</v>
      </c>
      <c r="T664" t="s">
        <v>2050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 s="8">
        <f t="shared" si="42"/>
        <v>40458.208333333336</v>
      </c>
      <c r="N665">
        <v>1288414800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2035</v>
      </c>
      <c r="T665" t="s">
        <v>2050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 s="8">
        <f t="shared" si="42"/>
        <v>40959.25</v>
      </c>
      <c r="N666">
        <v>1330581600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2064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 s="8">
        <f t="shared" si="42"/>
        <v>40733.208333333336</v>
      </c>
      <c r="N667">
        <v>1311397200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2051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 s="8">
        <f t="shared" si="42"/>
        <v>41516.208333333336</v>
      </c>
      <c r="N668">
        <v>1378357200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2035</v>
      </c>
      <c r="T668" t="s">
        <v>2050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 s="8">
        <f t="shared" si="42"/>
        <v>41892.208333333336</v>
      </c>
      <c r="N669">
        <v>1411102800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2040</v>
      </c>
      <c r="T669" t="s">
        <v>2070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 s="8">
        <f t="shared" si="42"/>
        <v>41122.208333333336</v>
      </c>
      <c r="N670">
        <v>1344834000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2035</v>
      </c>
      <c r="T670" t="s">
        <v>2050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 s="8">
        <f t="shared" si="42"/>
        <v>42912.208333333328</v>
      </c>
      <c r="N671">
        <v>1499230800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2035</v>
      </c>
      <c r="T671" t="s">
        <v>2050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 s="8">
        <f t="shared" si="42"/>
        <v>42425.25</v>
      </c>
      <c r="N672">
        <v>1457416800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2054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 s="8">
        <f t="shared" si="42"/>
        <v>40390.208333333336</v>
      </c>
      <c r="N673">
        <v>1280898000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2035</v>
      </c>
      <c r="T673" t="s">
        <v>2050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 s="8">
        <f t="shared" si="42"/>
        <v>43180.208333333328</v>
      </c>
      <c r="N674">
        <v>1522472400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2035</v>
      </c>
      <c r="T674" t="s">
        <v>2050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 s="8">
        <f t="shared" si="42"/>
        <v>42475.208333333328</v>
      </c>
      <c r="N675">
        <v>1462510800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2054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 s="8">
        <f t="shared" si="42"/>
        <v>40774.208333333336</v>
      </c>
      <c r="N676">
        <v>1317790800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2039</v>
      </c>
      <c r="T676" t="s">
        <v>2061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 s="8">
        <f t="shared" si="42"/>
        <v>43719.208333333328</v>
      </c>
      <c r="N677">
        <v>1568782800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2040</v>
      </c>
      <c r="T677" t="s">
        <v>2070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 s="8">
        <f t="shared" si="42"/>
        <v>41178.208333333336</v>
      </c>
      <c r="N678">
        <v>1349413200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2039</v>
      </c>
      <c r="T678" t="s">
        <v>2061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 s="8">
        <f t="shared" si="42"/>
        <v>42561.208333333328</v>
      </c>
      <c r="N679">
        <v>1472446800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2037</v>
      </c>
      <c r="T679" t="s">
        <v>2060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 s="8">
        <f t="shared" si="42"/>
        <v>43484.25</v>
      </c>
      <c r="N680">
        <v>1548050400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2053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 s="8">
        <f t="shared" si="42"/>
        <v>43756.208333333328</v>
      </c>
      <c r="N681">
        <v>1571806800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2047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 s="8">
        <f t="shared" si="42"/>
        <v>43813.25</v>
      </c>
      <c r="N682">
        <v>1576476000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2038</v>
      </c>
      <c r="T682" t="s">
        <v>2067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 s="8">
        <f t="shared" si="42"/>
        <v>40898.25</v>
      </c>
      <c r="N683">
        <v>1324965600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2035</v>
      </c>
      <c r="T683" t="s">
        <v>2050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 s="8">
        <f t="shared" si="42"/>
        <v>41619.25</v>
      </c>
      <c r="N684">
        <v>1387519200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2035</v>
      </c>
      <c r="T684" t="s">
        <v>2050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 s="8">
        <f t="shared" si="42"/>
        <v>43359.208333333328</v>
      </c>
      <c r="N685">
        <v>1537246800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2035</v>
      </c>
      <c r="T685" t="s">
        <v>2050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 s="8">
        <f t="shared" si="42"/>
        <v>40358.208333333336</v>
      </c>
      <c r="N686">
        <v>1279515600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2037</v>
      </c>
      <c r="T686" t="s">
        <v>2056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 s="8">
        <f t="shared" si="42"/>
        <v>42239.208333333328</v>
      </c>
      <c r="N687">
        <v>1442379600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2035</v>
      </c>
      <c r="T687" t="s">
        <v>2050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 s="8">
        <f t="shared" si="42"/>
        <v>43186.208333333328</v>
      </c>
      <c r="N688">
        <v>1523077200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2055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 s="8">
        <f t="shared" si="42"/>
        <v>42806.25</v>
      </c>
      <c r="N689">
        <v>1489554000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2035</v>
      </c>
      <c r="T689" t="s">
        <v>2050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 s="8">
        <f t="shared" si="42"/>
        <v>43475.25</v>
      </c>
      <c r="N690">
        <v>1548482400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2066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 s="8">
        <f t="shared" si="42"/>
        <v>41576.208333333336</v>
      </c>
      <c r="N691">
        <v>1384063200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2049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 s="8">
        <f t="shared" si="42"/>
        <v>40874.25</v>
      </c>
      <c r="N692">
        <v>1322892000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2051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 s="8">
        <f t="shared" si="42"/>
        <v>41185.208333333336</v>
      </c>
      <c r="N693">
        <v>1350709200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2051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 s="8">
        <f t="shared" si="42"/>
        <v>43655.208333333328</v>
      </c>
      <c r="N694">
        <v>1564203600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2048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 s="8">
        <f t="shared" si="42"/>
        <v>43025.208333333328</v>
      </c>
      <c r="N695">
        <v>1509685200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2035</v>
      </c>
      <c r="T695" t="s">
        <v>2050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 s="8">
        <f t="shared" si="42"/>
        <v>43066.25</v>
      </c>
      <c r="N696">
        <v>1514959200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2035</v>
      </c>
      <c r="T696" t="s">
        <v>2050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 s="8">
        <f t="shared" si="42"/>
        <v>42322.25</v>
      </c>
      <c r="N697">
        <v>1448863200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2048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 s="8">
        <f t="shared" si="42"/>
        <v>42114.208333333328</v>
      </c>
      <c r="N698">
        <v>1429592400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2035</v>
      </c>
      <c r="T698" t="s">
        <v>2050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 s="8">
        <f t="shared" si="42"/>
        <v>43190.208333333328</v>
      </c>
      <c r="N699">
        <v>1522645200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2052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 s="8">
        <f t="shared" si="42"/>
        <v>40871.25</v>
      </c>
      <c r="N700">
        <v>1323324000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2055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 s="8">
        <f t="shared" si="42"/>
        <v>43641.208333333328</v>
      </c>
      <c r="N701">
        <v>1561525200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2053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 s="8">
        <f t="shared" si="42"/>
        <v>40203.25</v>
      </c>
      <c r="N702">
        <v>1265695200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2055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 s="8">
        <f t="shared" si="42"/>
        <v>40629.208333333336</v>
      </c>
      <c r="N703">
        <v>1301806800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2035</v>
      </c>
      <c r="T703" t="s">
        <v>2050</v>
      </c>
    </row>
    <row r="704" spans="1:20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 s="8">
        <f t="shared" si="42"/>
        <v>41477.208333333336</v>
      </c>
      <c r="N704">
        <v>1374901200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2055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 s="8">
        <f t="shared" si="42"/>
        <v>41020.208333333336</v>
      </c>
      <c r="N705">
        <v>1336453200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2037</v>
      </c>
      <c r="T705" t="s">
        <v>2065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 s="8">
        <f t="shared" si="42"/>
        <v>42555.208333333328</v>
      </c>
      <c r="N706">
        <v>1468904400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2057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6">(((L707/60)/60)/24)+DATE(1970,1,1)</f>
        <v>41619.25</v>
      </c>
      <c r="N707">
        <v>1387087200</v>
      </c>
      <c r="O707" s="8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2037</v>
      </c>
      <c r="T707" t="s">
        <v>2056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 s="8">
        <f t="shared" si="46"/>
        <v>43471.25</v>
      </c>
      <c r="N708">
        <v>1547445600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2049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 s="8">
        <f t="shared" si="46"/>
        <v>43442.25</v>
      </c>
      <c r="N709">
        <v>1547359200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2053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 s="8">
        <f t="shared" si="46"/>
        <v>42877.208333333328</v>
      </c>
      <c r="N710">
        <v>1496293200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2035</v>
      </c>
      <c r="T710" t="s">
        <v>2050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 s="8">
        <f t="shared" si="46"/>
        <v>41018.208333333336</v>
      </c>
      <c r="N711">
        <v>1335416400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2035</v>
      </c>
      <c r="T711" t="s">
        <v>2050</v>
      </c>
    </row>
    <row r="712" spans="1:20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 s="8">
        <f t="shared" si="46"/>
        <v>43295.208333333328</v>
      </c>
      <c r="N712">
        <v>1532149200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2035</v>
      </c>
      <c r="T712" t="s">
        <v>2050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 s="8">
        <f t="shared" si="46"/>
        <v>42393.25</v>
      </c>
      <c r="N713">
        <v>1453788000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2035</v>
      </c>
      <c r="T713" t="s">
        <v>2050</v>
      </c>
    </row>
    <row r="714" spans="1:20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 s="8">
        <f t="shared" si="46"/>
        <v>42559.208333333328</v>
      </c>
      <c r="N714">
        <v>1471496400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2035</v>
      </c>
      <c r="T714" t="s">
        <v>2050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 s="8">
        <f t="shared" si="46"/>
        <v>42604.208333333328</v>
      </c>
      <c r="N715">
        <v>1472878800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2037</v>
      </c>
      <c r="T715" t="s">
        <v>2062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 s="8">
        <f t="shared" si="46"/>
        <v>41870.208333333336</v>
      </c>
      <c r="N716">
        <v>1408510800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2048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 s="8">
        <f t="shared" si="46"/>
        <v>40397.208333333336</v>
      </c>
      <c r="N717">
        <v>1281589200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2038</v>
      </c>
      <c r="T717" t="s">
        <v>2067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 s="8">
        <f t="shared" si="46"/>
        <v>41465.208333333336</v>
      </c>
      <c r="N718">
        <v>1375851600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2035</v>
      </c>
      <c r="T718" t="s">
        <v>2050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 s="8">
        <f t="shared" si="46"/>
        <v>40777.208333333336</v>
      </c>
      <c r="N719">
        <v>1315803600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2051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 s="8">
        <f t="shared" si="46"/>
        <v>41442.208333333336</v>
      </c>
      <c r="N720">
        <v>1373691600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2055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 s="8">
        <f t="shared" si="46"/>
        <v>41058.208333333336</v>
      </c>
      <c r="N721">
        <v>1339218000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2037</v>
      </c>
      <c r="T721" t="s">
        <v>2060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 s="8">
        <f t="shared" si="46"/>
        <v>43152.25</v>
      </c>
      <c r="N722">
        <v>1520402400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2035</v>
      </c>
      <c r="T722" t="s">
        <v>2050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 s="8">
        <f t="shared" si="46"/>
        <v>43194.208333333328</v>
      </c>
      <c r="N723">
        <v>1523336400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2048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 s="8">
        <f t="shared" si="46"/>
        <v>43045.25</v>
      </c>
      <c r="N724">
        <v>1512280800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2051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 s="8">
        <f t="shared" si="46"/>
        <v>42431.25</v>
      </c>
      <c r="N725">
        <v>1458709200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2035</v>
      </c>
      <c r="T725" t="s">
        <v>2050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 s="8">
        <f t="shared" si="46"/>
        <v>41934.208333333336</v>
      </c>
      <c r="N726">
        <v>1414126800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2035</v>
      </c>
      <c r="T726" t="s">
        <v>2050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 s="8">
        <f t="shared" si="46"/>
        <v>41958.25</v>
      </c>
      <c r="N727">
        <v>1416204000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2038</v>
      </c>
      <c r="T727" t="s">
        <v>2067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 s="8">
        <f t="shared" si="46"/>
        <v>40476.208333333336</v>
      </c>
      <c r="N728">
        <v>1288501200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2035</v>
      </c>
      <c r="T728" t="s">
        <v>2050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 s="8">
        <f t="shared" si="46"/>
        <v>43485.25</v>
      </c>
      <c r="N729">
        <v>1552971600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2049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 s="8">
        <f t="shared" si="46"/>
        <v>42515.208333333328</v>
      </c>
      <c r="N730">
        <v>1465102800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2035</v>
      </c>
      <c r="T730" t="s">
        <v>2050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 s="8">
        <f t="shared" si="46"/>
        <v>41309.25</v>
      </c>
      <c r="N731">
        <v>1360130400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2053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 s="8">
        <f t="shared" si="46"/>
        <v>42147.208333333328</v>
      </c>
      <c r="N732">
        <v>1432875600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2055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 s="8">
        <f t="shared" si="46"/>
        <v>42939.208333333328</v>
      </c>
      <c r="N733">
        <v>1500872400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2049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 s="8">
        <f t="shared" si="46"/>
        <v>42816.208333333328</v>
      </c>
      <c r="N734">
        <v>1492146000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2048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 s="8">
        <f t="shared" si="46"/>
        <v>41844.208333333336</v>
      </c>
      <c r="N735">
        <v>1407301200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2063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 s="8">
        <f t="shared" si="46"/>
        <v>42763.25</v>
      </c>
      <c r="N736">
        <v>1486620000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2035</v>
      </c>
      <c r="T736" t="s">
        <v>2050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 s="8">
        <f t="shared" si="46"/>
        <v>42459.208333333328</v>
      </c>
      <c r="N737">
        <v>1459918800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2039</v>
      </c>
      <c r="T737" t="s">
        <v>2061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 s="8">
        <f t="shared" si="46"/>
        <v>42055.25</v>
      </c>
      <c r="N738">
        <v>1424757600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2037</v>
      </c>
      <c r="T738" t="s">
        <v>2056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 s="8">
        <f t="shared" si="46"/>
        <v>42685.25</v>
      </c>
      <c r="N739">
        <v>1479880800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2054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 s="8">
        <f t="shared" si="46"/>
        <v>41959.25</v>
      </c>
      <c r="N740">
        <v>1418018400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2035</v>
      </c>
      <c r="T740" t="s">
        <v>2050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 s="8">
        <f t="shared" si="46"/>
        <v>41089.208333333336</v>
      </c>
      <c r="N741">
        <v>1341032400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2054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 s="8">
        <f t="shared" si="46"/>
        <v>42769.25</v>
      </c>
      <c r="N742">
        <v>1486360800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2035</v>
      </c>
      <c r="T742" t="s">
        <v>2050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 s="8">
        <f t="shared" si="46"/>
        <v>40321.208333333336</v>
      </c>
      <c r="N743">
        <v>1274677200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2035</v>
      </c>
      <c r="T743" t="s">
        <v>2050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 s="8">
        <f t="shared" si="46"/>
        <v>40197.25</v>
      </c>
      <c r="N744">
        <v>1267509600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2052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 s="8">
        <f t="shared" si="46"/>
        <v>42298.208333333328</v>
      </c>
      <c r="N745">
        <v>1445922000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2035</v>
      </c>
      <c r="T745" t="s">
        <v>2050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 s="8">
        <f t="shared" si="46"/>
        <v>43322.208333333328</v>
      </c>
      <c r="N746">
        <v>1534050000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2035</v>
      </c>
      <c r="T746" t="s">
        <v>2050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 s="8">
        <f t="shared" si="46"/>
        <v>40328.208333333336</v>
      </c>
      <c r="N747">
        <v>1277528400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2055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 s="8">
        <f t="shared" si="46"/>
        <v>40825.208333333336</v>
      </c>
      <c r="N748">
        <v>1318568400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2049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 s="8">
        <f t="shared" si="46"/>
        <v>40423.208333333336</v>
      </c>
      <c r="N749">
        <v>1284354000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2035</v>
      </c>
      <c r="T749" t="s">
        <v>2050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 s="8">
        <f t="shared" si="46"/>
        <v>40238.25</v>
      </c>
      <c r="N750">
        <v>1269579600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2057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 s="8">
        <f t="shared" si="46"/>
        <v>41920.208333333336</v>
      </c>
      <c r="N751">
        <v>1413781200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2055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 s="8">
        <f t="shared" si="46"/>
        <v>40360.208333333336</v>
      </c>
      <c r="N752">
        <v>1280120400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2052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 s="8">
        <f t="shared" si="46"/>
        <v>42446.208333333328</v>
      </c>
      <c r="N753">
        <v>1459486800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2037</v>
      </c>
      <c r="T753" t="s">
        <v>2056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 s="8">
        <f t="shared" si="46"/>
        <v>40395.208333333336</v>
      </c>
      <c r="N754">
        <v>1282539600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2035</v>
      </c>
      <c r="T754" t="s">
        <v>2050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 s="8">
        <f t="shared" si="46"/>
        <v>40321.208333333336</v>
      </c>
      <c r="N755">
        <v>1275886800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2039</v>
      </c>
      <c r="T755" t="s">
        <v>2061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 s="8">
        <f t="shared" si="46"/>
        <v>41210.208333333336</v>
      </c>
      <c r="N756">
        <v>1355983200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2035</v>
      </c>
      <c r="T756" t="s">
        <v>2050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 s="8">
        <f t="shared" si="46"/>
        <v>43096.25</v>
      </c>
      <c r="N757">
        <v>1515391200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2035</v>
      </c>
      <c r="T757" t="s">
        <v>2050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 s="8">
        <f t="shared" si="46"/>
        <v>42024.25</v>
      </c>
      <c r="N758">
        <v>1422252000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2035</v>
      </c>
      <c r="T758" t="s">
        <v>2050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 s="8">
        <f t="shared" si="46"/>
        <v>40675.208333333336</v>
      </c>
      <c r="N759">
        <v>1305522000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2053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 s="8">
        <f t="shared" si="46"/>
        <v>41936.208333333336</v>
      </c>
      <c r="N760">
        <v>1414904400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2048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 s="8">
        <f t="shared" si="46"/>
        <v>43136.25</v>
      </c>
      <c r="N761">
        <v>1520402400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2052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 s="8">
        <f t="shared" si="46"/>
        <v>43678.208333333328</v>
      </c>
      <c r="N762">
        <v>1567141200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2038</v>
      </c>
      <c r="T762" t="s">
        <v>2058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 s="8">
        <f t="shared" si="46"/>
        <v>42938.208333333328</v>
      </c>
      <c r="N763">
        <v>1501131600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2048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 s="8">
        <f t="shared" si="46"/>
        <v>41241.25</v>
      </c>
      <c r="N764">
        <v>1355032800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2064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 s="8">
        <f t="shared" si="46"/>
        <v>41037.208333333336</v>
      </c>
      <c r="N765">
        <v>1339477200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2035</v>
      </c>
      <c r="T765" t="s">
        <v>2050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 s="8">
        <f t="shared" si="46"/>
        <v>40676.208333333336</v>
      </c>
      <c r="N766">
        <v>1305954000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2048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 s="8">
        <f t="shared" si="46"/>
        <v>42840.208333333328</v>
      </c>
      <c r="N767">
        <v>1494392400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2054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 s="8">
        <f t="shared" si="46"/>
        <v>43362.208333333328</v>
      </c>
      <c r="N768">
        <v>1537419600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2069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 s="8">
        <f t="shared" si="46"/>
        <v>42283.208333333328</v>
      </c>
      <c r="N769">
        <v>1447999200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2037</v>
      </c>
      <c r="T769" t="s">
        <v>2065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 s="8">
        <f t="shared" si="46"/>
        <v>41619.25</v>
      </c>
      <c r="N770">
        <v>1388037600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2035</v>
      </c>
      <c r="T770" t="s">
        <v>2050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50">(((L771/60)/60)/24)+DATE(1970,1,1)</f>
        <v>41501.208333333336</v>
      </c>
      <c r="N771">
        <v>1378789200</v>
      </c>
      <c r="O771" s="8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2038</v>
      </c>
      <c r="T771" t="s">
        <v>2058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 s="8">
        <f t="shared" si="50"/>
        <v>41743.208333333336</v>
      </c>
      <c r="N772">
        <v>1398056400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2035</v>
      </c>
      <c r="T772" t="s">
        <v>2050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 s="8">
        <f t="shared" si="50"/>
        <v>43491.25</v>
      </c>
      <c r="N773">
        <v>1550815200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2035</v>
      </c>
      <c r="T773" t="s">
        <v>2050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 s="8">
        <f t="shared" si="50"/>
        <v>43505.25</v>
      </c>
      <c r="N774">
        <v>1550037600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2054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 s="8">
        <f t="shared" si="50"/>
        <v>42838.208333333328</v>
      </c>
      <c r="N775">
        <v>1492923600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2035</v>
      </c>
      <c r="T775" t="s">
        <v>2050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 s="8">
        <f t="shared" si="50"/>
        <v>42513.208333333328</v>
      </c>
      <c r="N776">
        <v>1467522000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2049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 s="8">
        <f t="shared" si="50"/>
        <v>41949.25</v>
      </c>
      <c r="N777">
        <v>1416117600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2048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 s="8">
        <f t="shared" si="50"/>
        <v>43650.208333333328</v>
      </c>
      <c r="N778">
        <v>1563771600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2035</v>
      </c>
      <c r="T778" t="s">
        <v>2050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 s="8">
        <f t="shared" si="50"/>
        <v>40809.208333333336</v>
      </c>
      <c r="N779">
        <v>1319259600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2035</v>
      </c>
      <c r="T779" t="s">
        <v>2050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 s="8">
        <f t="shared" si="50"/>
        <v>40768.208333333336</v>
      </c>
      <c r="N780">
        <v>1313643600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2057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 s="8">
        <f t="shared" si="50"/>
        <v>42230.208333333328</v>
      </c>
      <c r="N781">
        <v>1440306000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2035</v>
      </c>
      <c r="T781" t="s">
        <v>2050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 s="8">
        <f t="shared" si="50"/>
        <v>42573.208333333328</v>
      </c>
      <c r="N782">
        <v>1470805200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2053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 s="8">
        <f t="shared" si="50"/>
        <v>40482.208333333336</v>
      </c>
      <c r="N783">
        <v>1292911200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2035</v>
      </c>
      <c r="T783" t="s">
        <v>2050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 s="8">
        <f t="shared" si="50"/>
        <v>40603.25</v>
      </c>
      <c r="N784">
        <v>1301374800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2057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 s="8">
        <f t="shared" si="50"/>
        <v>41625.25</v>
      </c>
      <c r="N785">
        <v>1387864800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2048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 s="8">
        <f t="shared" si="50"/>
        <v>42435.25</v>
      </c>
      <c r="N786">
        <v>1458190800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2049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 s="8">
        <f t="shared" si="50"/>
        <v>43582.208333333328</v>
      </c>
      <c r="N787">
        <v>1559278800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2057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 s="8">
        <f t="shared" si="50"/>
        <v>43186.208333333328</v>
      </c>
      <c r="N788">
        <v>1522731600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2064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 s="8">
        <f t="shared" si="50"/>
        <v>40684.208333333336</v>
      </c>
      <c r="N789">
        <v>1306731600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2048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 s="8">
        <f t="shared" si="50"/>
        <v>41202.208333333336</v>
      </c>
      <c r="N790">
        <v>1352527200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2057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 s="8">
        <f t="shared" si="50"/>
        <v>41786.208333333336</v>
      </c>
      <c r="N791">
        <v>1404363600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2035</v>
      </c>
      <c r="T791" t="s">
        <v>2050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 s="8">
        <f t="shared" si="50"/>
        <v>40223.25</v>
      </c>
      <c r="N792">
        <v>1266645600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2035</v>
      </c>
      <c r="T792" t="s">
        <v>2050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 s="8">
        <f t="shared" si="50"/>
        <v>42715.25</v>
      </c>
      <c r="N793">
        <v>1482818400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2047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 s="8">
        <f t="shared" si="50"/>
        <v>41451.208333333336</v>
      </c>
      <c r="N794">
        <v>1374642000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2035</v>
      </c>
      <c r="T794" t="s">
        <v>2050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 s="8">
        <f t="shared" si="50"/>
        <v>41450.208333333336</v>
      </c>
      <c r="N795">
        <v>1372482000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2037</v>
      </c>
      <c r="T795" t="s">
        <v>2056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 s="8">
        <f t="shared" si="50"/>
        <v>43091.25</v>
      </c>
      <c r="N796">
        <v>1514959200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2048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 s="8">
        <f t="shared" si="50"/>
        <v>42675.208333333328</v>
      </c>
      <c r="N797">
        <v>1478235600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2053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 s="8">
        <f t="shared" si="50"/>
        <v>41859.208333333336</v>
      </c>
      <c r="N798">
        <v>1408078800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2038</v>
      </c>
      <c r="T798" t="s">
        <v>2067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 s="8">
        <f t="shared" si="50"/>
        <v>43464.25</v>
      </c>
      <c r="N799">
        <v>1548136800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2049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 s="8">
        <f t="shared" si="50"/>
        <v>41060.208333333336</v>
      </c>
      <c r="N800">
        <v>1340859600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2035</v>
      </c>
      <c r="T800" t="s">
        <v>2050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 s="8">
        <f t="shared" si="50"/>
        <v>42399.25</v>
      </c>
      <c r="N801">
        <v>1454479200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2035</v>
      </c>
      <c r="T801" t="s">
        <v>2050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 s="8">
        <f t="shared" si="50"/>
        <v>42167.208333333328</v>
      </c>
      <c r="N802">
        <v>1434430800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2048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 s="8">
        <f t="shared" si="50"/>
        <v>43830.25</v>
      </c>
      <c r="N803">
        <v>1579672800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2039</v>
      </c>
      <c r="T803" t="s">
        <v>2061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 s="8">
        <f t="shared" si="50"/>
        <v>43650.208333333328</v>
      </c>
      <c r="N804">
        <v>1562389200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2039</v>
      </c>
      <c r="T804" t="s">
        <v>2061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 s="8">
        <f t="shared" si="50"/>
        <v>43492.25</v>
      </c>
      <c r="N805">
        <v>1551506400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2035</v>
      </c>
      <c r="T805" t="s">
        <v>2050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 s="8">
        <f t="shared" si="50"/>
        <v>43102.25</v>
      </c>
      <c r="N806">
        <v>1516600800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2048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 s="8">
        <f t="shared" si="50"/>
        <v>41958.25</v>
      </c>
      <c r="N807">
        <v>1420437600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2051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 s="8">
        <f t="shared" si="50"/>
        <v>40973.25</v>
      </c>
      <c r="N808">
        <v>1332997200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2053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 s="8">
        <f t="shared" si="50"/>
        <v>43753.208333333328</v>
      </c>
      <c r="N809">
        <v>1574920800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2035</v>
      </c>
      <c r="T809" t="s">
        <v>2050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 s="8">
        <f t="shared" si="50"/>
        <v>42507.208333333328</v>
      </c>
      <c r="N810">
        <v>1464930000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2047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 s="8">
        <f t="shared" si="50"/>
        <v>41135.208333333336</v>
      </c>
      <c r="N811">
        <v>1345006800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2051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 s="8">
        <f t="shared" si="50"/>
        <v>43067.25</v>
      </c>
      <c r="N812">
        <v>1512712800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2035</v>
      </c>
      <c r="T812" t="s">
        <v>2050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 s="8">
        <f t="shared" si="50"/>
        <v>42378.25</v>
      </c>
      <c r="N813">
        <v>1452492000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2038</v>
      </c>
      <c r="T813" t="s">
        <v>2058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 s="8">
        <f t="shared" si="50"/>
        <v>43206.208333333328</v>
      </c>
      <c r="N814">
        <v>1524286800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2037</v>
      </c>
      <c r="T814" t="s">
        <v>2056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 s="8">
        <f t="shared" si="50"/>
        <v>41148.208333333336</v>
      </c>
      <c r="N815">
        <v>1346907600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2038</v>
      </c>
      <c r="T815" t="s">
        <v>2058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 s="8">
        <f t="shared" si="50"/>
        <v>42517.208333333328</v>
      </c>
      <c r="N816">
        <v>1464498000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2048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 s="8">
        <f t="shared" si="50"/>
        <v>43068.25</v>
      </c>
      <c r="N817">
        <v>1514181600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2048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 s="8">
        <f t="shared" si="50"/>
        <v>41680.25</v>
      </c>
      <c r="N818">
        <v>1392184800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2035</v>
      </c>
      <c r="T818" t="s">
        <v>2050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 s="8">
        <f t="shared" si="50"/>
        <v>43589.208333333328</v>
      </c>
      <c r="N819">
        <v>1559365200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2037</v>
      </c>
      <c r="T819" t="s">
        <v>2056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 s="8">
        <f t="shared" si="50"/>
        <v>43486.25</v>
      </c>
      <c r="N820">
        <v>1549173600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2035</v>
      </c>
      <c r="T820" t="s">
        <v>2050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 s="8">
        <f t="shared" si="50"/>
        <v>41237.25</v>
      </c>
      <c r="N821">
        <v>1355032800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2038</v>
      </c>
      <c r="T821" t="s">
        <v>2058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 s="8">
        <f t="shared" si="50"/>
        <v>43310.208333333328</v>
      </c>
      <c r="N822">
        <v>1533963600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2048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 s="8">
        <f t="shared" si="50"/>
        <v>42794.25</v>
      </c>
      <c r="N823">
        <v>1489381200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2051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 s="8">
        <f t="shared" si="50"/>
        <v>41698.25</v>
      </c>
      <c r="N824">
        <v>1395032400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2048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 s="8">
        <f t="shared" si="50"/>
        <v>41892.208333333336</v>
      </c>
      <c r="N825">
        <v>1412485200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2048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 s="8">
        <f t="shared" si="50"/>
        <v>40348.208333333336</v>
      </c>
      <c r="N826">
        <v>1279688400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2037</v>
      </c>
      <c r="T826" t="s">
        <v>2056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 s="8">
        <f t="shared" si="50"/>
        <v>42941.208333333328</v>
      </c>
      <c r="N827">
        <v>1501995600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2059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 s="8">
        <f t="shared" si="50"/>
        <v>40525.25</v>
      </c>
      <c r="N828">
        <v>1294639200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2035</v>
      </c>
      <c r="T828" t="s">
        <v>2050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 s="8">
        <f t="shared" si="50"/>
        <v>40666.208333333336</v>
      </c>
      <c r="N829">
        <v>1305435600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2053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 s="8">
        <f t="shared" si="50"/>
        <v>43340.208333333328</v>
      </c>
      <c r="N830">
        <v>1537592400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2035</v>
      </c>
      <c r="T830" t="s">
        <v>2050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 s="8">
        <f t="shared" si="50"/>
        <v>42164.208333333328</v>
      </c>
      <c r="N831">
        <v>1435122000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2035</v>
      </c>
      <c r="T831" t="s">
        <v>2050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 s="8">
        <f t="shared" si="50"/>
        <v>43103.25</v>
      </c>
      <c r="N832">
        <v>1520056800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2035</v>
      </c>
      <c r="T832" t="s">
        <v>2050</v>
      </c>
    </row>
    <row r="833" spans="1:20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 s="8">
        <f t="shared" si="50"/>
        <v>40994.208333333336</v>
      </c>
      <c r="N833">
        <v>1335675600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2039</v>
      </c>
      <c r="T833" t="s">
        <v>2061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 s="8">
        <f t="shared" si="50"/>
        <v>42299.208333333328</v>
      </c>
      <c r="N834">
        <v>1448431200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2037</v>
      </c>
      <c r="T834" t="s">
        <v>2065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4">(((L835/60)/60)/24)+DATE(1970,1,1)</f>
        <v>40588.25</v>
      </c>
      <c r="N835">
        <v>1298613600</v>
      </c>
      <c r="O835" s="8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2037</v>
      </c>
      <c r="T835" t="s">
        <v>2065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 s="8">
        <f t="shared" si="54"/>
        <v>41448.208333333336</v>
      </c>
      <c r="N836">
        <v>1372482000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2035</v>
      </c>
      <c r="T836" t="s">
        <v>2050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 s="8">
        <f t="shared" si="54"/>
        <v>42063.25</v>
      </c>
      <c r="N837">
        <v>1425621600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2049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 s="8">
        <f t="shared" si="54"/>
        <v>40214.25</v>
      </c>
      <c r="N838">
        <v>1266300000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2054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 s="8">
        <f t="shared" si="54"/>
        <v>40629.208333333336</v>
      </c>
      <c r="N839">
        <v>1305867600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2064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 s="8">
        <f t="shared" si="54"/>
        <v>43370.208333333328</v>
      </c>
      <c r="N840">
        <v>1538802000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2035</v>
      </c>
      <c r="T840" t="s">
        <v>2050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 s="8">
        <f t="shared" si="54"/>
        <v>41715.208333333336</v>
      </c>
      <c r="N841">
        <v>1398920400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2051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 s="8">
        <f t="shared" si="54"/>
        <v>41836.208333333336</v>
      </c>
      <c r="N842">
        <v>1405659600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2035</v>
      </c>
      <c r="T842" t="s">
        <v>2050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 s="8">
        <f t="shared" si="54"/>
        <v>42419.25</v>
      </c>
      <c r="N843">
        <v>1457244000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2049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 s="8">
        <f t="shared" si="54"/>
        <v>43266.208333333328</v>
      </c>
      <c r="N844">
        <v>1529298000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2055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 s="8">
        <f t="shared" si="54"/>
        <v>43338.208333333328</v>
      </c>
      <c r="N845">
        <v>1535778000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2039</v>
      </c>
      <c r="T845" t="s">
        <v>2061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 s="8">
        <f t="shared" si="54"/>
        <v>40930.25</v>
      </c>
      <c r="N846">
        <v>1327471200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2051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 s="8">
        <f t="shared" si="54"/>
        <v>43235.208333333328</v>
      </c>
      <c r="N847">
        <v>1529557200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2049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 s="8">
        <f t="shared" si="54"/>
        <v>43302.208333333328</v>
      </c>
      <c r="N848">
        <v>1535259600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2049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 s="8">
        <f t="shared" si="54"/>
        <v>43107.25</v>
      </c>
      <c r="N849">
        <v>1515564000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2047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 s="8">
        <f t="shared" si="54"/>
        <v>40341.208333333336</v>
      </c>
      <c r="N850">
        <v>1277096400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2053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 s="8">
        <f t="shared" si="54"/>
        <v>40948.25</v>
      </c>
      <c r="N851">
        <v>1329026400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2054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 s="8">
        <f t="shared" si="54"/>
        <v>40866.25</v>
      </c>
      <c r="N852">
        <v>1322978400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2048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 s="8">
        <f t="shared" si="54"/>
        <v>41031.208333333336</v>
      </c>
      <c r="N853">
        <v>1338786000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2052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 s="8">
        <f t="shared" si="54"/>
        <v>40740.208333333336</v>
      </c>
      <c r="N854">
        <v>1311656400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2038</v>
      </c>
      <c r="T854" t="s">
        <v>2058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 s="8">
        <f t="shared" si="54"/>
        <v>40714.208333333336</v>
      </c>
      <c r="N855">
        <v>1308978000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2054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 s="8">
        <f t="shared" si="54"/>
        <v>43787.25</v>
      </c>
      <c r="N856">
        <v>1576389600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2037</v>
      </c>
      <c r="T856" t="s">
        <v>2060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 s="8">
        <f t="shared" si="54"/>
        <v>40712.208333333336</v>
      </c>
      <c r="N857">
        <v>1311051600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2035</v>
      </c>
      <c r="T857" t="s">
        <v>2050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 s="8">
        <f t="shared" si="54"/>
        <v>41023.208333333336</v>
      </c>
      <c r="N858">
        <v>1336712400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2047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 s="8">
        <f t="shared" si="54"/>
        <v>40944.25</v>
      </c>
      <c r="N859">
        <v>1330408800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2059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 s="8">
        <f t="shared" si="54"/>
        <v>43211.208333333328</v>
      </c>
      <c r="N860">
        <v>1524891600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2047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 s="8">
        <f t="shared" si="54"/>
        <v>41334.25</v>
      </c>
      <c r="N861">
        <v>1363669200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2035</v>
      </c>
      <c r="T861" t="s">
        <v>2050</v>
      </c>
    </row>
    <row r="862" spans="1:20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 s="8">
        <f t="shared" si="54"/>
        <v>43515.25</v>
      </c>
      <c r="N862">
        <v>1551420000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2055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 s="8">
        <f t="shared" si="54"/>
        <v>40258.208333333336</v>
      </c>
      <c r="N863">
        <v>1269838800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2035</v>
      </c>
      <c r="T863" t="s">
        <v>2050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 s="8">
        <f t="shared" si="54"/>
        <v>40756.208333333336</v>
      </c>
      <c r="N864">
        <v>1312520400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2035</v>
      </c>
      <c r="T864" t="s">
        <v>2050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 s="8">
        <f t="shared" si="54"/>
        <v>42172.208333333328</v>
      </c>
      <c r="N865">
        <v>1436504400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2066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 s="8">
        <f t="shared" si="54"/>
        <v>42601.208333333328</v>
      </c>
      <c r="N866">
        <v>1472014800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2059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 s="8">
        <f t="shared" si="54"/>
        <v>41897.208333333336</v>
      </c>
      <c r="N867">
        <v>1411534800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2035</v>
      </c>
      <c r="T867" t="s">
        <v>2050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 s="8">
        <f t="shared" si="54"/>
        <v>40671.208333333336</v>
      </c>
      <c r="N868">
        <v>1304917200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2039</v>
      </c>
      <c r="T868" t="s">
        <v>2061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 s="8">
        <f t="shared" si="54"/>
        <v>43382.208333333328</v>
      </c>
      <c r="N869">
        <v>1539579600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2047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 s="8">
        <f t="shared" si="54"/>
        <v>41559.208333333336</v>
      </c>
      <c r="N870">
        <v>1382504400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2035</v>
      </c>
      <c r="T870" t="s">
        <v>2050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 s="8">
        <f t="shared" si="54"/>
        <v>40350.208333333336</v>
      </c>
      <c r="N871">
        <v>1278306000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2053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 s="8">
        <f t="shared" si="54"/>
        <v>42240.208333333328</v>
      </c>
      <c r="N872">
        <v>1442552400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2035</v>
      </c>
      <c r="T872" t="s">
        <v>2050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 s="8">
        <f t="shared" si="54"/>
        <v>43040.208333333328</v>
      </c>
      <c r="N873">
        <v>1511071200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2035</v>
      </c>
      <c r="T873" t="s">
        <v>2050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 s="8">
        <f t="shared" si="54"/>
        <v>43346.208333333328</v>
      </c>
      <c r="N874">
        <v>1536382800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2069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 s="8">
        <f t="shared" si="54"/>
        <v>41647.25</v>
      </c>
      <c r="N875">
        <v>1389592800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2039</v>
      </c>
      <c r="T875" t="s">
        <v>2061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 s="8">
        <f t="shared" si="54"/>
        <v>40291.208333333336</v>
      </c>
      <c r="N876">
        <v>1275282000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2039</v>
      </c>
      <c r="T876" t="s">
        <v>2061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 s="8">
        <f t="shared" si="54"/>
        <v>40556.25</v>
      </c>
      <c r="N877">
        <v>1294984800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2048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 s="8">
        <f t="shared" si="54"/>
        <v>43624.208333333328</v>
      </c>
      <c r="N878">
        <v>1562043600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2039</v>
      </c>
      <c r="T878" t="s">
        <v>2061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 s="8">
        <f t="shared" si="54"/>
        <v>42577.208333333328</v>
      </c>
      <c r="N879">
        <v>1469595600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2047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 s="8">
        <f t="shared" si="54"/>
        <v>43845.25</v>
      </c>
      <c r="N880">
        <v>1581141600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2063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 s="8">
        <f t="shared" si="54"/>
        <v>42788.25</v>
      </c>
      <c r="N881">
        <v>1488520800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2037</v>
      </c>
      <c r="T881" t="s">
        <v>2056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 s="8">
        <f t="shared" si="54"/>
        <v>43667.208333333328</v>
      </c>
      <c r="N882">
        <v>1563858000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2052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 s="8">
        <f t="shared" si="54"/>
        <v>42194.208333333328</v>
      </c>
      <c r="N883">
        <v>1438923600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2035</v>
      </c>
      <c r="T883" t="s">
        <v>2050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 s="8">
        <f t="shared" si="54"/>
        <v>42025.25</v>
      </c>
      <c r="N884">
        <v>1422165600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2035</v>
      </c>
      <c r="T884" t="s">
        <v>2050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 s="8">
        <f t="shared" si="54"/>
        <v>40323.208333333336</v>
      </c>
      <c r="N885">
        <v>1277874000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2059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 s="8">
        <f t="shared" si="54"/>
        <v>41763.208333333336</v>
      </c>
      <c r="N886">
        <v>1399352400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2035</v>
      </c>
      <c r="T886" t="s">
        <v>2050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 s="8">
        <f t="shared" si="54"/>
        <v>40335.208333333336</v>
      </c>
      <c r="N887">
        <v>1279083600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2035</v>
      </c>
      <c r="T887" t="s">
        <v>2050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 s="8">
        <f t="shared" si="54"/>
        <v>40416.208333333336</v>
      </c>
      <c r="N888">
        <v>1284354000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2054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 s="8">
        <f t="shared" si="54"/>
        <v>42202.208333333328</v>
      </c>
      <c r="N889">
        <v>1441170000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2035</v>
      </c>
      <c r="T889" t="s">
        <v>2050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 s="8">
        <f t="shared" si="54"/>
        <v>42836.208333333328</v>
      </c>
      <c r="N890">
        <v>1493528400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2035</v>
      </c>
      <c r="T890" t="s">
        <v>2050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 s="8">
        <f t="shared" si="54"/>
        <v>41710.208333333336</v>
      </c>
      <c r="N891">
        <v>1395205200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2052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 s="8">
        <f t="shared" si="54"/>
        <v>43640.208333333328</v>
      </c>
      <c r="N892">
        <v>1561438800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2054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 s="8">
        <f t="shared" si="54"/>
        <v>40880.25</v>
      </c>
      <c r="N893">
        <v>1326693600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2051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 s="8">
        <f t="shared" si="54"/>
        <v>40319.208333333336</v>
      </c>
      <c r="N894">
        <v>1277960400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2037</v>
      </c>
      <c r="T894" t="s">
        <v>2065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 s="8">
        <f t="shared" si="54"/>
        <v>42170.208333333328</v>
      </c>
      <c r="N895">
        <v>1434690000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2051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 s="8">
        <f t="shared" si="54"/>
        <v>41466.208333333336</v>
      </c>
      <c r="N896">
        <v>1376110800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2066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 s="8">
        <f t="shared" si="54"/>
        <v>43134.25</v>
      </c>
      <c r="N897">
        <v>1518415200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2035</v>
      </c>
      <c r="T897" t="s">
        <v>2050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 s="8">
        <f t="shared" si="54"/>
        <v>40738.208333333336</v>
      </c>
      <c r="N898">
        <v>1310878800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2047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8">(((L899/60)/60)/24)+DATE(1970,1,1)</f>
        <v>43583.208333333328</v>
      </c>
      <c r="N899">
        <v>1556600400</v>
      </c>
      <c r="O899" s="8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2035</v>
      </c>
      <c r="T899" t="s">
        <v>2050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 s="8">
        <f t="shared" si="58"/>
        <v>43815.25</v>
      </c>
      <c r="N900">
        <v>1576994400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2051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 s="8">
        <f t="shared" si="58"/>
        <v>41554.208333333336</v>
      </c>
      <c r="N901">
        <v>1382677200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2064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 s="8">
        <f t="shared" si="58"/>
        <v>41901.208333333336</v>
      </c>
      <c r="N902">
        <v>1411189200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2049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 s="8">
        <f t="shared" si="58"/>
        <v>43298.208333333328</v>
      </c>
      <c r="N903">
        <v>1534654800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2048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 s="8">
        <f t="shared" si="58"/>
        <v>42399.25</v>
      </c>
      <c r="N904">
        <v>1457762400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2049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 s="8">
        <f t="shared" si="58"/>
        <v>41034.208333333336</v>
      </c>
      <c r="N905">
        <v>1337490000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2037</v>
      </c>
      <c r="T905" t="s">
        <v>2056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 s="8">
        <f t="shared" si="58"/>
        <v>41186.208333333336</v>
      </c>
      <c r="N906">
        <v>1349672400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2037</v>
      </c>
      <c r="T906" t="s">
        <v>2062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 s="8">
        <f t="shared" si="58"/>
        <v>41536.208333333336</v>
      </c>
      <c r="N907">
        <v>1379826000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2035</v>
      </c>
      <c r="T907" t="s">
        <v>2050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 s="8">
        <f t="shared" si="58"/>
        <v>42868.208333333328</v>
      </c>
      <c r="N908">
        <v>1497762000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2051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 s="8">
        <f t="shared" si="58"/>
        <v>40660.208333333336</v>
      </c>
      <c r="N909">
        <v>1304485200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2035</v>
      </c>
      <c r="T909" t="s">
        <v>2050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 s="8">
        <f t="shared" si="58"/>
        <v>41031.208333333336</v>
      </c>
      <c r="N910">
        <v>1336885200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2038</v>
      </c>
      <c r="T910" t="s">
        <v>2058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 s="8">
        <f t="shared" si="58"/>
        <v>43255.208333333328</v>
      </c>
      <c r="N911">
        <v>1530421200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2035</v>
      </c>
      <c r="T911" t="s">
        <v>2050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 s="8">
        <f t="shared" si="58"/>
        <v>42026.25</v>
      </c>
      <c r="N912">
        <v>1421992800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2035</v>
      </c>
      <c r="T912" t="s">
        <v>2050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 s="8">
        <f t="shared" si="58"/>
        <v>43717.208333333328</v>
      </c>
      <c r="N913">
        <v>1568178000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2049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 s="8">
        <f t="shared" si="58"/>
        <v>41157.208333333336</v>
      </c>
      <c r="N914">
        <v>1347944400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2053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 s="8">
        <f t="shared" si="58"/>
        <v>43597.208333333328</v>
      </c>
      <c r="N915">
        <v>1558760400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2053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 s="8">
        <f t="shared" si="58"/>
        <v>41490.208333333336</v>
      </c>
      <c r="N916">
        <v>1376629200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2035</v>
      </c>
      <c r="T916" t="s">
        <v>2050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 s="8">
        <f t="shared" si="58"/>
        <v>42976.208333333328</v>
      </c>
      <c r="N917">
        <v>1504760400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2066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 s="8">
        <f t="shared" si="58"/>
        <v>41991.25</v>
      </c>
      <c r="N918">
        <v>1419660000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2039</v>
      </c>
      <c r="T918" t="s">
        <v>2061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 s="8">
        <f t="shared" si="58"/>
        <v>40722.208333333336</v>
      </c>
      <c r="N919">
        <v>1311310800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2059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 s="8">
        <f t="shared" si="58"/>
        <v>41117.208333333336</v>
      </c>
      <c r="N920">
        <v>1344315600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2037</v>
      </c>
      <c r="T920" t="s">
        <v>2062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 s="8">
        <f t="shared" si="58"/>
        <v>43022.208333333328</v>
      </c>
      <c r="N921">
        <v>1510725600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2035</v>
      </c>
      <c r="T921" t="s">
        <v>2050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 s="8">
        <f t="shared" si="58"/>
        <v>43503.25</v>
      </c>
      <c r="N922">
        <v>1551247200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2057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 s="8">
        <f t="shared" si="58"/>
        <v>40951.25</v>
      </c>
      <c r="N923">
        <v>1330236000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2049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 s="8">
        <f t="shared" si="58"/>
        <v>43443.25</v>
      </c>
      <c r="N924">
        <v>1545112800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2068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 s="8">
        <f t="shared" si="58"/>
        <v>40373.208333333336</v>
      </c>
      <c r="N925">
        <v>1279170000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2035</v>
      </c>
      <c r="T925" t="s">
        <v>2050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 s="8">
        <f t="shared" si="58"/>
        <v>43769.208333333328</v>
      </c>
      <c r="N926">
        <v>1573452000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2035</v>
      </c>
      <c r="T926" t="s">
        <v>2050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 s="8">
        <f t="shared" si="58"/>
        <v>43000.208333333328</v>
      </c>
      <c r="N927">
        <v>1507093200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2035</v>
      </c>
      <c r="T927" t="s">
        <v>2050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 s="8">
        <f t="shared" si="58"/>
        <v>42502.208333333328</v>
      </c>
      <c r="N928">
        <v>1463374800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2047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 s="8">
        <f t="shared" si="58"/>
        <v>41102.208333333336</v>
      </c>
      <c r="N929">
        <v>1344574800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2035</v>
      </c>
      <c r="T929" t="s">
        <v>2050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 s="8">
        <f t="shared" si="58"/>
        <v>41637.25</v>
      </c>
      <c r="N930">
        <v>1389074400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2049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 s="8">
        <f t="shared" si="58"/>
        <v>42858.208333333328</v>
      </c>
      <c r="N931">
        <v>1494997200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2035</v>
      </c>
      <c r="T931" t="s">
        <v>2050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 s="8">
        <f t="shared" si="58"/>
        <v>42060.25</v>
      </c>
      <c r="N932">
        <v>1425448800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2035</v>
      </c>
      <c r="T932" t="s">
        <v>2050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 s="8">
        <f t="shared" si="58"/>
        <v>41818.208333333336</v>
      </c>
      <c r="N933">
        <v>1404104400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2035</v>
      </c>
      <c r="T933" t="s">
        <v>2050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 s="8">
        <f t="shared" si="58"/>
        <v>41709.208333333336</v>
      </c>
      <c r="N934">
        <v>1394773200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2048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 s="8">
        <f t="shared" si="58"/>
        <v>41372.208333333336</v>
      </c>
      <c r="N935">
        <v>1366520400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2035</v>
      </c>
      <c r="T935" t="s">
        <v>2050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 s="8">
        <f t="shared" si="58"/>
        <v>42422.25</v>
      </c>
      <c r="N936">
        <v>1456639200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2035</v>
      </c>
      <c r="T936" t="s">
        <v>2050</v>
      </c>
    </row>
    <row r="937" spans="1:20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 s="8">
        <f t="shared" si="58"/>
        <v>42209.208333333328</v>
      </c>
      <c r="N937">
        <v>1438318800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2035</v>
      </c>
      <c r="T937" t="s">
        <v>2050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 s="8">
        <f t="shared" si="58"/>
        <v>43668.208333333328</v>
      </c>
      <c r="N938">
        <v>1564030800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2035</v>
      </c>
      <c r="T938" t="s">
        <v>2050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 s="8">
        <f t="shared" si="58"/>
        <v>42334.25</v>
      </c>
      <c r="N939">
        <v>1449295200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2051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 s="8">
        <f t="shared" si="58"/>
        <v>43263.208333333328</v>
      </c>
      <c r="N940">
        <v>1531890000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2037</v>
      </c>
      <c r="T940" t="s">
        <v>2060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 s="8">
        <f t="shared" si="58"/>
        <v>40670.208333333336</v>
      </c>
      <c r="N941">
        <v>1306213200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2038</v>
      </c>
      <c r="T941" t="s">
        <v>2058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 s="8">
        <f t="shared" si="58"/>
        <v>41244.25</v>
      </c>
      <c r="N942">
        <v>1356242400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2049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 s="8">
        <f t="shared" si="58"/>
        <v>40552.25</v>
      </c>
      <c r="N943">
        <v>1297576800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2035</v>
      </c>
      <c r="T943" t="s">
        <v>2050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 s="8">
        <f t="shared" si="58"/>
        <v>40568.25</v>
      </c>
      <c r="N944">
        <v>1296194400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2035</v>
      </c>
      <c r="T944" t="s">
        <v>2050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 s="8">
        <f t="shared" si="58"/>
        <v>41906.208333333336</v>
      </c>
      <c r="N945">
        <v>1414558800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2047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 s="8">
        <f t="shared" si="58"/>
        <v>42776.25</v>
      </c>
      <c r="N946">
        <v>1488348000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2039</v>
      </c>
      <c r="T946" t="s">
        <v>2061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 s="8">
        <f t="shared" si="58"/>
        <v>41004.208333333336</v>
      </c>
      <c r="N947">
        <v>1334898000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2039</v>
      </c>
      <c r="T947" t="s">
        <v>2061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 s="8">
        <f t="shared" si="58"/>
        <v>40710.208333333336</v>
      </c>
      <c r="N948">
        <v>1308373200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2035</v>
      </c>
      <c r="T948" t="s">
        <v>2050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 s="8">
        <f t="shared" si="58"/>
        <v>41908.208333333336</v>
      </c>
      <c r="N949">
        <v>1412312400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2035</v>
      </c>
      <c r="T949" t="s">
        <v>2050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 s="8">
        <f t="shared" si="58"/>
        <v>41985.25</v>
      </c>
      <c r="N950">
        <v>1419228000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2051</v>
      </c>
    </row>
    <row r="951" spans="1:20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 s="8">
        <f t="shared" si="58"/>
        <v>42112.208333333328</v>
      </c>
      <c r="N951">
        <v>1430974800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2049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 s="8">
        <f t="shared" si="58"/>
        <v>43571.208333333328</v>
      </c>
      <c r="N952">
        <v>1555822800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2035</v>
      </c>
      <c r="T952" t="s">
        <v>2050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 s="8">
        <f t="shared" si="58"/>
        <v>42730.25</v>
      </c>
      <c r="N953">
        <v>1482818400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2048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 s="8">
        <f t="shared" si="58"/>
        <v>42591.208333333328</v>
      </c>
      <c r="N954">
        <v>1471928400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2051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 s="8">
        <f t="shared" si="58"/>
        <v>42358.25</v>
      </c>
      <c r="N955">
        <v>1453701600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2069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 s="8">
        <f t="shared" si="58"/>
        <v>41174.208333333336</v>
      </c>
      <c r="N956">
        <v>1350363600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2049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 s="8">
        <f t="shared" si="58"/>
        <v>41238.25</v>
      </c>
      <c r="N957">
        <v>1353996000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2035</v>
      </c>
      <c r="T957" t="s">
        <v>2050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 s="8">
        <f t="shared" si="58"/>
        <v>42360.25</v>
      </c>
      <c r="N958">
        <v>1451109600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2069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 s="8">
        <f t="shared" si="58"/>
        <v>40955.25</v>
      </c>
      <c r="N959">
        <v>1329631200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2035</v>
      </c>
      <c r="T959" t="s">
        <v>2050</v>
      </c>
    </row>
    <row r="960" spans="1:20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 s="8">
        <f t="shared" si="58"/>
        <v>40350.208333333336</v>
      </c>
      <c r="N960">
        <v>1278997200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2057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 s="8">
        <f t="shared" si="58"/>
        <v>40357.208333333336</v>
      </c>
      <c r="N961">
        <v>1280120400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2037</v>
      </c>
      <c r="T961" t="s">
        <v>2065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 s="8">
        <f t="shared" si="58"/>
        <v>42408.25</v>
      </c>
      <c r="N962">
        <v>1458104400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2049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2">(((L963/60)/60)/24)+DATE(1970,1,1)</f>
        <v>40591.25</v>
      </c>
      <c r="N963">
        <v>1298268000</v>
      </c>
      <c r="O963" s="8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2037</v>
      </c>
      <c r="T963" t="s">
        <v>2065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 s="8">
        <f t="shared" si="62"/>
        <v>41592.25</v>
      </c>
      <c r="N964">
        <v>1386223200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2047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 s="8">
        <f t="shared" si="62"/>
        <v>40607.25</v>
      </c>
      <c r="N965">
        <v>1299823200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2039</v>
      </c>
      <c r="T965" t="s">
        <v>2061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 s="8">
        <f t="shared" si="62"/>
        <v>42135.208333333328</v>
      </c>
      <c r="N966">
        <v>1431752400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2035</v>
      </c>
      <c r="T966" t="s">
        <v>2050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 s="8">
        <f t="shared" si="62"/>
        <v>40203.25</v>
      </c>
      <c r="N967">
        <v>1267855200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2048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 s="8">
        <f t="shared" si="62"/>
        <v>42901.208333333328</v>
      </c>
      <c r="N968">
        <v>1497675600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2035</v>
      </c>
      <c r="T968" t="s">
        <v>2050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 s="8">
        <f t="shared" si="62"/>
        <v>41005.208333333336</v>
      </c>
      <c r="N969">
        <v>1336885200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2068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 s="8">
        <f t="shared" si="62"/>
        <v>40544.25</v>
      </c>
      <c r="N970">
        <v>1295157600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2047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 s="8">
        <f t="shared" si="62"/>
        <v>43821.25</v>
      </c>
      <c r="N971">
        <v>1577599200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2035</v>
      </c>
      <c r="T971" t="s">
        <v>2050</v>
      </c>
    </row>
    <row r="972" spans="1:20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 s="8">
        <f t="shared" si="62"/>
        <v>40672.208333333336</v>
      </c>
      <c r="N972">
        <v>1305003600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2035</v>
      </c>
      <c r="T972" t="s">
        <v>2050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 s="8">
        <f t="shared" si="62"/>
        <v>41555.208333333336</v>
      </c>
      <c r="N973">
        <v>1381726800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2066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 s="8">
        <f t="shared" si="62"/>
        <v>41792.208333333336</v>
      </c>
      <c r="N974">
        <v>1402462800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2049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 s="8">
        <f t="shared" si="62"/>
        <v>40522.25</v>
      </c>
      <c r="N975">
        <v>1292133600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2035</v>
      </c>
      <c r="T975" t="s">
        <v>2050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 s="8">
        <f t="shared" si="62"/>
        <v>41412.208333333336</v>
      </c>
      <c r="N976">
        <v>1368939600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2054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 s="8">
        <f t="shared" si="62"/>
        <v>42337.25</v>
      </c>
      <c r="N977">
        <v>1452146400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2035</v>
      </c>
      <c r="T977" t="s">
        <v>2050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 s="8">
        <f t="shared" si="62"/>
        <v>40571.25</v>
      </c>
      <c r="N978">
        <v>1296712800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2035</v>
      </c>
      <c r="T978" t="s">
        <v>2050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 s="8">
        <f t="shared" si="62"/>
        <v>43138.25</v>
      </c>
      <c r="N979">
        <v>1520748000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2047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 s="8">
        <f t="shared" si="62"/>
        <v>42686.25</v>
      </c>
      <c r="N980">
        <v>1480831200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2038</v>
      </c>
      <c r="T980" t="s">
        <v>2058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 s="8">
        <f t="shared" si="62"/>
        <v>42078.208333333328</v>
      </c>
      <c r="N981">
        <v>1426914000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2035</v>
      </c>
      <c r="T981" t="s">
        <v>2050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 s="8">
        <f t="shared" si="62"/>
        <v>42307.208333333328</v>
      </c>
      <c r="N982">
        <v>1446616800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2037</v>
      </c>
      <c r="T982" t="s">
        <v>2056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 s="8">
        <f t="shared" si="62"/>
        <v>43094.25</v>
      </c>
      <c r="N983">
        <v>1517032800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2049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 s="8">
        <f t="shared" si="62"/>
        <v>40743.208333333336</v>
      </c>
      <c r="N984">
        <v>1311224400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2051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 s="8">
        <f t="shared" si="62"/>
        <v>43681.208333333328</v>
      </c>
      <c r="N985">
        <v>1566190800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2051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 s="8">
        <f t="shared" si="62"/>
        <v>43716.208333333328</v>
      </c>
      <c r="N986">
        <v>1570165200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2035</v>
      </c>
      <c r="T986" t="s">
        <v>2050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 s="8">
        <f t="shared" si="62"/>
        <v>41614.25</v>
      </c>
      <c r="N987">
        <v>1388556000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2048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 s="8">
        <f t="shared" si="62"/>
        <v>40638.208333333336</v>
      </c>
      <c r="N988">
        <v>1303189200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2048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 s="8">
        <f t="shared" si="62"/>
        <v>42852.208333333328</v>
      </c>
      <c r="N989">
        <v>1494478800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2051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 s="8">
        <f t="shared" si="62"/>
        <v>42686.25</v>
      </c>
      <c r="N990">
        <v>1480744800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2037</v>
      </c>
      <c r="T990" t="s">
        <v>2062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 s="8">
        <f t="shared" si="62"/>
        <v>43571.208333333328</v>
      </c>
      <c r="N991">
        <v>1555822800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2037</v>
      </c>
      <c r="T991" t="s">
        <v>2065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 s="8">
        <f t="shared" si="62"/>
        <v>42432.25</v>
      </c>
      <c r="N992">
        <v>1458882000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2053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 s="8">
        <f t="shared" si="62"/>
        <v>41907.208333333336</v>
      </c>
      <c r="N993">
        <v>1411966800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2048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 s="8">
        <f t="shared" si="62"/>
        <v>43227.208333333328</v>
      </c>
      <c r="N994">
        <v>1526878800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2053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 s="8">
        <f t="shared" si="62"/>
        <v>42362.25</v>
      </c>
      <c r="N995">
        <v>1452405600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2039</v>
      </c>
      <c r="T995" t="s">
        <v>2061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 s="8">
        <f t="shared" si="62"/>
        <v>41929.208333333336</v>
      </c>
      <c r="N996">
        <v>1414040400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2037</v>
      </c>
      <c r="T996" t="s">
        <v>2065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 s="8">
        <f t="shared" si="62"/>
        <v>43408.208333333328</v>
      </c>
      <c r="N997">
        <v>1543816800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2047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 s="8">
        <f t="shared" si="62"/>
        <v>41276.25</v>
      </c>
      <c r="N998">
        <v>1359698400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2035</v>
      </c>
      <c r="T998" t="s">
        <v>2050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 s="8">
        <f t="shared" si="62"/>
        <v>41659.25</v>
      </c>
      <c r="N999">
        <v>1390629600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2035</v>
      </c>
      <c r="T999" t="s">
        <v>2050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 s="8">
        <f t="shared" si="62"/>
        <v>40220.25</v>
      </c>
      <c r="N1000">
        <v>1267077600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2054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 s="8">
        <f t="shared" si="62"/>
        <v>42550.208333333328</v>
      </c>
      <c r="N1001">
        <v>1467781200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2047</v>
      </c>
    </row>
  </sheetData>
  <autoFilter ref="A1:R1001" xr:uid="{00000000-0001-0000-0000-000000000000}"/>
  <conditionalFormatting sqref="F1:F1048576">
    <cfRule type="colorScale" priority="1">
      <colorScale>
        <cfvo type="percent" val="0"/>
        <cfvo type="percent" val="1"/>
        <cfvo type="percent" val="2"/>
        <color rgb="FFF8696B"/>
        <color rgb="FF00B050"/>
        <color rgb="FF0070C0"/>
      </colorScale>
    </cfRule>
  </conditionalFormatting>
  <conditionalFormatting sqref="G1:G1048576">
    <cfRule type="containsText" dxfId="3" priority="4" operator="containsText" text="live">
      <formula>NOT(ISERROR(SEARCH("live",G1)))</formula>
    </cfRule>
    <cfRule type="containsText" dxfId="2" priority="5" operator="containsText" text="canceled">
      <formula>NOT(ISERROR(SEARCH("canceled",G1)))</formula>
    </cfRule>
    <cfRule type="containsText" dxfId="1" priority="7" operator="containsText" text="successful">
      <formula>NOT(ISERROR(SEARCH("successful",G1)))</formula>
    </cfRule>
    <cfRule type="containsText" dxfId="0" priority="8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Cateogry Pivot</vt:lpstr>
      <vt:lpstr>Sub-Cateogry Pivot</vt:lpstr>
      <vt:lpstr>Month Pivot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Edward Yang</cp:lastModifiedBy>
  <dcterms:created xsi:type="dcterms:W3CDTF">2021-09-29T18:52:28Z</dcterms:created>
  <dcterms:modified xsi:type="dcterms:W3CDTF">2024-10-22T01:23:42Z</dcterms:modified>
</cp:coreProperties>
</file>