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桌面\oa报告\"/>
    </mc:Choice>
  </mc:AlternateContent>
  <bookViews>
    <workbookView xWindow="0" yWindow="0" windowWidth="15360" windowHeight="7920"/>
  </bookViews>
  <sheets>
    <sheet name="Sheet1" sheetId="1" r:id="rId1"/>
    <sheet name="Sheet2" sheetId="2" r:id="rId2"/>
  </sheets>
  <definedNames>
    <definedName name="高级公文单价">Sheet1!$C$13</definedName>
    <definedName name="基本系统">Sheet1!$C$11</definedName>
    <definedName name="基本系统单价">Sheet1!$C$12</definedName>
    <definedName name="基本系统合计">Sheet1!$C$10</definedName>
    <definedName name="实施单价">Sheet1!$C$21</definedName>
    <definedName name="移动用户数">Sheet1!$C$18</definedName>
    <definedName name="用户数">Sheet1!$C$14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D7" i="1" l="1"/>
  <c r="D9" i="1" s="1"/>
  <c r="D10" i="1"/>
  <c r="D20" i="1"/>
  <c r="C20" i="1"/>
  <c r="C15" i="1"/>
  <c r="C10" i="1"/>
  <c r="D6" i="1" l="1"/>
  <c r="C7" i="1"/>
  <c r="C9" i="1" s="1"/>
  <c r="C6" i="1" s="1"/>
</calcChain>
</file>

<file path=xl/sharedStrings.xml><?xml version="1.0" encoding="utf-8"?>
<sst xmlns="http://schemas.openxmlformats.org/spreadsheetml/2006/main" count="43" uniqueCount="40">
  <si>
    <t>致远A8-M</t>
    <phoneticPr fontId="3" type="noConversion"/>
  </si>
  <si>
    <t>基本系统</t>
    <phoneticPr fontId="3" type="noConversion"/>
  </si>
  <si>
    <t>移动用户授权</t>
    <phoneticPr fontId="3" type="noConversion"/>
  </si>
  <si>
    <t>用户数</t>
    <phoneticPr fontId="3" type="noConversion"/>
  </si>
  <si>
    <t>高级公文插件</t>
    <phoneticPr fontId="3" type="noConversion"/>
  </si>
  <si>
    <t>基本每用户授权</t>
    <phoneticPr fontId="3" type="noConversion"/>
  </si>
  <si>
    <t>基本系统合计</t>
    <phoneticPr fontId="3" type="noConversion"/>
  </si>
  <si>
    <t>移动系统合计</t>
    <phoneticPr fontId="3" type="noConversion"/>
  </si>
  <si>
    <t>系统合计</t>
    <phoneticPr fontId="3" type="noConversion"/>
  </si>
  <si>
    <t>折扣</t>
    <phoneticPr fontId="3" type="noConversion"/>
  </si>
  <si>
    <t>折后价格</t>
    <phoneticPr fontId="3" type="noConversion"/>
  </si>
  <si>
    <t>一、软件产品费用</t>
  </si>
  <si>
    <t>产品名称</t>
  </si>
  <si>
    <t>注册用户</t>
  </si>
  <si>
    <t>金额</t>
  </si>
  <si>
    <t>A、A8-M协同办公平台(集团版)</t>
  </si>
  <si>
    <t>4000用户</t>
  </si>
  <si>
    <t>B、高级公文插件</t>
  </si>
  <si>
    <t>C、手机M1应用</t>
  </si>
  <si>
    <t>200用户</t>
  </si>
  <si>
    <t>D、软件产品费用合计</t>
  </si>
  <si>
    <t>E、优惠后软件产品费用合计</t>
  </si>
  <si>
    <t>二、软件集成费用</t>
  </si>
  <si>
    <t>F、AD集成</t>
  </si>
  <si>
    <t>G、视频系统集成</t>
  </si>
  <si>
    <t>H、邮件系统集成</t>
  </si>
  <si>
    <t>I、软件集成费用合计</t>
  </si>
  <si>
    <t>三、软件实施费用</t>
  </si>
  <si>
    <t>J、实施费用</t>
  </si>
  <si>
    <t>K、年服务费</t>
  </si>
  <si>
    <t>L、软件实施费用合计</t>
  </si>
  <si>
    <t>四、项目费用合计</t>
  </si>
  <si>
    <t>M、项目费用合计</t>
  </si>
  <si>
    <t>实施</t>
    <phoneticPr fontId="3" type="noConversion"/>
  </si>
  <si>
    <t>集成</t>
    <phoneticPr fontId="3" type="noConversion"/>
  </si>
  <si>
    <t>年服务费</t>
    <phoneticPr fontId="3" type="noConversion"/>
  </si>
  <si>
    <t>总价</t>
    <phoneticPr fontId="3" type="noConversion"/>
  </si>
  <si>
    <t>应增加此项报价</t>
    <phoneticPr fontId="3" type="noConversion"/>
  </si>
  <si>
    <t>泛微e-cology</t>
    <phoneticPr fontId="3" type="noConversion"/>
  </si>
  <si>
    <t>升级费用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</si>
</sst>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>
      <alignment vertical="center"/>
    </xf>
    <xf numFmtId="43" fontId="10" fillId="0" borderId="0" xfId="1" applyFont="1">
      <alignment vertical="center"/>
    </xf>
    <xf numFmtId="43" fontId="11" fillId="0" borderId="0" xfId="1" applyFont="1">
      <alignment vertical="center"/>
    </xf>
    <xf numFmtId="43" fontId="0" fillId="0" borderId="0" xfId="0" applyNumberFormat="1">
      <alignment vertical="center"/>
    </xf>
    <xf numFmtId="0" fontId="12" fillId="0" borderId="0" xfId="0" applyFont="1">
      <alignment vertical="center"/>
    </xf>
    <xf numFmtId="43" fontId="13" fillId="0" borderId="0" xfId="1" applyFont="1">
      <alignment vertical="center"/>
    </xf>
    <xf numFmtId="43" fontId="14" fillId="0" borderId="0" xfId="1" applyFont="1">
      <alignment vertical="center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43" fontId="10" fillId="0" borderId="0" xfId="1" applyFont="1" applyAlignment="1">
      <alignment horizontal="right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3" fontId="7" fillId="0" borderId="18" xfId="0" applyNumberFormat="1" applyFont="1" applyBorder="1" applyAlignment="1">
      <alignment horizontal="right" vertical="center" wrapText="1"/>
    </xf>
    <xf numFmtId="3" fontId="7" fillId="0" borderId="1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 indent="2"/>
    </xf>
    <xf numFmtId="3" fontId="5" fillId="0" borderId="12" xfId="0" applyNumberFormat="1" applyFont="1" applyBorder="1" applyAlignment="1">
      <alignment horizontal="right" vertical="center" wrapText="1" indent="2"/>
    </xf>
    <xf numFmtId="3" fontId="6" fillId="0" borderId="11" xfId="0" applyNumberFormat="1" applyFont="1" applyBorder="1" applyAlignment="1">
      <alignment horizontal="right" vertical="center" wrapText="1"/>
    </xf>
    <xf numFmtId="3" fontId="6" fillId="0" borderId="12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3" fontId="6" fillId="0" borderId="15" xfId="0" applyNumberFormat="1" applyFont="1" applyBorder="1" applyAlignment="1">
      <alignment horizontal="right" vertical="center" wrapText="1"/>
    </xf>
    <xf numFmtId="3" fontId="6" fillId="0" borderId="16" xfId="0" applyNumberFormat="1" applyFont="1" applyBorder="1" applyAlignment="1">
      <alignment horizontal="right" vertical="center" wrapText="1"/>
    </xf>
    <xf numFmtId="3" fontId="6" fillId="0" borderId="17" xfId="0" applyNumberFormat="1" applyFont="1" applyBorder="1" applyAlignment="1">
      <alignment horizontal="right" vertical="center" wrapText="1"/>
    </xf>
    <xf numFmtId="3" fontId="6" fillId="0" borderId="4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6" fillId="0" borderId="11" xfId="0" applyNumberFormat="1" applyFont="1" applyBorder="1" applyAlignment="1">
      <alignment horizontal="right" vertical="center" wrapText="1" indent="2"/>
    </xf>
    <xf numFmtId="3" fontId="6" fillId="0" borderId="12" xfId="0" applyNumberFormat="1" applyFont="1" applyBorder="1" applyAlignment="1">
      <alignment horizontal="right" vertical="center" wrapText="1" indent="2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6"/>
  <sheetViews>
    <sheetView tabSelected="1" topLeftCell="A4" workbookViewId="0">
      <selection activeCell="D22" sqref="D22"/>
    </sheetView>
  </sheetViews>
  <sheetFormatPr defaultRowHeight="13.5" x14ac:dyDescent="0.15"/>
  <cols>
    <col min="2" max="2" width="18.375" customWidth="1"/>
    <col min="3" max="3" width="18" customWidth="1"/>
    <col min="4" max="4" width="16.5" customWidth="1"/>
    <col min="5" max="5" width="16.125" bestFit="1" customWidth="1"/>
  </cols>
  <sheetData>
    <row r="5" spans="2:5" x14ac:dyDescent="0.15">
      <c r="C5" t="s">
        <v>0</v>
      </c>
      <c r="D5" t="s">
        <v>38</v>
      </c>
    </row>
    <row r="6" spans="2:5" x14ac:dyDescent="0.15">
      <c r="B6" t="s">
        <v>36</v>
      </c>
      <c r="C6" s="14">
        <f>SUM(C9,C20,C23)</f>
        <v>899600</v>
      </c>
      <c r="D6" s="14">
        <f>SUM(D9,D20)</f>
        <v>704000</v>
      </c>
    </row>
    <row r="7" spans="2:5" x14ac:dyDescent="0.15">
      <c r="B7" s="9" t="s">
        <v>8</v>
      </c>
      <c r="C7" s="12">
        <f>C10+C15</f>
        <v>3348000</v>
      </c>
      <c r="D7" s="12">
        <f>D11+D12*D14+D17*D18</f>
        <v>1460000</v>
      </c>
    </row>
    <row r="8" spans="2:5" x14ac:dyDescent="0.15">
      <c r="B8" s="9" t="s">
        <v>9</v>
      </c>
      <c r="C8" s="12">
        <v>0.2</v>
      </c>
      <c r="D8" s="12">
        <v>0.4</v>
      </c>
    </row>
    <row r="9" spans="2:5" x14ac:dyDescent="0.15">
      <c r="B9" s="10" t="s">
        <v>10</v>
      </c>
      <c r="C9" s="16">
        <f>C7*C8</f>
        <v>669600</v>
      </c>
      <c r="D9" s="16">
        <f>D7*D8</f>
        <v>584000</v>
      </c>
    </row>
    <row r="10" spans="2:5" ht="15.75" customHeight="1" x14ac:dyDescent="0.15">
      <c r="B10" t="s">
        <v>6</v>
      </c>
      <c r="C10" s="12">
        <f>C11+C12*(C14-100)+C13*C14</f>
        <v>3215000</v>
      </c>
      <c r="D10" s="12">
        <f>D11+D12*D14+D17*D18</f>
        <v>1460000</v>
      </c>
      <c r="E10" s="14"/>
    </row>
    <row r="11" spans="2:5" x14ac:dyDescent="0.15">
      <c r="B11" s="18" t="s">
        <v>1</v>
      </c>
      <c r="C11" s="13">
        <v>650000</v>
      </c>
      <c r="D11" s="12">
        <v>760000</v>
      </c>
    </row>
    <row r="12" spans="2:5" x14ac:dyDescent="0.15">
      <c r="B12" s="19" t="s">
        <v>5</v>
      </c>
      <c r="C12" s="12">
        <v>650</v>
      </c>
      <c r="D12" s="12">
        <v>150</v>
      </c>
    </row>
    <row r="13" spans="2:5" x14ac:dyDescent="0.15">
      <c r="B13" s="19" t="s">
        <v>4</v>
      </c>
      <c r="C13" s="12">
        <v>7.5</v>
      </c>
      <c r="D13" s="12">
        <v>0</v>
      </c>
    </row>
    <row r="14" spans="2:5" x14ac:dyDescent="0.15">
      <c r="B14" s="19" t="s">
        <v>3</v>
      </c>
      <c r="C14" s="12">
        <v>4000</v>
      </c>
      <c r="D14" s="12">
        <v>4000</v>
      </c>
    </row>
    <row r="15" spans="2:5" x14ac:dyDescent="0.15">
      <c r="B15" s="1" t="s">
        <v>7</v>
      </c>
      <c r="C15" s="12">
        <f>C16+C17*(C18-10)</f>
        <v>133000</v>
      </c>
      <c r="D15" s="12">
        <v>0</v>
      </c>
    </row>
    <row r="16" spans="2:5" x14ac:dyDescent="0.15">
      <c r="B16" s="18" t="s">
        <v>1</v>
      </c>
      <c r="C16" s="13">
        <v>38000</v>
      </c>
      <c r="D16" s="12">
        <v>0</v>
      </c>
    </row>
    <row r="17" spans="2:4" x14ac:dyDescent="0.15">
      <c r="B17" s="19" t="s">
        <v>2</v>
      </c>
      <c r="C17" s="12">
        <v>500</v>
      </c>
      <c r="D17" s="12">
        <v>200</v>
      </c>
    </row>
    <row r="18" spans="2:4" x14ac:dyDescent="0.15">
      <c r="B18" s="19" t="s">
        <v>3</v>
      </c>
      <c r="C18" s="12">
        <v>200</v>
      </c>
      <c r="D18" s="12">
        <v>500</v>
      </c>
    </row>
    <row r="19" spans="2:4" x14ac:dyDescent="0.15">
      <c r="C19" s="12"/>
      <c r="D19" s="12"/>
    </row>
    <row r="20" spans="2:4" x14ac:dyDescent="0.15">
      <c r="B20" s="10" t="s">
        <v>33</v>
      </c>
      <c r="C20" s="16">
        <f>C21*C22</f>
        <v>160000</v>
      </c>
      <c r="D20" s="16">
        <f>D21*D22</f>
        <v>120000</v>
      </c>
    </row>
    <row r="21" spans="2:4" ht="15" customHeight="1" x14ac:dyDescent="0.15">
      <c r="C21" s="12">
        <v>2000</v>
      </c>
      <c r="D21" s="12">
        <v>2000</v>
      </c>
    </row>
    <row r="22" spans="2:4" x14ac:dyDescent="0.15">
      <c r="C22" s="12">
        <v>80</v>
      </c>
      <c r="D22" s="12">
        <v>60</v>
      </c>
    </row>
    <row r="23" spans="2:4" x14ac:dyDescent="0.15">
      <c r="B23" s="11" t="s">
        <v>34</v>
      </c>
      <c r="C23" s="17">
        <v>70000</v>
      </c>
      <c r="D23" s="20" t="s">
        <v>37</v>
      </c>
    </row>
    <row r="25" spans="2:4" x14ac:dyDescent="0.15">
      <c r="B25" s="15" t="s">
        <v>35</v>
      </c>
      <c r="C25" s="14">
        <f>C7*0.08</f>
        <v>267840</v>
      </c>
      <c r="D25" s="14">
        <f>D6*0.15</f>
        <v>105600</v>
      </c>
    </row>
    <row r="26" spans="2:4" x14ac:dyDescent="0.15">
      <c r="B26" t="s">
        <v>39</v>
      </c>
      <c r="C26" s="14">
        <v>0.08</v>
      </c>
      <c r="D26">
        <v>0.15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7"/>
  <sheetViews>
    <sheetView workbookViewId="0">
      <selection activeCell="F8" sqref="F8"/>
    </sheetView>
  </sheetViews>
  <sheetFormatPr defaultRowHeight="13.5" x14ac:dyDescent="0.15"/>
  <cols>
    <col min="2" max="2" width="28" customWidth="1"/>
    <col min="3" max="3" width="15.125" customWidth="1"/>
  </cols>
  <sheetData>
    <row r="3" spans="2:4" ht="14.25" thickBot="1" x14ac:dyDescent="0.2"/>
    <row r="4" spans="2:4" ht="15.75" thickTop="1" thickBot="1" x14ac:dyDescent="0.2">
      <c r="B4" s="39" t="s">
        <v>11</v>
      </c>
      <c r="C4" s="40"/>
      <c r="D4" s="40"/>
    </row>
    <row r="5" spans="2:4" ht="14.25" thickBot="1" x14ac:dyDescent="0.2">
      <c r="B5" s="2" t="s">
        <v>12</v>
      </c>
      <c r="C5" s="3" t="s">
        <v>13</v>
      </c>
      <c r="D5" s="3" t="s">
        <v>14</v>
      </c>
    </row>
    <row r="6" spans="2:4" x14ac:dyDescent="0.15">
      <c r="B6" s="29" t="s">
        <v>15</v>
      </c>
      <c r="C6" s="42" t="s">
        <v>16</v>
      </c>
      <c r="D6" s="45">
        <v>3185000</v>
      </c>
    </row>
    <row r="7" spans="2:4" x14ac:dyDescent="0.15">
      <c r="B7" s="41"/>
      <c r="C7" s="43"/>
      <c r="D7" s="46"/>
    </row>
    <row r="8" spans="2:4" ht="14.25" thickBot="1" x14ac:dyDescent="0.2">
      <c r="B8" s="30"/>
      <c r="C8" s="44"/>
      <c r="D8" s="47"/>
    </row>
    <row r="9" spans="2:4" ht="14.25" thickBot="1" x14ac:dyDescent="0.2">
      <c r="B9" s="4" t="s">
        <v>17</v>
      </c>
      <c r="C9" s="5" t="s">
        <v>16</v>
      </c>
      <c r="D9" s="6">
        <v>30000</v>
      </c>
    </row>
    <row r="10" spans="2:4" x14ac:dyDescent="0.15">
      <c r="B10" s="29" t="s">
        <v>18</v>
      </c>
      <c r="C10" s="42" t="s">
        <v>19</v>
      </c>
      <c r="D10" s="45">
        <v>133000</v>
      </c>
    </row>
    <row r="11" spans="2:4" x14ac:dyDescent="0.15">
      <c r="B11" s="41"/>
      <c r="C11" s="43"/>
      <c r="D11" s="46"/>
    </row>
    <row r="12" spans="2:4" ht="14.25" thickBot="1" x14ac:dyDescent="0.2">
      <c r="B12" s="30"/>
      <c r="C12" s="44"/>
      <c r="D12" s="47"/>
    </row>
    <row r="13" spans="2:4" ht="14.25" thickBot="1" x14ac:dyDescent="0.2">
      <c r="B13" s="4" t="s">
        <v>20</v>
      </c>
      <c r="C13" s="37">
        <v>3348000</v>
      </c>
      <c r="D13" s="38"/>
    </row>
    <row r="14" spans="2:4" ht="14.25" thickBot="1" x14ac:dyDescent="0.2">
      <c r="B14" s="7" t="s">
        <v>21</v>
      </c>
      <c r="C14" s="25">
        <v>669600</v>
      </c>
      <c r="D14" s="26"/>
    </row>
    <row r="15" spans="2:4" ht="15" thickBot="1" x14ac:dyDescent="0.2">
      <c r="B15" s="21" t="s">
        <v>22</v>
      </c>
      <c r="C15" s="22"/>
      <c r="D15" s="22"/>
    </row>
    <row r="16" spans="2:4" ht="14.25" thickBot="1" x14ac:dyDescent="0.2">
      <c r="B16" s="4" t="s">
        <v>23</v>
      </c>
      <c r="C16" s="37">
        <v>40000</v>
      </c>
      <c r="D16" s="38"/>
    </row>
    <row r="17" spans="2:4" ht="14.25" thickBot="1" x14ac:dyDescent="0.2">
      <c r="B17" s="4" t="s">
        <v>24</v>
      </c>
      <c r="C17" s="37">
        <v>15000</v>
      </c>
      <c r="D17" s="38"/>
    </row>
    <row r="18" spans="2:4" ht="14.25" thickBot="1" x14ac:dyDescent="0.2">
      <c r="B18" s="4" t="s">
        <v>25</v>
      </c>
      <c r="C18" s="37">
        <v>15000</v>
      </c>
      <c r="D18" s="38"/>
    </row>
    <row r="19" spans="2:4" ht="14.25" thickBot="1" x14ac:dyDescent="0.2">
      <c r="B19" s="7" t="s">
        <v>26</v>
      </c>
      <c r="C19" s="25">
        <v>70000</v>
      </c>
      <c r="D19" s="26"/>
    </row>
    <row r="20" spans="2:4" ht="15" thickBot="1" x14ac:dyDescent="0.2">
      <c r="B20" s="21" t="s">
        <v>27</v>
      </c>
      <c r="C20" s="22"/>
      <c r="D20" s="22"/>
    </row>
    <row r="21" spans="2:4" ht="14.25" thickBot="1" x14ac:dyDescent="0.2">
      <c r="B21" s="4" t="s">
        <v>28</v>
      </c>
      <c r="C21" s="27">
        <v>160000</v>
      </c>
      <c r="D21" s="28"/>
    </row>
    <row r="22" spans="2:4" x14ac:dyDescent="0.15">
      <c r="B22" s="29" t="s">
        <v>29</v>
      </c>
      <c r="C22" s="31">
        <v>267840</v>
      </c>
      <c r="D22" s="32"/>
    </row>
    <row r="23" spans="2:4" ht="14.25" thickBot="1" x14ac:dyDescent="0.2">
      <c r="B23" s="30"/>
      <c r="C23" s="33"/>
      <c r="D23" s="34"/>
    </row>
    <row r="24" spans="2:4" ht="14.25" thickBot="1" x14ac:dyDescent="0.2">
      <c r="B24" s="7" t="s">
        <v>30</v>
      </c>
      <c r="C24" s="35">
        <v>160000</v>
      </c>
      <c r="D24" s="36"/>
    </row>
    <row r="25" spans="2:4" ht="15" thickBot="1" x14ac:dyDescent="0.2">
      <c r="B25" s="21" t="s">
        <v>31</v>
      </c>
      <c r="C25" s="22"/>
      <c r="D25" s="22"/>
    </row>
    <row r="26" spans="2:4" ht="14.25" thickBot="1" x14ac:dyDescent="0.2">
      <c r="B26" s="8" t="s">
        <v>32</v>
      </c>
      <c r="C26" s="23">
        <v>899600</v>
      </c>
      <c r="D26" s="24"/>
    </row>
    <row r="27" spans="2:4" ht="14.25" thickTop="1" x14ac:dyDescent="0.15"/>
  </sheetData>
  <mergeCells count="21">
    <mergeCell ref="C18:D18"/>
    <mergeCell ref="B4:D4"/>
    <mergeCell ref="B6:B8"/>
    <mergeCell ref="C6:C8"/>
    <mergeCell ref="D6:D8"/>
    <mergeCell ref="B10:B12"/>
    <mergeCell ref="C10:C12"/>
    <mergeCell ref="D10:D12"/>
    <mergeCell ref="C13:D13"/>
    <mergeCell ref="C14:D14"/>
    <mergeCell ref="B15:D15"/>
    <mergeCell ref="C16:D16"/>
    <mergeCell ref="C17:D17"/>
    <mergeCell ref="B25:D25"/>
    <mergeCell ref="C26:D26"/>
    <mergeCell ref="C19:D19"/>
    <mergeCell ref="B20:D20"/>
    <mergeCell ref="C21:D21"/>
    <mergeCell ref="B22:B23"/>
    <mergeCell ref="C22:D23"/>
    <mergeCell ref="C24:D2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Sheet1</vt:lpstr>
      <vt:lpstr>Sheet2</vt:lpstr>
      <vt:lpstr>高级公文单价</vt:lpstr>
      <vt:lpstr>基本系统</vt:lpstr>
      <vt:lpstr>基本系统单价</vt:lpstr>
      <vt:lpstr>基本系统合计</vt:lpstr>
      <vt:lpstr>实施单价</vt:lpstr>
      <vt:lpstr>移动用户数</vt:lpstr>
      <vt:lpstr>用户数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杨家和(U_EL_110105196807307119)-1</cp:lastModifiedBy>
  <dcterms:created xsi:type="dcterms:W3CDTF">2013-06-13T07:59:10Z</dcterms:created>
  <dcterms:modified xsi:type="dcterms:W3CDTF">2013-06-13T09:57:26Z</dcterms:modified>
</cp:coreProperties>
</file>