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vid_ODonnell/Documents/Bennett Lab/Projects/2015 QTL Mapping Study/"/>
    </mc:Choice>
  </mc:AlternateContent>
  <bookViews>
    <workbookView xWindow="640" yWindow="460" windowWidth="24960" windowHeight="13860" tabRatio="500"/>
  </bookViews>
  <sheets>
    <sheet name="1_QTL_AllFamilie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98" i="1" l="1"/>
  <c r="B696" i="1"/>
  <c r="B694" i="1"/>
  <c r="AF2" i="1"/>
  <c r="AC2" i="1"/>
  <c r="Z2" i="1"/>
  <c r="W2" i="1"/>
  <c r="T2" i="1"/>
  <c r="Q48" i="1"/>
  <c r="R48" i="1"/>
  <c r="Q49" i="1"/>
  <c r="R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Q93" i="1"/>
  <c r="R93" i="1"/>
  <c r="Q94" i="1"/>
  <c r="R94" i="1"/>
  <c r="Q95" i="1"/>
  <c r="R95" i="1"/>
  <c r="Q96" i="1"/>
  <c r="R96" i="1"/>
  <c r="Q97" i="1"/>
  <c r="R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R110" i="1"/>
  <c r="Q111" i="1"/>
  <c r="R111" i="1"/>
  <c r="Q112" i="1"/>
  <c r="Q113" i="1"/>
  <c r="R113" i="1"/>
  <c r="Q114" i="1"/>
  <c r="R114" i="1"/>
  <c r="Q115" i="1"/>
  <c r="Q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Q133" i="1"/>
  <c r="R133" i="1"/>
  <c r="Q134" i="1"/>
  <c r="R134" i="1"/>
  <c r="Q135" i="1"/>
  <c r="R135" i="1"/>
  <c r="Q136" i="1"/>
  <c r="R136" i="1"/>
  <c r="Q137" i="1"/>
  <c r="R137" i="1"/>
  <c r="Q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Q146" i="1"/>
  <c r="R146" i="1"/>
  <c r="Q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Q162" i="1"/>
  <c r="R162" i="1"/>
  <c r="Q163" i="1"/>
  <c r="Q164" i="1"/>
  <c r="R164" i="1"/>
  <c r="Q165" i="1"/>
  <c r="R165" i="1"/>
  <c r="Q166" i="1"/>
  <c r="R166" i="1"/>
  <c r="Q167" i="1"/>
  <c r="Q168" i="1"/>
  <c r="R168" i="1"/>
  <c r="Q169" i="1"/>
  <c r="R169" i="1"/>
  <c r="Q170" i="1"/>
  <c r="R170" i="1"/>
  <c r="Q171" i="1"/>
  <c r="Q172" i="1"/>
  <c r="R172" i="1"/>
  <c r="Q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Q195" i="1"/>
  <c r="Q196" i="1"/>
  <c r="Q197" i="1"/>
  <c r="Q198" i="1"/>
  <c r="R198" i="1"/>
  <c r="Q199" i="1"/>
  <c r="R199" i="1"/>
  <c r="Q200" i="1"/>
  <c r="R200" i="1"/>
  <c r="Q201" i="1"/>
  <c r="R201" i="1"/>
  <c r="Q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Q215" i="1"/>
  <c r="R215" i="1"/>
  <c r="Q216" i="1"/>
  <c r="R216" i="1"/>
  <c r="Q217" i="1"/>
  <c r="R217" i="1"/>
  <c r="Q218" i="1"/>
  <c r="Q219" i="1"/>
  <c r="R219" i="1"/>
  <c r="Q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Q229" i="1"/>
  <c r="R229" i="1"/>
  <c r="Q230" i="1"/>
  <c r="R230" i="1"/>
  <c r="Q231" i="1"/>
  <c r="R231" i="1"/>
  <c r="Q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Q244" i="1"/>
  <c r="R244" i="1"/>
  <c r="Q245" i="1"/>
  <c r="Q246" i="1"/>
  <c r="Q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Q255" i="1"/>
  <c r="R255" i="1"/>
  <c r="Q256" i="1"/>
  <c r="Q257" i="1"/>
  <c r="R257" i="1"/>
  <c r="Q258" i="1"/>
  <c r="R258" i="1"/>
  <c r="Q259" i="1"/>
  <c r="R259" i="1"/>
  <c r="Q260" i="1"/>
  <c r="R260" i="1"/>
  <c r="Q261" i="1"/>
  <c r="R261" i="1"/>
  <c r="Q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Q275" i="1"/>
  <c r="R275" i="1"/>
  <c r="Q276" i="1"/>
  <c r="R276" i="1"/>
  <c r="Q277" i="1"/>
  <c r="R277" i="1"/>
  <c r="Q278" i="1"/>
  <c r="R278" i="1"/>
  <c r="Q279" i="1"/>
  <c r="R279" i="1"/>
  <c r="Q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Q302" i="1"/>
  <c r="R302" i="1"/>
  <c r="Q303" i="1"/>
  <c r="R303" i="1"/>
  <c r="Q304" i="1"/>
  <c r="R304" i="1"/>
  <c r="Q305" i="1"/>
  <c r="R305" i="1"/>
  <c r="Q306" i="1"/>
  <c r="R306" i="1"/>
  <c r="Q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Q362" i="1"/>
  <c r="R362" i="1"/>
  <c r="Q363" i="1"/>
  <c r="R363" i="1"/>
  <c r="Q364" i="1"/>
  <c r="R364" i="1"/>
  <c r="Q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Q378" i="1"/>
  <c r="R378" i="1"/>
  <c r="Q379" i="1"/>
  <c r="R379" i="1"/>
  <c r="Q380" i="1"/>
  <c r="R380" i="1"/>
  <c r="Q381" i="1"/>
  <c r="R381" i="1"/>
  <c r="Q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Q392" i="1"/>
  <c r="R392" i="1"/>
  <c r="Q393" i="1"/>
  <c r="R393" i="1"/>
  <c r="Q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Q410" i="1"/>
  <c r="R410" i="1"/>
  <c r="Q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Q442" i="1"/>
  <c r="Q443" i="1"/>
  <c r="Q444" i="1"/>
  <c r="R444" i="1"/>
  <c r="Q445" i="1"/>
  <c r="Q446" i="1"/>
  <c r="R446" i="1"/>
  <c r="Q447" i="1"/>
  <c r="Q448" i="1"/>
  <c r="R448" i="1"/>
  <c r="Q449" i="1"/>
  <c r="R449" i="1"/>
  <c r="Q450" i="1"/>
  <c r="Q451" i="1"/>
  <c r="R451" i="1"/>
  <c r="Q452" i="1"/>
  <c r="Q453" i="1"/>
  <c r="R453" i="1"/>
  <c r="Q454" i="1"/>
  <c r="Q455" i="1"/>
  <c r="R455" i="1"/>
  <c r="Q456" i="1"/>
  <c r="R456" i="1"/>
  <c r="Q457" i="1"/>
  <c r="R457" i="1"/>
  <c r="Q458" i="1"/>
  <c r="R458" i="1"/>
  <c r="Q459" i="1"/>
  <c r="R459" i="1"/>
  <c r="Q460" i="1"/>
  <c r="Q461" i="1"/>
  <c r="R461" i="1"/>
  <c r="Q462" i="1"/>
  <c r="R462" i="1"/>
  <c r="Q463" i="1"/>
  <c r="R463" i="1"/>
  <c r="Q464" i="1"/>
  <c r="Q465" i="1"/>
  <c r="Q466" i="1"/>
  <c r="Q467" i="1"/>
  <c r="R467" i="1"/>
  <c r="Q468" i="1"/>
  <c r="Q469" i="1"/>
  <c r="R469" i="1"/>
  <c r="Q470" i="1"/>
  <c r="R470" i="1"/>
  <c r="Q471" i="1"/>
  <c r="R471" i="1"/>
  <c r="Q472" i="1"/>
  <c r="R472" i="1"/>
  <c r="Q473" i="1"/>
  <c r="Q474" i="1"/>
  <c r="R474" i="1"/>
  <c r="Q475" i="1"/>
  <c r="R475" i="1"/>
  <c r="Q476" i="1"/>
  <c r="R476" i="1"/>
  <c r="Q477" i="1"/>
  <c r="R477" i="1"/>
  <c r="Q478" i="1"/>
  <c r="R478" i="1"/>
  <c r="Q479" i="1"/>
  <c r="Q480" i="1"/>
  <c r="Q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Q501" i="1"/>
  <c r="R501" i="1"/>
  <c r="Q502" i="1"/>
  <c r="R502" i="1"/>
  <c r="Q503" i="1"/>
  <c r="R503" i="1"/>
  <c r="Q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Q528" i="1"/>
  <c r="R528" i="1"/>
  <c r="Q529" i="1"/>
  <c r="R529" i="1"/>
  <c r="Q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Q551" i="1"/>
  <c r="R551" i="1"/>
  <c r="Q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Q585" i="1"/>
  <c r="R585" i="1"/>
  <c r="Q586" i="1"/>
  <c r="R586" i="1"/>
  <c r="Q587" i="1"/>
  <c r="R587" i="1"/>
  <c r="Q588" i="1"/>
  <c r="R588" i="1"/>
  <c r="Q589" i="1"/>
  <c r="R589" i="1"/>
  <c r="Q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Q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Q620" i="1"/>
  <c r="R620" i="1"/>
  <c r="Q621" i="1"/>
  <c r="R621" i="1"/>
  <c r="Q622" i="1"/>
  <c r="R622" i="1"/>
  <c r="Q623" i="1"/>
  <c r="Q624" i="1"/>
  <c r="R624" i="1"/>
  <c r="Q625" i="1"/>
  <c r="R625" i="1"/>
  <c r="Q626" i="1"/>
  <c r="R626" i="1"/>
  <c r="Q627" i="1"/>
  <c r="R627" i="1"/>
  <c r="Q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Q659" i="1"/>
  <c r="R659" i="1"/>
  <c r="Q660" i="1"/>
  <c r="R660" i="1"/>
  <c r="Q661" i="1"/>
  <c r="R661" i="1"/>
  <c r="Q662" i="1"/>
  <c r="R662" i="1"/>
  <c r="Q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36" i="1"/>
  <c r="Q37" i="1"/>
  <c r="Q38" i="1"/>
  <c r="R38" i="1"/>
  <c r="Q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22" i="1"/>
  <c r="Q23" i="1"/>
  <c r="R23" i="1"/>
  <c r="Q24" i="1"/>
  <c r="R24" i="1"/>
  <c r="Q25" i="1"/>
  <c r="R25" i="1"/>
  <c r="Q26" i="1"/>
  <c r="Q27" i="1"/>
  <c r="Q28" i="1"/>
  <c r="Q29" i="1"/>
  <c r="Q30" i="1"/>
  <c r="Q31" i="1"/>
  <c r="Q32" i="1"/>
  <c r="Q33" i="1"/>
  <c r="Q34" i="1"/>
  <c r="Q35" i="1"/>
  <c r="Q12" i="1"/>
  <c r="Q13" i="1"/>
  <c r="Q14" i="1"/>
  <c r="R14" i="1"/>
  <c r="Q15" i="1"/>
  <c r="R15" i="1"/>
  <c r="Q16" i="1"/>
  <c r="Q17" i="1"/>
  <c r="R17" i="1"/>
  <c r="Q18" i="1"/>
  <c r="R18" i="1"/>
  <c r="Q19" i="1"/>
  <c r="Q20" i="1"/>
  <c r="R20" i="1"/>
  <c r="Q21" i="1"/>
  <c r="R21" i="1"/>
  <c r="Q3" i="1"/>
  <c r="Q4" i="1"/>
  <c r="Q5" i="1"/>
  <c r="Q6" i="1"/>
  <c r="Q7" i="1"/>
  <c r="Q8" i="1"/>
  <c r="Q9" i="1"/>
  <c r="Q10" i="1"/>
  <c r="Q11" i="1"/>
  <c r="Q2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O38" i="1"/>
  <c r="N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N93" i="1"/>
  <c r="O93" i="1"/>
  <c r="N94" i="1"/>
  <c r="O94" i="1"/>
  <c r="N95" i="1"/>
  <c r="O95" i="1"/>
  <c r="N96" i="1"/>
  <c r="O96" i="1"/>
  <c r="N97" i="1"/>
  <c r="O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O110" i="1"/>
  <c r="N111" i="1"/>
  <c r="O111" i="1"/>
  <c r="N112" i="1"/>
  <c r="N113" i="1"/>
  <c r="O113" i="1"/>
  <c r="N114" i="1"/>
  <c r="O114" i="1"/>
  <c r="N115" i="1"/>
  <c r="O115" i="1"/>
  <c r="N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N146" i="1"/>
  <c r="O146" i="1"/>
  <c r="N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N162" i="1"/>
  <c r="O162" i="1"/>
  <c r="N163" i="1"/>
  <c r="N164" i="1"/>
  <c r="O164" i="1"/>
  <c r="N165" i="1"/>
  <c r="O165" i="1"/>
  <c r="N166" i="1"/>
  <c r="O166" i="1"/>
  <c r="N167" i="1"/>
  <c r="O167" i="1"/>
  <c r="N168" i="1"/>
  <c r="N169" i="1"/>
  <c r="O169" i="1"/>
  <c r="N170" i="1"/>
  <c r="O170" i="1"/>
  <c r="N171" i="1"/>
  <c r="O171" i="1"/>
  <c r="N172" i="1"/>
  <c r="O172" i="1"/>
  <c r="N173" i="1"/>
  <c r="N174" i="1"/>
  <c r="O174" i="1"/>
  <c r="N175" i="1"/>
  <c r="O175" i="1"/>
  <c r="N176" i="1"/>
  <c r="N177" i="1"/>
  <c r="O177" i="1"/>
  <c r="N178" i="1"/>
  <c r="O178" i="1"/>
  <c r="N179" i="1"/>
  <c r="O179" i="1"/>
  <c r="N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N195" i="1"/>
  <c r="N196" i="1"/>
  <c r="N197" i="1"/>
  <c r="N198" i="1"/>
  <c r="O198" i="1"/>
  <c r="N199" i="1"/>
  <c r="N200" i="1"/>
  <c r="O200" i="1"/>
  <c r="N201" i="1"/>
  <c r="O201" i="1"/>
  <c r="N202" i="1"/>
  <c r="N203" i="1"/>
  <c r="O203" i="1"/>
  <c r="N204" i="1"/>
  <c r="O204" i="1"/>
  <c r="N205" i="1"/>
  <c r="O205" i="1"/>
  <c r="N206" i="1"/>
  <c r="N207" i="1"/>
  <c r="O207" i="1"/>
  <c r="N208" i="1"/>
  <c r="N209" i="1"/>
  <c r="N210" i="1"/>
  <c r="O210" i="1"/>
  <c r="N211" i="1"/>
  <c r="O211" i="1"/>
  <c r="N212" i="1"/>
  <c r="O212" i="1"/>
  <c r="N213" i="1"/>
  <c r="O213" i="1"/>
  <c r="N214" i="1"/>
  <c r="N215" i="1"/>
  <c r="O215" i="1"/>
  <c r="N216" i="1"/>
  <c r="O216" i="1"/>
  <c r="N217" i="1"/>
  <c r="O217" i="1"/>
  <c r="N218" i="1"/>
  <c r="N219" i="1"/>
  <c r="N220" i="1"/>
  <c r="N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N229" i="1"/>
  <c r="N230" i="1"/>
  <c r="O230" i="1"/>
  <c r="N231" i="1"/>
  <c r="N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N244" i="1"/>
  <c r="O244" i="1"/>
  <c r="N245" i="1"/>
  <c r="N246" i="1"/>
  <c r="N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N255" i="1"/>
  <c r="N256" i="1"/>
  <c r="N257" i="1"/>
  <c r="N258" i="1"/>
  <c r="N259" i="1"/>
  <c r="O259" i="1"/>
  <c r="N260" i="1"/>
  <c r="O260" i="1"/>
  <c r="N261" i="1"/>
  <c r="O261" i="1"/>
  <c r="N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N275" i="1"/>
  <c r="O275" i="1"/>
  <c r="N276" i="1"/>
  <c r="O276" i="1"/>
  <c r="N277" i="1"/>
  <c r="O277" i="1"/>
  <c r="N278" i="1"/>
  <c r="O278" i="1"/>
  <c r="N279" i="1"/>
  <c r="O279" i="1"/>
  <c r="N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N290" i="1"/>
  <c r="O290" i="1"/>
  <c r="N291" i="1"/>
  <c r="O291" i="1"/>
  <c r="N292" i="1"/>
  <c r="O292" i="1"/>
  <c r="N293" i="1"/>
  <c r="O293" i="1"/>
  <c r="N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N302" i="1"/>
  <c r="O302" i="1"/>
  <c r="N303" i="1"/>
  <c r="O303" i="1"/>
  <c r="N304" i="1"/>
  <c r="O304" i="1"/>
  <c r="N305" i="1"/>
  <c r="O305" i="1"/>
  <c r="N306" i="1"/>
  <c r="O306" i="1"/>
  <c r="N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N362" i="1"/>
  <c r="O362" i="1"/>
  <c r="N363" i="1"/>
  <c r="O363" i="1"/>
  <c r="N364" i="1"/>
  <c r="O364" i="1"/>
  <c r="N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N378" i="1"/>
  <c r="O378" i="1"/>
  <c r="N379" i="1"/>
  <c r="O379" i="1"/>
  <c r="N380" i="1"/>
  <c r="O380" i="1"/>
  <c r="N381" i="1"/>
  <c r="O381" i="1"/>
  <c r="N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N392" i="1"/>
  <c r="O392" i="1"/>
  <c r="N393" i="1"/>
  <c r="O393" i="1"/>
  <c r="N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N410" i="1"/>
  <c r="O410" i="1"/>
  <c r="N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N442" i="1"/>
  <c r="N443" i="1"/>
  <c r="N444" i="1"/>
  <c r="O444" i="1"/>
  <c r="N445" i="1"/>
  <c r="N446" i="1"/>
  <c r="O446" i="1"/>
  <c r="N447" i="1"/>
  <c r="N448" i="1"/>
  <c r="O448" i="1"/>
  <c r="N449" i="1"/>
  <c r="O449" i="1"/>
  <c r="N450" i="1"/>
  <c r="N451" i="1"/>
  <c r="O451" i="1"/>
  <c r="N452" i="1"/>
  <c r="O452" i="1"/>
  <c r="N453" i="1"/>
  <c r="O453" i="1"/>
  <c r="N454" i="1"/>
  <c r="N455" i="1"/>
  <c r="O455" i="1"/>
  <c r="N456" i="1"/>
  <c r="O456" i="1"/>
  <c r="N457" i="1"/>
  <c r="O457" i="1"/>
  <c r="N458" i="1"/>
  <c r="O458" i="1"/>
  <c r="N459" i="1"/>
  <c r="O459" i="1"/>
  <c r="N460" i="1"/>
  <c r="N461" i="1"/>
  <c r="O461" i="1"/>
  <c r="N462" i="1"/>
  <c r="O462" i="1"/>
  <c r="N463" i="1"/>
  <c r="O463" i="1"/>
  <c r="N464" i="1"/>
  <c r="N465" i="1"/>
  <c r="N466" i="1"/>
  <c r="N467" i="1"/>
  <c r="O467" i="1"/>
  <c r="N468" i="1"/>
  <c r="N469" i="1"/>
  <c r="N470" i="1"/>
  <c r="O470" i="1"/>
  <c r="N471" i="1"/>
  <c r="O471" i="1"/>
  <c r="N472" i="1"/>
  <c r="O472" i="1"/>
  <c r="N473" i="1"/>
  <c r="N474" i="1"/>
  <c r="O474" i="1"/>
  <c r="N475" i="1"/>
  <c r="O475" i="1"/>
  <c r="N476" i="1"/>
  <c r="O476" i="1"/>
  <c r="N477" i="1"/>
  <c r="N478" i="1"/>
  <c r="O478" i="1"/>
  <c r="N479" i="1"/>
  <c r="N480" i="1"/>
  <c r="N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N501" i="1"/>
  <c r="O501" i="1"/>
  <c r="N502" i="1"/>
  <c r="O502" i="1"/>
  <c r="N503" i="1"/>
  <c r="O503" i="1"/>
  <c r="N504" i="1"/>
  <c r="N505" i="1"/>
  <c r="O505" i="1"/>
  <c r="N506" i="1"/>
  <c r="O506" i="1"/>
  <c r="N507" i="1"/>
  <c r="O507" i="1"/>
  <c r="N508" i="1"/>
  <c r="O508" i="1"/>
  <c r="N509" i="1"/>
  <c r="O509" i="1"/>
  <c r="N510" i="1"/>
  <c r="N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N528" i="1"/>
  <c r="O528" i="1"/>
  <c r="N529" i="1"/>
  <c r="O529" i="1"/>
  <c r="N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N551" i="1"/>
  <c r="N552" i="1"/>
  <c r="N553" i="1"/>
  <c r="O553" i="1"/>
  <c r="N554" i="1"/>
  <c r="O554" i="1"/>
  <c r="N555" i="1"/>
  <c r="O555" i="1"/>
  <c r="N556" i="1"/>
  <c r="N557" i="1"/>
  <c r="O557" i="1"/>
  <c r="N558" i="1"/>
  <c r="O558" i="1"/>
  <c r="N559" i="1"/>
  <c r="O559" i="1"/>
  <c r="N560" i="1"/>
  <c r="O560" i="1"/>
  <c r="N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N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N585" i="1"/>
  <c r="O585" i="1"/>
  <c r="N586" i="1"/>
  <c r="O586" i="1"/>
  <c r="N587" i="1"/>
  <c r="O587" i="1"/>
  <c r="N588" i="1"/>
  <c r="O588" i="1"/>
  <c r="N589" i="1"/>
  <c r="O589" i="1"/>
  <c r="N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N617" i="1"/>
  <c r="O617" i="1"/>
  <c r="N618" i="1"/>
  <c r="O618" i="1"/>
  <c r="N619" i="1"/>
  <c r="N620" i="1"/>
  <c r="O620" i="1"/>
  <c r="N621" i="1"/>
  <c r="O621" i="1"/>
  <c r="N622" i="1"/>
  <c r="O622" i="1"/>
  <c r="N623" i="1"/>
  <c r="N624" i="1"/>
  <c r="O624" i="1"/>
  <c r="N625" i="1"/>
  <c r="O625" i="1"/>
  <c r="N626" i="1"/>
  <c r="O626" i="1"/>
  <c r="N627" i="1"/>
  <c r="O627" i="1"/>
  <c r="N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N659" i="1"/>
  <c r="O659" i="1"/>
  <c r="N660" i="1"/>
  <c r="O660" i="1"/>
  <c r="N661" i="1"/>
  <c r="O661" i="1"/>
  <c r="N662" i="1"/>
  <c r="O662" i="1"/>
  <c r="N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3" i="1"/>
  <c r="N4" i="1"/>
  <c r="N5" i="1"/>
  <c r="N6" i="1"/>
  <c r="N7" i="1"/>
  <c r="N8" i="1"/>
  <c r="N9" i="1"/>
  <c r="N10" i="1"/>
  <c r="N11" i="1"/>
  <c r="N12" i="1"/>
  <c r="N13" i="1"/>
  <c r="N14" i="1"/>
  <c r="O14" i="1"/>
  <c r="N15" i="1"/>
  <c r="O15" i="1"/>
  <c r="N16" i="1"/>
  <c r="N17" i="1"/>
  <c r="O17" i="1"/>
  <c r="N18" i="1"/>
  <c r="O18" i="1"/>
  <c r="N19" i="1"/>
  <c r="N20" i="1"/>
  <c r="O20" i="1"/>
  <c r="N21" i="1"/>
  <c r="O21" i="1"/>
  <c r="N22" i="1"/>
  <c r="N23" i="1"/>
  <c r="O23" i="1"/>
  <c r="N24" i="1"/>
  <c r="O24" i="1"/>
  <c r="N25" i="1"/>
  <c r="O25" i="1"/>
  <c r="N2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8" i="1"/>
  <c r="K189" i="1"/>
  <c r="K190" i="1"/>
  <c r="K191" i="1"/>
  <c r="K192" i="1"/>
  <c r="K193" i="1"/>
  <c r="K196" i="1"/>
  <c r="K198" i="1"/>
  <c r="K200" i="1"/>
  <c r="K201" i="1"/>
  <c r="K203" i="1"/>
  <c r="K204" i="1"/>
  <c r="K205" i="1"/>
  <c r="K206" i="1"/>
  <c r="K207" i="1"/>
  <c r="K209" i="1"/>
  <c r="K210" i="1"/>
  <c r="K211" i="1"/>
  <c r="K212" i="1"/>
  <c r="K213" i="1"/>
  <c r="K214" i="1"/>
  <c r="K215" i="1"/>
  <c r="K216" i="1"/>
  <c r="K217" i="1"/>
  <c r="K218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7" i="1"/>
  <c r="K248" i="1"/>
  <c r="K249" i="1"/>
  <c r="K250" i="1"/>
  <c r="K251" i="1"/>
  <c r="K252" i="1"/>
  <c r="K253" i="1"/>
  <c r="K257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3" i="1"/>
  <c r="K446" i="1"/>
  <c r="K447" i="1"/>
  <c r="K448" i="1"/>
  <c r="K449" i="1"/>
  <c r="K450" i="1"/>
  <c r="K451" i="1"/>
  <c r="K452" i="1"/>
  <c r="K453" i="1"/>
  <c r="K455" i="1"/>
  <c r="K456" i="1"/>
  <c r="K457" i="1"/>
  <c r="K458" i="1"/>
  <c r="K459" i="1"/>
  <c r="K460" i="1"/>
  <c r="K461" i="1"/>
  <c r="K462" i="1"/>
  <c r="K463" i="1"/>
  <c r="K466" i="1"/>
  <c r="K467" i="1"/>
  <c r="K469" i="1"/>
  <c r="K470" i="1"/>
  <c r="K471" i="1"/>
  <c r="K472" i="1"/>
  <c r="K473" i="1"/>
  <c r="K474" i="1"/>
  <c r="K475" i="1"/>
  <c r="K476" i="1"/>
  <c r="K477" i="1"/>
  <c r="K478" i="1"/>
  <c r="K481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25" i="1"/>
  <c r="K26" i="1"/>
  <c r="K27" i="1"/>
  <c r="K28" i="1"/>
  <c r="K29" i="1"/>
  <c r="K30" i="1"/>
  <c r="K31" i="1"/>
  <c r="K32" i="1"/>
  <c r="K33" i="1"/>
  <c r="K34" i="1"/>
  <c r="K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L49" i="1"/>
  <c r="L62" i="1"/>
  <c r="L63" i="1"/>
  <c r="L64" i="1"/>
  <c r="L65" i="1"/>
  <c r="L66" i="1"/>
  <c r="L67" i="1"/>
  <c r="L68" i="1"/>
  <c r="L69" i="1"/>
  <c r="L70" i="1"/>
  <c r="L71" i="1"/>
  <c r="L72" i="1"/>
  <c r="L73" i="1"/>
  <c r="L86" i="1"/>
  <c r="L87" i="1"/>
  <c r="L88" i="1"/>
  <c r="L89" i="1"/>
  <c r="L90" i="1"/>
  <c r="L91" i="1"/>
  <c r="L93" i="1"/>
  <c r="L94" i="1"/>
  <c r="L95" i="1"/>
  <c r="L96" i="1"/>
  <c r="L97" i="1"/>
  <c r="L110" i="1"/>
  <c r="L111" i="1"/>
  <c r="L112" i="1"/>
  <c r="L113" i="1"/>
  <c r="L114" i="1"/>
  <c r="L115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8" i="1"/>
  <c r="L189" i="1"/>
  <c r="L190" i="1"/>
  <c r="L191" i="1"/>
  <c r="L192" i="1"/>
  <c r="L193" i="1"/>
  <c r="L196" i="1"/>
  <c r="L198" i="1"/>
  <c r="L200" i="1"/>
  <c r="L201" i="1"/>
  <c r="L203" i="1"/>
  <c r="L204" i="1"/>
  <c r="L205" i="1"/>
  <c r="L206" i="1"/>
  <c r="L207" i="1"/>
  <c r="L209" i="1"/>
  <c r="L210" i="1"/>
  <c r="L211" i="1"/>
  <c r="L212" i="1"/>
  <c r="L213" i="1"/>
  <c r="L214" i="1"/>
  <c r="L215" i="1"/>
  <c r="L216" i="1"/>
  <c r="L217" i="1"/>
  <c r="L218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7" i="1"/>
  <c r="L248" i="1"/>
  <c r="L249" i="1"/>
  <c r="L250" i="1"/>
  <c r="L251" i="1"/>
  <c r="L252" i="1"/>
  <c r="L253" i="1"/>
  <c r="L25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3" i="1"/>
  <c r="L446" i="1"/>
  <c r="L447" i="1"/>
  <c r="L448" i="1"/>
  <c r="L449" i="1"/>
  <c r="L450" i="1"/>
  <c r="L451" i="1"/>
  <c r="L452" i="1"/>
  <c r="L453" i="1"/>
  <c r="L455" i="1"/>
  <c r="L456" i="1"/>
  <c r="L457" i="1"/>
  <c r="L458" i="1"/>
  <c r="L459" i="1"/>
  <c r="L460" i="1"/>
  <c r="L461" i="1"/>
  <c r="L462" i="1"/>
  <c r="L463" i="1"/>
  <c r="L466" i="1"/>
  <c r="L467" i="1"/>
  <c r="L469" i="1"/>
  <c r="L470" i="1"/>
  <c r="L471" i="1"/>
  <c r="L472" i="1"/>
  <c r="L473" i="1"/>
  <c r="L474" i="1"/>
  <c r="L475" i="1"/>
  <c r="L476" i="1"/>
  <c r="L477" i="1"/>
  <c r="L478" i="1"/>
  <c r="L481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38" i="1"/>
  <c r="L39" i="1"/>
  <c r="L40" i="1"/>
  <c r="L41" i="1"/>
  <c r="L42" i="1"/>
  <c r="L43" i="1"/>
  <c r="L44" i="1"/>
  <c r="L45" i="1"/>
  <c r="L46" i="1"/>
  <c r="L47" i="1"/>
  <c r="L48" i="1"/>
  <c r="L14" i="1"/>
  <c r="L15" i="1"/>
  <c r="L16" i="1"/>
  <c r="L17" i="1"/>
  <c r="L18" i="1"/>
  <c r="L19" i="1"/>
  <c r="L20" i="1"/>
  <c r="L21" i="1"/>
  <c r="L22" i="1"/>
  <c r="L23" i="1"/>
  <c r="L24" i="1"/>
  <c r="L25" i="1"/>
  <c r="S686" i="1"/>
  <c r="S684" i="1"/>
  <c r="S682" i="1"/>
  <c r="S674" i="1"/>
  <c r="S667" i="1"/>
  <c r="S656" i="1"/>
  <c r="S654" i="1"/>
  <c r="S653" i="1"/>
  <c r="S645" i="1"/>
  <c r="S643" i="1"/>
  <c r="S624" i="1"/>
  <c r="S621" i="1"/>
  <c r="S620" i="1"/>
  <c r="S603" i="1"/>
  <c r="S600" i="1"/>
  <c r="S599" i="1"/>
  <c r="S596" i="1"/>
  <c r="S592" i="1"/>
  <c r="S586" i="1"/>
  <c r="S579" i="1"/>
  <c r="S576" i="1"/>
  <c r="S573" i="1"/>
  <c r="S567" i="1"/>
  <c r="S560" i="1"/>
  <c r="S559" i="1"/>
  <c r="S554" i="1"/>
  <c r="S553" i="1"/>
  <c r="S549" i="1"/>
  <c r="S548" i="1"/>
  <c r="S543" i="1"/>
  <c r="S537" i="1"/>
  <c r="S520" i="1"/>
  <c r="S515" i="1"/>
  <c r="S514" i="1"/>
  <c r="S507" i="1"/>
  <c r="S497" i="1"/>
  <c r="S496" i="1"/>
  <c r="S495" i="1"/>
  <c r="S494" i="1"/>
  <c r="S487" i="1"/>
  <c r="S486" i="1"/>
  <c r="S484" i="1"/>
  <c r="S483" i="1"/>
  <c r="S448" i="1"/>
  <c r="S439" i="1"/>
  <c r="S437" i="1"/>
  <c r="S416" i="1"/>
  <c r="S412" i="1"/>
  <c r="S410" i="1"/>
  <c r="S407" i="1"/>
  <c r="S404" i="1"/>
  <c r="S399" i="1"/>
  <c r="S398" i="1"/>
  <c r="S397" i="1"/>
  <c r="S393" i="1"/>
  <c r="S385" i="1"/>
  <c r="S379" i="1"/>
  <c r="S378" i="1"/>
  <c r="S372" i="1"/>
  <c r="S371" i="1"/>
  <c r="S367" i="1"/>
  <c r="S366" i="1"/>
  <c r="S357" i="1"/>
  <c r="S356" i="1"/>
  <c r="S349" i="1"/>
  <c r="S338" i="1"/>
  <c r="S337" i="1"/>
  <c r="S331" i="1"/>
  <c r="S328" i="1"/>
  <c r="S327" i="1"/>
  <c r="S321" i="1"/>
  <c r="S319" i="1"/>
  <c r="S318" i="1"/>
  <c r="S316" i="1"/>
  <c r="S315" i="1"/>
  <c r="S314" i="1"/>
  <c r="S304" i="1"/>
  <c r="S287" i="1"/>
  <c r="S282" i="1"/>
  <c r="S281" i="1"/>
  <c r="S279" i="1"/>
  <c r="S277" i="1"/>
  <c r="S273" i="1"/>
  <c r="S272" i="1"/>
  <c r="S271" i="1"/>
  <c r="S267" i="1"/>
  <c r="S263" i="1"/>
  <c r="S261" i="1"/>
  <c r="S260" i="1"/>
  <c r="S253" i="1"/>
  <c r="S251" i="1"/>
  <c r="S249" i="1"/>
  <c r="S239" i="1"/>
  <c r="S226" i="1"/>
  <c r="S217" i="1"/>
  <c r="S215" i="1"/>
  <c r="S213" i="1"/>
  <c r="S205" i="1"/>
  <c r="S203" i="1"/>
  <c r="S200" i="1"/>
  <c r="S189" i="1"/>
  <c r="S184" i="1"/>
  <c r="S178" i="1"/>
  <c r="S177" i="1"/>
  <c r="S176" i="1"/>
  <c r="S169" i="1"/>
  <c r="S168" i="1"/>
  <c r="S165" i="1"/>
  <c r="S164" i="1"/>
  <c r="S162" i="1"/>
  <c r="S151" i="1"/>
  <c r="S149" i="1"/>
  <c r="S142" i="1"/>
  <c r="S140" i="1"/>
  <c r="S127" i="1"/>
  <c r="S126" i="1"/>
  <c r="S124" i="1"/>
  <c r="S114" i="1"/>
  <c r="S110" i="1"/>
  <c r="S106" i="1"/>
  <c r="S101" i="1"/>
  <c r="S90" i="1"/>
  <c r="S85" i="1"/>
  <c r="S84" i="1"/>
  <c r="S69" i="1"/>
  <c r="S64" i="1"/>
  <c r="S60" i="1"/>
  <c r="S58" i="1"/>
  <c r="S57" i="1"/>
  <c r="S55" i="1"/>
  <c r="S53" i="1"/>
  <c r="S48" i="1"/>
  <c r="S44" i="1"/>
  <c r="S43" i="1"/>
  <c r="S35" i="1"/>
  <c r="S31" i="1"/>
  <c r="S30" i="1"/>
  <c r="S24" i="1"/>
  <c r="S20" i="1"/>
  <c r="S8" i="1"/>
  <c r="S2" i="1"/>
</calcChain>
</file>

<file path=xl/sharedStrings.xml><?xml version="1.0" encoding="utf-8"?>
<sst xmlns="http://schemas.openxmlformats.org/spreadsheetml/2006/main" count="3096" uniqueCount="336">
  <si>
    <t>Longitude</t>
  </si>
  <si>
    <t>Latitude</t>
  </si>
  <si>
    <t>Line</t>
  </si>
  <si>
    <t>Rep</t>
  </si>
  <si>
    <t>B 25</t>
  </si>
  <si>
    <t>C 16</t>
  </si>
  <si>
    <t>D 115</t>
  </si>
  <si>
    <t>F 19</t>
  </si>
  <si>
    <t>D 03</t>
  </si>
  <si>
    <t>Positive</t>
  </si>
  <si>
    <t>C 25</t>
  </si>
  <si>
    <t>Negative</t>
  </si>
  <si>
    <t>B 28</t>
  </si>
  <si>
    <t>C 11</t>
  </si>
  <si>
    <t>D 18</t>
  </si>
  <si>
    <t>F 09</t>
  </si>
  <si>
    <t>D 81</t>
  </si>
  <si>
    <t>F 36</t>
  </si>
  <si>
    <t>C 33</t>
  </si>
  <si>
    <t>B 41</t>
  </si>
  <si>
    <t>B 07</t>
  </si>
  <si>
    <t>C 07</t>
  </si>
  <si>
    <t>D 41</t>
  </si>
  <si>
    <t>F 13</t>
  </si>
  <si>
    <t>D 88</t>
  </si>
  <si>
    <t>F 52</t>
  </si>
  <si>
    <t>C 19</t>
  </si>
  <si>
    <t>B 45</t>
  </si>
  <si>
    <t>B 30</t>
  </si>
  <si>
    <t>NA</t>
  </si>
  <si>
    <t>D 22</t>
  </si>
  <si>
    <t>F 02</t>
  </si>
  <si>
    <t>D 11</t>
  </si>
  <si>
    <t>F 57</t>
  </si>
  <si>
    <t>Totontepec</t>
  </si>
  <si>
    <t>B 50</t>
  </si>
  <si>
    <t>C 04</t>
  </si>
  <si>
    <t>F 43</t>
  </si>
  <si>
    <t>D 61</t>
  </si>
  <si>
    <t>F 23</t>
  </si>
  <si>
    <t>C 08</t>
  </si>
  <si>
    <t>C 30</t>
  </si>
  <si>
    <t>D 104</t>
  </si>
  <si>
    <t>F 48</t>
  </si>
  <si>
    <t>B 26</t>
  </si>
  <si>
    <t>C 13</t>
  </si>
  <si>
    <t>D 103</t>
  </si>
  <si>
    <t>F 15</t>
  </si>
  <si>
    <t>D 83</t>
  </si>
  <si>
    <t>F 40</t>
  </si>
  <si>
    <t>B 12</t>
  </si>
  <si>
    <t>D 19</t>
  </si>
  <si>
    <t>F 46</t>
  </si>
  <si>
    <t>F 18</t>
  </si>
  <si>
    <t>B 84</t>
  </si>
  <si>
    <t>C 18</t>
  </si>
  <si>
    <t>F 35</t>
  </si>
  <si>
    <t>B 52</t>
  </si>
  <si>
    <t>x</t>
  </si>
  <si>
    <t>B 72</t>
  </si>
  <si>
    <t>C 21</t>
  </si>
  <si>
    <t>D 01</t>
  </si>
  <si>
    <t>D 82</t>
  </si>
  <si>
    <t>F 07</t>
  </si>
  <si>
    <t>C 01</t>
  </si>
  <si>
    <t>B 79</t>
  </si>
  <si>
    <t>B 56</t>
  </si>
  <si>
    <t>D 38</t>
  </si>
  <si>
    <t>F 33</t>
  </si>
  <si>
    <t>D 78</t>
  </si>
  <si>
    <t>B 75</t>
  </si>
  <si>
    <t>D 54</t>
  </si>
  <si>
    <t>F 44</t>
  </si>
  <si>
    <t>B 66</t>
  </si>
  <si>
    <t>C 29</t>
  </si>
  <si>
    <t>D 92</t>
  </si>
  <si>
    <t>F 10</t>
  </si>
  <si>
    <t>D 108</t>
  </si>
  <si>
    <t>C 10</t>
  </si>
  <si>
    <t>B 21</t>
  </si>
  <si>
    <t>D 60</t>
  </si>
  <si>
    <t>F 25</t>
  </si>
  <si>
    <t>D 94</t>
  </si>
  <si>
    <t>F 16</t>
  </si>
  <si>
    <t>B 47</t>
  </si>
  <si>
    <t>C 23</t>
  </si>
  <si>
    <t>F 27</t>
  </si>
  <si>
    <t>C 34</t>
  </si>
  <si>
    <t>B 08</t>
  </si>
  <si>
    <t>B 38</t>
  </si>
  <si>
    <t>C 22</t>
  </si>
  <si>
    <t>D 101</t>
  </si>
  <si>
    <t>F 39</t>
  </si>
  <si>
    <t>F 28</t>
  </si>
  <si>
    <t>B 70</t>
  </si>
  <si>
    <t>B 61</t>
  </si>
  <si>
    <t>F 31</t>
  </si>
  <si>
    <t>D 96</t>
  </si>
  <si>
    <t>F 45</t>
  </si>
  <si>
    <t>C 15</t>
  </si>
  <si>
    <t>C 35</t>
  </si>
  <si>
    <t>D 05</t>
  </si>
  <si>
    <t>B 11</t>
  </si>
  <si>
    <t>D 84</t>
  </si>
  <si>
    <t>D 51</t>
  </si>
  <si>
    <t>F 56</t>
  </si>
  <si>
    <t>B 17</t>
  </si>
  <si>
    <t>B73</t>
  </si>
  <si>
    <t>D 07</t>
  </si>
  <si>
    <t>F 30</t>
  </si>
  <si>
    <t>F 24</t>
  </si>
  <si>
    <t>C 12</t>
  </si>
  <si>
    <t>D 112</t>
  </si>
  <si>
    <t>D 36</t>
  </si>
  <si>
    <t>C 03</t>
  </si>
  <si>
    <t>B 65</t>
  </si>
  <si>
    <t>B 14</t>
  </si>
  <si>
    <t>PH207</t>
  </si>
  <si>
    <t>D 33</t>
  </si>
  <si>
    <t>D 62</t>
  </si>
  <si>
    <t>F 06</t>
  </si>
  <si>
    <t>C 24</t>
  </si>
  <si>
    <t>B 43</t>
  </si>
  <si>
    <t>C 26</t>
  </si>
  <si>
    <t>D 85</t>
  </si>
  <si>
    <t>F 29</t>
  </si>
  <si>
    <t>D 114</t>
  </si>
  <si>
    <t>B 22</t>
  </si>
  <si>
    <t>B 01</t>
  </si>
  <si>
    <t>F 50</t>
  </si>
  <si>
    <t>C 28</t>
  </si>
  <si>
    <t>B 44</t>
  </si>
  <si>
    <t>B 29</t>
  </si>
  <si>
    <t>C 05</t>
  </si>
  <si>
    <t>F 04</t>
  </si>
  <si>
    <t>LH82</t>
  </si>
  <si>
    <t>F 03</t>
  </si>
  <si>
    <t>C 17</t>
  </si>
  <si>
    <t>B 60</t>
  </si>
  <si>
    <t>D 40</t>
  </si>
  <si>
    <t>F 17</t>
  </si>
  <si>
    <t>B 31</t>
  </si>
  <si>
    <t>B 71</t>
  </si>
  <si>
    <t>D 63</t>
  </si>
  <si>
    <t>D 76</t>
  </si>
  <si>
    <t>B 63</t>
  </si>
  <si>
    <t>D 26</t>
  </si>
  <si>
    <t>C 06</t>
  </si>
  <si>
    <t>B 23</t>
  </si>
  <si>
    <t>F 20</t>
  </si>
  <si>
    <t>D 17</t>
  </si>
  <si>
    <t>F 47</t>
  </si>
  <si>
    <t>B 34</t>
  </si>
  <si>
    <t>B 68</t>
  </si>
  <si>
    <t>D 65</t>
  </si>
  <si>
    <t>D 43</t>
  </si>
  <si>
    <t>B 27</t>
  </si>
  <si>
    <t>B 76</t>
  </si>
  <si>
    <t>D 105</t>
  </si>
  <si>
    <t>D 31</t>
  </si>
  <si>
    <t>B 35</t>
  </si>
  <si>
    <t>D 16</t>
  </si>
  <si>
    <t>D 106</t>
  </si>
  <si>
    <t>F 01</t>
  </si>
  <si>
    <t>B 37</t>
  </si>
  <si>
    <t>F 08</t>
  </si>
  <si>
    <t>F 22</t>
  </si>
  <si>
    <t>B 80</t>
  </si>
  <si>
    <t>B 24</t>
  </si>
  <si>
    <t>D 53</t>
  </si>
  <si>
    <t>B 15</t>
  </si>
  <si>
    <t>D 66</t>
  </si>
  <si>
    <t>Mo17</t>
  </si>
  <si>
    <t>D 90</t>
  </si>
  <si>
    <t>F 14</t>
  </si>
  <si>
    <t>B 58</t>
  </si>
  <si>
    <t>C 02</t>
  </si>
  <si>
    <t>D 28</t>
  </si>
  <si>
    <t>D 89</t>
  </si>
  <si>
    <t>B 82</t>
  </si>
  <si>
    <t>B 85</t>
  </si>
  <si>
    <t>D 110</t>
  </si>
  <si>
    <t>D 20</t>
  </si>
  <si>
    <t>D 32</t>
  </si>
  <si>
    <t>F 37</t>
  </si>
  <si>
    <t>B 51</t>
  </si>
  <si>
    <t>B 77</t>
  </si>
  <si>
    <t>F 32</t>
  </si>
  <si>
    <t>D 13</t>
  </si>
  <si>
    <t>B 53</t>
  </si>
  <si>
    <t>D 27</t>
  </si>
  <si>
    <t>B 36</t>
  </si>
  <si>
    <t>D 69</t>
  </si>
  <si>
    <t>D 80</t>
  </si>
  <si>
    <t>B 62</t>
  </si>
  <si>
    <t>D 118</t>
  </si>
  <si>
    <t>D 46</t>
  </si>
  <si>
    <t>B 86</t>
  </si>
  <si>
    <t>B 13</t>
  </si>
  <si>
    <t>F 53</t>
  </si>
  <si>
    <t>F 34</t>
  </si>
  <si>
    <t>B 49</t>
  </si>
  <si>
    <t>D 30</t>
  </si>
  <si>
    <t>D 49</t>
  </si>
  <si>
    <t>D 119</t>
  </si>
  <si>
    <t>D 79</t>
  </si>
  <si>
    <t>F 59</t>
  </si>
  <si>
    <t>D 15</t>
  </si>
  <si>
    <t>F 26</t>
  </si>
  <si>
    <t>B 20</t>
  </si>
  <si>
    <t>B 46</t>
  </si>
  <si>
    <t>F 11</t>
  </si>
  <si>
    <t>D 77</t>
  </si>
  <si>
    <t>D 87</t>
  </si>
  <si>
    <t>D 86</t>
  </si>
  <si>
    <t>B 64</t>
  </si>
  <si>
    <t>D 59</t>
  </si>
  <si>
    <t>F 49</t>
  </si>
  <si>
    <t>F 54</t>
  </si>
  <si>
    <t>B 54</t>
  </si>
  <si>
    <t>D 93</t>
  </si>
  <si>
    <t>D 72</t>
  </si>
  <si>
    <t>B 59</t>
  </si>
  <si>
    <t>F 58</t>
  </si>
  <si>
    <t>B 55</t>
  </si>
  <si>
    <t>D 24</t>
  </si>
  <si>
    <t>F 42</t>
  </si>
  <si>
    <t>F 21</t>
  </si>
  <si>
    <t>D 55</t>
  </si>
  <si>
    <t>D 25</t>
  </si>
  <si>
    <t>D 74</t>
  </si>
  <si>
    <t>F 12</t>
  </si>
  <si>
    <t>D 58</t>
  </si>
  <si>
    <t>D 117</t>
  </si>
  <si>
    <t>D 48</t>
  </si>
  <si>
    <t>F 51</t>
  </si>
  <si>
    <t>B 33</t>
  </si>
  <si>
    <t>B 19</t>
  </si>
  <si>
    <t>D 97</t>
  </si>
  <si>
    <t>B 74</t>
  </si>
  <si>
    <t>D 99</t>
  </si>
  <si>
    <t>D 102</t>
  </si>
  <si>
    <t>B 78</t>
  </si>
  <si>
    <t>D 91</t>
  </si>
  <si>
    <t>F 05</t>
  </si>
  <si>
    <t>F 41</t>
  </si>
  <si>
    <t>B 57</t>
  </si>
  <si>
    <t>D 73</t>
  </si>
  <si>
    <t>F 55</t>
  </si>
  <si>
    <t>D 71</t>
  </si>
  <si>
    <t>B 04</t>
  </si>
  <si>
    <t>B 16</t>
  </si>
  <si>
    <t>D 42</t>
  </si>
  <si>
    <t>D 08</t>
  </si>
  <si>
    <t>B 18</t>
  </si>
  <si>
    <t>D 111</t>
  </si>
  <si>
    <t>D 44</t>
  </si>
  <si>
    <t>B 10</t>
  </si>
  <si>
    <t>B 69</t>
  </si>
  <si>
    <t>D 39</t>
  </si>
  <si>
    <t>B 32</t>
  </si>
  <si>
    <t>F 38</t>
  </si>
  <si>
    <t>D 37</t>
  </si>
  <si>
    <t>D 14</t>
  </si>
  <si>
    <t>D 21</t>
  </si>
  <si>
    <t>D 116</t>
  </si>
  <si>
    <t>D 64</t>
  </si>
  <si>
    <t>B 67</t>
  </si>
  <si>
    <t>D 113</t>
  </si>
  <si>
    <t>B 03</t>
  </si>
  <si>
    <t>D 57</t>
  </si>
  <si>
    <t>D 109</t>
  </si>
  <si>
    <t>D 29</t>
  </si>
  <si>
    <t>D 67</t>
  </si>
  <si>
    <t>D 12</t>
  </si>
  <si>
    <t>D 04</t>
  </si>
  <si>
    <t>D 10</t>
  </si>
  <si>
    <t>D 95</t>
  </si>
  <si>
    <t>B 06</t>
  </si>
  <si>
    <t>D 23</t>
  </si>
  <si>
    <t>B 05</t>
  </si>
  <si>
    <t>D 75</t>
  </si>
  <si>
    <t>D 47</t>
  </si>
  <si>
    <t>D 52</t>
  </si>
  <si>
    <t>D 02</t>
  </si>
  <si>
    <t>D 98</t>
  </si>
  <si>
    <t>D 35</t>
  </si>
  <si>
    <t>D 100</t>
  </si>
  <si>
    <t>D 68</t>
  </si>
  <si>
    <t>--</t>
  </si>
  <si>
    <t>D 09</t>
  </si>
  <si>
    <t>D 107</t>
  </si>
  <si>
    <t>D 45</t>
  </si>
  <si>
    <t>D 06</t>
  </si>
  <si>
    <t>D 50</t>
  </si>
  <si>
    <t>D 56</t>
  </si>
  <si>
    <t>D 34</t>
  </si>
  <si>
    <t>D 70</t>
  </si>
  <si>
    <t>PDM</t>
  </si>
  <si>
    <t>PTN</t>
  </si>
  <si>
    <t>GDM</t>
  </si>
  <si>
    <t>GTN</t>
  </si>
  <si>
    <t>AR</t>
  </si>
  <si>
    <t>15NT3</t>
  </si>
  <si>
    <t>15NT2</t>
  </si>
  <si>
    <t>15NT1</t>
  </si>
  <si>
    <t>DPS</t>
  </si>
  <si>
    <t>DT</t>
  </si>
  <si>
    <t>SC</t>
  </si>
  <si>
    <t>Plot</t>
  </si>
  <si>
    <t>Predicted</t>
  </si>
  <si>
    <t>B</t>
  </si>
  <si>
    <t>D</t>
  </si>
  <si>
    <t>C</t>
  </si>
  <si>
    <t>F</t>
  </si>
  <si>
    <t>T</t>
  </si>
  <si>
    <t>N</t>
  </si>
  <si>
    <t>TB</t>
  </si>
  <si>
    <t>TC</t>
  </si>
  <si>
    <t>TD</t>
  </si>
  <si>
    <t>TF</t>
  </si>
  <si>
    <t>TFamily</t>
  </si>
  <si>
    <t>Residuals</t>
  </si>
  <si>
    <t>d15N Outliers = Columns 3, 5, 7, 9, 11</t>
  </si>
  <si>
    <t>Outliers Removed prior to Regression</t>
  </si>
  <si>
    <t>p-value = 0.129</t>
  </si>
  <si>
    <t>p-value = 0.0543</t>
  </si>
  <si>
    <t>p-value = 0.117</t>
  </si>
  <si>
    <t>p-value = 0.467</t>
  </si>
  <si>
    <t>p-value = 0.38</t>
  </si>
  <si>
    <t>p-value = 0.139</t>
  </si>
  <si>
    <t>p-value = 0.801</t>
  </si>
  <si>
    <t>p-value = 0.727</t>
  </si>
  <si>
    <t>15T2R</t>
  </si>
  <si>
    <t>15NT1R</t>
  </si>
  <si>
    <t>15NT3R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</si>
</sst>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0.00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 applyNumberFormat="1"/>
    <xf numFmtId="2" fontId="0" fillId="0" borderId="0" xfId="0" applyNumberFormat="1" applyFont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4" fontId="1" fillId="0" borderId="0" xfId="0" applyNumberFormat="1" applyFont="1"/>
    <xf numFmtId="165" fontId="0" fillId="0" borderId="0" xfId="0" applyNumberFormat="1" applyBorder="1"/>
    <xf numFmtId="0" fontId="0" fillId="0" borderId="0" xfId="0" applyFill="1" applyBorder="1" applyAlignment="1">
      <alignment horizontal="center"/>
    </xf>
    <xf numFmtId="2" fontId="0" fillId="0" borderId="0" xfId="0" quotePrefix="1" applyNumberFormat="1"/>
    <xf numFmtId="0" fontId="2" fillId="0" borderId="0" xfId="0" applyNumberFormat="1" applyFont="1"/>
    <xf numFmtId="0" fontId="0" fillId="0" borderId="0" xfId="0" quotePrefix="1" applyNumberFormat="1"/>
    <xf numFmtId="165" fontId="0" fillId="0" borderId="0" xfId="0" applyNumberFormat="1"/>
    <xf numFmtId="0" fontId="0" fillId="0" borderId="0" xfId="0" applyFont="1"/>
    <xf numFmtId="2" fontId="0" fillId="0" borderId="0" xfId="0" quotePrefix="1" applyNumberFormat="1" applyBorder="1"/>
    <xf numFmtId="0" fontId="0" fillId="2" borderId="0" xfId="0" applyFill="1"/>
    <xf numFmtId="2" fontId="0" fillId="2" borderId="0" xfId="0" applyNumberFormat="1" applyFill="1"/>
    <xf numFmtId="0" fontId="0" fillId="2" borderId="0" xfId="0" applyFill="1" applyBorder="1" applyAlignment="1">
      <alignment horizontal="center"/>
    </xf>
    <xf numFmtId="0" fontId="0" fillId="2" borderId="0" xfId="0" applyNumberFormat="1" applyFill="1"/>
    <xf numFmtId="164" fontId="1" fillId="2" borderId="0" xfId="0" applyNumberFormat="1" applyFont="1" applyFill="1"/>
    <xf numFmtId="2" fontId="0" fillId="2" borderId="0" xfId="0" applyNumberFormat="1" applyFill="1" applyBorder="1"/>
    <xf numFmtId="0" fontId="0" fillId="2" borderId="0" xfId="0" applyFill="1" applyBorder="1"/>
    <xf numFmtId="165" fontId="0" fillId="2" borderId="0" xfId="0" applyNumberFormat="1" applyFill="1" applyBorder="1"/>
    <xf numFmtId="2" fontId="0" fillId="2" borderId="0" xfId="0" applyNumberFormat="1" applyFont="1" applyFill="1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  <xf numFmtId="164" fontId="1" fillId="0" borderId="0" xfId="0" applyNumberFormat="1" applyFont="1" applyFill="1"/>
    <xf numFmtId="2" fontId="0" fillId="0" borderId="0" xfId="0" applyNumberFormat="1" applyFill="1" applyBorder="1"/>
    <xf numFmtId="0" fontId="0" fillId="0" borderId="0" xfId="0" applyFill="1" applyBorder="1"/>
    <xf numFmtId="165" fontId="0" fillId="0" borderId="0" xfId="0" applyNumberFormat="1" applyFill="1" applyBorder="1"/>
    <xf numFmtId="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</a:t>
            </a:r>
            <a:r>
              <a:rPr lang="en-US" baseline="0"/>
              <a:t> d15NT1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'1_QTL_AllFamilies'!$L$2:$L$688</c:f>
              <c:numCache>
                <c:formatCode>##0.00</c:formatCode>
                <c:ptCount val="6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 formatCode="0.00">
                  <c:v>6.376456249653557</c:v>
                </c:pt>
                <c:pt idx="13" formatCode="0.00">
                  <c:v>35.63368272813181</c:v>
                </c:pt>
                <c:pt idx="14" formatCode="0.00">
                  <c:v>47.1104043465291</c:v>
                </c:pt>
                <c:pt idx="15" formatCode="0.00">
                  <c:v>21.45787208883709</c:v>
                </c:pt>
                <c:pt idx="16" formatCode="0.00">
                  <c:v>59.93325608052027</c:v>
                </c:pt>
                <c:pt idx="17" formatCode="0.00">
                  <c:v>8.208995949041423</c:v>
                </c:pt>
                <c:pt idx="18" formatCode="0.00">
                  <c:v>45.21113635800663</c:v>
                </c:pt>
                <c:pt idx="19" formatCode="0.00">
                  <c:v>-14.41946831585075</c:v>
                </c:pt>
                <c:pt idx="20" formatCode="0.00">
                  <c:v>21.63561542434707</c:v>
                </c:pt>
                <c:pt idx="21" formatCode="0.00">
                  <c:v>4.045470406376751</c:v>
                </c:pt>
                <c:pt idx="22" formatCode="0.00">
                  <c:v>56.57353561398193</c:v>
                </c:pt>
                <c:pt idx="23" formatCode="0.00">
                  <c:v>-3.654306743191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 formatCode="0.00">
                  <c:v>-6.027374005889484</c:v>
                </c:pt>
                <c:pt idx="37" formatCode="0.00">
                  <c:v>4.773108779992426</c:v>
                </c:pt>
                <c:pt idx="38" formatCode="0.00">
                  <c:v>-12.11658823867053</c:v>
                </c:pt>
                <c:pt idx="39" formatCode="0.00">
                  <c:v>88.47190501800644</c:v>
                </c:pt>
                <c:pt idx="40" formatCode="0.00">
                  <c:v>45.72970102933213</c:v>
                </c:pt>
                <c:pt idx="41" formatCode="0.00">
                  <c:v>-7.377967186361772</c:v>
                </c:pt>
                <c:pt idx="42" formatCode="0.00">
                  <c:v>10.07448479458422</c:v>
                </c:pt>
                <c:pt idx="43" formatCode="0.00">
                  <c:v>-24.21555819500104</c:v>
                </c:pt>
                <c:pt idx="44" formatCode="0.00">
                  <c:v>-10.92352084512304</c:v>
                </c:pt>
                <c:pt idx="45" formatCode="0.00">
                  <c:v>-19.32192683233653</c:v>
                </c:pt>
                <c:pt idx="46" formatCode="0.00">
                  <c:v>-31.08928244059429</c:v>
                </c:pt>
                <c:pt idx="47" formatCode="0.00">
                  <c:v>-23.66409730645184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 formatCode="0.00">
                  <c:v>-12.00372954468446</c:v>
                </c:pt>
                <c:pt idx="61" formatCode="0.00">
                  <c:v>-41.04592000588013</c:v>
                </c:pt>
                <c:pt idx="62" formatCode="0.00">
                  <c:v>-28.98883152244407</c:v>
                </c:pt>
                <c:pt idx="63" formatCode="0.00">
                  <c:v>1.252771662590021</c:v>
                </c:pt>
                <c:pt idx="64" formatCode="0.00">
                  <c:v>2.873666653823264</c:v>
                </c:pt>
                <c:pt idx="65" formatCode="0.00">
                  <c:v>-29.9529347153597</c:v>
                </c:pt>
                <c:pt idx="66" formatCode="0.00">
                  <c:v>-0.683685336234276</c:v>
                </c:pt>
                <c:pt idx="67" formatCode="0.00">
                  <c:v>-19.12139894057671</c:v>
                </c:pt>
                <c:pt idx="68" formatCode="0.00">
                  <c:v>-7.347505052989916</c:v>
                </c:pt>
                <c:pt idx="69" formatCode="0.00">
                  <c:v>-1.091112822706151</c:v>
                </c:pt>
                <c:pt idx="70" formatCode="0.00">
                  <c:v>-23.86412216806178</c:v>
                </c:pt>
                <c:pt idx="71" formatCode="0.00">
                  <c:v>-16.1011085282955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 formatCode="0.00">
                  <c:v>-41.13857528313384</c:v>
                </c:pt>
                <c:pt idx="85" formatCode="0.00">
                  <c:v>-14.89585822830701</c:v>
                </c:pt>
                <c:pt idx="86" formatCode="0.00">
                  <c:v>-13.55755402293349</c:v>
                </c:pt>
                <c:pt idx="87" formatCode="0.00">
                  <c:v>-27.54241430464002</c:v>
                </c:pt>
                <c:pt idx="88" formatCode="0.00">
                  <c:v>12.68995536616104</c:v>
                </c:pt>
                <c:pt idx="89" formatCode="0.00">
                  <c:v>-13.13541494380559</c:v>
                </c:pt>
                <c:pt idx="90" formatCode="0.00">
                  <c:v>0.0</c:v>
                </c:pt>
                <c:pt idx="91" formatCode="0.00">
                  <c:v>-6.115057626636542</c:v>
                </c:pt>
                <c:pt idx="92" formatCode="0.00">
                  <c:v>22.24433672763236</c:v>
                </c:pt>
                <c:pt idx="93" formatCode="0.00">
                  <c:v>-4.190559675151988</c:v>
                </c:pt>
                <c:pt idx="94" formatCode="0.00">
                  <c:v>-15.12589269745295</c:v>
                </c:pt>
                <c:pt idx="95" formatCode="0.00">
                  <c:v>4.632911283555984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 formatCode="0.00">
                  <c:v>-41.53257151920988</c:v>
                </c:pt>
                <c:pt idx="109" formatCode="0.00">
                  <c:v>-14.42644846510672</c:v>
                </c:pt>
                <c:pt idx="110" formatCode="0.00">
                  <c:v>-46.8689663935038</c:v>
                </c:pt>
                <c:pt idx="111" formatCode="0.00">
                  <c:v>-10.79465196227041</c:v>
                </c:pt>
                <c:pt idx="112" formatCode="0.00">
                  <c:v>3.037565511136705</c:v>
                </c:pt>
                <c:pt idx="113" formatCode="0.00">
                  <c:v>29.84188785379266</c:v>
                </c:pt>
                <c:pt idx="114">
                  <c:v>0.0</c:v>
                </c:pt>
                <c:pt idx="115" formatCode="0.00">
                  <c:v>30.34128948867996</c:v>
                </c:pt>
                <c:pt idx="116" formatCode="0.00">
                  <c:v>-11.28764756597702</c:v>
                </c:pt>
                <c:pt idx="117" formatCode="0.00">
                  <c:v>-3.203666870956965</c:v>
                </c:pt>
                <c:pt idx="118" formatCode="0.00">
                  <c:v>10.95904942465829</c:v>
                </c:pt>
                <c:pt idx="119" formatCode="0.00">
                  <c:v>-28.43148804765727</c:v>
                </c:pt>
                <c:pt idx="120" formatCode="0.00">
                  <c:v>-2.905494429245792</c:v>
                </c:pt>
                <c:pt idx="121" formatCode="0.00">
                  <c:v>17.79931840766496</c:v>
                </c:pt>
                <c:pt idx="122" formatCode="0.00">
                  <c:v>-1.796643686317211</c:v>
                </c:pt>
                <c:pt idx="123" formatCode="0.00">
                  <c:v>9.43601212746674</c:v>
                </c:pt>
                <c:pt idx="124" formatCode="0.00">
                  <c:v>49.76313741260317</c:v>
                </c:pt>
                <c:pt idx="125" formatCode="0.00">
                  <c:v>39.91035709591584</c:v>
                </c:pt>
                <c:pt idx="126" formatCode="0.00">
                  <c:v>7.105193558024183</c:v>
                </c:pt>
                <c:pt idx="127" formatCode="0.00">
                  <c:v>-17.57580212663255</c:v>
                </c:pt>
                <c:pt idx="128" formatCode="0.00">
                  <c:v>18.65572258917696</c:v>
                </c:pt>
                <c:pt idx="129" formatCode="0.00">
                  <c:v>-13.00668615978616</c:v>
                </c:pt>
                <c:pt idx="130" formatCode="0.00">
                  <c:v>1.119923831853612</c:v>
                </c:pt>
                <c:pt idx="131" formatCode="0.00">
                  <c:v>-18.31322571803365</c:v>
                </c:pt>
                <c:pt idx="132" formatCode="0.00">
                  <c:v>2.014664261537532</c:v>
                </c:pt>
                <c:pt idx="133" formatCode="0.00">
                  <c:v>12.88464522476265</c:v>
                </c:pt>
                <c:pt idx="134" formatCode="0.00">
                  <c:v>36.98011413957527</c:v>
                </c:pt>
                <c:pt idx="135" formatCode="0.00">
                  <c:v>14.7992308597355</c:v>
                </c:pt>
                <c:pt idx="136" formatCode="0.00">
                  <c:v>-1.761788346473423</c:v>
                </c:pt>
                <c:pt idx="137" formatCode="0.00">
                  <c:v>6.85445615251848</c:v>
                </c:pt>
                <c:pt idx="138" formatCode="0.00">
                  <c:v>1.214114158733921</c:v>
                </c:pt>
                <c:pt idx="139" formatCode="0.00">
                  <c:v>8.864228274675625</c:v>
                </c:pt>
                <c:pt idx="140" formatCode="0.00">
                  <c:v>33.94946105723844</c:v>
                </c:pt>
                <c:pt idx="141" formatCode="0.00">
                  <c:v>26.14712761114009</c:v>
                </c:pt>
                <c:pt idx="142" formatCode="0.00">
                  <c:v>5.622012189071924</c:v>
                </c:pt>
                <c:pt idx="143" formatCode="0.00">
                  <c:v>18.37916294001067</c:v>
                </c:pt>
                <c:pt idx="144" formatCode="0.00">
                  <c:v>17.58839281716986</c:v>
                </c:pt>
                <c:pt idx="145" formatCode="0.00">
                  <c:v>1.615747853993071</c:v>
                </c:pt>
                <c:pt idx="146" formatCode="0.00">
                  <c:v>-3.92632495230167</c:v>
                </c:pt>
                <c:pt idx="147" formatCode="0.00">
                  <c:v>13.92832710103031</c:v>
                </c:pt>
                <c:pt idx="148" formatCode="0.00">
                  <c:v>0.966215384646688</c:v>
                </c:pt>
                <c:pt idx="149" formatCode="0.00">
                  <c:v>14.66008014989681</c:v>
                </c:pt>
                <c:pt idx="150" formatCode="0.00">
                  <c:v>23.98639693415531</c:v>
                </c:pt>
                <c:pt idx="151" formatCode="0.00">
                  <c:v>-13.96963066337101</c:v>
                </c:pt>
                <c:pt idx="152" formatCode="0.00">
                  <c:v>27.12183315292104</c:v>
                </c:pt>
                <c:pt idx="153" formatCode="0.00">
                  <c:v>-0.233222700057198</c:v>
                </c:pt>
                <c:pt idx="154" formatCode="0.00">
                  <c:v>-17.98983861099224</c:v>
                </c:pt>
                <c:pt idx="155" formatCode="0.00">
                  <c:v>-15.33566141058799</c:v>
                </c:pt>
                <c:pt idx="156" formatCode="0.00">
                  <c:v>-5.100032975218056</c:v>
                </c:pt>
                <c:pt idx="157" formatCode="0.00">
                  <c:v>5.011565312698224</c:v>
                </c:pt>
                <c:pt idx="158" formatCode="0.00">
                  <c:v>-16.22131257805442</c:v>
                </c:pt>
                <c:pt idx="159" formatCode="0.00">
                  <c:v>26.90743378815111</c:v>
                </c:pt>
                <c:pt idx="160" formatCode="0.00">
                  <c:v>23.00275025150481</c:v>
                </c:pt>
                <c:pt idx="161" formatCode="0.00">
                  <c:v>0.147329555712361</c:v>
                </c:pt>
                <c:pt idx="162" formatCode="0.00">
                  <c:v>11.7317717459625</c:v>
                </c:pt>
                <c:pt idx="163" formatCode="0.00">
                  <c:v>-5.370219066048591</c:v>
                </c:pt>
                <c:pt idx="164" formatCode="0.00">
                  <c:v>31.47527615284599</c:v>
                </c:pt>
                <c:pt idx="165" formatCode="0.00">
                  <c:v>6.386375449934021</c:v>
                </c:pt>
                <c:pt idx="166" formatCode="0.00">
                  <c:v>0.13121521436446</c:v>
                </c:pt>
                <c:pt idx="167" formatCode="0.00">
                  <c:v>-32.35299658049641</c:v>
                </c:pt>
                <c:pt idx="168" formatCode="0.00">
                  <c:v>26.58513683795464</c:v>
                </c:pt>
                <c:pt idx="169" formatCode="0.00">
                  <c:v>0.0</c:v>
                </c:pt>
                <c:pt idx="170" formatCode="0.00">
                  <c:v>-12.82561445851852</c:v>
                </c:pt>
                <c:pt idx="171" formatCode="0.00">
                  <c:v>-7.247331357310884</c:v>
                </c:pt>
                <c:pt idx="172" formatCode="0.00">
                  <c:v>13.12581273030867</c:v>
                </c:pt>
                <c:pt idx="173" formatCode="0.00">
                  <c:v>-4.546461189688727</c:v>
                </c:pt>
                <c:pt idx="174" formatCode="0.00">
                  <c:v>18.4267232459476</c:v>
                </c:pt>
                <c:pt idx="175" formatCode="0.00">
                  <c:v>12.72355695947185</c:v>
                </c:pt>
                <c:pt idx="176" formatCode="0.00">
                  <c:v>-7.428554443096445</c:v>
                </c:pt>
                <c:pt idx="177" formatCode="0.00">
                  <c:v>11.24229948124483</c:v>
                </c:pt>
                <c:pt idx="178" formatCode="0.00">
                  <c:v>-16.51703125785771</c:v>
                </c:pt>
                <c:pt idx="179" formatCode="0.00">
                  <c:v>-39.30325713333008</c:v>
                </c:pt>
                <c:pt idx="180" formatCode="0.00">
                  <c:v>-0.968975328666957</c:v>
                </c:pt>
                <c:pt idx="181" formatCode="0.00">
                  <c:v>-18.86747996233075</c:v>
                </c:pt>
                <c:pt idx="182" formatCode="0.00">
                  <c:v>-11.59684281441703</c:v>
                </c:pt>
                <c:pt idx="183" formatCode="0.00">
                  <c:v>17.98889243550533</c:v>
                </c:pt>
                <c:pt idx="184" formatCode="0.00">
                  <c:v>-16.38692536386434</c:v>
                </c:pt>
                <c:pt idx="185" formatCode="0.00">
                  <c:v>0.0</c:v>
                </c:pt>
                <c:pt idx="186" formatCode="0.00">
                  <c:v>-2.016214970766597</c:v>
                </c:pt>
                <c:pt idx="187" formatCode="0.00">
                  <c:v>44.00723971073415</c:v>
                </c:pt>
                <c:pt idx="188" formatCode="0.00">
                  <c:v>40.68978758125272</c:v>
                </c:pt>
                <c:pt idx="189" formatCode="0.00">
                  <c:v>-21.9036280274896</c:v>
                </c:pt>
                <c:pt idx="190" formatCode="0.00">
                  <c:v>-11.96963678936267</c:v>
                </c:pt>
                <c:pt idx="191" formatCode="0.00">
                  <c:v>-36.58545598625922</c:v>
                </c:pt>
                <c:pt idx="192" formatCode="0.00">
                  <c:v>0.0</c:v>
                </c:pt>
                <c:pt idx="193" formatCode="0.00">
                  <c:v>0.0</c:v>
                </c:pt>
                <c:pt idx="194" formatCode="0.00">
                  <c:v>-26.06926388086957</c:v>
                </c:pt>
                <c:pt idx="195" formatCode="0.00">
                  <c:v>0.0</c:v>
                </c:pt>
                <c:pt idx="196" formatCode="0.00">
                  <c:v>26.7874888517988</c:v>
                </c:pt>
                <c:pt idx="197" formatCode="0.00">
                  <c:v>0.0</c:v>
                </c:pt>
                <c:pt idx="198" formatCode="0.00">
                  <c:v>21.51483806456505</c:v>
                </c:pt>
                <c:pt idx="199" formatCode="0.00">
                  <c:v>14.08621774996648</c:v>
                </c:pt>
                <c:pt idx="200" formatCode="0.00">
                  <c:v>0.0</c:v>
                </c:pt>
                <c:pt idx="201" formatCode="0.00">
                  <c:v>-7.230845784944932</c:v>
                </c:pt>
                <c:pt idx="202" formatCode="0.00">
                  <c:v>-10.19641316094777</c:v>
                </c:pt>
                <c:pt idx="203" formatCode="0.00">
                  <c:v>-22.92348674781118</c:v>
                </c:pt>
                <c:pt idx="204" formatCode="0.00">
                  <c:v>6.716904748324538</c:v>
                </c:pt>
                <c:pt idx="205" formatCode="0.00">
                  <c:v>-28.2260249923479</c:v>
                </c:pt>
                <c:pt idx="206" formatCode="0.00">
                  <c:v>0.0</c:v>
                </c:pt>
                <c:pt idx="207" formatCode="0.00">
                  <c:v>32.65899966340427</c:v>
                </c:pt>
                <c:pt idx="208" formatCode="0.00">
                  <c:v>-19.65193339266926</c:v>
                </c:pt>
                <c:pt idx="209" formatCode="0.00">
                  <c:v>21.37666997245995</c:v>
                </c:pt>
                <c:pt idx="210" formatCode="0.00">
                  <c:v>7.608771137226895</c:v>
                </c:pt>
                <c:pt idx="211" formatCode="0.00">
                  <c:v>18.48236226270303</c:v>
                </c:pt>
                <c:pt idx="212" formatCode="0.00">
                  <c:v>15.42677006499056</c:v>
                </c:pt>
                <c:pt idx="213" formatCode="0.00">
                  <c:v>-22.09447000892878</c:v>
                </c:pt>
                <c:pt idx="214" formatCode="0.00">
                  <c:v>6.728075398531686</c:v>
                </c:pt>
                <c:pt idx="215" formatCode="0.00">
                  <c:v>-8.648621697230681</c:v>
                </c:pt>
                <c:pt idx="216" formatCode="0.00">
                  <c:v>-46.7966629995151</c:v>
                </c:pt>
                <c:pt idx="217" formatCode="0.00">
                  <c:v>0.0</c:v>
                </c:pt>
                <c:pt idx="218" formatCode="0.00">
                  <c:v>0.0</c:v>
                </c:pt>
                <c:pt idx="219" formatCode="0.00">
                  <c:v>0.0</c:v>
                </c:pt>
                <c:pt idx="220" formatCode="0.00">
                  <c:v>31.88611447305175</c:v>
                </c:pt>
                <c:pt idx="221" formatCode="0.00">
                  <c:v>-14.6351187552164</c:v>
                </c:pt>
                <c:pt idx="222" formatCode="0.00">
                  <c:v>20.26872838160902</c:v>
                </c:pt>
                <c:pt idx="223" formatCode="0.00">
                  <c:v>39.33814764646402</c:v>
                </c:pt>
                <c:pt idx="224" formatCode="0.00">
                  <c:v>34.6008492550101</c:v>
                </c:pt>
                <c:pt idx="225" formatCode="0.00">
                  <c:v>35.55396606983183</c:v>
                </c:pt>
                <c:pt idx="226" formatCode="0.00">
                  <c:v>31.21899001638545</c:v>
                </c:pt>
                <c:pt idx="227" formatCode="0.00">
                  <c:v>35.35410130027802</c:v>
                </c:pt>
                <c:pt idx="228" formatCode="0.00">
                  <c:v>-32.54575143478695</c:v>
                </c:pt>
                <c:pt idx="229" formatCode="0.00">
                  <c:v>66.88908078411365</c:v>
                </c:pt>
                <c:pt idx="230" formatCode="0.00">
                  <c:v>8.601821250589921</c:v>
                </c:pt>
                <c:pt idx="231" formatCode="0.00">
                  <c:v>37.66813434113778</c:v>
                </c:pt>
                <c:pt idx="232" formatCode="0.00">
                  <c:v>-4.110750012366253</c:v>
                </c:pt>
                <c:pt idx="233" formatCode="0.00">
                  <c:v>31.49794809755669</c:v>
                </c:pt>
                <c:pt idx="234" formatCode="0.00">
                  <c:v>18.04807925776279</c:v>
                </c:pt>
                <c:pt idx="235" formatCode="0.00">
                  <c:v>-20.31291143375272</c:v>
                </c:pt>
                <c:pt idx="236" formatCode="0.00">
                  <c:v>35.01186069348584</c:v>
                </c:pt>
                <c:pt idx="237" formatCode="0.00">
                  <c:v>4.604119267876229</c:v>
                </c:pt>
                <c:pt idx="238" formatCode="0.00">
                  <c:v>24.63045033192576</c:v>
                </c:pt>
                <c:pt idx="239" formatCode="0.00">
                  <c:v>1.402384757846747</c:v>
                </c:pt>
                <c:pt idx="240" formatCode="0.00">
                  <c:v>21.38677044337672</c:v>
                </c:pt>
                <c:pt idx="241" formatCode="0.00">
                  <c:v>40.23804916048468</c:v>
                </c:pt>
                <c:pt idx="242" formatCode="0.00">
                  <c:v>-10.89192012693364</c:v>
                </c:pt>
                <c:pt idx="243" formatCode="0.00">
                  <c:v>0.0</c:v>
                </c:pt>
                <c:pt idx="244" formatCode="0.00">
                  <c:v>0.0</c:v>
                </c:pt>
                <c:pt idx="245" formatCode="0.00">
                  <c:v>-25.37575945624516</c:v>
                </c:pt>
                <c:pt idx="246" formatCode="0.00">
                  <c:v>17.85606344376588</c:v>
                </c:pt>
                <c:pt idx="247" formatCode="0.00">
                  <c:v>15.43892362535409</c:v>
                </c:pt>
                <c:pt idx="248" formatCode="0.00">
                  <c:v>21.88700313067345</c:v>
                </c:pt>
                <c:pt idx="249" formatCode="0.00">
                  <c:v>20.15139697287766</c:v>
                </c:pt>
                <c:pt idx="250" formatCode="0.00">
                  <c:v>24.18909009200058</c:v>
                </c:pt>
                <c:pt idx="251" formatCode="0.00">
                  <c:v>-7.93252058492999</c:v>
                </c:pt>
                <c:pt idx="252" formatCode="0.00">
                  <c:v>0.0</c:v>
                </c:pt>
                <c:pt idx="253" formatCode="0.00">
                  <c:v>0.0</c:v>
                </c:pt>
                <c:pt idx="254" formatCode="0.00">
                  <c:v>0.0</c:v>
                </c:pt>
                <c:pt idx="255" formatCode="0.00">
                  <c:v>-2.736052922282823</c:v>
                </c:pt>
                <c:pt idx="256" formatCode="0.00">
                  <c:v>0.0</c:v>
                </c:pt>
                <c:pt idx="257" formatCode="0.00">
                  <c:v>-40.92553574521619</c:v>
                </c:pt>
                <c:pt idx="258" formatCode="0.00">
                  <c:v>-27.64493067715918</c:v>
                </c:pt>
                <c:pt idx="259" formatCode="0.00">
                  <c:v>-17.55969262499016</c:v>
                </c:pt>
                <c:pt idx="260" formatCode="0.00">
                  <c:v>-29.90840847421936</c:v>
                </c:pt>
                <c:pt idx="261" formatCode="0.00">
                  <c:v>-15.33055363232739</c:v>
                </c:pt>
                <c:pt idx="262" formatCode="0.00">
                  <c:v>-8.127147199580534</c:v>
                </c:pt>
                <c:pt idx="263" formatCode="0.00">
                  <c:v>-11.9246044950912</c:v>
                </c:pt>
                <c:pt idx="264" formatCode="0.00">
                  <c:v>-11.87358102016067</c:v>
                </c:pt>
                <c:pt idx="265" formatCode="0.00">
                  <c:v>4.70664388967731</c:v>
                </c:pt>
                <c:pt idx="266" formatCode="0.00">
                  <c:v>2.323086067620693</c:v>
                </c:pt>
                <c:pt idx="267" formatCode="0.00">
                  <c:v>13.47622984435986</c:v>
                </c:pt>
                <c:pt idx="268" formatCode="0.00">
                  <c:v>-27.35003467089837</c:v>
                </c:pt>
                <c:pt idx="269" formatCode="0.00">
                  <c:v>-3.97347692839395</c:v>
                </c:pt>
                <c:pt idx="270" formatCode="0.00">
                  <c:v>11.79434647995983</c:v>
                </c:pt>
                <c:pt idx="271" formatCode="0.00">
                  <c:v>13.16211860687059</c:v>
                </c:pt>
                <c:pt idx="272" formatCode="0.00">
                  <c:v>19.70645877162848</c:v>
                </c:pt>
                <c:pt idx="273" formatCode="0.00">
                  <c:v>15.51377361812331</c:v>
                </c:pt>
                <c:pt idx="274" formatCode="0.00">
                  <c:v>40.79808172969103</c:v>
                </c:pt>
                <c:pt idx="275" formatCode="0.00">
                  <c:v>-12.36053074254596</c:v>
                </c:pt>
                <c:pt idx="276" formatCode="0.00">
                  <c:v>-16.41192724511936</c:v>
                </c:pt>
                <c:pt idx="277" formatCode="0.00">
                  <c:v>-11.30496847185198</c:v>
                </c:pt>
                <c:pt idx="278" formatCode="0.00">
                  <c:v>-49.31659567634433</c:v>
                </c:pt>
                <c:pt idx="279" formatCode="0.00">
                  <c:v>20.08665081315783</c:v>
                </c:pt>
                <c:pt idx="280" formatCode="0.00">
                  <c:v>-22.30407588609222</c:v>
                </c:pt>
                <c:pt idx="281" formatCode="0.00">
                  <c:v>-18.70294686676209</c:v>
                </c:pt>
                <c:pt idx="282" formatCode="0.00">
                  <c:v>-31.67311825283117</c:v>
                </c:pt>
                <c:pt idx="283" formatCode="0.00">
                  <c:v>-15.06796743748583</c:v>
                </c:pt>
                <c:pt idx="284" formatCode="0.00">
                  <c:v>-19.890985394135</c:v>
                </c:pt>
                <c:pt idx="285" formatCode="0.00">
                  <c:v>-16.54558069336031</c:v>
                </c:pt>
                <c:pt idx="286" formatCode="0.00">
                  <c:v>-27.2125214791245</c:v>
                </c:pt>
                <c:pt idx="287" formatCode="0.00">
                  <c:v>0.0</c:v>
                </c:pt>
                <c:pt idx="288" formatCode="0.00">
                  <c:v>25.86357893401096</c:v>
                </c:pt>
                <c:pt idx="289" formatCode="0.00">
                  <c:v>23.54254073592669</c:v>
                </c:pt>
                <c:pt idx="290" formatCode="0.00">
                  <c:v>-2.938139037770071</c:v>
                </c:pt>
                <c:pt idx="291" formatCode="0.00">
                  <c:v>7.101228606635942</c:v>
                </c:pt>
                <c:pt idx="292" formatCode="0.00">
                  <c:v>-14.96413298828016</c:v>
                </c:pt>
                <c:pt idx="293" formatCode="0.00">
                  <c:v>44.82778080200367</c:v>
                </c:pt>
                <c:pt idx="294" formatCode="0.00">
                  <c:v>-0.143929122808373</c:v>
                </c:pt>
                <c:pt idx="295" formatCode="0.00">
                  <c:v>32.96061861716407</c:v>
                </c:pt>
                <c:pt idx="296" formatCode="0.00">
                  <c:v>23.2614438604749</c:v>
                </c:pt>
                <c:pt idx="297" formatCode="0.00">
                  <c:v>26.25576523783043</c:v>
                </c:pt>
                <c:pt idx="298" formatCode="0.00">
                  <c:v>15.47674998667735</c:v>
                </c:pt>
                <c:pt idx="299" formatCode="0.00">
                  <c:v>11.66675374038977</c:v>
                </c:pt>
                <c:pt idx="300" formatCode="0.00">
                  <c:v>-12.86630758337496</c:v>
                </c:pt>
                <c:pt idx="301" formatCode="0.00">
                  <c:v>-19.03440039741307</c:v>
                </c:pt>
                <c:pt idx="302" formatCode="0.00">
                  <c:v>-28.25045885054334</c:v>
                </c:pt>
                <c:pt idx="303" formatCode="0.00">
                  <c:v>-18.78792020847121</c:v>
                </c:pt>
                <c:pt idx="304" formatCode="0.00">
                  <c:v>-16.61654791233622</c:v>
                </c:pt>
                <c:pt idx="305" formatCode="0.00">
                  <c:v>-43.3814141240754</c:v>
                </c:pt>
                <c:pt idx="306" formatCode="0.00">
                  <c:v>-15.88325465120329</c:v>
                </c:pt>
                <c:pt idx="307" formatCode="0.00">
                  <c:v>-8.856701602687067</c:v>
                </c:pt>
                <c:pt idx="308" formatCode="0.00">
                  <c:v>-32.77705945350637</c:v>
                </c:pt>
                <c:pt idx="309" formatCode="0.00">
                  <c:v>-22.54452946779571</c:v>
                </c:pt>
                <c:pt idx="310" formatCode="0.00">
                  <c:v>-18.84656573236848</c:v>
                </c:pt>
                <c:pt idx="311" formatCode="0.00">
                  <c:v>-31.72848635969665</c:v>
                </c:pt>
                <c:pt idx="312" formatCode="0.00">
                  <c:v>51.33405859949337</c:v>
                </c:pt>
                <c:pt idx="313" formatCode="0.00">
                  <c:v>50.99902255959793</c:v>
                </c:pt>
                <c:pt idx="314" formatCode="0.00">
                  <c:v>22.33460342960396</c:v>
                </c:pt>
                <c:pt idx="315" formatCode="0.00">
                  <c:v>20.92582015342583</c:v>
                </c:pt>
                <c:pt idx="316" formatCode="0.00">
                  <c:v>14.22628538088833</c:v>
                </c:pt>
                <c:pt idx="317" formatCode="0.00">
                  <c:v>-1.85753166847141</c:v>
                </c:pt>
                <c:pt idx="318" formatCode="0.00">
                  <c:v>21.3740987266466</c:v>
                </c:pt>
                <c:pt idx="319" formatCode="0.00">
                  <c:v>27.75060121450431</c:v>
                </c:pt>
                <c:pt idx="320" formatCode="0.00">
                  <c:v>64.8795975236641</c:v>
                </c:pt>
                <c:pt idx="321" formatCode="0.00">
                  <c:v>25.07138474832354</c:v>
                </c:pt>
                <c:pt idx="322" formatCode="0.00">
                  <c:v>28.12119125667613</c:v>
                </c:pt>
                <c:pt idx="323" formatCode="0.00">
                  <c:v>-13.07652918194565</c:v>
                </c:pt>
                <c:pt idx="324" formatCode="0.00">
                  <c:v>-24.05173580514922</c:v>
                </c:pt>
                <c:pt idx="325" formatCode="0.00">
                  <c:v>-16.06363603694335</c:v>
                </c:pt>
                <c:pt idx="326" formatCode="0.00">
                  <c:v>1.394967298249767</c:v>
                </c:pt>
                <c:pt idx="327" formatCode="0.00">
                  <c:v>-24.72824711913964</c:v>
                </c:pt>
                <c:pt idx="328" formatCode="0.00">
                  <c:v>-26.75716096553435</c:v>
                </c:pt>
                <c:pt idx="329" formatCode="0.00">
                  <c:v>-43.7013507031518</c:v>
                </c:pt>
                <c:pt idx="330" formatCode="0.00">
                  <c:v>-31.31313078913031</c:v>
                </c:pt>
                <c:pt idx="331" formatCode="0.00">
                  <c:v>-19.96022915331496</c:v>
                </c:pt>
                <c:pt idx="332" formatCode="0.00">
                  <c:v>-11.90409858157328</c:v>
                </c:pt>
                <c:pt idx="333" formatCode="0.00">
                  <c:v>6.951240723637994</c:v>
                </c:pt>
                <c:pt idx="334" formatCode="0.00">
                  <c:v>3.343190252092725</c:v>
                </c:pt>
                <c:pt idx="335" formatCode="0.00">
                  <c:v>15.11321108303881</c:v>
                </c:pt>
                <c:pt idx="336" formatCode="0.00">
                  <c:v>-19.12810858529177</c:v>
                </c:pt>
                <c:pt idx="337" formatCode="0.00">
                  <c:v>6.288998056355027</c:v>
                </c:pt>
                <c:pt idx="338" formatCode="0.00">
                  <c:v>-5.096172055531497</c:v>
                </c:pt>
                <c:pt idx="339" formatCode="0.00">
                  <c:v>-3.648682069197633</c:v>
                </c:pt>
                <c:pt idx="340" formatCode="0.00">
                  <c:v>-22.3976209723871</c:v>
                </c:pt>
                <c:pt idx="341" formatCode="0.00">
                  <c:v>-0.804119408287306</c:v>
                </c:pt>
                <c:pt idx="342" formatCode="0.00">
                  <c:v>-20.25857498285762</c:v>
                </c:pt>
                <c:pt idx="343" formatCode="0.00">
                  <c:v>-28.69986030750564</c:v>
                </c:pt>
                <c:pt idx="344" formatCode="0.00">
                  <c:v>3.871819509272896</c:v>
                </c:pt>
                <c:pt idx="345" formatCode="0.00">
                  <c:v>-17.31464308543698</c:v>
                </c:pt>
                <c:pt idx="346" formatCode="0.00">
                  <c:v>-6.980669511179328</c:v>
                </c:pt>
                <c:pt idx="347" formatCode="0.00">
                  <c:v>-17.00429746997975</c:v>
                </c:pt>
                <c:pt idx="348" formatCode="0.00">
                  <c:v>-36.94763144034116</c:v>
                </c:pt>
                <c:pt idx="349" formatCode="0.00">
                  <c:v>-30.42837537322623</c:v>
                </c:pt>
                <c:pt idx="350" formatCode="0.00">
                  <c:v>-5.535916802074865</c:v>
                </c:pt>
                <c:pt idx="351" formatCode="0.00">
                  <c:v>7.717877846644228</c:v>
                </c:pt>
                <c:pt idx="352" formatCode="0.00">
                  <c:v>-53.50394363522494</c:v>
                </c:pt>
                <c:pt idx="353" formatCode="0.00">
                  <c:v>-40.90953405814791</c:v>
                </c:pt>
                <c:pt idx="354" formatCode="0.00">
                  <c:v>-24.07325534061068</c:v>
                </c:pt>
                <c:pt idx="355" formatCode="0.00">
                  <c:v>-22.33056074925364</c:v>
                </c:pt>
                <c:pt idx="356" formatCode="0.00">
                  <c:v>-18.27470649051243</c:v>
                </c:pt>
                <c:pt idx="357" formatCode="0.00">
                  <c:v>-24.66141518732927</c:v>
                </c:pt>
                <c:pt idx="358" formatCode="0.00">
                  <c:v>-10.63919096187225</c:v>
                </c:pt>
                <c:pt idx="359" formatCode="0.00">
                  <c:v>-10.77309220754907</c:v>
                </c:pt>
                <c:pt idx="360" formatCode="0.00">
                  <c:v>-23.67463460252692</c:v>
                </c:pt>
                <c:pt idx="361" formatCode="0.00">
                  <c:v>-4.285727372259501</c:v>
                </c:pt>
                <c:pt idx="362" formatCode="0.00">
                  <c:v>-18.87295304440964</c:v>
                </c:pt>
                <c:pt idx="363" formatCode="0.00">
                  <c:v>-22.45161438276293</c:v>
                </c:pt>
                <c:pt idx="364" formatCode="0.00">
                  <c:v>5.295235154930821</c:v>
                </c:pt>
                <c:pt idx="365" formatCode="0.00">
                  <c:v>-8.486032967863835</c:v>
                </c:pt>
                <c:pt idx="366" formatCode="0.00">
                  <c:v>-6.733252304801567</c:v>
                </c:pt>
                <c:pt idx="367" formatCode="0.00">
                  <c:v>3.805868185166403</c:v>
                </c:pt>
                <c:pt idx="368" formatCode="0.00">
                  <c:v>19.70483787049781</c:v>
                </c:pt>
                <c:pt idx="369" formatCode="0.00">
                  <c:v>-9.334376481553775</c:v>
                </c:pt>
                <c:pt idx="370" formatCode="0.00">
                  <c:v>2.070695961346814</c:v>
                </c:pt>
                <c:pt idx="371" formatCode="0.00">
                  <c:v>-0.492847573743134</c:v>
                </c:pt>
                <c:pt idx="372" formatCode="0.00">
                  <c:v>-41.4627976438232</c:v>
                </c:pt>
                <c:pt idx="373" formatCode="0.00">
                  <c:v>-17.48529833711196</c:v>
                </c:pt>
                <c:pt idx="374" formatCode="0.00">
                  <c:v>-18.75037516076796</c:v>
                </c:pt>
                <c:pt idx="375" formatCode="0.00">
                  <c:v>-36.22465822387504</c:v>
                </c:pt>
                <c:pt idx="376" formatCode="0.00">
                  <c:v>3.676475835268377</c:v>
                </c:pt>
                <c:pt idx="377" formatCode="0.00">
                  <c:v>-39.62377709962385</c:v>
                </c:pt>
                <c:pt idx="378" formatCode="0.00">
                  <c:v>-32.35767328110813</c:v>
                </c:pt>
                <c:pt idx="379" formatCode="0.00">
                  <c:v>-18.92627428498187</c:v>
                </c:pt>
                <c:pt idx="380" formatCode="0.00">
                  <c:v>-38.68515589280223</c:v>
                </c:pt>
                <c:pt idx="381" formatCode="0.00">
                  <c:v>-4.26386160125142</c:v>
                </c:pt>
                <c:pt idx="382" formatCode="0.00">
                  <c:v>-8.420391497109975</c:v>
                </c:pt>
                <c:pt idx="383" formatCode="0.00">
                  <c:v>-0.295231212969838</c:v>
                </c:pt>
                <c:pt idx="384" formatCode="0.00">
                  <c:v>-28.88928740922888</c:v>
                </c:pt>
                <c:pt idx="385" formatCode="0.00">
                  <c:v>4.790859326797744</c:v>
                </c:pt>
                <c:pt idx="386" formatCode="0.00">
                  <c:v>9.261832008493172</c:v>
                </c:pt>
                <c:pt idx="387" formatCode="0.00">
                  <c:v>10.52848000654136</c:v>
                </c:pt>
                <c:pt idx="388" formatCode="0.00">
                  <c:v>-16.85928227517266</c:v>
                </c:pt>
                <c:pt idx="389" formatCode="0.00">
                  <c:v>-50.99387882523465</c:v>
                </c:pt>
                <c:pt idx="390" formatCode="0.00">
                  <c:v>14.70956466611125</c:v>
                </c:pt>
                <c:pt idx="391" formatCode="0.00">
                  <c:v>14.94524433529668</c:v>
                </c:pt>
                <c:pt idx="392" formatCode="0.00">
                  <c:v>-23.18887899728475</c:v>
                </c:pt>
                <c:pt idx="393" formatCode="0.00">
                  <c:v>17.3876522719976</c:v>
                </c:pt>
                <c:pt idx="394" formatCode="0.00">
                  <c:v>16.61957144964562</c:v>
                </c:pt>
                <c:pt idx="395" formatCode="0.00">
                  <c:v>-0.913017561016503</c:v>
                </c:pt>
                <c:pt idx="396" formatCode="0.00">
                  <c:v>-42.82990277590697</c:v>
                </c:pt>
                <c:pt idx="397" formatCode="0.00">
                  <c:v>-48.4949054328837</c:v>
                </c:pt>
                <c:pt idx="398" formatCode="0.00">
                  <c:v>-10.51365111578998</c:v>
                </c:pt>
                <c:pt idx="399" formatCode="0.00">
                  <c:v>-47.92035755022072</c:v>
                </c:pt>
                <c:pt idx="400" formatCode="0.00">
                  <c:v>-33.92441313694083</c:v>
                </c:pt>
                <c:pt idx="401" formatCode="0.00">
                  <c:v>-25.460299766649</c:v>
                </c:pt>
                <c:pt idx="402" formatCode="0.00">
                  <c:v>-38.7944957559567</c:v>
                </c:pt>
                <c:pt idx="403" formatCode="0.00">
                  <c:v>3.458152260468864</c:v>
                </c:pt>
                <c:pt idx="404" formatCode="0.00">
                  <c:v>-41.51335822809601</c:v>
                </c:pt>
                <c:pt idx="405" formatCode="0.00">
                  <c:v>-47.43808208274069</c:v>
                </c:pt>
                <c:pt idx="406" formatCode="0.00">
                  <c:v>-30.38107668917991</c:v>
                </c:pt>
                <c:pt idx="407" formatCode="0.00">
                  <c:v>-19.36672231793672</c:v>
                </c:pt>
                <c:pt idx="408" formatCode="0.00">
                  <c:v>-25.1152490508576</c:v>
                </c:pt>
                <c:pt idx="409" formatCode="0.00">
                  <c:v>-41.38139916715399</c:v>
                </c:pt>
                <c:pt idx="410" formatCode="0.00">
                  <c:v>-7.835243998218814</c:v>
                </c:pt>
                <c:pt idx="411" formatCode="0.00">
                  <c:v>-12.32785528597655</c:v>
                </c:pt>
                <c:pt idx="412" formatCode="0.00">
                  <c:v>-8.644295342376679</c:v>
                </c:pt>
                <c:pt idx="413" formatCode="0.00">
                  <c:v>4.565910656267548</c:v>
                </c:pt>
                <c:pt idx="414" formatCode="0.00">
                  <c:v>36.75795959432588</c:v>
                </c:pt>
                <c:pt idx="415" formatCode="0.00">
                  <c:v>-14.62037520435818</c:v>
                </c:pt>
                <c:pt idx="416" formatCode="0.00">
                  <c:v>-12.38951303759731</c:v>
                </c:pt>
                <c:pt idx="417" formatCode="0.00">
                  <c:v>-4.842451346210709</c:v>
                </c:pt>
                <c:pt idx="418" formatCode="0.00">
                  <c:v>15.8310076493172</c:v>
                </c:pt>
                <c:pt idx="419" formatCode="0.00">
                  <c:v>-21.38048317650065</c:v>
                </c:pt>
                <c:pt idx="420" formatCode="0.00">
                  <c:v>7.701802691659764</c:v>
                </c:pt>
                <c:pt idx="421" formatCode="0.00">
                  <c:v>-1.880137974413031</c:v>
                </c:pt>
                <c:pt idx="422" formatCode="0.00">
                  <c:v>-19.53391795665654</c:v>
                </c:pt>
                <c:pt idx="423" formatCode="0.00">
                  <c:v>-3.275773022132497</c:v>
                </c:pt>
                <c:pt idx="424" formatCode="0.00">
                  <c:v>-16.65525534491687</c:v>
                </c:pt>
                <c:pt idx="425" formatCode="0.00">
                  <c:v>-28.57563740765355</c:v>
                </c:pt>
                <c:pt idx="426" formatCode="0.00">
                  <c:v>-5.239262434660318</c:v>
                </c:pt>
                <c:pt idx="427" formatCode="0.00">
                  <c:v>32.18182692210134</c:v>
                </c:pt>
                <c:pt idx="428" formatCode="0.00">
                  <c:v>14.57554619756733</c:v>
                </c:pt>
                <c:pt idx="429" formatCode="0.00">
                  <c:v>-11.68476527285962</c:v>
                </c:pt>
                <c:pt idx="430" formatCode="0.00">
                  <c:v>30.64833337038237</c:v>
                </c:pt>
                <c:pt idx="431" formatCode="0.00">
                  <c:v>18.61203807130633</c:v>
                </c:pt>
                <c:pt idx="432" formatCode="0.00">
                  <c:v>-19.33479803746668</c:v>
                </c:pt>
                <c:pt idx="433" formatCode="0.00">
                  <c:v>16.87753692913823</c:v>
                </c:pt>
                <c:pt idx="434" formatCode="0.00">
                  <c:v>18.40435444902215</c:v>
                </c:pt>
                <c:pt idx="435" formatCode="0.00">
                  <c:v>1.148285751409688</c:v>
                </c:pt>
                <c:pt idx="436" formatCode="0.00">
                  <c:v>9.62558122745554</c:v>
                </c:pt>
                <c:pt idx="437" formatCode="0.00">
                  <c:v>-8.07186009993697</c:v>
                </c:pt>
                <c:pt idx="438" formatCode="0.00">
                  <c:v>-14.09954301477288</c:v>
                </c:pt>
                <c:pt idx="439" formatCode="0.00">
                  <c:v>0.0</c:v>
                </c:pt>
                <c:pt idx="440" formatCode="0.00">
                  <c:v>0.0</c:v>
                </c:pt>
                <c:pt idx="441" formatCode="0.00">
                  <c:v>10.24586963395728</c:v>
                </c:pt>
                <c:pt idx="442" formatCode="0.00">
                  <c:v>0.0</c:v>
                </c:pt>
                <c:pt idx="443" formatCode="0.00">
                  <c:v>0.0</c:v>
                </c:pt>
                <c:pt idx="444" formatCode="0.00">
                  <c:v>-28.93309322261172</c:v>
                </c:pt>
                <c:pt idx="445" formatCode="0.00">
                  <c:v>-22.26703684204416</c:v>
                </c:pt>
                <c:pt idx="446" formatCode="0.00">
                  <c:v>-4.150058031440664</c:v>
                </c:pt>
                <c:pt idx="447" formatCode="0.00">
                  <c:v>1.516013995868903</c:v>
                </c:pt>
                <c:pt idx="448" formatCode="0.00">
                  <c:v>-14.59350270256044</c:v>
                </c:pt>
                <c:pt idx="449" formatCode="0.00">
                  <c:v>12.91702516807131</c:v>
                </c:pt>
                <c:pt idx="450" formatCode="0.00">
                  <c:v>-5.623508935559968</c:v>
                </c:pt>
                <c:pt idx="451" formatCode="0.00">
                  <c:v>39.86313274020652</c:v>
                </c:pt>
                <c:pt idx="452" formatCode="0.00">
                  <c:v>0.0</c:v>
                </c:pt>
                <c:pt idx="453" formatCode="0.00">
                  <c:v>32.29761007466644</c:v>
                </c:pt>
                <c:pt idx="454" formatCode="0.00">
                  <c:v>3.656283195460062</c:v>
                </c:pt>
                <c:pt idx="455" formatCode="0.00">
                  <c:v>36.29386045823597</c:v>
                </c:pt>
                <c:pt idx="456" formatCode="0.00">
                  <c:v>14.2782008368784</c:v>
                </c:pt>
                <c:pt idx="457" formatCode="0.00">
                  <c:v>3.090104499499148</c:v>
                </c:pt>
                <c:pt idx="458" formatCode="0.00">
                  <c:v>-5.50742949538541</c:v>
                </c:pt>
                <c:pt idx="459" formatCode="0.00">
                  <c:v>6.421671196915525</c:v>
                </c:pt>
                <c:pt idx="460" formatCode="0.00">
                  <c:v>10.0490124308802</c:v>
                </c:pt>
                <c:pt idx="461" formatCode="0.00">
                  <c:v>28.64044447628029</c:v>
                </c:pt>
                <c:pt idx="462" formatCode="0.00">
                  <c:v>0.0</c:v>
                </c:pt>
                <c:pt idx="463" formatCode="0.00">
                  <c:v>0.0</c:v>
                </c:pt>
                <c:pt idx="464" formatCode="0.00">
                  <c:v>0.923293028297778</c:v>
                </c:pt>
                <c:pt idx="465" formatCode="0.00">
                  <c:v>32.38858638849857</c:v>
                </c:pt>
                <c:pt idx="466" formatCode="0.00">
                  <c:v>0.0</c:v>
                </c:pt>
                <c:pt idx="467" formatCode="0.00">
                  <c:v>-21.67295204772952</c:v>
                </c:pt>
                <c:pt idx="468" formatCode="0.00">
                  <c:v>-21.22246291022925</c:v>
                </c:pt>
                <c:pt idx="469" formatCode="0.00">
                  <c:v>25.00683869508934</c:v>
                </c:pt>
                <c:pt idx="470" formatCode="0.00">
                  <c:v>-4.088935760973214</c:v>
                </c:pt>
                <c:pt idx="471" formatCode="0.00">
                  <c:v>-20.14914872242996</c:v>
                </c:pt>
                <c:pt idx="472" formatCode="0.00">
                  <c:v>22.03626960276009</c:v>
                </c:pt>
                <c:pt idx="473" formatCode="0.00">
                  <c:v>-30.67788773019178</c:v>
                </c:pt>
                <c:pt idx="474" formatCode="0.00">
                  <c:v>12.08118861749718</c:v>
                </c:pt>
                <c:pt idx="475" formatCode="0.00">
                  <c:v>21.30334992353269</c:v>
                </c:pt>
                <c:pt idx="476" formatCode="0.00">
                  <c:v>37.47915310849352</c:v>
                </c:pt>
                <c:pt idx="477" formatCode="0.00">
                  <c:v>0.0</c:v>
                </c:pt>
                <c:pt idx="478" formatCode="0.00">
                  <c:v>0.0</c:v>
                </c:pt>
                <c:pt idx="479" formatCode="0.00">
                  <c:v>-6.077829824436335</c:v>
                </c:pt>
                <c:pt idx="480" formatCode="0.00">
                  <c:v>0.0</c:v>
                </c:pt>
                <c:pt idx="481" formatCode="0.00">
                  <c:v>0.0</c:v>
                </c:pt>
                <c:pt idx="482" formatCode="0.00">
                  <c:v>0.0</c:v>
                </c:pt>
                <c:pt idx="483" formatCode="0.00">
                  <c:v>0.0</c:v>
                </c:pt>
                <c:pt idx="484" formatCode="0.00">
                  <c:v>0.0</c:v>
                </c:pt>
                <c:pt idx="485" formatCode="0.00">
                  <c:v>0.0</c:v>
                </c:pt>
                <c:pt idx="486" formatCode="0.00">
                  <c:v>0.0</c:v>
                </c:pt>
                <c:pt idx="487" formatCode="0.00">
                  <c:v>0.0</c:v>
                </c:pt>
                <c:pt idx="488" formatCode="0.00">
                  <c:v>0.0</c:v>
                </c:pt>
                <c:pt idx="489" formatCode="0.00">
                  <c:v>0.0</c:v>
                </c:pt>
                <c:pt idx="490" formatCode="0.00">
                  <c:v>0.0</c:v>
                </c:pt>
                <c:pt idx="491" formatCode="0.00">
                  <c:v>0.0</c:v>
                </c:pt>
                <c:pt idx="492" formatCode="0.00">
                  <c:v>0.0</c:v>
                </c:pt>
                <c:pt idx="493" formatCode="0.00">
                  <c:v>0.0</c:v>
                </c:pt>
                <c:pt idx="494" formatCode="0.00">
                  <c:v>0.0</c:v>
                </c:pt>
                <c:pt idx="495" formatCode="0.00">
                  <c:v>0.0</c:v>
                </c:pt>
                <c:pt idx="496" formatCode="0.00">
                  <c:v>0.0</c:v>
                </c:pt>
                <c:pt idx="497" formatCode="0.00">
                  <c:v>0.0</c:v>
                </c:pt>
                <c:pt idx="498" formatCode="0.00">
                  <c:v>0.0</c:v>
                </c:pt>
                <c:pt idx="499" formatCode="0.00">
                  <c:v>0.0</c:v>
                </c:pt>
                <c:pt idx="500" formatCode="0.00">
                  <c:v>0.0</c:v>
                </c:pt>
                <c:pt idx="501" formatCode="0.00">
                  <c:v>0.0</c:v>
                </c:pt>
                <c:pt idx="502" formatCode="0.00">
                  <c:v>0.0</c:v>
                </c:pt>
                <c:pt idx="503" formatCode="0.00">
                  <c:v>0.0</c:v>
                </c:pt>
                <c:pt idx="504" formatCode="0.00">
                  <c:v>0.0</c:v>
                </c:pt>
                <c:pt idx="505" formatCode="0.00">
                  <c:v>0.0</c:v>
                </c:pt>
                <c:pt idx="506" formatCode="0.00">
                  <c:v>0.0</c:v>
                </c:pt>
                <c:pt idx="507" formatCode="0.00">
                  <c:v>0.0</c:v>
                </c:pt>
                <c:pt idx="508" formatCode="0.00">
                  <c:v>0.0</c:v>
                </c:pt>
                <c:pt idx="509" formatCode="0.00">
                  <c:v>0.0</c:v>
                </c:pt>
                <c:pt idx="510" formatCode="0.00">
                  <c:v>0.0</c:v>
                </c:pt>
                <c:pt idx="511" formatCode="0.00">
                  <c:v>0.0</c:v>
                </c:pt>
                <c:pt idx="512" formatCode="0.00">
                  <c:v>0.0</c:v>
                </c:pt>
                <c:pt idx="513" formatCode="0.00">
                  <c:v>0.0</c:v>
                </c:pt>
                <c:pt idx="514" formatCode="0.00">
                  <c:v>0.0</c:v>
                </c:pt>
                <c:pt idx="515" formatCode="0.00">
                  <c:v>0.0</c:v>
                </c:pt>
                <c:pt idx="516" formatCode="0.00">
                  <c:v>0.0</c:v>
                </c:pt>
                <c:pt idx="517" formatCode="0.00">
                  <c:v>0.0</c:v>
                </c:pt>
                <c:pt idx="518" formatCode="0.00">
                  <c:v>0.0</c:v>
                </c:pt>
                <c:pt idx="519" formatCode="0.00">
                  <c:v>0.0</c:v>
                </c:pt>
                <c:pt idx="520" formatCode="0.00">
                  <c:v>0.0</c:v>
                </c:pt>
                <c:pt idx="521" formatCode="0.00">
                  <c:v>0.0</c:v>
                </c:pt>
                <c:pt idx="522" formatCode="0.00">
                  <c:v>0.0</c:v>
                </c:pt>
                <c:pt idx="523" formatCode="0.00">
                  <c:v>0.0</c:v>
                </c:pt>
                <c:pt idx="524" formatCode="0.00">
                  <c:v>0.0</c:v>
                </c:pt>
                <c:pt idx="525" formatCode="0.00">
                  <c:v>0.0</c:v>
                </c:pt>
                <c:pt idx="526" formatCode="0.00">
                  <c:v>0.0</c:v>
                </c:pt>
                <c:pt idx="527" formatCode="0.00">
                  <c:v>0.0</c:v>
                </c:pt>
                <c:pt idx="528" formatCode="0.00">
                  <c:v>0.0</c:v>
                </c:pt>
                <c:pt idx="529" formatCode="0.00">
                  <c:v>0.0</c:v>
                </c:pt>
                <c:pt idx="530" formatCode="0.00">
                  <c:v>0.0</c:v>
                </c:pt>
                <c:pt idx="531" formatCode="0.00">
                  <c:v>0.0</c:v>
                </c:pt>
                <c:pt idx="532" formatCode="0.00">
                  <c:v>0.0</c:v>
                </c:pt>
                <c:pt idx="533" formatCode="0.00">
                  <c:v>0.0</c:v>
                </c:pt>
                <c:pt idx="534" formatCode="0.00">
                  <c:v>0.0</c:v>
                </c:pt>
                <c:pt idx="535" formatCode="0.00">
                  <c:v>0.0</c:v>
                </c:pt>
                <c:pt idx="536" formatCode="0.00">
                  <c:v>0.0</c:v>
                </c:pt>
                <c:pt idx="537" formatCode="0.00">
                  <c:v>0.0</c:v>
                </c:pt>
                <c:pt idx="538" formatCode="0.00">
                  <c:v>0.0</c:v>
                </c:pt>
                <c:pt idx="539" formatCode="0.00">
                  <c:v>0.0</c:v>
                </c:pt>
                <c:pt idx="540" formatCode="0.00">
                  <c:v>0.0</c:v>
                </c:pt>
                <c:pt idx="541" formatCode="0.00">
                  <c:v>0.0</c:v>
                </c:pt>
                <c:pt idx="542" formatCode="0.00">
                  <c:v>0.0</c:v>
                </c:pt>
                <c:pt idx="543" formatCode="0.00">
                  <c:v>0.0</c:v>
                </c:pt>
                <c:pt idx="544" formatCode="0.00">
                  <c:v>0.0</c:v>
                </c:pt>
                <c:pt idx="545" formatCode="0.00">
                  <c:v>0.0</c:v>
                </c:pt>
                <c:pt idx="546" formatCode="0.00">
                  <c:v>0.0</c:v>
                </c:pt>
                <c:pt idx="547" formatCode="0.00">
                  <c:v>0.0</c:v>
                </c:pt>
                <c:pt idx="548" formatCode="0.00">
                  <c:v>0.0</c:v>
                </c:pt>
                <c:pt idx="549" formatCode="0.00">
                  <c:v>0.0</c:v>
                </c:pt>
                <c:pt idx="550" formatCode="0.00">
                  <c:v>0.0</c:v>
                </c:pt>
                <c:pt idx="551" formatCode="0.00">
                  <c:v>0.0</c:v>
                </c:pt>
                <c:pt idx="552" formatCode="0.00">
                  <c:v>0.0</c:v>
                </c:pt>
                <c:pt idx="553" formatCode="0.00">
                  <c:v>0.0</c:v>
                </c:pt>
                <c:pt idx="554" formatCode="0.00">
                  <c:v>0.0</c:v>
                </c:pt>
                <c:pt idx="555" formatCode="0.00">
                  <c:v>0.0</c:v>
                </c:pt>
                <c:pt idx="556" formatCode="0.00">
                  <c:v>0.0</c:v>
                </c:pt>
                <c:pt idx="557" formatCode="0.00">
                  <c:v>0.0</c:v>
                </c:pt>
                <c:pt idx="558" formatCode="0.00">
                  <c:v>0.0</c:v>
                </c:pt>
                <c:pt idx="559" formatCode="0.00">
                  <c:v>0.0</c:v>
                </c:pt>
                <c:pt idx="560" formatCode="0.00">
                  <c:v>0.0</c:v>
                </c:pt>
                <c:pt idx="561" formatCode="0.00">
                  <c:v>0.0</c:v>
                </c:pt>
                <c:pt idx="562" formatCode="0.00">
                  <c:v>0.0</c:v>
                </c:pt>
                <c:pt idx="563" formatCode="0.00">
                  <c:v>0.0</c:v>
                </c:pt>
                <c:pt idx="564" formatCode="0.00">
                  <c:v>0.0</c:v>
                </c:pt>
                <c:pt idx="565" formatCode="0.00">
                  <c:v>0.0</c:v>
                </c:pt>
                <c:pt idx="566" formatCode="0.00">
                  <c:v>0.0</c:v>
                </c:pt>
                <c:pt idx="567" formatCode="0.00">
                  <c:v>0.0</c:v>
                </c:pt>
                <c:pt idx="568" formatCode="0.00">
                  <c:v>0.0</c:v>
                </c:pt>
                <c:pt idx="569" formatCode="0.00">
                  <c:v>0.0</c:v>
                </c:pt>
                <c:pt idx="570" formatCode="0.00">
                  <c:v>0.0</c:v>
                </c:pt>
                <c:pt idx="571" formatCode="0.00">
                  <c:v>0.0</c:v>
                </c:pt>
                <c:pt idx="572" formatCode="0.00">
                  <c:v>0.0</c:v>
                </c:pt>
                <c:pt idx="573" formatCode="0.00">
                  <c:v>0.0</c:v>
                </c:pt>
                <c:pt idx="574" formatCode="0.00">
                  <c:v>0.0</c:v>
                </c:pt>
                <c:pt idx="575" formatCode="0.00">
                  <c:v>0.0</c:v>
                </c:pt>
                <c:pt idx="576" formatCode="0.00">
                  <c:v>-6.265888936176466</c:v>
                </c:pt>
                <c:pt idx="577" formatCode="0.00">
                  <c:v>1.803162169294183</c:v>
                </c:pt>
                <c:pt idx="578" formatCode="0.00">
                  <c:v>14.33686123905161</c:v>
                </c:pt>
                <c:pt idx="579" formatCode="0.00">
                  <c:v>46.71360104097701</c:v>
                </c:pt>
                <c:pt idx="580" formatCode="0.00">
                  <c:v>66.68701461636465</c:v>
                </c:pt>
                <c:pt idx="581" formatCode="0.00">
                  <c:v>42.84791907336836</c:v>
                </c:pt>
                <c:pt idx="582" formatCode="0.00">
                  <c:v>-9.675626963393298</c:v>
                </c:pt>
                <c:pt idx="583" formatCode="0.00">
                  <c:v>19.14159589910211</c:v>
                </c:pt>
                <c:pt idx="584" formatCode="0.00">
                  <c:v>50.05967949464387</c:v>
                </c:pt>
                <c:pt idx="585" formatCode="0.00">
                  <c:v>19.85544753873164</c:v>
                </c:pt>
                <c:pt idx="586" formatCode="0.00">
                  <c:v>29.59973889946281</c:v>
                </c:pt>
                <c:pt idx="587" formatCode="0.00">
                  <c:v>52.2214035349011</c:v>
                </c:pt>
                <c:pt idx="588" formatCode="0.00">
                  <c:v>-23.26349440718471</c:v>
                </c:pt>
                <c:pt idx="589" formatCode="0.00">
                  <c:v>2.178893311506698</c:v>
                </c:pt>
                <c:pt idx="590" formatCode="0.00">
                  <c:v>7.466280528638677</c:v>
                </c:pt>
                <c:pt idx="591" formatCode="0.00">
                  <c:v>-12.72231093299574</c:v>
                </c:pt>
                <c:pt idx="592" formatCode="0.00">
                  <c:v>16.86308500115818</c:v>
                </c:pt>
                <c:pt idx="593" formatCode="0.00">
                  <c:v>20.50551984494292</c:v>
                </c:pt>
                <c:pt idx="594" formatCode="0.00">
                  <c:v>13.68883161872091</c:v>
                </c:pt>
                <c:pt idx="595" formatCode="0.00">
                  <c:v>-8.728946106764226</c:v>
                </c:pt>
                <c:pt idx="596" formatCode="0.00">
                  <c:v>34.42368567288902</c:v>
                </c:pt>
                <c:pt idx="597" formatCode="0.00">
                  <c:v>38.17329598888471</c:v>
                </c:pt>
                <c:pt idx="598" formatCode="0.00">
                  <c:v>33.22832927922404</c:v>
                </c:pt>
                <c:pt idx="599" formatCode="0.00">
                  <c:v>30.56754280878359</c:v>
                </c:pt>
                <c:pt idx="600" formatCode="0.00">
                  <c:v>9.795486516439637</c:v>
                </c:pt>
                <c:pt idx="601" formatCode="0.00">
                  <c:v>19.66501999789347</c:v>
                </c:pt>
                <c:pt idx="602" formatCode="0.00">
                  <c:v>19.2711221968349</c:v>
                </c:pt>
                <c:pt idx="603" formatCode="0.00">
                  <c:v>2.859190068859831</c:v>
                </c:pt>
                <c:pt idx="604" formatCode="0.00">
                  <c:v>4.865748723888743</c:v>
                </c:pt>
                <c:pt idx="605" formatCode="0.00">
                  <c:v>30.49938734494758</c:v>
                </c:pt>
                <c:pt idx="606" formatCode="0.00">
                  <c:v>20.38014076112087</c:v>
                </c:pt>
                <c:pt idx="607" formatCode="0.00">
                  <c:v>18.768470237812</c:v>
                </c:pt>
                <c:pt idx="608" formatCode="0.00">
                  <c:v>48.49108682239086</c:v>
                </c:pt>
                <c:pt idx="609" formatCode="0.00">
                  <c:v>37.70963253053805</c:v>
                </c:pt>
                <c:pt idx="610" formatCode="0.00">
                  <c:v>48.74087509721743</c:v>
                </c:pt>
                <c:pt idx="611" formatCode="0.00">
                  <c:v>35.53506731497632</c:v>
                </c:pt>
                <c:pt idx="612" formatCode="0.00">
                  <c:v>-16.76228594331097</c:v>
                </c:pt>
                <c:pt idx="613" formatCode="0.00">
                  <c:v>-5.405776900427057</c:v>
                </c:pt>
                <c:pt idx="614" formatCode="0.00">
                  <c:v>-21.07494372514265</c:v>
                </c:pt>
                <c:pt idx="615" formatCode="0.00">
                  <c:v>-8.052035785231218</c:v>
                </c:pt>
                <c:pt idx="616" formatCode="0.00">
                  <c:v>17.08799206483467</c:v>
                </c:pt>
                <c:pt idx="617" formatCode="0.00">
                  <c:v>-30.8508352248196</c:v>
                </c:pt>
                <c:pt idx="618" formatCode="0.00">
                  <c:v>-10.69692739896728</c:v>
                </c:pt>
                <c:pt idx="619" formatCode="0.00">
                  <c:v>0.313623306688584</c:v>
                </c:pt>
                <c:pt idx="620" formatCode="0.00">
                  <c:v>-12.97046873727376</c:v>
                </c:pt>
                <c:pt idx="621" formatCode="0.00">
                  <c:v>-7.836116368688145</c:v>
                </c:pt>
                <c:pt idx="622" formatCode="0.00">
                  <c:v>-18.62214098196414</c:v>
                </c:pt>
                <c:pt idx="623" formatCode="0.00">
                  <c:v>-12.64674418940749</c:v>
                </c:pt>
                <c:pt idx="624" formatCode="0.00">
                  <c:v>-2.363166379329485</c:v>
                </c:pt>
                <c:pt idx="625" formatCode="0.00">
                  <c:v>2.238848679535096</c:v>
                </c:pt>
                <c:pt idx="626" formatCode="0.00">
                  <c:v>-11.34038542816955</c:v>
                </c:pt>
                <c:pt idx="627" formatCode="0.00">
                  <c:v>-8.8995550727462</c:v>
                </c:pt>
                <c:pt idx="628" formatCode="0.00">
                  <c:v>5.471089226972651</c:v>
                </c:pt>
                <c:pt idx="629" formatCode="0.00">
                  <c:v>34.70998566822907</c:v>
                </c:pt>
                <c:pt idx="630" formatCode="0.00">
                  <c:v>8.96307298464903</c:v>
                </c:pt>
                <c:pt idx="631" formatCode="0.00">
                  <c:v>8.984673063786374</c:v>
                </c:pt>
                <c:pt idx="632" formatCode="0.00">
                  <c:v>-2.114381337899886</c:v>
                </c:pt>
                <c:pt idx="633" formatCode="0.00">
                  <c:v>9.231274053895689</c:v>
                </c:pt>
                <c:pt idx="634" formatCode="0.00">
                  <c:v>-31.55008175410239</c:v>
                </c:pt>
                <c:pt idx="635" formatCode="0.00">
                  <c:v>-31.44772337209836</c:v>
                </c:pt>
                <c:pt idx="636" formatCode="0.00">
                  <c:v>-2.781052006953573</c:v>
                </c:pt>
                <c:pt idx="637" formatCode="0.00">
                  <c:v>-14.37659866236809</c:v>
                </c:pt>
                <c:pt idx="638" formatCode="0.00">
                  <c:v>-11.15585806809602</c:v>
                </c:pt>
                <c:pt idx="639" formatCode="0.00">
                  <c:v>5.52267664083422</c:v>
                </c:pt>
                <c:pt idx="640" formatCode="0.00">
                  <c:v>-2.336092538844667</c:v>
                </c:pt>
                <c:pt idx="641" formatCode="0.00">
                  <c:v>-1.185006792026385</c:v>
                </c:pt>
                <c:pt idx="642" formatCode="0.00">
                  <c:v>10.5477171413923</c:v>
                </c:pt>
                <c:pt idx="643" formatCode="0.00">
                  <c:v>-10.81906740834084</c:v>
                </c:pt>
                <c:pt idx="644" formatCode="0.00">
                  <c:v>15.9883170914274</c:v>
                </c:pt>
                <c:pt idx="645" formatCode="0.00">
                  <c:v>-10.28540757555799</c:v>
                </c:pt>
                <c:pt idx="646" formatCode="0.00">
                  <c:v>0.756222940072305</c:v>
                </c:pt>
                <c:pt idx="647" formatCode="0.00">
                  <c:v>19.32376426989131</c:v>
                </c:pt>
                <c:pt idx="648" formatCode="0.00">
                  <c:v>0.848882628063293</c:v>
                </c:pt>
                <c:pt idx="649" formatCode="0.00">
                  <c:v>-25.91678947895917</c:v>
                </c:pt>
                <c:pt idx="650" formatCode="0.00">
                  <c:v>-18.25354855235305</c:v>
                </c:pt>
                <c:pt idx="651" formatCode="0.00">
                  <c:v>-7.171921857461868</c:v>
                </c:pt>
                <c:pt idx="652" formatCode="0.00">
                  <c:v>-4.776390650023856</c:v>
                </c:pt>
                <c:pt idx="653" formatCode="0.00">
                  <c:v>-2.961816306241076</c:v>
                </c:pt>
                <c:pt idx="654" formatCode="0.00">
                  <c:v>5.801322965316842</c:v>
                </c:pt>
                <c:pt idx="655" formatCode="0.00">
                  <c:v>5.165596850313435</c:v>
                </c:pt>
                <c:pt idx="656" formatCode="0.00">
                  <c:v>-17.59377693951084</c:v>
                </c:pt>
                <c:pt idx="657" formatCode="0.00">
                  <c:v>5.898639102906045</c:v>
                </c:pt>
                <c:pt idx="658" formatCode="0.00">
                  <c:v>16.82486642789442</c:v>
                </c:pt>
                <c:pt idx="659" formatCode="0.00">
                  <c:v>3.553009842718168</c:v>
                </c:pt>
                <c:pt idx="660" formatCode="0.00">
                  <c:v>-15.55953757400533</c:v>
                </c:pt>
                <c:pt idx="661" formatCode="0.00">
                  <c:v>-22.5275206629863</c:v>
                </c:pt>
                <c:pt idx="662" formatCode="0.00">
                  <c:v>11.59650654738931</c:v>
                </c:pt>
                <c:pt idx="663" formatCode="0.00">
                  <c:v>-3.306182672052522</c:v>
                </c:pt>
                <c:pt idx="664" formatCode="0.00">
                  <c:v>15.1095535269784</c:v>
                </c:pt>
                <c:pt idx="665" formatCode="0.00">
                  <c:v>-2.852173970577368</c:v>
                </c:pt>
                <c:pt idx="666" formatCode="0.00">
                  <c:v>2.059777929305639</c:v>
                </c:pt>
                <c:pt idx="667" formatCode="0.00">
                  <c:v>-2.90907947396876</c:v>
                </c:pt>
                <c:pt idx="668" formatCode="0.00">
                  <c:v>6.747285195121278</c:v>
                </c:pt>
                <c:pt idx="669" formatCode="0.00">
                  <c:v>-2.491353649719237</c:v>
                </c:pt>
                <c:pt idx="670" formatCode="0.00">
                  <c:v>-5.044292425069826</c:v>
                </c:pt>
                <c:pt idx="671" formatCode="0.00">
                  <c:v>9.467265579330643</c:v>
                </c:pt>
                <c:pt idx="672" formatCode="0.00">
                  <c:v>-11.93948981877433</c:v>
                </c:pt>
                <c:pt idx="673" formatCode="0.00">
                  <c:v>-27.34812214876311</c:v>
                </c:pt>
                <c:pt idx="674" formatCode="0.00">
                  <c:v>-11.8964290437292</c:v>
                </c:pt>
                <c:pt idx="675" formatCode="0.00">
                  <c:v>0.556345713314073</c:v>
                </c:pt>
                <c:pt idx="676" formatCode="0.00">
                  <c:v>-5.398190535549496</c:v>
                </c:pt>
                <c:pt idx="677" formatCode="0.00">
                  <c:v>-14.39325347428341</c:v>
                </c:pt>
                <c:pt idx="678" formatCode="0.00">
                  <c:v>-2.622212545917669</c:v>
                </c:pt>
                <c:pt idx="679" formatCode="0.00">
                  <c:v>-15.10612948972855</c:v>
                </c:pt>
                <c:pt idx="680" formatCode="0.00">
                  <c:v>-9.761399357606336</c:v>
                </c:pt>
                <c:pt idx="681" formatCode="0.00">
                  <c:v>10.05847288614416</c:v>
                </c:pt>
                <c:pt idx="682" formatCode="0.00">
                  <c:v>-2.846813451781223</c:v>
                </c:pt>
                <c:pt idx="683" formatCode="0.00">
                  <c:v>21.46321145804963</c:v>
                </c:pt>
                <c:pt idx="684" formatCode="0.00">
                  <c:v>0.685597931819089</c:v>
                </c:pt>
                <c:pt idx="685" formatCode="0.00">
                  <c:v>-3.567116440149128</c:v>
                </c:pt>
                <c:pt idx="686" formatCode="0.00">
                  <c:v>34.25261703095552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94656"/>
        <c:axId val="680361376"/>
      </c:scatterChart>
      <c:valAx>
        <c:axId val="54509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61376"/>
        <c:crosses val="autoZero"/>
        <c:crossBetween val="midCat"/>
      </c:valAx>
      <c:valAx>
        <c:axId val="6803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9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Grain Dry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'1_QTL_AllFamilies'!$AB$2:$AB$688</c:f>
              <c:numCache>
                <c:formatCode>0.0</c:formatCode>
                <c:ptCount val="687"/>
                <c:pt idx="0">
                  <c:v>2.633333333333333</c:v>
                </c:pt>
                <c:pt idx="1">
                  <c:v>1.066666666666666</c:v>
                </c:pt>
                <c:pt idx="2">
                  <c:v>4.766666666666666</c:v>
                </c:pt>
                <c:pt idx="3">
                  <c:v>0.0</c:v>
                </c:pt>
                <c:pt idx="4">
                  <c:v>0.266666666666666</c:v>
                </c:pt>
                <c:pt idx="5">
                  <c:v>0.866666666666667</c:v>
                </c:pt>
                <c:pt idx="6">
                  <c:v>5.599999999999999</c:v>
                </c:pt>
                <c:pt idx="7">
                  <c:v>75.33333333333333</c:v>
                </c:pt>
                <c:pt idx="8">
                  <c:v>18.4</c:v>
                </c:pt>
                <c:pt idx="9">
                  <c:v>8.4</c:v>
                </c:pt>
                <c:pt idx="10">
                  <c:v>37.96666666666666</c:v>
                </c:pt>
                <c:pt idx="11">
                  <c:v>24.16666666666667</c:v>
                </c:pt>
                <c:pt idx="12">
                  <c:v>0.0</c:v>
                </c:pt>
                <c:pt idx="13">
                  <c:v>28.93333333333333</c:v>
                </c:pt>
                <c:pt idx="14">
                  <c:v>164.2666666666667</c:v>
                </c:pt>
                <c:pt idx="15">
                  <c:v>24.2</c:v>
                </c:pt>
                <c:pt idx="16">
                  <c:v>0.133333333333333</c:v>
                </c:pt>
                <c:pt idx="17">
                  <c:v>146.3333333333333</c:v>
                </c:pt>
                <c:pt idx="18">
                  <c:v>23.8</c:v>
                </c:pt>
                <c:pt idx="19">
                  <c:v>0.6</c:v>
                </c:pt>
                <c:pt idx="20">
                  <c:v>209.5</c:v>
                </c:pt>
                <c:pt idx="21">
                  <c:v>12.36666666666667</c:v>
                </c:pt>
                <c:pt idx="22">
                  <c:v>0.4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35.0</c:v>
                </c:pt>
                <c:pt idx="29">
                  <c:v>0.0</c:v>
                </c:pt>
                <c:pt idx="30">
                  <c:v>18.7</c:v>
                </c:pt>
                <c:pt idx="31">
                  <c:v>11.2</c:v>
                </c:pt>
                <c:pt idx="32">
                  <c:v>214.1</c:v>
                </c:pt>
                <c:pt idx="33">
                  <c:v>0.0</c:v>
                </c:pt>
                <c:pt idx="34">
                  <c:v>68.2</c:v>
                </c:pt>
                <c:pt idx="35">
                  <c:v>15.1</c:v>
                </c:pt>
                <c:pt idx="36">
                  <c:v>1.033333333333333</c:v>
                </c:pt>
                <c:pt idx="37">
                  <c:v>1.133333333333334</c:v>
                </c:pt>
                <c:pt idx="38">
                  <c:v>3.233333333333334</c:v>
                </c:pt>
                <c:pt idx="39">
                  <c:v>25.83333333333333</c:v>
                </c:pt>
                <c:pt idx="40">
                  <c:v>0.0</c:v>
                </c:pt>
                <c:pt idx="41">
                  <c:v>3.4</c:v>
                </c:pt>
                <c:pt idx="42">
                  <c:v>8.799999999999998</c:v>
                </c:pt>
                <c:pt idx="43">
                  <c:v>23.03333333333333</c:v>
                </c:pt>
                <c:pt idx="44">
                  <c:v>124.3333333333333</c:v>
                </c:pt>
                <c:pt idx="45">
                  <c:v>12.33333333333333</c:v>
                </c:pt>
                <c:pt idx="46">
                  <c:v>25.73333333333333</c:v>
                </c:pt>
                <c:pt idx="47">
                  <c:v>0.3</c:v>
                </c:pt>
                <c:pt idx="48">
                  <c:v>3.1</c:v>
                </c:pt>
                <c:pt idx="49">
                  <c:v>0.0</c:v>
                </c:pt>
                <c:pt idx="50">
                  <c:v>0.0</c:v>
                </c:pt>
                <c:pt idx="51">
                  <c:v>34.63333333333333</c:v>
                </c:pt>
                <c:pt idx="52">
                  <c:v>10.8</c:v>
                </c:pt>
                <c:pt idx="53">
                  <c:v>38.76666666666667</c:v>
                </c:pt>
                <c:pt idx="54">
                  <c:v>38.76666666666667</c:v>
                </c:pt>
                <c:pt idx="55">
                  <c:v>61.33333333333334</c:v>
                </c:pt>
                <c:pt idx="56">
                  <c:v>10.6</c:v>
                </c:pt>
                <c:pt idx="57">
                  <c:v>215.6</c:v>
                </c:pt>
                <c:pt idx="58">
                  <c:v>42.33333333333334</c:v>
                </c:pt>
                <c:pt idx="59">
                  <c:v>45.23333333333332</c:v>
                </c:pt>
                <c:pt idx="60">
                  <c:v>0.2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20.16666666666667</c:v>
                </c:pt>
                <c:pt idx="66">
                  <c:v>71.93333333333332</c:v>
                </c:pt>
                <c:pt idx="67">
                  <c:v>0.0</c:v>
                </c:pt>
                <c:pt idx="68">
                  <c:v>23.03333333333333</c:v>
                </c:pt>
                <c:pt idx="69">
                  <c:v>5.399999999999999</c:v>
                </c:pt>
                <c:pt idx="70">
                  <c:v>70.3</c:v>
                </c:pt>
                <c:pt idx="71">
                  <c:v>1.733333333333333</c:v>
                </c:pt>
                <c:pt idx="72">
                  <c:v>1.5</c:v>
                </c:pt>
                <c:pt idx="73">
                  <c:v>209.3666666666667</c:v>
                </c:pt>
                <c:pt idx="74">
                  <c:v>0.0</c:v>
                </c:pt>
                <c:pt idx="75">
                  <c:v>0.166666666666667</c:v>
                </c:pt>
                <c:pt idx="76">
                  <c:v>7.400000000000001</c:v>
                </c:pt>
                <c:pt idx="77">
                  <c:v>0.0</c:v>
                </c:pt>
                <c:pt idx="78">
                  <c:v>1.066666666666666</c:v>
                </c:pt>
                <c:pt idx="79">
                  <c:v>6.633333333333332</c:v>
                </c:pt>
                <c:pt idx="80">
                  <c:v>211.6333333333333</c:v>
                </c:pt>
                <c:pt idx="81">
                  <c:v>0.0</c:v>
                </c:pt>
                <c:pt idx="82">
                  <c:v>37.06666666666666</c:v>
                </c:pt>
                <c:pt idx="83">
                  <c:v>75.2</c:v>
                </c:pt>
                <c:pt idx="84">
                  <c:v>0.0</c:v>
                </c:pt>
                <c:pt idx="85">
                  <c:v>30.66666666666667</c:v>
                </c:pt>
                <c:pt idx="86">
                  <c:v>1.1</c:v>
                </c:pt>
                <c:pt idx="87">
                  <c:v>10.83333333333333</c:v>
                </c:pt>
                <c:pt idx="88">
                  <c:v>8.833333333333333</c:v>
                </c:pt>
                <c:pt idx="89">
                  <c:v>29.73333333333333</c:v>
                </c:pt>
                <c:pt idx="90">
                  <c:v>0.0</c:v>
                </c:pt>
                <c:pt idx="91">
                  <c:v>4</c:v>
                </c:pt>
                <c:pt idx="92">
                  <c:v>38.26666666666667</c:v>
                </c:pt>
                <c:pt idx="93">
                  <c:v>0.133333333333333</c:v>
                </c:pt>
                <c:pt idx="94">
                  <c:v>1.7</c:v>
                </c:pt>
                <c:pt idx="95">
                  <c:v>30.16666666666667</c:v>
                </c:pt>
                <c:pt idx="96">
                  <c:v>35.13333333333333</c:v>
                </c:pt>
                <c:pt idx="97">
                  <c:v>0.0</c:v>
                </c:pt>
                <c:pt idx="98">
                  <c:v>0.0</c:v>
                </c:pt>
                <c:pt idx="99">
                  <c:v>6.933333333333332</c:v>
                </c:pt>
                <c:pt idx="100">
                  <c:v>13.83333333333333</c:v>
                </c:pt>
                <c:pt idx="101">
                  <c:v>0.6</c:v>
                </c:pt>
                <c:pt idx="102">
                  <c:v>0.233333333333333</c:v>
                </c:pt>
                <c:pt idx="103">
                  <c:v>42.43333333333333</c:v>
                </c:pt>
                <c:pt idx="104">
                  <c:v>0.266666666666666</c:v>
                </c:pt>
                <c:pt idx="105">
                  <c:v>25.06666666666666</c:v>
                </c:pt>
                <c:pt idx="106">
                  <c:v>199.9666666666667</c:v>
                </c:pt>
                <c:pt idx="107">
                  <c:v>0.0</c:v>
                </c:pt>
                <c:pt idx="108">
                  <c:v>34.13333333333333</c:v>
                </c:pt>
                <c:pt idx="109">
                  <c:v>5.133333333333333</c:v>
                </c:pt>
                <c:pt idx="110">
                  <c:v>212.3</c:v>
                </c:pt>
                <c:pt idx="111">
                  <c:v>13.8</c:v>
                </c:pt>
                <c:pt idx="112">
                  <c:v>28.66666666666667</c:v>
                </c:pt>
                <c:pt idx="113">
                  <c:v>0.0</c:v>
                </c:pt>
                <c:pt idx="114">
                  <c:v>0.0</c:v>
                </c:pt>
                <c:pt idx="115">
                  <c:v>35.2</c:v>
                </c:pt>
                <c:pt idx="116">
                  <c:v>35.96666666666666</c:v>
                </c:pt>
                <c:pt idx="117">
                  <c:v>26.46666666666666</c:v>
                </c:pt>
                <c:pt idx="118">
                  <c:v>13.2</c:v>
                </c:pt>
                <c:pt idx="119">
                  <c:v>10.5</c:v>
                </c:pt>
                <c:pt idx="120">
                  <c:v>0.0</c:v>
                </c:pt>
                <c:pt idx="121">
                  <c:v>0.0</c:v>
                </c:pt>
                <c:pt idx="122">
                  <c:v>50.8</c:v>
                </c:pt>
                <c:pt idx="123">
                  <c:v>22.76666666666667</c:v>
                </c:pt>
                <c:pt idx="124">
                  <c:v>129.1333333333334</c:v>
                </c:pt>
                <c:pt idx="125">
                  <c:v>81.8</c:v>
                </c:pt>
                <c:pt idx="126">
                  <c:v>8.799999999999998</c:v>
                </c:pt>
                <c:pt idx="127">
                  <c:v>0.0</c:v>
                </c:pt>
                <c:pt idx="128">
                  <c:v>23.39999999999999</c:v>
                </c:pt>
                <c:pt idx="129">
                  <c:v>154.3</c:v>
                </c:pt>
                <c:pt idx="130">
                  <c:v>2.266666666666666</c:v>
                </c:pt>
                <c:pt idx="131">
                  <c:v>27.06666666666666</c:v>
                </c:pt>
                <c:pt idx="132">
                  <c:v>5.900000000000001</c:v>
                </c:pt>
                <c:pt idx="133">
                  <c:v>0.0</c:v>
                </c:pt>
                <c:pt idx="134">
                  <c:v>0.733333333333333</c:v>
                </c:pt>
                <c:pt idx="135">
                  <c:v>4.9</c:v>
                </c:pt>
                <c:pt idx="136">
                  <c:v>151.2333333333333</c:v>
                </c:pt>
                <c:pt idx="137">
                  <c:v>0.0</c:v>
                </c:pt>
                <c:pt idx="138">
                  <c:v>8.0</c:v>
                </c:pt>
                <c:pt idx="139">
                  <c:v>28.03333333333333</c:v>
                </c:pt>
                <c:pt idx="140">
                  <c:v>20.0</c:v>
                </c:pt>
                <c:pt idx="141">
                  <c:v>2.733333333333333</c:v>
                </c:pt>
                <c:pt idx="142">
                  <c:v>18.36666666666667</c:v>
                </c:pt>
                <c:pt idx="143">
                  <c:v>0.0333333333333332</c:v>
                </c:pt>
                <c:pt idx="144">
                  <c:v>0.0</c:v>
                </c:pt>
                <c:pt idx="145">
                  <c:v>234.2666666666667</c:v>
                </c:pt>
                <c:pt idx="146">
                  <c:v>0.333333333333333</c:v>
                </c:pt>
                <c:pt idx="147">
                  <c:v>12.13333333333333</c:v>
                </c:pt>
                <c:pt idx="148">
                  <c:v>0.766666666666666</c:v>
                </c:pt>
                <c:pt idx="149">
                  <c:v>17.53333333333333</c:v>
                </c:pt>
                <c:pt idx="150">
                  <c:v>19.5</c:v>
                </c:pt>
                <c:pt idx="151">
                  <c:v>0.0</c:v>
                </c:pt>
                <c:pt idx="152">
                  <c:v>0.333333333333333</c:v>
                </c:pt>
                <c:pt idx="153">
                  <c:v>39.63333333333333</c:v>
                </c:pt>
                <c:pt idx="154">
                  <c:v>0.866666666666667</c:v>
                </c:pt>
                <c:pt idx="155">
                  <c:v>19.03333333333333</c:v>
                </c:pt>
                <c:pt idx="156">
                  <c:v>0.0</c:v>
                </c:pt>
                <c:pt idx="157">
                  <c:v>0.0</c:v>
                </c:pt>
                <c:pt idx="158">
                  <c:v>0.833333333333333</c:v>
                </c:pt>
                <c:pt idx="159">
                  <c:v>0.0</c:v>
                </c:pt>
                <c:pt idx="160">
                  <c:v>0.0</c:v>
                </c:pt>
                <c:pt idx="161">
                  <c:v>193.2333333333333</c:v>
                </c:pt>
                <c:pt idx="162">
                  <c:v>72.33333333333333</c:v>
                </c:pt>
                <c:pt idx="163">
                  <c:v>25.33333333333333</c:v>
                </c:pt>
                <c:pt idx="164">
                  <c:v>5.366666666666667</c:v>
                </c:pt>
                <c:pt idx="165">
                  <c:v>0.0</c:v>
                </c:pt>
                <c:pt idx="166">
                  <c:v>49.9</c:v>
                </c:pt>
                <c:pt idx="167">
                  <c:v>56.23333333333332</c:v>
                </c:pt>
                <c:pt idx="168">
                  <c:v>6.133333333333332</c:v>
                </c:pt>
                <c:pt idx="169">
                  <c:v>2.6</c:v>
                </c:pt>
                <c:pt idx="170">
                  <c:v>17.66666666666667</c:v>
                </c:pt>
                <c:pt idx="171">
                  <c:v>195.3666666666667</c:v>
                </c:pt>
                <c:pt idx="172">
                  <c:v>19.96666666666666</c:v>
                </c:pt>
                <c:pt idx="173">
                  <c:v>3.533333333333333</c:v>
                </c:pt>
                <c:pt idx="174">
                  <c:v>15.7</c:v>
                </c:pt>
                <c:pt idx="175">
                  <c:v>59.43333333333333</c:v>
                </c:pt>
                <c:pt idx="176">
                  <c:v>8.266666666666667</c:v>
                </c:pt>
                <c:pt idx="177">
                  <c:v>14.5</c:v>
                </c:pt>
                <c:pt idx="178">
                  <c:v>83.73333333333333</c:v>
                </c:pt>
                <c:pt idx="179">
                  <c:v>8.233333333333334</c:v>
                </c:pt>
                <c:pt idx="180">
                  <c:v>0.0</c:v>
                </c:pt>
                <c:pt idx="181">
                  <c:v>13.33333333333333</c:v>
                </c:pt>
                <c:pt idx="182">
                  <c:v>21.86666666666666</c:v>
                </c:pt>
                <c:pt idx="183">
                  <c:v>0.0</c:v>
                </c:pt>
                <c:pt idx="184">
                  <c:v>37.93333333333333</c:v>
                </c:pt>
                <c:pt idx="185">
                  <c:v>0.0</c:v>
                </c:pt>
                <c:pt idx="186">
                  <c:v>18.13333333333333</c:v>
                </c:pt>
                <c:pt idx="187">
                  <c:v>84.93333333333332</c:v>
                </c:pt>
                <c:pt idx="188">
                  <c:v>0.0</c:v>
                </c:pt>
                <c:pt idx="189">
                  <c:v>11.56666666666667</c:v>
                </c:pt>
                <c:pt idx="190">
                  <c:v>5.566666666666667</c:v>
                </c:pt>
                <c:pt idx="191">
                  <c:v>31.03333333333333</c:v>
                </c:pt>
                <c:pt idx="192">
                  <c:v>0.0</c:v>
                </c:pt>
                <c:pt idx="193">
                  <c:v>0.0</c:v>
                </c:pt>
                <c:pt idx="194">
                  <c:v>140.6666666666667</c:v>
                </c:pt>
                <c:pt idx="195">
                  <c:v>0.0</c:v>
                </c:pt>
                <c:pt idx="196">
                  <c:v>0.5</c:v>
                </c:pt>
                <c:pt idx="197">
                  <c:v>0.0</c:v>
                </c:pt>
                <c:pt idx="198">
                  <c:v>52.26666666666666</c:v>
                </c:pt>
                <c:pt idx="199">
                  <c:v>0.0</c:v>
                </c:pt>
                <c:pt idx="200">
                  <c:v>0.0</c:v>
                </c:pt>
                <c:pt idx="201">
                  <c:v>33.0</c:v>
                </c:pt>
                <c:pt idx="202">
                  <c:v>48.0</c:v>
                </c:pt>
                <c:pt idx="203">
                  <c:v>46.53333333333333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2.066666666666666</c:v>
                </c:pt>
                <c:pt idx="208">
                  <c:v>0.166666666666667</c:v>
                </c:pt>
                <c:pt idx="209">
                  <c:v>0.8</c:v>
                </c:pt>
                <c:pt idx="210">
                  <c:v>9.9</c:v>
                </c:pt>
                <c:pt idx="211">
                  <c:v>52.86666666666667</c:v>
                </c:pt>
                <c:pt idx="212">
                  <c:v>181.0666666666667</c:v>
                </c:pt>
                <c:pt idx="213">
                  <c:v>0.733333333333333</c:v>
                </c:pt>
                <c:pt idx="214">
                  <c:v>8.5</c:v>
                </c:pt>
                <c:pt idx="215">
                  <c:v>45.2</c:v>
                </c:pt>
                <c:pt idx="216">
                  <c:v>109.3666666666667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0.833333333333333</c:v>
                </c:pt>
                <c:pt idx="221">
                  <c:v>0.0</c:v>
                </c:pt>
                <c:pt idx="222">
                  <c:v>7.066666666666667</c:v>
                </c:pt>
                <c:pt idx="223">
                  <c:v>0.35</c:v>
                </c:pt>
                <c:pt idx="224">
                  <c:v>38.13333333333333</c:v>
                </c:pt>
                <c:pt idx="225">
                  <c:v>1.1</c:v>
                </c:pt>
                <c:pt idx="226">
                  <c:v>128.9666666666667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29.7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4.633333333333333</c:v>
                </c:pt>
                <c:pt idx="235">
                  <c:v>4.733333333333333</c:v>
                </c:pt>
                <c:pt idx="236">
                  <c:v>10.9</c:v>
                </c:pt>
                <c:pt idx="237">
                  <c:v>68.8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179.3333333333333</c:v>
                </c:pt>
                <c:pt idx="246">
                  <c:v>10.63333333333333</c:v>
                </c:pt>
                <c:pt idx="247">
                  <c:v>12.26666666666667</c:v>
                </c:pt>
                <c:pt idx="248">
                  <c:v>51.73333333333332</c:v>
                </c:pt>
                <c:pt idx="249">
                  <c:v>75.96666666666666</c:v>
                </c:pt>
                <c:pt idx="250">
                  <c:v>15.06666666666667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2.133333333333333</c:v>
                </c:pt>
                <c:pt idx="257">
                  <c:v>0.0</c:v>
                </c:pt>
                <c:pt idx="258">
                  <c:v>8.133333333333333</c:v>
                </c:pt>
                <c:pt idx="259">
                  <c:v>15.1</c:v>
                </c:pt>
                <c:pt idx="260">
                  <c:v>206.2</c:v>
                </c:pt>
                <c:pt idx="261">
                  <c:v>68.33333333333333</c:v>
                </c:pt>
                <c:pt idx="262">
                  <c:v>16.63333333333333</c:v>
                </c:pt>
                <c:pt idx="263">
                  <c:v>16.23333333333333</c:v>
                </c:pt>
                <c:pt idx="264">
                  <c:v>0.933333333333333</c:v>
                </c:pt>
                <c:pt idx="265">
                  <c:v>0.0</c:v>
                </c:pt>
                <c:pt idx="266">
                  <c:v>0.266666666666666</c:v>
                </c:pt>
                <c:pt idx="267">
                  <c:v>0.0</c:v>
                </c:pt>
                <c:pt idx="268">
                  <c:v>0.566666666666666</c:v>
                </c:pt>
                <c:pt idx="269">
                  <c:v>15.13333333333333</c:v>
                </c:pt>
                <c:pt idx="270">
                  <c:v>0.0</c:v>
                </c:pt>
                <c:pt idx="271">
                  <c:v>71.6</c:v>
                </c:pt>
                <c:pt idx="272">
                  <c:v>220.5</c:v>
                </c:pt>
                <c:pt idx="273">
                  <c:v>5.166666666666666</c:v>
                </c:pt>
                <c:pt idx="274">
                  <c:v>14.13333333333333</c:v>
                </c:pt>
                <c:pt idx="275">
                  <c:v>24.63333333333333</c:v>
                </c:pt>
                <c:pt idx="276">
                  <c:v>0.0</c:v>
                </c:pt>
                <c:pt idx="277">
                  <c:v>0.333333333333333</c:v>
                </c:pt>
                <c:pt idx="278">
                  <c:v>133.0666666666667</c:v>
                </c:pt>
                <c:pt idx="279">
                  <c:v>18.0</c:v>
                </c:pt>
                <c:pt idx="280">
                  <c:v>0.0</c:v>
                </c:pt>
                <c:pt idx="281">
                  <c:v>0.0</c:v>
                </c:pt>
                <c:pt idx="282">
                  <c:v>0.766666666666666</c:v>
                </c:pt>
                <c:pt idx="283">
                  <c:v>0.0</c:v>
                </c:pt>
                <c:pt idx="284">
                  <c:v>10.9</c:v>
                </c:pt>
                <c:pt idx="285">
                  <c:v>3.433333333333333</c:v>
                </c:pt>
                <c:pt idx="286">
                  <c:v>18.8</c:v>
                </c:pt>
                <c:pt idx="287">
                  <c:v>11.45</c:v>
                </c:pt>
                <c:pt idx="288">
                  <c:v>0.0</c:v>
                </c:pt>
                <c:pt idx="289">
                  <c:v>0.0</c:v>
                </c:pt>
                <c:pt idx="290">
                  <c:v>0.966666666666667</c:v>
                </c:pt>
                <c:pt idx="291">
                  <c:v>0.0</c:v>
                </c:pt>
                <c:pt idx="292">
                  <c:v>135.2</c:v>
                </c:pt>
                <c:pt idx="293">
                  <c:v>1.915</c:v>
                </c:pt>
                <c:pt idx="294">
                  <c:v>0.633333333333333</c:v>
                </c:pt>
                <c:pt idx="295">
                  <c:v>0.0</c:v>
                </c:pt>
                <c:pt idx="296">
                  <c:v>0.0</c:v>
                </c:pt>
                <c:pt idx="297">
                  <c:v>28.89999999999999</c:v>
                </c:pt>
                <c:pt idx="298">
                  <c:v>0.0</c:v>
                </c:pt>
                <c:pt idx="299">
                  <c:v>155.2333333333333</c:v>
                </c:pt>
                <c:pt idx="300">
                  <c:v>2.166666666666666</c:v>
                </c:pt>
                <c:pt idx="301">
                  <c:v>0.0</c:v>
                </c:pt>
                <c:pt idx="302">
                  <c:v>23.73333333333333</c:v>
                </c:pt>
                <c:pt idx="303">
                  <c:v>37.6</c:v>
                </c:pt>
                <c:pt idx="304">
                  <c:v>12.13333333333333</c:v>
                </c:pt>
                <c:pt idx="305">
                  <c:v>209.7</c:v>
                </c:pt>
                <c:pt idx="306">
                  <c:v>0.0</c:v>
                </c:pt>
                <c:pt idx="307">
                  <c:v>0.0</c:v>
                </c:pt>
                <c:pt idx="308">
                  <c:v>0.466666666666667</c:v>
                </c:pt>
                <c:pt idx="309">
                  <c:v>0.0</c:v>
                </c:pt>
                <c:pt idx="310">
                  <c:v>0.0</c:v>
                </c:pt>
                <c:pt idx="311">
                  <c:v>1.966666666666667</c:v>
                </c:pt>
                <c:pt idx="312">
                  <c:v>4.066666666666667</c:v>
                </c:pt>
                <c:pt idx="313">
                  <c:v>3.8</c:v>
                </c:pt>
                <c:pt idx="314">
                  <c:v>6.833333333333332</c:v>
                </c:pt>
                <c:pt idx="315">
                  <c:v>0.0</c:v>
                </c:pt>
                <c:pt idx="316">
                  <c:v>10.66666666666667</c:v>
                </c:pt>
                <c:pt idx="317">
                  <c:v>49.36666666666667</c:v>
                </c:pt>
                <c:pt idx="318">
                  <c:v>0.0</c:v>
                </c:pt>
                <c:pt idx="319">
                  <c:v>9.200000000000001</c:v>
                </c:pt>
                <c:pt idx="320">
                  <c:v>0.0</c:v>
                </c:pt>
                <c:pt idx="321">
                  <c:v>21.93333333333333</c:v>
                </c:pt>
                <c:pt idx="322">
                  <c:v>4.866666666666666</c:v>
                </c:pt>
                <c:pt idx="323">
                  <c:v>0.0</c:v>
                </c:pt>
                <c:pt idx="324">
                  <c:v>33.16666666666666</c:v>
                </c:pt>
                <c:pt idx="325">
                  <c:v>0.0</c:v>
                </c:pt>
                <c:pt idx="326">
                  <c:v>1.066666666666666</c:v>
                </c:pt>
                <c:pt idx="327">
                  <c:v>6.833333333333332</c:v>
                </c:pt>
                <c:pt idx="328">
                  <c:v>2.333333333333333</c:v>
                </c:pt>
                <c:pt idx="329">
                  <c:v>40.76666666666666</c:v>
                </c:pt>
                <c:pt idx="330">
                  <c:v>2.3</c:v>
                </c:pt>
                <c:pt idx="331">
                  <c:v>0.0</c:v>
                </c:pt>
                <c:pt idx="332">
                  <c:v>6.833333333333332</c:v>
                </c:pt>
                <c:pt idx="333">
                  <c:v>1.5</c:v>
                </c:pt>
                <c:pt idx="334">
                  <c:v>2.566666666666666</c:v>
                </c:pt>
                <c:pt idx="335">
                  <c:v>0.0</c:v>
                </c:pt>
                <c:pt idx="336">
                  <c:v>6.233333333333334</c:v>
                </c:pt>
                <c:pt idx="337">
                  <c:v>41.23333333333332</c:v>
                </c:pt>
                <c:pt idx="338">
                  <c:v>11.8</c:v>
                </c:pt>
                <c:pt idx="339">
                  <c:v>15.46666666666667</c:v>
                </c:pt>
                <c:pt idx="340">
                  <c:v>6.733333333333334</c:v>
                </c:pt>
                <c:pt idx="341">
                  <c:v>0.0</c:v>
                </c:pt>
                <c:pt idx="342">
                  <c:v>0.0</c:v>
                </c:pt>
                <c:pt idx="343">
                  <c:v>21.16666666666667</c:v>
                </c:pt>
                <c:pt idx="344">
                  <c:v>0.2</c:v>
                </c:pt>
                <c:pt idx="345">
                  <c:v>223.7</c:v>
                </c:pt>
                <c:pt idx="346">
                  <c:v>0.0</c:v>
                </c:pt>
                <c:pt idx="347">
                  <c:v>10.43333333333334</c:v>
                </c:pt>
                <c:pt idx="348">
                  <c:v>0.0</c:v>
                </c:pt>
                <c:pt idx="349">
                  <c:v>8.633333333333333</c:v>
                </c:pt>
                <c:pt idx="350">
                  <c:v>0.0</c:v>
                </c:pt>
                <c:pt idx="351">
                  <c:v>10.56666666666667</c:v>
                </c:pt>
                <c:pt idx="352">
                  <c:v>182.9333333333334</c:v>
                </c:pt>
                <c:pt idx="353">
                  <c:v>0.0</c:v>
                </c:pt>
                <c:pt idx="354">
                  <c:v>0.0</c:v>
                </c:pt>
                <c:pt idx="355">
                  <c:v>9.533333333333333</c:v>
                </c:pt>
                <c:pt idx="356">
                  <c:v>10.06666666666667</c:v>
                </c:pt>
                <c:pt idx="357">
                  <c:v>0.233333333333333</c:v>
                </c:pt>
                <c:pt idx="358">
                  <c:v>8.066666666666668</c:v>
                </c:pt>
                <c:pt idx="359">
                  <c:v>231.8333333333334</c:v>
                </c:pt>
                <c:pt idx="360">
                  <c:v>0.0</c:v>
                </c:pt>
                <c:pt idx="361">
                  <c:v>21.36666666666666</c:v>
                </c:pt>
                <c:pt idx="362">
                  <c:v>3.466666666666667</c:v>
                </c:pt>
                <c:pt idx="363">
                  <c:v>168.4333333333334</c:v>
                </c:pt>
                <c:pt idx="364">
                  <c:v>0.0</c:v>
                </c:pt>
                <c:pt idx="365">
                  <c:v>11.4</c:v>
                </c:pt>
                <c:pt idx="366">
                  <c:v>0.0</c:v>
                </c:pt>
                <c:pt idx="367">
                  <c:v>10.0</c:v>
                </c:pt>
                <c:pt idx="368">
                  <c:v>1.149999999999999</c:v>
                </c:pt>
                <c:pt idx="369">
                  <c:v>7.966666666666665</c:v>
                </c:pt>
                <c:pt idx="370">
                  <c:v>17.5</c:v>
                </c:pt>
                <c:pt idx="371">
                  <c:v>0.966666666666667</c:v>
                </c:pt>
                <c:pt idx="372">
                  <c:v>0.0</c:v>
                </c:pt>
                <c:pt idx="373">
                  <c:v>3.033333333333333</c:v>
                </c:pt>
                <c:pt idx="374">
                  <c:v>3.9</c:v>
                </c:pt>
                <c:pt idx="375">
                  <c:v>176.8666666666667</c:v>
                </c:pt>
                <c:pt idx="376">
                  <c:v>1.333333333333333</c:v>
                </c:pt>
                <c:pt idx="377">
                  <c:v>28.53333333333333</c:v>
                </c:pt>
                <c:pt idx="378">
                  <c:v>0.0</c:v>
                </c:pt>
                <c:pt idx="379">
                  <c:v>1.066666666666666</c:v>
                </c:pt>
                <c:pt idx="380">
                  <c:v>188.0333333333333</c:v>
                </c:pt>
                <c:pt idx="381">
                  <c:v>7.266666666666665</c:v>
                </c:pt>
                <c:pt idx="382">
                  <c:v>1.333333333333333</c:v>
                </c:pt>
                <c:pt idx="383">
                  <c:v>14.9</c:v>
                </c:pt>
                <c:pt idx="384">
                  <c:v>8.333333333333333</c:v>
                </c:pt>
                <c:pt idx="385">
                  <c:v>0.0</c:v>
                </c:pt>
                <c:pt idx="386">
                  <c:v>0.4</c:v>
                </c:pt>
                <c:pt idx="387">
                  <c:v>0.0</c:v>
                </c:pt>
                <c:pt idx="388">
                  <c:v>0.0</c:v>
                </c:pt>
                <c:pt idx="389">
                  <c:v>149.0666666666667</c:v>
                </c:pt>
                <c:pt idx="390">
                  <c:v>0.0</c:v>
                </c:pt>
                <c:pt idx="391">
                  <c:v>1.066666666666666</c:v>
                </c:pt>
                <c:pt idx="392">
                  <c:v>213.3666666666667</c:v>
                </c:pt>
                <c:pt idx="393">
                  <c:v>0.0</c:v>
                </c:pt>
                <c:pt idx="394">
                  <c:v>3.766666666666666</c:v>
                </c:pt>
                <c:pt idx="395">
                  <c:v>0.0</c:v>
                </c:pt>
                <c:pt idx="396">
                  <c:v>0.0</c:v>
                </c:pt>
                <c:pt idx="397">
                  <c:v>35.0</c:v>
                </c:pt>
                <c:pt idx="398">
                  <c:v>18.56666666666667</c:v>
                </c:pt>
                <c:pt idx="399">
                  <c:v>45.73333333333332</c:v>
                </c:pt>
                <c:pt idx="400">
                  <c:v>37.7</c:v>
                </c:pt>
                <c:pt idx="401">
                  <c:v>11.66666666666667</c:v>
                </c:pt>
                <c:pt idx="402">
                  <c:v>0.3</c:v>
                </c:pt>
                <c:pt idx="403">
                  <c:v>1.533333333333333</c:v>
                </c:pt>
                <c:pt idx="404">
                  <c:v>0.0</c:v>
                </c:pt>
                <c:pt idx="405">
                  <c:v>0.0</c:v>
                </c:pt>
                <c:pt idx="406">
                  <c:v>21.06666666666667</c:v>
                </c:pt>
                <c:pt idx="407">
                  <c:v>0.0</c:v>
                </c:pt>
                <c:pt idx="408">
                  <c:v>20.1</c:v>
                </c:pt>
                <c:pt idx="409">
                  <c:v>131.4333333333334</c:v>
                </c:pt>
                <c:pt idx="410">
                  <c:v>8.533333333333333</c:v>
                </c:pt>
                <c:pt idx="411">
                  <c:v>28.93333333333333</c:v>
                </c:pt>
                <c:pt idx="412">
                  <c:v>0.333333333333333</c:v>
                </c:pt>
                <c:pt idx="413">
                  <c:v>0.0</c:v>
                </c:pt>
                <c:pt idx="414">
                  <c:v>2.1</c:v>
                </c:pt>
                <c:pt idx="415">
                  <c:v>0.3</c:v>
                </c:pt>
                <c:pt idx="416">
                  <c:v>213.4666666666667</c:v>
                </c:pt>
                <c:pt idx="417">
                  <c:v>0.566666666666666</c:v>
                </c:pt>
                <c:pt idx="418">
                  <c:v>4.1</c:v>
                </c:pt>
                <c:pt idx="419">
                  <c:v>0.7</c:v>
                </c:pt>
                <c:pt idx="420">
                  <c:v>31.33333333333333</c:v>
                </c:pt>
                <c:pt idx="421">
                  <c:v>0.733333333333333</c:v>
                </c:pt>
                <c:pt idx="422">
                  <c:v>43.56666666666666</c:v>
                </c:pt>
                <c:pt idx="423">
                  <c:v>29.2</c:v>
                </c:pt>
                <c:pt idx="424">
                  <c:v>27.53333333333333</c:v>
                </c:pt>
                <c:pt idx="425">
                  <c:v>0.0</c:v>
                </c:pt>
                <c:pt idx="426">
                  <c:v>0.0</c:v>
                </c:pt>
                <c:pt idx="427">
                  <c:v>2.833333333333333</c:v>
                </c:pt>
                <c:pt idx="428">
                  <c:v>0.0</c:v>
                </c:pt>
                <c:pt idx="429">
                  <c:v>0.0</c:v>
                </c:pt>
                <c:pt idx="430">
                  <c:v>0.85</c:v>
                </c:pt>
                <c:pt idx="431">
                  <c:v>0.0</c:v>
                </c:pt>
                <c:pt idx="432">
                  <c:v>8.799999999999998</c:v>
                </c:pt>
                <c:pt idx="433">
                  <c:v>0.0</c:v>
                </c:pt>
                <c:pt idx="434">
                  <c:v>13.46666666666667</c:v>
                </c:pt>
                <c:pt idx="435">
                  <c:v>5.866666666666667</c:v>
                </c:pt>
                <c:pt idx="436">
                  <c:v>0.0</c:v>
                </c:pt>
                <c:pt idx="437">
                  <c:v>29.83333333333333</c:v>
                </c:pt>
                <c:pt idx="438">
                  <c:v>0.566666666666666</c:v>
                </c:pt>
                <c:pt idx="439">
                  <c:v>0.0</c:v>
                </c:pt>
                <c:pt idx="440">
                  <c:v>0.0</c:v>
                </c:pt>
                <c:pt idx="441">
                  <c:v>211.5666666666667</c:v>
                </c:pt>
                <c:pt idx="442">
                  <c:v>0.0</c:v>
                </c:pt>
                <c:pt idx="443">
                  <c:v>0.0</c:v>
                </c:pt>
                <c:pt idx="444">
                  <c:v>17.86666666666667</c:v>
                </c:pt>
                <c:pt idx="445">
                  <c:v>190.1</c:v>
                </c:pt>
                <c:pt idx="446">
                  <c:v>32.0</c:v>
                </c:pt>
                <c:pt idx="447">
                  <c:v>40.1</c:v>
                </c:pt>
                <c:pt idx="448">
                  <c:v>0.0</c:v>
                </c:pt>
                <c:pt idx="449">
                  <c:v>5.1</c:v>
                </c:pt>
                <c:pt idx="450">
                  <c:v>20.5</c:v>
                </c:pt>
                <c:pt idx="451">
                  <c:v>3.166666666666666</c:v>
                </c:pt>
                <c:pt idx="452">
                  <c:v>0.0</c:v>
                </c:pt>
                <c:pt idx="453">
                  <c:v>2.6</c:v>
                </c:pt>
                <c:pt idx="454">
                  <c:v>5.433333333333332</c:v>
                </c:pt>
                <c:pt idx="455">
                  <c:v>0.0</c:v>
                </c:pt>
                <c:pt idx="456">
                  <c:v>3.266666666666666</c:v>
                </c:pt>
                <c:pt idx="457">
                  <c:v>0.0</c:v>
                </c:pt>
                <c:pt idx="458">
                  <c:v>164.5666666666667</c:v>
                </c:pt>
                <c:pt idx="459">
                  <c:v>4.733333333333333</c:v>
                </c:pt>
                <c:pt idx="460">
                  <c:v>24.33333333333333</c:v>
                </c:pt>
                <c:pt idx="461">
                  <c:v>11.1</c:v>
                </c:pt>
                <c:pt idx="462">
                  <c:v>0.0</c:v>
                </c:pt>
                <c:pt idx="463">
                  <c:v>0.0</c:v>
                </c:pt>
                <c:pt idx="464">
                  <c:v>227.1</c:v>
                </c:pt>
                <c:pt idx="465">
                  <c:v>7.4</c:v>
                </c:pt>
                <c:pt idx="466">
                  <c:v>0.0</c:v>
                </c:pt>
                <c:pt idx="467">
                  <c:v>0.0</c:v>
                </c:pt>
                <c:pt idx="468">
                  <c:v>44.4</c:v>
                </c:pt>
                <c:pt idx="469">
                  <c:v>56.16666666666666</c:v>
                </c:pt>
                <c:pt idx="470">
                  <c:v>90.96666666666668</c:v>
                </c:pt>
                <c:pt idx="471">
                  <c:v>218.4666666666667</c:v>
                </c:pt>
                <c:pt idx="472">
                  <c:v>0.466666666666667</c:v>
                </c:pt>
                <c:pt idx="473">
                  <c:v>0.0</c:v>
                </c:pt>
                <c:pt idx="474">
                  <c:v>0.35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18.1</c:v>
                </c:pt>
                <c:pt idx="480">
                  <c:v>0.733333333333333</c:v>
                </c:pt>
                <c:pt idx="481">
                  <c:v>39.5</c:v>
                </c:pt>
                <c:pt idx="482">
                  <c:v>25.7</c:v>
                </c:pt>
                <c:pt idx="483">
                  <c:v>0.0</c:v>
                </c:pt>
                <c:pt idx="484">
                  <c:v>131.6</c:v>
                </c:pt>
                <c:pt idx="485">
                  <c:v>1.666666666666667</c:v>
                </c:pt>
                <c:pt idx="486">
                  <c:v>0.2</c:v>
                </c:pt>
                <c:pt idx="487">
                  <c:v>6.133333333333332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5.866666666666667</c:v>
                </c:pt>
                <c:pt idx="492">
                  <c:v>72.33333333333333</c:v>
                </c:pt>
                <c:pt idx="493">
                  <c:v>66.93333333333332</c:v>
                </c:pt>
                <c:pt idx="494">
                  <c:v>24.66666666666667</c:v>
                </c:pt>
                <c:pt idx="495">
                  <c:v>6.5</c:v>
                </c:pt>
                <c:pt idx="496">
                  <c:v>36.1</c:v>
                </c:pt>
                <c:pt idx="497">
                  <c:v>1.666666666666667</c:v>
                </c:pt>
                <c:pt idx="498">
                  <c:v>239.3333333333334</c:v>
                </c:pt>
                <c:pt idx="499">
                  <c:v>17.1</c:v>
                </c:pt>
                <c:pt idx="500">
                  <c:v>4.9</c:v>
                </c:pt>
                <c:pt idx="501">
                  <c:v>0.266666666666666</c:v>
                </c:pt>
                <c:pt idx="502">
                  <c:v>238.5666666666666</c:v>
                </c:pt>
                <c:pt idx="503">
                  <c:v>35.43333333333333</c:v>
                </c:pt>
                <c:pt idx="504">
                  <c:v>19.66666666666667</c:v>
                </c:pt>
                <c:pt idx="505">
                  <c:v>16.7</c:v>
                </c:pt>
                <c:pt idx="506">
                  <c:v>25.76666666666667</c:v>
                </c:pt>
                <c:pt idx="507">
                  <c:v>0.5</c:v>
                </c:pt>
                <c:pt idx="508">
                  <c:v>0.0</c:v>
                </c:pt>
                <c:pt idx="509">
                  <c:v>0.566666666666666</c:v>
                </c:pt>
                <c:pt idx="510">
                  <c:v>6.933333333333332</c:v>
                </c:pt>
                <c:pt idx="511">
                  <c:v>10.3</c:v>
                </c:pt>
                <c:pt idx="512">
                  <c:v>85.1</c:v>
                </c:pt>
                <c:pt idx="513">
                  <c:v>8.200000000000001</c:v>
                </c:pt>
                <c:pt idx="514">
                  <c:v>23.86666666666666</c:v>
                </c:pt>
                <c:pt idx="515">
                  <c:v>15.9</c:v>
                </c:pt>
                <c:pt idx="516">
                  <c:v>6.400000000000001</c:v>
                </c:pt>
                <c:pt idx="517">
                  <c:v>9.533333333333333</c:v>
                </c:pt>
                <c:pt idx="518">
                  <c:v>57.5</c:v>
                </c:pt>
                <c:pt idx="519">
                  <c:v>69.8</c:v>
                </c:pt>
                <c:pt idx="520">
                  <c:v>0.633333333333333</c:v>
                </c:pt>
                <c:pt idx="521">
                  <c:v>0.0</c:v>
                </c:pt>
                <c:pt idx="522">
                  <c:v>35.93333333333333</c:v>
                </c:pt>
                <c:pt idx="523">
                  <c:v>17.0</c:v>
                </c:pt>
                <c:pt idx="524">
                  <c:v>46.83333333333334</c:v>
                </c:pt>
                <c:pt idx="525">
                  <c:v>181.5666666666667</c:v>
                </c:pt>
                <c:pt idx="526">
                  <c:v>0.0</c:v>
                </c:pt>
                <c:pt idx="527">
                  <c:v>2.033333333333333</c:v>
                </c:pt>
                <c:pt idx="528">
                  <c:v>90.83333333333333</c:v>
                </c:pt>
                <c:pt idx="529">
                  <c:v>38.2</c:v>
                </c:pt>
                <c:pt idx="530">
                  <c:v>34.26666666666667</c:v>
                </c:pt>
                <c:pt idx="531">
                  <c:v>31.35</c:v>
                </c:pt>
                <c:pt idx="532">
                  <c:v>19.86666666666667</c:v>
                </c:pt>
                <c:pt idx="533">
                  <c:v>2.133333333333333</c:v>
                </c:pt>
                <c:pt idx="534">
                  <c:v>26.83333333333333</c:v>
                </c:pt>
                <c:pt idx="535">
                  <c:v>2.566666666666666</c:v>
                </c:pt>
                <c:pt idx="536">
                  <c:v>11.0</c:v>
                </c:pt>
                <c:pt idx="537">
                  <c:v>9.0</c:v>
                </c:pt>
                <c:pt idx="538">
                  <c:v>23.2</c:v>
                </c:pt>
                <c:pt idx="539">
                  <c:v>13.23333333333333</c:v>
                </c:pt>
                <c:pt idx="540">
                  <c:v>0.4</c:v>
                </c:pt>
                <c:pt idx="541">
                  <c:v>89.13333333333334</c:v>
                </c:pt>
                <c:pt idx="542">
                  <c:v>6.166666666666667</c:v>
                </c:pt>
                <c:pt idx="543">
                  <c:v>114.5</c:v>
                </c:pt>
                <c:pt idx="544">
                  <c:v>26.1</c:v>
                </c:pt>
                <c:pt idx="545">
                  <c:v>0.233333333333333</c:v>
                </c:pt>
                <c:pt idx="546">
                  <c:v>33.96666666666666</c:v>
                </c:pt>
                <c:pt idx="547">
                  <c:v>40.1</c:v>
                </c:pt>
                <c:pt idx="548">
                  <c:v>0.0</c:v>
                </c:pt>
                <c:pt idx="549">
                  <c:v>0.0</c:v>
                </c:pt>
                <c:pt idx="550">
                  <c:v>206.7666666666667</c:v>
                </c:pt>
                <c:pt idx="551">
                  <c:v>2.6</c:v>
                </c:pt>
                <c:pt idx="552">
                  <c:v>57.7</c:v>
                </c:pt>
                <c:pt idx="553">
                  <c:v>9.333333333333333</c:v>
                </c:pt>
                <c:pt idx="554">
                  <c:v>0.0</c:v>
                </c:pt>
                <c:pt idx="555">
                  <c:v>2.733333333333333</c:v>
                </c:pt>
                <c:pt idx="556">
                  <c:v>0.0</c:v>
                </c:pt>
                <c:pt idx="557">
                  <c:v>9.233333333333334</c:v>
                </c:pt>
                <c:pt idx="558">
                  <c:v>41.6</c:v>
                </c:pt>
                <c:pt idx="559">
                  <c:v>20.3</c:v>
                </c:pt>
                <c:pt idx="560">
                  <c:v>10.16666666666667</c:v>
                </c:pt>
                <c:pt idx="561">
                  <c:v>0.0333333333333332</c:v>
                </c:pt>
                <c:pt idx="562">
                  <c:v>0.0</c:v>
                </c:pt>
                <c:pt idx="563">
                  <c:v>0.0</c:v>
                </c:pt>
                <c:pt idx="564">
                  <c:v>0.966666666666667</c:v>
                </c:pt>
                <c:pt idx="565">
                  <c:v>7.5</c:v>
                </c:pt>
                <c:pt idx="566">
                  <c:v>15.26666666666667</c:v>
                </c:pt>
                <c:pt idx="567">
                  <c:v>7.166666666666667</c:v>
                </c:pt>
                <c:pt idx="568">
                  <c:v>5.2</c:v>
                </c:pt>
                <c:pt idx="569">
                  <c:v>7.866666666666667</c:v>
                </c:pt>
                <c:pt idx="570">
                  <c:v>31.26666666666667</c:v>
                </c:pt>
                <c:pt idx="571">
                  <c:v>10.0</c:v>
                </c:pt>
                <c:pt idx="572">
                  <c:v>23.63333333333333</c:v>
                </c:pt>
                <c:pt idx="573">
                  <c:v>25.56666666666666</c:v>
                </c:pt>
                <c:pt idx="574">
                  <c:v>19.26666666666667</c:v>
                </c:pt>
                <c:pt idx="575">
                  <c:v>15.23333333333333</c:v>
                </c:pt>
                <c:pt idx="576">
                  <c:v>0.0</c:v>
                </c:pt>
                <c:pt idx="577">
                  <c:v>0.533333333333333</c:v>
                </c:pt>
                <c:pt idx="578">
                  <c:v>10.76666666666667</c:v>
                </c:pt>
                <c:pt idx="579">
                  <c:v>0.0333333333333332</c:v>
                </c:pt>
                <c:pt idx="580">
                  <c:v>0.0</c:v>
                </c:pt>
                <c:pt idx="581">
                  <c:v>31.03333333333333</c:v>
                </c:pt>
                <c:pt idx="582">
                  <c:v>119.9</c:v>
                </c:pt>
                <c:pt idx="583">
                  <c:v>9.866666666666667</c:v>
                </c:pt>
                <c:pt idx="584">
                  <c:v>2.133333333333333</c:v>
                </c:pt>
                <c:pt idx="585">
                  <c:v>14.4</c:v>
                </c:pt>
                <c:pt idx="586">
                  <c:v>3.033333333333333</c:v>
                </c:pt>
                <c:pt idx="587">
                  <c:v>2.0</c:v>
                </c:pt>
                <c:pt idx="588">
                  <c:v>200.6666666666667</c:v>
                </c:pt>
                <c:pt idx="589">
                  <c:v>9.600000000000001</c:v>
                </c:pt>
                <c:pt idx="590">
                  <c:v>20.3</c:v>
                </c:pt>
                <c:pt idx="591">
                  <c:v>8.4</c:v>
                </c:pt>
                <c:pt idx="592">
                  <c:v>1.033333333333333</c:v>
                </c:pt>
                <c:pt idx="593">
                  <c:v>0.0</c:v>
                </c:pt>
                <c:pt idx="594">
                  <c:v>16.83333333333333</c:v>
                </c:pt>
                <c:pt idx="595">
                  <c:v>222.7666666666667</c:v>
                </c:pt>
                <c:pt idx="596">
                  <c:v>0.0</c:v>
                </c:pt>
                <c:pt idx="597">
                  <c:v>15.23333333333333</c:v>
                </c:pt>
                <c:pt idx="598">
                  <c:v>13.76666666666667</c:v>
                </c:pt>
                <c:pt idx="599">
                  <c:v>17.23333333333333</c:v>
                </c:pt>
                <c:pt idx="600">
                  <c:v>3.133333333333333</c:v>
                </c:pt>
                <c:pt idx="601">
                  <c:v>3.033333333333333</c:v>
                </c:pt>
                <c:pt idx="602">
                  <c:v>0.0</c:v>
                </c:pt>
                <c:pt idx="603">
                  <c:v>8.0</c:v>
                </c:pt>
                <c:pt idx="604">
                  <c:v>225.0666666666667</c:v>
                </c:pt>
                <c:pt idx="605">
                  <c:v>0.866666666666667</c:v>
                </c:pt>
                <c:pt idx="606">
                  <c:v>0.0</c:v>
                </c:pt>
                <c:pt idx="607">
                  <c:v>7.066666666666667</c:v>
                </c:pt>
                <c:pt idx="608">
                  <c:v>54.56666666666666</c:v>
                </c:pt>
                <c:pt idx="609">
                  <c:v>1.733333333333333</c:v>
                </c:pt>
                <c:pt idx="610">
                  <c:v>0.0</c:v>
                </c:pt>
                <c:pt idx="611">
                  <c:v>42.63333333333333</c:v>
                </c:pt>
                <c:pt idx="612">
                  <c:v>7.166666666666667</c:v>
                </c:pt>
                <c:pt idx="613">
                  <c:v>15.5</c:v>
                </c:pt>
                <c:pt idx="614">
                  <c:v>12.46666666666667</c:v>
                </c:pt>
                <c:pt idx="615">
                  <c:v>14.43333333333334</c:v>
                </c:pt>
                <c:pt idx="616">
                  <c:v>5.333333333333332</c:v>
                </c:pt>
                <c:pt idx="617">
                  <c:v>0.0</c:v>
                </c:pt>
                <c:pt idx="618">
                  <c:v>31.2</c:v>
                </c:pt>
                <c:pt idx="619">
                  <c:v>6.666666666666667</c:v>
                </c:pt>
                <c:pt idx="620">
                  <c:v>1.533333333333333</c:v>
                </c:pt>
                <c:pt idx="621">
                  <c:v>211.0666666666667</c:v>
                </c:pt>
                <c:pt idx="622">
                  <c:v>19.43333333333333</c:v>
                </c:pt>
                <c:pt idx="623">
                  <c:v>15.46666666666667</c:v>
                </c:pt>
                <c:pt idx="624">
                  <c:v>0.633333333333333</c:v>
                </c:pt>
                <c:pt idx="625">
                  <c:v>0.366666666666666</c:v>
                </c:pt>
                <c:pt idx="626">
                  <c:v>211.4333333333334</c:v>
                </c:pt>
                <c:pt idx="627">
                  <c:v>9.600000000000001</c:v>
                </c:pt>
                <c:pt idx="628">
                  <c:v>22.03333333333333</c:v>
                </c:pt>
                <c:pt idx="629">
                  <c:v>0.0</c:v>
                </c:pt>
                <c:pt idx="630">
                  <c:v>26.53333333333333</c:v>
                </c:pt>
                <c:pt idx="631">
                  <c:v>23.63333333333333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7.266666666666665</c:v>
                </c:pt>
                <c:pt idx="636">
                  <c:v>0.233333333333333</c:v>
                </c:pt>
                <c:pt idx="637">
                  <c:v>194.3666666666667</c:v>
                </c:pt>
                <c:pt idx="638">
                  <c:v>0.0</c:v>
                </c:pt>
                <c:pt idx="639">
                  <c:v>4.133333333333333</c:v>
                </c:pt>
                <c:pt idx="640">
                  <c:v>11.43333333333334</c:v>
                </c:pt>
                <c:pt idx="641">
                  <c:v>4.033333333333333</c:v>
                </c:pt>
                <c:pt idx="642">
                  <c:v>4.3</c:v>
                </c:pt>
                <c:pt idx="643">
                  <c:v>15.4</c:v>
                </c:pt>
                <c:pt idx="644">
                  <c:v>0.0</c:v>
                </c:pt>
                <c:pt idx="645">
                  <c:v>85.5</c:v>
                </c:pt>
                <c:pt idx="646">
                  <c:v>0.199999999999999</c:v>
                </c:pt>
                <c:pt idx="647">
                  <c:v>9.299999999999998</c:v>
                </c:pt>
                <c:pt idx="648">
                  <c:v>0.333333333333333</c:v>
                </c:pt>
                <c:pt idx="649">
                  <c:v>0.0</c:v>
                </c:pt>
                <c:pt idx="650">
                  <c:v>0.0</c:v>
                </c:pt>
                <c:pt idx="651">
                  <c:v>0.433333333333333</c:v>
                </c:pt>
                <c:pt idx="652">
                  <c:v>26.16666666666667</c:v>
                </c:pt>
                <c:pt idx="653">
                  <c:v>0.0</c:v>
                </c:pt>
                <c:pt idx="654">
                  <c:v>107.0666666666667</c:v>
                </c:pt>
                <c:pt idx="655">
                  <c:v>0.0</c:v>
                </c:pt>
                <c:pt idx="656">
                  <c:v>222.1666666666667</c:v>
                </c:pt>
                <c:pt idx="657">
                  <c:v>29.43333333333333</c:v>
                </c:pt>
                <c:pt idx="658">
                  <c:v>9.933333333333335</c:v>
                </c:pt>
                <c:pt idx="659">
                  <c:v>0.0</c:v>
                </c:pt>
                <c:pt idx="660">
                  <c:v>0.866666666666667</c:v>
                </c:pt>
                <c:pt idx="661">
                  <c:v>213.4333333333334</c:v>
                </c:pt>
                <c:pt idx="662">
                  <c:v>2.866666666666667</c:v>
                </c:pt>
                <c:pt idx="663">
                  <c:v>4.433333333333332</c:v>
                </c:pt>
                <c:pt idx="664">
                  <c:v>5.966666666666665</c:v>
                </c:pt>
                <c:pt idx="665">
                  <c:v>7.933333333333332</c:v>
                </c:pt>
                <c:pt idx="666">
                  <c:v>0.0</c:v>
                </c:pt>
                <c:pt idx="667">
                  <c:v>25.8</c:v>
                </c:pt>
                <c:pt idx="668">
                  <c:v>0.0</c:v>
                </c:pt>
                <c:pt idx="669">
                  <c:v>6.8</c:v>
                </c:pt>
                <c:pt idx="670">
                  <c:v>32.23333333333332</c:v>
                </c:pt>
                <c:pt idx="671">
                  <c:v>36.73333333333332</c:v>
                </c:pt>
                <c:pt idx="672">
                  <c:v>9.4</c:v>
                </c:pt>
                <c:pt idx="673">
                  <c:v>205.2333333333333</c:v>
                </c:pt>
                <c:pt idx="674">
                  <c:v>0.0333333333333332</c:v>
                </c:pt>
                <c:pt idx="675">
                  <c:v>0.233333333333333</c:v>
                </c:pt>
                <c:pt idx="676">
                  <c:v>0.333333333333333</c:v>
                </c:pt>
                <c:pt idx="677">
                  <c:v>6.099999999999999</c:v>
                </c:pt>
                <c:pt idx="678">
                  <c:v>7.3</c:v>
                </c:pt>
                <c:pt idx="679">
                  <c:v>0.6</c:v>
                </c:pt>
                <c:pt idx="680">
                  <c:v>4.7</c:v>
                </c:pt>
                <c:pt idx="681">
                  <c:v>0.266666666666666</c:v>
                </c:pt>
                <c:pt idx="682">
                  <c:v>6.900000000000001</c:v>
                </c:pt>
                <c:pt idx="683">
                  <c:v>0.3</c:v>
                </c:pt>
                <c:pt idx="684">
                  <c:v>19.1</c:v>
                </c:pt>
                <c:pt idx="685">
                  <c:v>0.6</c:v>
                </c:pt>
                <c:pt idx="686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90480"/>
        <c:axId val="1930346032"/>
      </c:scatterChart>
      <c:valAx>
        <c:axId val="16317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46032"/>
        <c:crosses val="autoZero"/>
        <c:crossBetween val="midCat"/>
      </c:valAx>
      <c:valAx>
        <c:axId val="19303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9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Grain Total Nitrogen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'1_QTL_AllFamilies'!$AE$2:$AE$688</c:f>
              <c:numCache>
                <c:formatCode>General</c:formatCode>
                <c:ptCount val="687"/>
                <c:pt idx="0">
                  <c:v>2.335</c:v>
                </c:pt>
                <c:pt idx="1">
                  <c:v>2.23</c:v>
                </c:pt>
                <c:pt idx="2">
                  <c:v>2.09</c:v>
                </c:pt>
                <c:pt idx="3" formatCode="0.0">
                  <c:v>0.0</c:v>
                </c:pt>
                <c:pt idx="4">
                  <c:v>2.12</c:v>
                </c:pt>
                <c:pt idx="5">
                  <c:v>2.79</c:v>
                </c:pt>
                <c:pt idx="6">
                  <c:v>2.44</c:v>
                </c:pt>
                <c:pt idx="7">
                  <c:v>2.04</c:v>
                </c:pt>
                <c:pt idx="8">
                  <c:v>2.15</c:v>
                </c:pt>
                <c:pt idx="9">
                  <c:v>2.35</c:v>
                </c:pt>
                <c:pt idx="10">
                  <c:v>2.245</c:v>
                </c:pt>
                <c:pt idx="11">
                  <c:v>1.98</c:v>
                </c:pt>
                <c:pt idx="12" formatCode="0.0">
                  <c:v>0.0</c:v>
                </c:pt>
                <c:pt idx="13">
                  <c:v>1.98</c:v>
                </c:pt>
                <c:pt idx="14">
                  <c:v>1.72</c:v>
                </c:pt>
                <c:pt idx="15">
                  <c:v>2.2</c:v>
                </c:pt>
                <c:pt idx="16">
                  <c:v>2.03</c:v>
                </c:pt>
                <c:pt idx="17">
                  <c:v>1.56</c:v>
                </c:pt>
                <c:pt idx="18">
                  <c:v>2.25</c:v>
                </c:pt>
                <c:pt idx="19">
                  <c:v>2.39</c:v>
                </c:pt>
                <c:pt idx="20">
                  <c:v>1.56</c:v>
                </c:pt>
                <c:pt idx="21">
                  <c:v>2.39</c:v>
                </c:pt>
                <c:pt idx="22">
                  <c:v>2.61</c:v>
                </c:pt>
                <c:pt idx="23" formatCode="0.0">
                  <c:v>0.0</c:v>
                </c:pt>
                <c:pt idx="24" formatCode="0.0">
                  <c:v>0.0</c:v>
                </c:pt>
                <c:pt idx="25" formatCode="0.0">
                  <c:v>0.0</c:v>
                </c:pt>
                <c:pt idx="26" formatCode="0.0">
                  <c:v>0.0</c:v>
                </c:pt>
                <c:pt idx="27" formatCode="0.0">
                  <c:v>0.0</c:v>
                </c:pt>
                <c:pt idx="28">
                  <c:v>1.93</c:v>
                </c:pt>
                <c:pt idx="29" formatCode="0.0">
                  <c:v>0.0</c:v>
                </c:pt>
                <c:pt idx="30">
                  <c:v>2.05</c:v>
                </c:pt>
                <c:pt idx="31">
                  <c:v>2.22</c:v>
                </c:pt>
                <c:pt idx="32">
                  <c:v>1.45</c:v>
                </c:pt>
                <c:pt idx="33" formatCode="0.0">
                  <c:v>0.0</c:v>
                </c:pt>
                <c:pt idx="34">
                  <c:v>1.77</c:v>
                </c:pt>
                <c:pt idx="35">
                  <c:v>2.56</c:v>
                </c:pt>
                <c:pt idx="36">
                  <c:v>2.3</c:v>
                </c:pt>
                <c:pt idx="37">
                  <c:v>2.42</c:v>
                </c:pt>
                <c:pt idx="38">
                  <c:v>1.975</c:v>
                </c:pt>
                <c:pt idx="39">
                  <c:v>2.21</c:v>
                </c:pt>
                <c:pt idx="40" formatCode="0.0">
                  <c:v>0.0</c:v>
                </c:pt>
                <c:pt idx="41">
                  <c:v>1.97</c:v>
                </c:pt>
                <c:pt idx="42">
                  <c:v>2.51</c:v>
                </c:pt>
                <c:pt idx="43">
                  <c:v>1.9</c:v>
                </c:pt>
                <c:pt idx="44">
                  <c:v>1.65</c:v>
                </c:pt>
                <c:pt idx="45">
                  <c:v>2.06</c:v>
                </c:pt>
                <c:pt idx="46">
                  <c:v>1.93</c:v>
                </c:pt>
                <c:pt idx="47">
                  <c:v>3.21</c:v>
                </c:pt>
                <c:pt idx="48">
                  <c:v>2.48</c:v>
                </c:pt>
                <c:pt idx="49" formatCode="0.0">
                  <c:v>0.0</c:v>
                </c:pt>
                <c:pt idx="50" formatCode="0.0">
                  <c:v>0.0</c:v>
                </c:pt>
                <c:pt idx="51">
                  <c:v>2.02</c:v>
                </c:pt>
                <c:pt idx="52">
                  <c:v>1.88</c:v>
                </c:pt>
                <c:pt idx="53">
                  <c:v>2.14</c:v>
                </c:pt>
                <c:pt idx="54">
                  <c:v>1.69</c:v>
                </c:pt>
                <c:pt idx="55">
                  <c:v>1.87</c:v>
                </c:pt>
                <c:pt idx="56">
                  <c:v>2.41</c:v>
                </c:pt>
                <c:pt idx="57">
                  <c:v>1.81</c:v>
                </c:pt>
                <c:pt idx="58">
                  <c:v>2.06</c:v>
                </c:pt>
                <c:pt idx="59">
                  <c:v>1.85</c:v>
                </c:pt>
                <c:pt idx="60">
                  <c:v>2.61</c:v>
                </c:pt>
                <c:pt idx="61" formatCode="0.0">
                  <c:v>0.0</c:v>
                </c:pt>
                <c:pt idx="62" formatCode="0.0">
                  <c:v>0.0</c:v>
                </c:pt>
                <c:pt idx="63" formatCode="0.0">
                  <c:v>0.0</c:v>
                </c:pt>
                <c:pt idx="64" formatCode="0.0">
                  <c:v>0.0</c:v>
                </c:pt>
                <c:pt idx="65">
                  <c:v>1.915</c:v>
                </c:pt>
                <c:pt idx="66">
                  <c:v>1.97</c:v>
                </c:pt>
                <c:pt idx="67" formatCode="0.0">
                  <c:v>0.0</c:v>
                </c:pt>
                <c:pt idx="68">
                  <c:v>1.55</c:v>
                </c:pt>
                <c:pt idx="69">
                  <c:v>2.03</c:v>
                </c:pt>
                <c:pt idx="70">
                  <c:v>1.65</c:v>
                </c:pt>
                <c:pt idx="71">
                  <c:v>2.12</c:v>
                </c:pt>
                <c:pt idx="72">
                  <c:v>2.1</c:v>
                </c:pt>
                <c:pt idx="73">
                  <c:v>1.63</c:v>
                </c:pt>
                <c:pt idx="74" formatCode="0.0">
                  <c:v>0.0</c:v>
                </c:pt>
                <c:pt idx="75">
                  <c:v>2.27</c:v>
                </c:pt>
                <c:pt idx="76">
                  <c:v>2.12</c:v>
                </c:pt>
                <c:pt idx="77" formatCode="0.0">
                  <c:v>0.0</c:v>
                </c:pt>
                <c:pt idx="78">
                  <c:v>3.78</c:v>
                </c:pt>
                <c:pt idx="79">
                  <c:v>2.32</c:v>
                </c:pt>
                <c:pt idx="80">
                  <c:v>1.42</c:v>
                </c:pt>
                <c:pt idx="81" formatCode="0.0">
                  <c:v>0.0</c:v>
                </c:pt>
                <c:pt idx="82">
                  <c:v>1.88</c:v>
                </c:pt>
                <c:pt idx="83">
                  <c:v>1.86</c:v>
                </c:pt>
                <c:pt idx="84" formatCode="0.0">
                  <c:v>0.0</c:v>
                </c:pt>
                <c:pt idx="85">
                  <c:v>1.81</c:v>
                </c:pt>
                <c:pt idx="86">
                  <c:v>2.28</c:v>
                </c:pt>
                <c:pt idx="87">
                  <c:v>1.77</c:v>
                </c:pt>
                <c:pt idx="88">
                  <c:v>1.78</c:v>
                </c:pt>
                <c:pt idx="89">
                  <c:v>2.0</c:v>
                </c:pt>
                <c:pt idx="90" formatCode="0.0">
                  <c:v>0.0</c:v>
                </c:pt>
                <c:pt idx="91">
                  <c:v>2.4</c:v>
                </c:pt>
                <c:pt idx="92">
                  <c:v>1.99</c:v>
                </c:pt>
                <c:pt idx="93">
                  <c:v>2.42</c:v>
                </c:pt>
                <c:pt idx="94">
                  <c:v>2.3</c:v>
                </c:pt>
                <c:pt idx="95">
                  <c:v>2.06</c:v>
                </c:pt>
                <c:pt idx="96">
                  <c:v>2.08</c:v>
                </c:pt>
                <c:pt idx="97" formatCode="0.0">
                  <c:v>0.0</c:v>
                </c:pt>
                <c:pt idx="98" formatCode="0.0">
                  <c:v>0.0</c:v>
                </c:pt>
                <c:pt idx="99">
                  <c:v>2.0</c:v>
                </c:pt>
                <c:pt idx="100">
                  <c:v>2.41</c:v>
                </c:pt>
                <c:pt idx="101">
                  <c:v>2.25</c:v>
                </c:pt>
                <c:pt idx="102">
                  <c:v>2.36</c:v>
                </c:pt>
                <c:pt idx="103">
                  <c:v>1.91</c:v>
                </c:pt>
                <c:pt idx="104">
                  <c:v>2.26</c:v>
                </c:pt>
                <c:pt idx="105">
                  <c:v>2.06</c:v>
                </c:pt>
                <c:pt idx="106">
                  <c:v>1.44</c:v>
                </c:pt>
                <c:pt idx="107" formatCode="0.0">
                  <c:v>0.0</c:v>
                </c:pt>
                <c:pt idx="108">
                  <c:v>1.87</c:v>
                </c:pt>
                <c:pt idx="109">
                  <c:v>2.21</c:v>
                </c:pt>
                <c:pt idx="110">
                  <c:v>1.45</c:v>
                </c:pt>
                <c:pt idx="111">
                  <c:v>2.14</c:v>
                </c:pt>
                <c:pt idx="112">
                  <c:v>1.9</c:v>
                </c:pt>
                <c:pt idx="113" formatCode="0.0">
                  <c:v>0.0</c:v>
                </c:pt>
                <c:pt idx="114" formatCode="0.0">
                  <c:v>0.0</c:v>
                </c:pt>
                <c:pt idx="115">
                  <c:v>2.03</c:v>
                </c:pt>
                <c:pt idx="116">
                  <c:v>2.3</c:v>
                </c:pt>
                <c:pt idx="117">
                  <c:v>2.04</c:v>
                </c:pt>
                <c:pt idx="118">
                  <c:v>2.28</c:v>
                </c:pt>
                <c:pt idx="119">
                  <c:v>2.17</c:v>
                </c:pt>
                <c:pt idx="120" formatCode="0.0">
                  <c:v>0.0</c:v>
                </c:pt>
                <c:pt idx="121" formatCode="0.0">
                  <c:v>0.0</c:v>
                </c:pt>
                <c:pt idx="122">
                  <c:v>1.71</c:v>
                </c:pt>
                <c:pt idx="123">
                  <c:v>2.0</c:v>
                </c:pt>
                <c:pt idx="124">
                  <c:v>1.69</c:v>
                </c:pt>
                <c:pt idx="125">
                  <c:v>1.97</c:v>
                </c:pt>
                <c:pt idx="126">
                  <c:v>2.12</c:v>
                </c:pt>
                <c:pt idx="127" formatCode="0.0">
                  <c:v>0.0</c:v>
                </c:pt>
                <c:pt idx="128">
                  <c:v>1.97</c:v>
                </c:pt>
                <c:pt idx="129">
                  <c:v>1.17</c:v>
                </c:pt>
                <c:pt idx="130">
                  <c:v>2.465</c:v>
                </c:pt>
                <c:pt idx="131">
                  <c:v>1.96</c:v>
                </c:pt>
                <c:pt idx="132">
                  <c:v>2.16</c:v>
                </c:pt>
                <c:pt idx="133" formatCode="0.0">
                  <c:v>0.0</c:v>
                </c:pt>
                <c:pt idx="134">
                  <c:v>1.92</c:v>
                </c:pt>
                <c:pt idx="135">
                  <c:v>2.23</c:v>
                </c:pt>
                <c:pt idx="136">
                  <c:v>1.54</c:v>
                </c:pt>
                <c:pt idx="137" formatCode="0.0">
                  <c:v>0.0</c:v>
                </c:pt>
                <c:pt idx="138">
                  <c:v>2.23</c:v>
                </c:pt>
                <c:pt idx="139">
                  <c:v>1.82</c:v>
                </c:pt>
                <c:pt idx="140">
                  <c:v>2.78</c:v>
                </c:pt>
                <c:pt idx="141">
                  <c:v>2.4</c:v>
                </c:pt>
                <c:pt idx="142">
                  <c:v>1.75</c:v>
                </c:pt>
                <c:pt idx="143" formatCode="0.0">
                  <c:v>0.0</c:v>
                </c:pt>
                <c:pt idx="144" formatCode="0.0">
                  <c:v>0.0</c:v>
                </c:pt>
                <c:pt idx="145">
                  <c:v>1.56</c:v>
                </c:pt>
                <c:pt idx="146">
                  <c:v>2.14</c:v>
                </c:pt>
                <c:pt idx="147">
                  <c:v>2.38</c:v>
                </c:pt>
                <c:pt idx="148">
                  <c:v>2.15</c:v>
                </c:pt>
                <c:pt idx="149">
                  <c:v>1.95</c:v>
                </c:pt>
                <c:pt idx="150">
                  <c:v>2.22</c:v>
                </c:pt>
                <c:pt idx="151" formatCode="0.0">
                  <c:v>0.0</c:v>
                </c:pt>
                <c:pt idx="152">
                  <c:v>2.51</c:v>
                </c:pt>
                <c:pt idx="153">
                  <c:v>1.99</c:v>
                </c:pt>
                <c:pt idx="154">
                  <c:v>2.8</c:v>
                </c:pt>
                <c:pt idx="155">
                  <c:v>2.12</c:v>
                </c:pt>
                <c:pt idx="156" formatCode="0.0">
                  <c:v>0.0</c:v>
                </c:pt>
                <c:pt idx="157" formatCode="0.0">
                  <c:v>0.0</c:v>
                </c:pt>
                <c:pt idx="158">
                  <c:v>2.25</c:v>
                </c:pt>
                <c:pt idx="159" formatCode="0.0">
                  <c:v>0.0</c:v>
                </c:pt>
                <c:pt idx="160" formatCode="0.0">
                  <c:v>0.0</c:v>
                </c:pt>
                <c:pt idx="161">
                  <c:v>1.46</c:v>
                </c:pt>
                <c:pt idx="162">
                  <c:v>1.53</c:v>
                </c:pt>
                <c:pt idx="163">
                  <c:v>1.95</c:v>
                </c:pt>
                <c:pt idx="164">
                  <c:v>1.87</c:v>
                </c:pt>
                <c:pt idx="165" formatCode="0.0">
                  <c:v>0.0</c:v>
                </c:pt>
                <c:pt idx="166">
                  <c:v>1.85</c:v>
                </c:pt>
                <c:pt idx="167">
                  <c:v>1.86</c:v>
                </c:pt>
                <c:pt idx="168">
                  <c:v>2.4</c:v>
                </c:pt>
                <c:pt idx="169">
                  <c:v>1.91</c:v>
                </c:pt>
                <c:pt idx="170">
                  <c:v>2.48</c:v>
                </c:pt>
                <c:pt idx="171">
                  <c:v>1.28</c:v>
                </c:pt>
                <c:pt idx="172">
                  <c:v>1.84</c:v>
                </c:pt>
                <c:pt idx="173">
                  <c:v>2.0</c:v>
                </c:pt>
                <c:pt idx="174">
                  <c:v>2.46</c:v>
                </c:pt>
                <c:pt idx="175">
                  <c:v>1.5</c:v>
                </c:pt>
                <c:pt idx="176">
                  <c:v>2.25</c:v>
                </c:pt>
                <c:pt idx="177">
                  <c:v>1.84</c:v>
                </c:pt>
                <c:pt idx="178">
                  <c:v>1.79</c:v>
                </c:pt>
                <c:pt idx="179">
                  <c:v>1.95</c:v>
                </c:pt>
                <c:pt idx="180" formatCode="0.0">
                  <c:v>0.0</c:v>
                </c:pt>
                <c:pt idx="181">
                  <c:v>2.08</c:v>
                </c:pt>
                <c:pt idx="182">
                  <c:v>2.24</c:v>
                </c:pt>
                <c:pt idx="183" formatCode="0.0">
                  <c:v>0.0</c:v>
                </c:pt>
                <c:pt idx="184">
                  <c:v>1.91</c:v>
                </c:pt>
                <c:pt idx="185" formatCode="0.0">
                  <c:v>0.0</c:v>
                </c:pt>
                <c:pt idx="186">
                  <c:v>2.21</c:v>
                </c:pt>
                <c:pt idx="187">
                  <c:v>1.84</c:v>
                </c:pt>
                <c:pt idx="188" formatCode="0.0">
                  <c:v>0.0</c:v>
                </c:pt>
                <c:pt idx="189">
                  <c:v>2.14</c:v>
                </c:pt>
                <c:pt idx="190">
                  <c:v>2.29</c:v>
                </c:pt>
                <c:pt idx="191">
                  <c:v>1.76</c:v>
                </c:pt>
                <c:pt idx="192" formatCode="0.0">
                  <c:v>0.0</c:v>
                </c:pt>
                <c:pt idx="193" formatCode="0.0">
                  <c:v>0.0</c:v>
                </c:pt>
                <c:pt idx="194">
                  <c:v>1.5</c:v>
                </c:pt>
                <c:pt idx="195" formatCode="0.0">
                  <c:v>0.0</c:v>
                </c:pt>
                <c:pt idx="196">
                  <c:v>2.74</c:v>
                </c:pt>
                <c:pt idx="197" formatCode="0.0">
                  <c:v>0.0</c:v>
                </c:pt>
                <c:pt idx="198">
                  <c:v>1.76</c:v>
                </c:pt>
                <c:pt idx="199" formatCode="0.0">
                  <c:v>0.0</c:v>
                </c:pt>
                <c:pt idx="200" formatCode="0.0">
                  <c:v>0.0</c:v>
                </c:pt>
                <c:pt idx="201">
                  <c:v>2.05</c:v>
                </c:pt>
                <c:pt idx="202">
                  <c:v>1.98</c:v>
                </c:pt>
                <c:pt idx="203">
                  <c:v>1.67</c:v>
                </c:pt>
                <c:pt idx="204" formatCode="0.0">
                  <c:v>0.0</c:v>
                </c:pt>
                <c:pt idx="205" formatCode="0.0">
                  <c:v>0.0</c:v>
                </c:pt>
                <c:pt idx="206" formatCode="0.0">
                  <c:v>0.0</c:v>
                </c:pt>
                <c:pt idx="207">
                  <c:v>2.22</c:v>
                </c:pt>
                <c:pt idx="208">
                  <c:v>2.22</c:v>
                </c:pt>
                <c:pt idx="209">
                  <c:v>2.64</c:v>
                </c:pt>
                <c:pt idx="210">
                  <c:v>2.0</c:v>
                </c:pt>
                <c:pt idx="211">
                  <c:v>1.96</c:v>
                </c:pt>
                <c:pt idx="212">
                  <c:v>1.565</c:v>
                </c:pt>
                <c:pt idx="213">
                  <c:v>2.43</c:v>
                </c:pt>
                <c:pt idx="214">
                  <c:v>2.03</c:v>
                </c:pt>
                <c:pt idx="215">
                  <c:v>1.94</c:v>
                </c:pt>
                <c:pt idx="216">
                  <c:v>1.73</c:v>
                </c:pt>
                <c:pt idx="217" formatCode="0.0">
                  <c:v>0.0</c:v>
                </c:pt>
                <c:pt idx="218" formatCode="0.0">
                  <c:v>0.0</c:v>
                </c:pt>
                <c:pt idx="219" formatCode="0.0">
                  <c:v>0.0</c:v>
                </c:pt>
                <c:pt idx="220">
                  <c:v>2.64</c:v>
                </c:pt>
                <c:pt idx="221" formatCode="0.0">
                  <c:v>0.0</c:v>
                </c:pt>
                <c:pt idx="222">
                  <c:v>2.52</c:v>
                </c:pt>
                <c:pt idx="223">
                  <c:v>2.12</c:v>
                </c:pt>
                <c:pt idx="224">
                  <c:v>2.36</c:v>
                </c:pt>
                <c:pt idx="225">
                  <c:v>1.61</c:v>
                </c:pt>
                <c:pt idx="226">
                  <c:v>2.13</c:v>
                </c:pt>
                <c:pt idx="227" formatCode="0.0">
                  <c:v>0.0</c:v>
                </c:pt>
                <c:pt idx="228" formatCode="0.0">
                  <c:v>0.0</c:v>
                </c:pt>
                <c:pt idx="229" formatCode="0.0">
                  <c:v>0.0</c:v>
                </c:pt>
                <c:pt idx="230">
                  <c:v>2.19</c:v>
                </c:pt>
                <c:pt idx="231" formatCode="0.0">
                  <c:v>0.0</c:v>
                </c:pt>
                <c:pt idx="232" formatCode="0.0">
                  <c:v>0.0</c:v>
                </c:pt>
                <c:pt idx="233" formatCode="0.0">
                  <c:v>0.0</c:v>
                </c:pt>
                <c:pt idx="234">
                  <c:v>2.17</c:v>
                </c:pt>
                <c:pt idx="235">
                  <c:v>2.29</c:v>
                </c:pt>
                <c:pt idx="236">
                  <c:v>2.3</c:v>
                </c:pt>
                <c:pt idx="237">
                  <c:v>1.6</c:v>
                </c:pt>
                <c:pt idx="238" formatCode="0.0">
                  <c:v>0.0</c:v>
                </c:pt>
                <c:pt idx="239" formatCode="0.0">
                  <c:v>0.0</c:v>
                </c:pt>
                <c:pt idx="240" formatCode="0.0">
                  <c:v>0.0</c:v>
                </c:pt>
                <c:pt idx="241" formatCode="0.0">
                  <c:v>0.0</c:v>
                </c:pt>
                <c:pt idx="242" formatCode="0.0">
                  <c:v>0.0</c:v>
                </c:pt>
                <c:pt idx="243" formatCode="0.0">
                  <c:v>0.0</c:v>
                </c:pt>
                <c:pt idx="244" formatCode="0.0">
                  <c:v>0.0</c:v>
                </c:pt>
                <c:pt idx="245">
                  <c:v>1.59</c:v>
                </c:pt>
                <c:pt idx="246">
                  <c:v>2.81</c:v>
                </c:pt>
                <c:pt idx="247">
                  <c:v>2.06</c:v>
                </c:pt>
                <c:pt idx="248">
                  <c:v>2.25</c:v>
                </c:pt>
                <c:pt idx="249">
                  <c:v>2.15</c:v>
                </c:pt>
                <c:pt idx="250">
                  <c:v>1.81</c:v>
                </c:pt>
                <c:pt idx="251" formatCode="0.0">
                  <c:v>0.0</c:v>
                </c:pt>
                <c:pt idx="252" formatCode="0.0">
                  <c:v>0.0</c:v>
                </c:pt>
                <c:pt idx="253" formatCode="0.0">
                  <c:v>0.0</c:v>
                </c:pt>
                <c:pt idx="254" formatCode="0.0">
                  <c:v>0.0</c:v>
                </c:pt>
                <c:pt idx="255" formatCode="0.0">
                  <c:v>0.0</c:v>
                </c:pt>
                <c:pt idx="256">
                  <c:v>1.97</c:v>
                </c:pt>
                <c:pt idx="257" formatCode="0.0">
                  <c:v>0.0</c:v>
                </c:pt>
                <c:pt idx="258">
                  <c:v>2.07</c:v>
                </c:pt>
                <c:pt idx="259">
                  <c:v>2.3</c:v>
                </c:pt>
                <c:pt idx="260">
                  <c:v>1.98</c:v>
                </c:pt>
                <c:pt idx="261">
                  <c:v>1.93</c:v>
                </c:pt>
                <c:pt idx="262">
                  <c:v>1.61</c:v>
                </c:pt>
                <c:pt idx="263">
                  <c:v>2.1</c:v>
                </c:pt>
                <c:pt idx="264">
                  <c:v>2.06</c:v>
                </c:pt>
                <c:pt idx="265" formatCode="0.0">
                  <c:v>0.0</c:v>
                </c:pt>
                <c:pt idx="266">
                  <c:v>2.36</c:v>
                </c:pt>
                <c:pt idx="267" formatCode="0.0">
                  <c:v>0.0</c:v>
                </c:pt>
                <c:pt idx="268">
                  <c:v>2.46</c:v>
                </c:pt>
                <c:pt idx="269">
                  <c:v>2.88</c:v>
                </c:pt>
                <c:pt idx="270" formatCode="0.0">
                  <c:v>0.0</c:v>
                </c:pt>
                <c:pt idx="271">
                  <c:v>1.65</c:v>
                </c:pt>
                <c:pt idx="272">
                  <c:v>2.36</c:v>
                </c:pt>
                <c:pt idx="273">
                  <c:v>2.17</c:v>
                </c:pt>
                <c:pt idx="274">
                  <c:v>2.5</c:v>
                </c:pt>
                <c:pt idx="275">
                  <c:v>2.13</c:v>
                </c:pt>
                <c:pt idx="276" formatCode="0.0">
                  <c:v>0.0</c:v>
                </c:pt>
                <c:pt idx="277">
                  <c:v>2.41</c:v>
                </c:pt>
                <c:pt idx="278">
                  <c:v>1.885</c:v>
                </c:pt>
                <c:pt idx="279">
                  <c:v>2.115</c:v>
                </c:pt>
                <c:pt idx="280" formatCode="0.0">
                  <c:v>0.0</c:v>
                </c:pt>
                <c:pt idx="281" formatCode="0.0">
                  <c:v>0.0</c:v>
                </c:pt>
                <c:pt idx="282">
                  <c:v>2.52</c:v>
                </c:pt>
                <c:pt idx="283" formatCode="0.0">
                  <c:v>0.0</c:v>
                </c:pt>
                <c:pt idx="284">
                  <c:v>2.32</c:v>
                </c:pt>
                <c:pt idx="285">
                  <c:v>2.36</c:v>
                </c:pt>
                <c:pt idx="286">
                  <c:v>2.29</c:v>
                </c:pt>
                <c:pt idx="287">
                  <c:v>1.93</c:v>
                </c:pt>
                <c:pt idx="288" formatCode="0.0">
                  <c:v>0.0</c:v>
                </c:pt>
                <c:pt idx="289" formatCode="0.0">
                  <c:v>0.0</c:v>
                </c:pt>
                <c:pt idx="290">
                  <c:v>2.12</c:v>
                </c:pt>
                <c:pt idx="291" formatCode="0.0">
                  <c:v>0.0</c:v>
                </c:pt>
                <c:pt idx="292">
                  <c:v>1.54</c:v>
                </c:pt>
                <c:pt idx="293">
                  <c:v>2.73</c:v>
                </c:pt>
                <c:pt idx="294">
                  <c:v>2.39</c:v>
                </c:pt>
                <c:pt idx="295" formatCode="0.0">
                  <c:v>0.0</c:v>
                </c:pt>
                <c:pt idx="296" formatCode="0.0">
                  <c:v>0.0</c:v>
                </c:pt>
                <c:pt idx="297">
                  <c:v>2.26</c:v>
                </c:pt>
                <c:pt idx="298" formatCode="0.0">
                  <c:v>0.0</c:v>
                </c:pt>
                <c:pt idx="299">
                  <c:v>1.53</c:v>
                </c:pt>
                <c:pt idx="300">
                  <c:v>2.42</c:v>
                </c:pt>
                <c:pt idx="301" formatCode="0.0">
                  <c:v>0.0</c:v>
                </c:pt>
                <c:pt idx="302">
                  <c:v>2.31</c:v>
                </c:pt>
                <c:pt idx="303">
                  <c:v>2.21</c:v>
                </c:pt>
                <c:pt idx="304">
                  <c:v>2.24</c:v>
                </c:pt>
                <c:pt idx="305">
                  <c:v>1.51</c:v>
                </c:pt>
                <c:pt idx="306" formatCode="0.0">
                  <c:v>0.0</c:v>
                </c:pt>
                <c:pt idx="307" formatCode="0.0">
                  <c:v>0.0</c:v>
                </c:pt>
                <c:pt idx="308">
                  <c:v>2.36</c:v>
                </c:pt>
                <c:pt idx="309" formatCode="0.0">
                  <c:v>0.0</c:v>
                </c:pt>
                <c:pt idx="310" formatCode="0.0">
                  <c:v>0.0</c:v>
                </c:pt>
                <c:pt idx="311">
                  <c:v>2.29</c:v>
                </c:pt>
                <c:pt idx="312">
                  <c:v>2.21</c:v>
                </c:pt>
                <c:pt idx="313">
                  <c:v>2.66</c:v>
                </c:pt>
                <c:pt idx="314">
                  <c:v>2.23</c:v>
                </c:pt>
                <c:pt idx="315" formatCode="0.0">
                  <c:v>0.0</c:v>
                </c:pt>
                <c:pt idx="316">
                  <c:v>2.86</c:v>
                </c:pt>
                <c:pt idx="317">
                  <c:v>2.0</c:v>
                </c:pt>
                <c:pt idx="318" formatCode="0.0">
                  <c:v>0.0</c:v>
                </c:pt>
                <c:pt idx="319">
                  <c:v>2.11</c:v>
                </c:pt>
                <c:pt idx="320" formatCode="0.0">
                  <c:v>0.0</c:v>
                </c:pt>
                <c:pt idx="321">
                  <c:v>2.05</c:v>
                </c:pt>
                <c:pt idx="322">
                  <c:v>2.7</c:v>
                </c:pt>
                <c:pt idx="323" formatCode="0.0">
                  <c:v>0.0</c:v>
                </c:pt>
                <c:pt idx="324">
                  <c:v>2.15</c:v>
                </c:pt>
                <c:pt idx="325" formatCode="0.0">
                  <c:v>0.0</c:v>
                </c:pt>
                <c:pt idx="326">
                  <c:v>2.57</c:v>
                </c:pt>
                <c:pt idx="327">
                  <c:v>2.165</c:v>
                </c:pt>
                <c:pt idx="328">
                  <c:v>2.42</c:v>
                </c:pt>
                <c:pt idx="329">
                  <c:v>2.08</c:v>
                </c:pt>
                <c:pt idx="330">
                  <c:v>2.28</c:v>
                </c:pt>
                <c:pt idx="331" formatCode="0.0">
                  <c:v>0.0</c:v>
                </c:pt>
                <c:pt idx="332">
                  <c:v>2.11</c:v>
                </c:pt>
                <c:pt idx="333">
                  <c:v>2.39</c:v>
                </c:pt>
                <c:pt idx="334">
                  <c:v>2.77</c:v>
                </c:pt>
                <c:pt idx="335" formatCode="0.0">
                  <c:v>0.0</c:v>
                </c:pt>
                <c:pt idx="336">
                  <c:v>2.32</c:v>
                </c:pt>
                <c:pt idx="337">
                  <c:v>2.24</c:v>
                </c:pt>
                <c:pt idx="338">
                  <c:v>2.29</c:v>
                </c:pt>
                <c:pt idx="339">
                  <c:v>2.37</c:v>
                </c:pt>
                <c:pt idx="340">
                  <c:v>2.42</c:v>
                </c:pt>
                <c:pt idx="341" formatCode="0.0">
                  <c:v>0.0</c:v>
                </c:pt>
                <c:pt idx="342" formatCode="0.0">
                  <c:v>0.0</c:v>
                </c:pt>
                <c:pt idx="343">
                  <c:v>2.1</c:v>
                </c:pt>
                <c:pt idx="344">
                  <c:v>2.35</c:v>
                </c:pt>
                <c:pt idx="345">
                  <c:v>1.54</c:v>
                </c:pt>
                <c:pt idx="346" formatCode="0.0">
                  <c:v>0.0</c:v>
                </c:pt>
                <c:pt idx="347">
                  <c:v>2.35</c:v>
                </c:pt>
                <c:pt idx="348" formatCode="0.0">
                  <c:v>0.0</c:v>
                </c:pt>
                <c:pt idx="349">
                  <c:v>2.21</c:v>
                </c:pt>
                <c:pt idx="350" formatCode="0.0">
                  <c:v>0.0</c:v>
                </c:pt>
                <c:pt idx="351">
                  <c:v>2.31</c:v>
                </c:pt>
                <c:pt idx="352">
                  <c:v>1.75</c:v>
                </c:pt>
                <c:pt idx="353" formatCode="0.0">
                  <c:v>0.0</c:v>
                </c:pt>
                <c:pt idx="354" formatCode="0.0">
                  <c:v>0.0</c:v>
                </c:pt>
                <c:pt idx="355">
                  <c:v>2.22</c:v>
                </c:pt>
                <c:pt idx="356">
                  <c:v>2.655</c:v>
                </c:pt>
                <c:pt idx="357">
                  <c:v>2.76</c:v>
                </c:pt>
                <c:pt idx="358">
                  <c:v>2.02</c:v>
                </c:pt>
                <c:pt idx="359">
                  <c:v>1.66</c:v>
                </c:pt>
                <c:pt idx="360" formatCode="0.0">
                  <c:v>0.0</c:v>
                </c:pt>
                <c:pt idx="361">
                  <c:v>2.02</c:v>
                </c:pt>
                <c:pt idx="362">
                  <c:v>2.15</c:v>
                </c:pt>
                <c:pt idx="363">
                  <c:v>1.55</c:v>
                </c:pt>
                <c:pt idx="364" formatCode="0.0">
                  <c:v>0.0</c:v>
                </c:pt>
                <c:pt idx="365">
                  <c:v>2.04</c:v>
                </c:pt>
                <c:pt idx="366" formatCode="0.0">
                  <c:v>0.0</c:v>
                </c:pt>
                <c:pt idx="367">
                  <c:v>2.22</c:v>
                </c:pt>
                <c:pt idx="368">
                  <c:v>2.48</c:v>
                </c:pt>
                <c:pt idx="369">
                  <c:v>2.235</c:v>
                </c:pt>
                <c:pt idx="370">
                  <c:v>2.04</c:v>
                </c:pt>
                <c:pt idx="371">
                  <c:v>2.2</c:v>
                </c:pt>
                <c:pt idx="372" formatCode="0.0">
                  <c:v>0.0</c:v>
                </c:pt>
                <c:pt idx="373">
                  <c:v>2.18</c:v>
                </c:pt>
                <c:pt idx="374">
                  <c:v>2.25</c:v>
                </c:pt>
                <c:pt idx="375">
                  <c:v>1.67</c:v>
                </c:pt>
                <c:pt idx="376">
                  <c:v>2.56</c:v>
                </c:pt>
                <c:pt idx="377">
                  <c:v>2.07</c:v>
                </c:pt>
                <c:pt idx="378" formatCode="0.0">
                  <c:v>0.0</c:v>
                </c:pt>
                <c:pt idx="379">
                  <c:v>2.32</c:v>
                </c:pt>
                <c:pt idx="380">
                  <c:v>1.62</c:v>
                </c:pt>
                <c:pt idx="381">
                  <c:v>2.19</c:v>
                </c:pt>
                <c:pt idx="382">
                  <c:v>2.21</c:v>
                </c:pt>
                <c:pt idx="383">
                  <c:v>2.15</c:v>
                </c:pt>
                <c:pt idx="384">
                  <c:v>2.28</c:v>
                </c:pt>
                <c:pt idx="385" formatCode="0.0">
                  <c:v>0.0</c:v>
                </c:pt>
                <c:pt idx="386">
                  <c:v>2.35</c:v>
                </c:pt>
                <c:pt idx="387" formatCode="0.0">
                  <c:v>0.0</c:v>
                </c:pt>
                <c:pt idx="388" formatCode="0.0">
                  <c:v>0.0</c:v>
                </c:pt>
                <c:pt idx="389">
                  <c:v>1.64</c:v>
                </c:pt>
                <c:pt idx="390" formatCode="0.0">
                  <c:v>0.0</c:v>
                </c:pt>
                <c:pt idx="391" formatCode="0.0">
                  <c:v>0.0</c:v>
                </c:pt>
                <c:pt idx="392">
                  <c:v>1.61</c:v>
                </c:pt>
                <c:pt idx="393" formatCode="0.0">
                  <c:v>0.0</c:v>
                </c:pt>
                <c:pt idx="394">
                  <c:v>2.8</c:v>
                </c:pt>
                <c:pt idx="395" formatCode="0.0">
                  <c:v>0.0</c:v>
                </c:pt>
                <c:pt idx="396" formatCode="0.0">
                  <c:v>0.0</c:v>
                </c:pt>
                <c:pt idx="397">
                  <c:v>2.12</c:v>
                </c:pt>
                <c:pt idx="398">
                  <c:v>2.22</c:v>
                </c:pt>
                <c:pt idx="399">
                  <c:v>2.19</c:v>
                </c:pt>
                <c:pt idx="400">
                  <c:v>1.81</c:v>
                </c:pt>
                <c:pt idx="401">
                  <c:v>1.93</c:v>
                </c:pt>
                <c:pt idx="402">
                  <c:v>2.13</c:v>
                </c:pt>
                <c:pt idx="403">
                  <c:v>2.23</c:v>
                </c:pt>
                <c:pt idx="404" formatCode="0.0">
                  <c:v>0.0</c:v>
                </c:pt>
                <c:pt idx="405" formatCode="0.0">
                  <c:v>0.0</c:v>
                </c:pt>
                <c:pt idx="406">
                  <c:v>2.01</c:v>
                </c:pt>
                <c:pt idx="407" formatCode="0.0">
                  <c:v>0.0</c:v>
                </c:pt>
                <c:pt idx="408">
                  <c:v>1.95</c:v>
                </c:pt>
                <c:pt idx="409">
                  <c:v>1.63</c:v>
                </c:pt>
                <c:pt idx="410">
                  <c:v>2.13</c:v>
                </c:pt>
                <c:pt idx="411">
                  <c:v>2.08</c:v>
                </c:pt>
                <c:pt idx="412">
                  <c:v>2.315</c:v>
                </c:pt>
                <c:pt idx="413" formatCode="0.0">
                  <c:v>0.0</c:v>
                </c:pt>
                <c:pt idx="414">
                  <c:v>2.55</c:v>
                </c:pt>
                <c:pt idx="415">
                  <c:v>2.94</c:v>
                </c:pt>
                <c:pt idx="416">
                  <c:v>1.65</c:v>
                </c:pt>
                <c:pt idx="417">
                  <c:v>2.32</c:v>
                </c:pt>
                <c:pt idx="418">
                  <c:v>2.13</c:v>
                </c:pt>
                <c:pt idx="419">
                  <c:v>2.43</c:v>
                </c:pt>
                <c:pt idx="420">
                  <c:v>2.12</c:v>
                </c:pt>
                <c:pt idx="421">
                  <c:v>2.36</c:v>
                </c:pt>
                <c:pt idx="422">
                  <c:v>1.895</c:v>
                </c:pt>
                <c:pt idx="423">
                  <c:v>2.095</c:v>
                </c:pt>
                <c:pt idx="424">
                  <c:v>2.08</c:v>
                </c:pt>
                <c:pt idx="425" formatCode="0.0">
                  <c:v>0.0</c:v>
                </c:pt>
                <c:pt idx="426" formatCode="0.0">
                  <c:v>0.0</c:v>
                </c:pt>
                <c:pt idx="427">
                  <c:v>2.42</c:v>
                </c:pt>
                <c:pt idx="428" formatCode="0.0">
                  <c:v>0.0</c:v>
                </c:pt>
                <c:pt idx="429" formatCode="0.0">
                  <c:v>0.0</c:v>
                </c:pt>
                <c:pt idx="430">
                  <c:v>1.96</c:v>
                </c:pt>
                <c:pt idx="431" formatCode="0.0">
                  <c:v>0.0</c:v>
                </c:pt>
                <c:pt idx="432">
                  <c:v>1.85</c:v>
                </c:pt>
                <c:pt idx="433" formatCode="0.0">
                  <c:v>0.0</c:v>
                </c:pt>
                <c:pt idx="434">
                  <c:v>2.18</c:v>
                </c:pt>
                <c:pt idx="435">
                  <c:v>2.47</c:v>
                </c:pt>
                <c:pt idx="436" formatCode="0.0">
                  <c:v>0.0</c:v>
                </c:pt>
                <c:pt idx="437">
                  <c:v>2.15</c:v>
                </c:pt>
                <c:pt idx="438">
                  <c:v>2.31</c:v>
                </c:pt>
                <c:pt idx="439" formatCode="0.0">
                  <c:v>0.0</c:v>
                </c:pt>
                <c:pt idx="440" formatCode="0.0">
                  <c:v>0.0</c:v>
                </c:pt>
                <c:pt idx="441">
                  <c:v>1.685</c:v>
                </c:pt>
                <c:pt idx="442" formatCode="0.0">
                  <c:v>0.0</c:v>
                </c:pt>
                <c:pt idx="443" formatCode="0.0">
                  <c:v>0.0</c:v>
                </c:pt>
                <c:pt idx="444">
                  <c:v>2.01</c:v>
                </c:pt>
                <c:pt idx="445">
                  <c:v>1.77</c:v>
                </c:pt>
                <c:pt idx="446">
                  <c:v>2.03</c:v>
                </c:pt>
                <c:pt idx="447">
                  <c:v>2.36</c:v>
                </c:pt>
                <c:pt idx="448" formatCode="0.0">
                  <c:v>0.0</c:v>
                </c:pt>
                <c:pt idx="449">
                  <c:v>1.87</c:v>
                </c:pt>
                <c:pt idx="450">
                  <c:v>2.1</c:v>
                </c:pt>
                <c:pt idx="451">
                  <c:v>2.22</c:v>
                </c:pt>
                <c:pt idx="452" formatCode="0.0">
                  <c:v>0.0</c:v>
                </c:pt>
                <c:pt idx="453">
                  <c:v>2.44</c:v>
                </c:pt>
                <c:pt idx="454">
                  <c:v>2.04</c:v>
                </c:pt>
                <c:pt idx="455" formatCode="0.0">
                  <c:v>0.0</c:v>
                </c:pt>
                <c:pt idx="456">
                  <c:v>2.185</c:v>
                </c:pt>
                <c:pt idx="457" formatCode="0.0">
                  <c:v>0.0</c:v>
                </c:pt>
                <c:pt idx="458">
                  <c:v>1.49</c:v>
                </c:pt>
                <c:pt idx="459">
                  <c:v>2.47</c:v>
                </c:pt>
                <c:pt idx="460">
                  <c:v>2.14</c:v>
                </c:pt>
                <c:pt idx="461">
                  <c:v>2.31</c:v>
                </c:pt>
                <c:pt idx="462" formatCode="0.0">
                  <c:v>0.0</c:v>
                </c:pt>
                <c:pt idx="463" formatCode="0.0">
                  <c:v>0.0</c:v>
                </c:pt>
                <c:pt idx="464">
                  <c:v>1.44</c:v>
                </c:pt>
                <c:pt idx="465">
                  <c:v>1.92</c:v>
                </c:pt>
                <c:pt idx="466" formatCode="0.0">
                  <c:v>0.0</c:v>
                </c:pt>
                <c:pt idx="467" formatCode="0.0">
                  <c:v>0.0</c:v>
                </c:pt>
                <c:pt idx="468">
                  <c:v>1.9</c:v>
                </c:pt>
                <c:pt idx="469">
                  <c:v>2.12</c:v>
                </c:pt>
                <c:pt idx="470">
                  <c:v>1.7</c:v>
                </c:pt>
                <c:pt idx="471">
                  <c:v>1.715</c:v>
                </c:pt>
                <c:pt idx="472">
                  <c:v>2.32</c:v>
                </c:pt>
                <c:pt idx="473" formatCode="0.0">
                  <c:v>0.0</c:v>
                </c:pt>
                <c:pt idx="474">
                  <c:v>2.26</c:v>
                </c:pt>
                <c:pt idx="475" formatCode="0.0">
                  <c:v>0.0</c:v>
                </c:pt>
                <c:pt idx="476" formatCode="0.0">
                  <c:v>0.0</c:v>
                </c:pt>
                <c:pt idx="477" formatCode="0.0">
                  <c:v>0.0</c:v>
                </c:pt>
                <c:pt idx="478" formatCode="0.0">
                  <c:v>0.0</c:v>
                </c:pt>
                <c:pt idx="479">
                  <c:v>2.19</c:v>
                </c:pt>
                <c:pt idx="480">
                  <c:v>2.45</c:v>
                </c:pt>
                <c:pt idx="481">
                  <c:v>2.04</c:v>
                </c:pt>
                <c:pt idx="482">
                  <c:v>1.99</c:v>
                </c:pt>
                <c:pt idx="483" formatCode="0.0">
                  <c:v>0.0</c:v>
                </c:pt>
                <c:pt idx="484">
                  <c:v>1.75</c:v>
                </c:pt>
                <c:pt idx="485">
                  <c:v>2.6</c:v>
                </c:pt>
                <c:pt idx="486">
                  <c:v>2.43</c:v>
                </c:pt>
                <c:pt idx="487">
                  <c:v>2.225</c:v>
                </c:pt>
                <c:pt idx="488" formatCode="0.0">
                  <c:v>0.0</c:v>
                </c:pt>
                <c:pt idx="489" formatCode="0.0">
                  <c:v>0.0</c:v>
                </c:pt>
                <c:pt idx="490" formatCode="0.0">
                  <c:v>0.0</c:v>
                </c:pt>
                <c:pt idx="491">
                  <c:v>2.22</c:v>
                </c:pt>
                <c:pt idx="492">
                  <c:v>1.92</c:v>
                </c:pt>
                <c:pt idx="493">
                  <c:v>1.92</c:v>
                </c:pt>
                <c:pt idx="494">
                  <c:v>2.25</c:v>
                </c:pt>
                <c:pt idx="495">
                  <c:v>2.72</c:v>
                </c:pt>
                <c:pt idx="496">
                  <c:v>1.91</c:v>
                </c:pt>
                <c:pt idx="497">
                  <c:v>2.15</c:v>
                </c:pt>
                <c:pt idx="498">
                  <c:v>1.46</c:v>
                </c:pt>
                <c:pt idx="499">
                  <c:v>1.91</c:v>
                </c:pt>
                <c:pt idx="500">
                  <c:v>1.935</c:v>
                </c:pt>
                <c:pt idx="501">
                  <c:v>2.69</c:v>
                </c:pt>
                <c:pt idx="502">
                  <c:v>1.49</c:v>
                </c:pt>
                <c:pt idx="503">
                  <c:v>2.01</c:v>
                </c:pt>
                <c:pt idx="504">
                  <c:v>1.96</c:v>
                </c:pt>
                <c:pt idx="505">
                  <c:v>1.95</c:v>
                </c:pt>
                <c:pt idx="506">
                  <c:v>2.04</c:v>
                </c:pt>
                <c:pt idx="507">
                  <c:v>2.23</c:v>
                </c:pt>
                <c:pt idx="508" formatCode="0.0">
                  <c:v>0.0</c:v>
                </c:pt>
                <c:pt idx="509">
                  <c:v>2.77</c:v>
                </c:pt>
                <c:pt idx="510">
                  <c:v>2.23</c:v>
                </c:pt>
                <c:pt idx="511">
                  <c:v>2.16</c:v>
                </c:pt>
                <c:pt idx="512">
                  <c:v>2.04</c:v>
                </c:pt>
                <c:pt idx="513">
                  <c:v>2.0</c:v>
                </c:pt>
                <c:pt idx="514">
                  <c:v>1.76</c:v>
                </c:pt>
                <c:pt idx="515">
                  <c:v>1.69</c:v>
                </c:pt>
                <c:pt idx="516">
                  <c:v>2.04</c:v>
                </c:pt>
                <c:pt idx="517">
                  <c:v>1.99</c:v>
                </c:pt>
                <c:pt idx="518">
                  <c:v>2.07</c:v>
                </c:pt>
                <c:pt idx="519">
                  <c:v>1.85</c:v>
                </c:pt>
                <c:pt idx="520">
                  <c:v>2.78</c:v>
                </c:pt>
                <c:pt idx="521" formatCode="0.0">
                  <c:v>0.0</c:v>
                </c:pt>
                <c:pt idx="522">
                  <c:v>1.905</c:v>
                </c:pt>
                <c:pt idx="523">
                  <c:v>2.07</c:v>
                </c:pt>
                <c:pt idx="524">
                  <c:v>1.89</c:v>
                </c:pt>
                <c:pt idx="525">
                  <c:v>1.58</c:v>
                </c:pt>
                <c:pt idx="526" formatCode="0.0">
                  <c:v>0.0</c:v>
                </c:pt>
                <c:pt idx="527">
                  <c:v>2.23</c:v>
                </c:pt>
                <c:pt idx="528">
                  <c:v>1.95</c:v>
                </c:pt>
                <c:pt idx="529">
                  <c:v>2.18</c:v>
                </c:pt>
                <c:pt idx="530">
                  <c:v>1.95</c:v>
                </c:pt>
                <c:pt idx="531">
                  <c:v>1.95</c:v>
                </c:pt>
                <c:pt idx="532">
                  <c:v>2.12</c:v>
                </c:pt>
                <c:pt idx="533">
                  <c:v>2.15</c:v>
                </c:pt>
                <c:pt idx="534">
                  <c:v>2.0</c:v>
                </c:pt>
                <c:pt idx="535">
                  <c:v>2.3</c:v>
                </c:pt>
                <c:pt idx="536">
                  <c:v>2.05</c:v>
                </c:pt>
                <c:pt idx="537">
                  <c:v>1.72</c:v>
                </c:pt>
                <c:pt idx="538">
                  <c:v>1.89</c:v>
                </c:pt>
                <c:pt idx="539">
                  <c:v>2.05</c:v>
                </c:pt>
                <c:pt idx="540">
                  <c:v>2.35</c:v>
                </c:pt>
                <c:pt idx="541">
                  <c:v>1.97</c:v>
                </c:pt>
                <c:pt idx="542">
                  <c:v>2.35</c:v>
                </c:pt>
                <c:pt idx="543">
                  <c:v>2.14</c:v>
                </c:pt>
                <c:pt idx="544">
                  <c:v>1.88</c:v>
                </c:pt>
                <c:pt idx="545">
                  <c:v>0.0</c:v>
                </c:pt>
                <c:pt idx="546">
                  <c:v>2.12</c:v>
                </c:pt>
                <c:pt idx="547">
                  <c:v>1.96</c:v>
                </c:pt>
                <c:pt idx="548" formatCode="0.0">
                  <c:v>0.0</c:v>
                </c:pt>
                <c:pt idx="549" formatCode="0.0">
                  <c:v>0.0</c:v>
                </c:pt>
                <c:pt idx="550">
                  <c:v>1.77</c:v>
                </c:pt>
                <c:pt idx="551">
                  <c:v>1.92</c:v>
                </c:pt>
                <c:pt idx="552">
                  <c:v>1.92</c:v>
                </c:pt>
                <c:pt idx="553">
                  <c:v>2.72</c:v>
                </c:pt>
                <c:pt idx="554" formatCode="0.0">
                  <c:v>0.0</c:v>
                </c:pt>
                <c:pt idx="555">
                  <c:v>2.01</c:v>
                </c:pt>
                <c:pt idx="556" formatCode="0.0">
                  <c:v>0.0</c:v>
                </c:pt>
                <c:pt idx="557">
                  <c:v>1.9</c:v>
                </c:pt>
                <c:pt idx="558">
                  <c:v>1.775</c:v>
                </c:pt>
                <c:pt idx="559">
                  <c:v>1.8</c:v>
                </c:pt>
                <c:pt idx="560">
                  <c:v>2.18</c:v>
                </c:pt>
                <c:pt idx="561">
                  <c:v>3.05</c:v>
                </c:pt>
                <c:pt idx="562" formatCode="0.0">
                  <c:v>0.0</c:v>
                </c:pt>
                <c:pt idx="563" formatCode="0.0">
                  <c:v>0.0</c:v>
                </c:pt>
                <c:pt idx="564">
                  <c:v>2.31</c:v>
                </c:pt>
                <c:pt idx="565">
                  <c:v>2.18</c:v>
                </c:pt>
                <c:pt idx="566">
                  <c:v>2.01</c:v>
                </c:pt>
                <c:pt idx="567">
                  <c:v>2.29</c:v>
                </c:pt>
                <c:pt idx="568">
                  <c:v>2.0</c:v>
                </c:pt>
                <c:pt idx="569">
                  <c:v>1.235</c:v>
                </c:pt>
                <c:pt idx="570">
                  <c:v>2.19</c:v>
                </c:pt>
                <c:pt idx="571">
                  <c:v>1.9</c:v>
                </c:pt>
                <c:pt idx="572">
                  <c:v>1.93</c:v>
                </c:pt>
                <c:pt idx="573">
                  <c:v>1.89</c:v>
                </c:pt>
                <c:pt idx="574">
                  <c:v>2.01</c:v>
                </c:pt>
                <c:pt idx="575">
                  <c:v>1.98</c:v>
                </c:pt>
                <c:pt idx="576" formatCode="0.0">
                  <c:v>0.0</c:v>
                </c:pt>
                <c:pt idx="577">
                  <c:v>2.34</c:v>
                </c:pt>
                <c:pt idx="578">
                  <c:v>2.39</c:v>
                </c:pt>
                <c:pt idx="579">
                  <c:v>2.19</c:v>
                </c:pt>
                <c:pt idx="580" formatCode="0.0">
                  <c:v>0.0</c:v>
                </c:pt>
                <c:pt idx="581">
                  <c:v>2.14</c:v>
                </c:pt>
                <c:pt idx="582">
                  <c:v>1.66</c:v>
                </c:pt>
                <c:pt idx="583">
                  <c:v>2.06</c:v>
                </c:pt>
                <c:pt idx="584">
                  <c:v>2.44</c:v>
                </c:pt>
                <c:pt idx="585">
                  <c:v>1.78</c:v>
                </c:pt>
                <c:pt idx="586">
                  <c:v>2.58</c:v>
                </c:pt>
                <c:pt idx="587">
                  <c:v>2.22</c:v>
                </c:pt>
                <c:pt idx="588">
                  <c:v>1.53</c:v>
                </c:pt>
                <c:pt idx="589">
                  <c:v>2.15</c:v>
                </c:pt>
                <c:pt idx="590">
                  <c:v>2.03</c:v>
                </c:pt>
                <c:pt idx="591">
                  <c:v>2.155</c:v>
                </c:pt>
                <c:pt idx="592">
                  <c:v>1.76</c:v>
                </c:pt>
                <c:pt idx="593" formatCode="0.0">
                  <c:v>0.0</c:v>
                </c:pt>
                <c:pt idx="594">
                  <c:v>2.02</c:v>
                </c:pt>
                <c:pt idx="595">
                  <c:v>1.62</c:v>
                </c:pt>
                <c:pt idx="596" formatCode="0.0">
                  <c:v>0.0</c:v>
                </c:pt>
                <c:pt idx="597">
                  <c:v>2.35</c:v>
                </c:pt>
                <c:pt idx="598">
                  <c:v>2.23</c:v>
                </c:pt>
                <c:pt idx="599">
                  <c:v>2.19</c:v>
                </c:pt>
                <c:pt idx="600">
                  <c:v>2.05</c:v>
                </c:pt>
                <c:pt idx="601">
                  <c:v>2.37</c:v>
                </c:pt>
                <c:pt idx="602" formatCode="0.0">
                  <c:v>0.0</c:v>
                </c:pt>
                <c:pt idx="603">
                  <c:v>2.18</c:v>
                </c:pt>
                <c:pt idx="604">
                  <c:v>1.54</c:v>
                </c:pt>
                <c:pt idx="605">
                  <c:v>2.76</c:v>
                </c:pt>
                <c:pt idx="606" formatCode="0.0">
                  <c:v>0.0</c:v>
                </c:pt>
                <c:pt idx="607">
                  <c:v>2.46</c:v>
                </c:pt>
                <c:pt idx="608">
                  <c:v>1.55</c:v>
                </c:pt>
                <c:pt idx="609">
                  <c:v>1.9</c:v>
                </c:pt>
                <c:pt idx="610" formatCode="0.0">
                  <c:v>0.0</c:v>
                </c:pt>
                <c:pt idx="611">
                  <c:v>1.88</c:v>
                </c:pt>
                <c:pt idx="612">
                  <c:v>2.18</c:v>
                </c:pt>
                <c:pt idx="613">
                  <c:v>2.31</c:v>
                </c:pt>
                <c:pt idx="614">
                  <c:v>2.0</c:v>
                </c:pt>
                <c:pt idx="615">
                  <c:v>2.3</c:v>
                </c:pt>
                <c:pt idx="616">
                  <c:v>2.37</c:v>
                </c:pt>
                <c:pt idx="617" formatCode="0.0">
                  <c:v>0.0</c:v>
                </c:pt>
                <c:pt idx="618">
                  <c:v>2.09</c:v>
                </c:pt>
                <c:pt idx="619">
                  <c:v>2.03</c:v>
                </c:pt>
                <c:pt idx="620">
                  <c:v>2.06</c:v>
                </c:pt>
                <c:pt idx="621">
                  <c:v>1.41</c:v>
                </c:pt>
                <c:pt idx="622">
                  <c:v>2.18</c:v>
                </c:pt>
                <c:pt idx="623">
                  <c:v>1.96</c:v>
                </c:pt>
                <c:pt idx="624">
                  <c:v>2.09</c:v>
                </c:pt>
                <c:pt idx="625">
                  <c:v>2.52</c:v>
                </c:pt>
                <c:pt idx="626">
                  <c:v>1.43</c:v>
                </c:pt>
                <c:pt idx="627">
                  <c:v>2.36</c:v>
                </c:pt>
                <c:pt idx="628">
                  <c:v>1.88</c:v>
                </c:pt>
                <c:pt idx="629" formatCode="0.0">
                  <c:v>0.0</c:v>
                </c:pt>
                <c:pt idx="630">
                  <c:v>1.84</c:v>
                </c:pt>
                <c:pt idx="631">
                  <c:v>2.27</c:v>
                </c:pt>
                <c:pt idx="632" formatCode="0.0">
                  <c:v>0.0</c:v>
                </c:pt>
                <c:pt idx="633" formatCode="0.0">
                  <c:v>0.0</c:v>
                </c:pt>
                <c:pt idx="634" formatCode="0.0">
                  <c:v>0.0</c:v>
                </c:pt>
                <c:pt idx="635">
                  <c:v>2.1</c:v>
                </c:pt>
                <c:pt idx="636">
                  <c:v>2.16</c:v>
                </c:pt>
                <c:pt idx="637">
                  <c:v>1.61</c:v>
                </c:pt>
                <c:pt idx="638" formatCode="0.0">
                  <c:v>0.0</c:v>
                </c:pt>
                <c:pt idx="639">
                  <c:v>2.12</c:v>
                </c:pt>
                <c:pt idx="640">
                  <c:v>2.22</c:v>
                </c:pt>
                <c:pt idx="641">
                  <c:v>2.18</c:v>
                </c:pt>
                <c:pt idx="642">
                  <c:v>2.665</c:v>
                </c:pt>
                <c:pt idx="643">
                  <c:v>2.06</c:v>
                </c:pt>
                <c:pt idx="644" formatCode="0.0">
                  <c:v>0.0</c:v>
                </c:pt>
                <c:pt idx="645">
                  <c:v>2.12</c:v>
                </c:pt>
                <c:pt idx="646">
                  <c:v>2.38</c:v>
                </c:pt>
                <c:pt idx="647">
                  <c:v>2.2</c:v>
                </c:pt>
                <c:pt idx="648">
                  <c:v>2.1</c:v>
                </c:pt>
                <c:pt idx="649" formatCode="0.0">
                  <c:v>0.0</c:v>
                </c:pt>
                <c:pt idx="650" formatCode="0.0">
                  <c:v>0.0</c:v>
                </c:pt>
                <c:pt idx="651">
                  <c:v>2.6</c:v>
                </c:pt>
                <c:pt idx="652">
                  <c:v>2.32</c:v>
                </c:pt>
                <c:pt idx="653" formatCode="0.0">
                  <c:v>0.0</c:v>
                </c:pt>
                <c:pt idx="654">
                  <c:v>1.84</c:v>
                </c:pt>
                <c:pt idx="655">
                  <c:v>2.385</c:v>
                </c:pt>
                <c:pt idx="656">
                  <c:v>1.68</c:v>
                </c:pt>
                <c:pt idx="657">
                  <c:v>2.07</c:v>
                </c:pt>
                <c:pt idx="658">
                  <c:v>2.24</c:v>
                </c:pt>
                <c:pt idx="659" formatCode="0.0">
                  <c:v>0.0</c:v>
                </c:pt>
                <c:pt idx="660">
                  <c:v>2.59</c:v>
                </c:pt>
                <c:pt idx="661">
                  <c:v>1.68</c:v>
                </c:pt>
                <c:pt idx="662">
                  <c:v>2.22</c:v>
                </c:pt>
                <c:pt idx="663">
                  <c:v>2.22</c:v>
                </c:pt>
                <c:pt idx="664">
                  <c:v>1.98</c:v>
                </c:pt>
                <c:pt idx="665">
                  <c:v>2.24</c:v>
                </c:pt>
                <c:pt idx="666" formatCode="0.0">
                  <c:v>0.0</c:v>
                </c:pt>
                <c:pt idx="667">
                  <c:v>1.83</c:v>
                </c:pt>
                <c:pt idx="668" formatCode="0.0">
                  <c:v>0.0</c:v>
                </c:pt>
                <c:pt idx="669">
                  <c:v>2.03</c:v>
                </c:pt>
                <c:pt idx="670">
                  <c:v>2.04</c:v>
                </c:pt>
                <c:pt idx="671">
                  <c:v>2.11</c:v>
                </c:pt>
                <c:pt idx="672">
                  <c:v>2.26</c:v>
                </c:pt>
                <c:pt idx="673">
                  <c:v>1.44</c:v>
                </c:pt>
                <c:pt idx="674">
                  <c:v>2.34</c:v>
                </c:pt>
                <c:pt idx="675">
                  <c:v>2.26</c:v>
                </c:pt>
                <c:pt idx="676">
                  <c:v>3.34</c:v>
                </c:pt>
                <c:pt idx="677">
                  <c:v>2.19</c:v>
                </c:pt>
                <c:pt idx="678">
                  <c:v>2.11</c:v>
                </c:pt>
                <c:pt idx="679">
                  <c:v>2.57</c:v>
                </c:pt>
                <c:pt idx="680">
                  <c:v>2.1</c:v>
                </c:pt>
                <c:pt idx="681">
                  <c:v>2.08</c:v>
                </c:pt>
                <c:pt idx="682">
                  <c:v>2.71</c:v>
                </c:pt>
                <c:pt idx="683">
                  <c:v>2.26</c:v>
                </c:pt>
                <c:pt idx="684">
                  <c:v>2.24</c:v>
                </c:pt>
                <c:pt idx="685">
                  <c:v>2.41</c:v>
                </c:pt>
                <c:pt idx="686">
                  <c:v>2.63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72064"/>
        <c:axId val="501026944"/>
      </c:scatterChart>
      <c:valAx>
        <c:axId val="5323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26944"/>
        <c:crosses val="autoZero"/>
        <c:crossBetween val="midCat"/>
      </c:valAx>
      <c:valAx>
        <c:axId val="501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7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d15NT1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'1_QTL_AllFamilies'!$J$2:$J$688</c:f>
              <c:numCache>
                <c:formatCode>##0.00</c:formatCode>
                <c:ptCount val="6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 formatCode="0.00">
                  <c:v>131.8377562496536</c:v>
                </c:pt>
                <c:pt idx="13" formatCode="0.00">
                  <c:v>161.0949827281318</c:v>
                </c:pt>
                <c:pt idx="14" formatCode="0.00">
                  <c:v>172.5717043465291</c:v>
                </c:pt>
                <c:pt idx="15" formatCode="0.00">
                  <c:v>146.9191720888371</c:v>
                </c:pt>
                <c:pt idx="16" formatCode="0.00">
                  <c:v>185.3945560805203</c:v>
                </c:pt>
                <c:pt idx="17" formatCode="0.00">
                  <c:v>133.6702959490414</c:v>
                </c:pt>
                <c:pt idx="18" formatCode="0.00">
                  <c:v>170.6724363580066</c:v>
                </c:pt>
                <c:pt idx="19" formatCode="0.00">
                  <c:v>111.0418316841492</c:v>
                </c:pt>
                <c:pt idx="20" formatCode="0.00">
                  <c:v>147.0969154243471</c:v>
                </c:pt>
                <c:pt idx="21" formatCode="0.00">
                  <c:v>129.5067704063767</c:v>
                </c:pt>
                <c:pt idx="22" formatCode="0.00">
                  <c:v>182.0348356139819</c:v>
                </c:pt>
                <c:pt idx="23" formatCode="0.00">
                  <c:v>121.806993256809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 formatCode="0.00">
                  <c:v>117.2343259941105</c:v>
                </c:pt>
                <c:pt idx="37" formatCode="0.00">
                  <c:v>128.0348087799924</c:v>
                </c:pt>
                <c:pt idx="38" formatCode="0.00">
                  <c:v>111.1451117613295</c:v>
                </c:pt>
                <c:pt idx="39" formatCode="0.00">
                  <c:v>211.7336050180064</c:v>
                </c:pt>
                <c:pt idx="40" formatCode="0.00">
                  <c:v>168.9914010293321</c:v>
                </c:pt>
                <c:pt idx="41" formatCode="0.00">
                  <c:v>115.8837328136382</c:v>
                </c:pt>
                <c:pt idx="42" formatCode="0.00">
                  <c:v>133.3361847945842</c:v>
                </c:pt>
                <c:pt idx="43" formatCode="0.00">
                  <c:v>99.04614180499897</c:v>
                </c:pt>
                <c:pt idx="44" formatCode="0.00">
                  <c:v>112.338179154877</c:v>
                </c:pt>
                <c:pt idx="45" formatCode="0.00">
                  <c:v>103.9397731676635</c:v>
                </c:pt>
                <c:pt idx="46" formatCode="0.00">
                  <c:v>92.17241755940572</c:v>
                </c:pt>
                <c:pt idx="47" formatCode="0.00">
                  <c:v>99.59760269354816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 formatCode="0.00">
                  <c:v>109.0583704553155</c:v>
                </c:pt>
                <c:pt idx="61" formatCode="0.00">
                  <c:v>80.01617999411986</c:v>
                </c:pt>
                <c:pt idx="62" formatCode="0.00">
                  <c:v>92.07326847755593</c:v>
                </c:pt>
                <c:pt idx="63" formatCode="0.00">
                  <c:v>122.31487166259</c:v>
                </c:pt>
                <c:pt idx="64" formatCode="0.00">
                  <c:v>123.9357666538233</c:v>
                </c:pt>
                <c:pt idx="65" formatCode="0.00">
                  <c:v>91.1091652846403</c:v>
                </c:pt>
                <c:pt idx="66" formatCode="0.00">
                  <c:v>120.3784146637657</c:v>
                </c:pt>
                <c:pt idx="67" formatCode="0.00">
                  <c:v>101.9407010594233</c:v>
                </c:pt>
                <c:pt idx="68" formatCode="0.00">
                  <c:v>113.7145949470101</c:v>
                </c:pt>
                <c:pt idx="69" formatCode="0.00">
                  <c:v>119.9709871772938</c:v>
                </c:pt>
                <c:pt idx="70" formatCode="0.00">
                  <c:v>97.19797783193822</c:v>
                </c:pt>
                <c:pt idx="71" formatCode="0.00">
                  <c:v>104.9609914717045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 formatCode="0.00">
                  <c:v>77.72392471686615</c:v>
                </c:pt>
                <c:pt idx="85" formatCode="0.00">
                  <c:v>103.966641771693</c:v>
                </c:pt>
                <c:pt idx="86" formatCode="0.00">
                  <c:v>105.3049459770665</c:v>
                </c:pt>
                <c:pt idx="87" formatCode="0.00">
                  <c:v>91.32008569535998</c:v>
                </c:pt>
                <c:pt idx="88" formatCode="0.00">
                  <c:v>131.552455366161</c:v>
                </c:pt>
                <c:pt idx="89" formatCode="0.00">
                  <c:v>105.7270850561944</c:v>
                </c:pt>
                <c:pt idx="90" formatCode="0.00">
                  <c:v>0.0</c:v>
                </c:pt>
                <c:pt idx="91" formatCode="0.00">
                  <c:v>112.7474423733635</c:v>
                </c:pt>
                <c:pt idx="92" formatCode="0.00">
                  <c:v>141.1068367276324</c:v>
                </c:pt>
                <c:pt idx="93" formatCode="0.00">
                  <c:v>114.671940324848</c:v>
                </c:pt>
                <c:pt idx="94" formatCode="0.00">
                  <c:v>103.736607302547</c:v>
                </c:pt>
                <c:pt idx="95" formatCode="0.00">
                  <c:v>123.495411283556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 formatCode="0.00">
                  <c:v>75.13032848079013</c:v>
                </c:pt>
                <c:pt idx="109" formatCode="0.00">
                  <c:v>102.2364515348933</c:v>
                </c:pt>
                <c:pt idx="110" formatCode="0.00">
                  <c:v>69.79393360649621</c:v>
                </c:pt>
                <c:pt idx="111" formatCode="0.00">
                  <c:v>105.8682480377296</c:v>
                </c:pt>
                <c:pt idx="112" formatCode="0.00">
                  <c:v>119.7004655111367</c:v>
                </c:pt>
                <c:pt idx="113" formatCode="0.00">
                  <c:v>146.5047878537927</c:v>
                </c:pt>
                <c:pt idx="114">
                  <c:v>0.0</c:v>
                </c:pt>
                <c:pt idx="115" formatCode="0.00">
                  <c:v>147.00418948868</c:v>
                </c:pt>
                <c:pt idx="116" formatCode="0.00">
                  <c:v>105.375252434023</c:v>
                </c:pt>
                <c:pt idx="117" formatCode="0.00">
                  <c:v>113.459233129043</c:v>
                </c:pt>
                <c:pt idx="118" formatCode="0.00">
                  <c:v>127.6219494246583</c:v>
                </c:pt>
                <c:pt idx="119" formatCode="0.00">
                  <c:v>88.23141195234273</c:v>
                </c:pt>
                <c:pt idx="120" formatCode="0.00">
                  <c:v>112.6576055707542</c:v>
                </c:pt>
                <c:pt idx="121" formatCode="0.00">
                  <c:v>133.362418407665</c:v>
                </c:pt>
                <c:pt idx="122" formatCode="0.00">
                  <c:v>113.7664563136828</c:v>
                </c:pt>
                <c:pt idx="123" formatCode="0.00">
                  <c:v>124.9991121274667</c:v>
                </c:pt>
                <c:pt idx="124" formatCode="0.00">
                  <c:v>165.3262374126031</c:v>
                </c:pt>
                <c:pt idx="125" formatCode="0.00">
                  <c:v>155.4734570959158</c:v>
                </c:pt>
                <c:pt idx="126" formatCode="0.00">
                  <c:v>122.6682935580242</c:v>
                </c:pt>
                <c:pt idx="127" formatCode="0.00">
                  <c:v>97.98729787336745</c:v>
                </c:pt>
                <c:pt idx="128" formatCode="0.00">
                  <c:v>134.218822589177</c:v>
                </c:pt>
                <c:pt idx="129" formatCode="0.00">
                  <c:v>102.5564138402138</c:v>
                </c:pt>
                <c:pt idx="130" formatCode="0.00">
                  <c:v>116.6830238318536</c:v>
                </c:pt>
                <c:pt idx="131" formatCode="0.00">
                  <c:v>97.24987428196635</c:v>
                </c:pt>
                <c:pt idx="132" formatCode="0.00">
                  <c:v>116.4779642615375</c:v>
                </c:pt>
                <c:pt idx="133" formatCode="0.00">
                  <c:v>127.3479452247627</c:v>
                </c:pt>
                <c:pt idx="134" formatCode="0.00">
                  <c:v>151.4434141395753</c:v>
                </c:pt>
                <c:pt idx="135" formatCode="0.00">
                  <c:v>129.2625308597355</c:v>
                </c:pt>
                <c:pt idx="136" formatCode="0.00">
                  <c:v>112.7015116535266</c:v>
                </c:pt>
                <c:pt idx="137" formatCode="0.00">
                  <c:v>121.3177561525185</c:v>
                </c:pt>
                <c:pt idx="138" formatCode="0.00">
                  <c:v>115.6774141587339</c:v>
                </c:pt>
                <c:pt idx="139" formatCode="0.00">
                  <c:v>123.3275282746756</c:v>
                </c:pt>
                <c:pt idx="140" formatCode="0.00">
                  <c:v>148.4127610572384</c:v>
                </c:pt>
                <c:pt idx="141" formatCode="0.00">
                  <c:v>140.6104276111401</c:v>
                </c:pt>
                <c:pt idx="142" formatCode="0.00">
                  <c:v>120.0853121890719</c:v>
                </c:pt>
                <c:pt idx="143" formatCode="0.00">
                  <c:v>132.8424629400107</c:v>
                </c:pt>
                <c:pt idx="144" formatCode="0.00">
                  <c:v>130.9518928171699</c:v>
                </c:pt>
                <c:pt idx="145" formatCode="0.00">
                  <c:v>114.9792478539931</c:v>
                </c:pt>
                <c:pt idx="146" formatCode="0.00">
                  <c:v>109.4371750476983</c:v>
                </c:pt>
                <c:pt idx="147" formatCode="0.00">
                  <c:v>127.2918271010303</c:v>
                </c:pt>
                <c:pt idx="148" formatCode="0.00">
                  <c:v>114.3297153846467</c:v>
                </c:pt>
                <c:pt idx="149" formatCode="0.00">
                  <c:v>128.0235801498968</c:v>
                </c:pt>
                <c:pt idx="150" formatCode="0.00">
                  <c:v>137.3498969341553</c:v>
                </c:pt>
                <c:pt idx="151" formatCode="0.00">
                  <c:v>99.393869336629</c:v>
                </c:pt>
                <c:pt idx="152" formatCode="0.00">
                  <c:v>140.485333152921</c:v>
                </c:pt>
                <c:pt idx="153" formatCode="0.00">
                  <c:v>113.1302772999428</c:v>
                </c:pt>
                <c:pt idx="154" formatCode="0.00">
                  <c:v>95.37366138900776</c:v>
                </c:pt>
                <c:pt idx="155" formatCode="0.00">
                  <c:v>98.02783858941201</c:v>
                </c:pt>
                <c:pt idx="156" formatCode="0.00">
                  <c:v>107.1636670247819</c:v>
                </c:pt>
                <c:pt idx="157" formatCode="0.00">
                  <c:v>117.2752653126982</c:v>
                </c:pt>
                <c:pt idx="158" formatCode="0.00">
                  <c:v>96.04238742194557</c:v>
                </c:pt>
                <c:pt idx="159" formatCode="0.00">
                  <c:v>139.1711337881511</c:v>
                </c:pt>
                <c:pt idx="160" formatCode="0.00">
                  <c:v>135.2664502515048</c:v>
                </c:pt>
                <c:pt idx="161" formatCode="0.00">
                  <c:v>112.4110295557124</c:v>
                </c:pt>
                <c:pt idx="162" formatCode="0.00">
                  <c:v>123.9954717459625</c:v>
                </c:pt>
                <c:pt idx="163" formatCode="0.00">
                  <c:v>106.8934809339514</c:v>
                </c:pt>
                <c:pt idx="164" formatCode="0.00">
                  <c:v>143.738976152846</c:v>
                </c:pt>
                <c:pt idx="165" formatCode="0.00">
                  <c:v>118.650075449934</c:v>
                </c:pt>
                <c:pt idx="166" formatCode="0.00">
                  <c:v>112.3949152143645</c:v>
                </c:pt>
                <c:pt idx="167" formatCode="0.00">
                  <c:v>79.9107034195036</c:v>
                </c:pt>
                <c:pt idx="168" formatCode="0.00">
                  <c:v>137.7490368379546</c:v>
                </c:pt>
                <c:pt idx="169" formatCode="0.00">
                  <c:v>0.0</c:v>
                </c:pt>
                <c:pt idx="170" formatCode="0.00">
                  <c:v>98.33828554148148</c:v>
                </c:pt>
                <c:pt idx="171" formatCode="0.00">
                  <c:v>103.9165686426891</c:v>
                </c:pt>
                <c:pt idx="172" formatCode="0.00">
                  <c:v>124.2897127303087</c:v>
                </c:pt>
                <c:pt idx="173" formatCode="0.00">
                  <c:v>106.6174388103113</c:v>
                </c:pt>
                <c:pt idx="174" formatCode="0.00">
                  <c:v>129.5906232459476</c:v>
                </c:pt>
                <c:pt idx="175" formatCode="0.00">
                  <c:v>123.8874569594718</c:v>
                </c:pt>
                <c:pt idx="176" formatCode="0.00">
                  <c:v>103.7353455569036</c:v>
                </c:pt>
                <c:pt idx="177" formatCode="0.00">
                  <c:v>122.4061994812448</c:v>
                </c:pt>
                <c:pt idx="178" formatCode="0.00">
                  <c:v>94.64686874214228</c:v>
                </c:pt>
                <c:pt idx="179" formatCode="0.00">
                  <c:v>71.86064286666992</c:v>
                </c:pt>
                <c:pt idx="180" formatCode="0.00">
                  <c:v>109.095124671333</c:v>
                </c:pt>
                <c:pt idx="181" formatCode="0.00">
                  <c:v>91.19662003766925</c:v>
                </c:pt>
                <c:pt idx="182" formatCode="0.00">
                  <c:v>98.46725718558296</c:v>
                </c:pt>
                <c:pt idx="183" formatCode="0.00">
                  <c:v>128.0529924355053</c:v>
                </c:pt>
                <c:pt idx="184" formatCode="0.00">
                  <c:v>93.67717463613566</c:v>
                </c:pt>
                <c:pt idx="185" formatCode="0.00">
                  <c:v>0.0</c:v>
                </c:pt>
                <c:pt idx="186" formatCode="0.00">
                  <c:v>108.0478850292334</c:v>
                </c:pt>
                <c:pt idx="187" formatCode="0.00">
                  <c:v>154.0713397107341</c:v>
                </c:pt>
                <c:pt idx="188" formatCode="0.00">
                  <c:v>150.7538875812527</c:v>
                </c:pt>
                <c:pt idx="189" formatCode="0.00">
                  <c:v>88.16047197251039</c:v>
                </c:pt>
                <c:pt idx="190" formatCode="0.00">
                  <c:v>98.09446321063732</c:v>
                </c:pt>
                <c:pt idx="191" formatCode="0.00">
                  <c:v>73.47864401374078</c:v>
                </c:pt>
                <c:pt idx="192" formatCode="0.00">
                  <c:v>0.0</c:v>
                </c:pt>
                <c:pt idx="193" formatCode="0.00">
                  <c:v>0.0</c:v>
                </c:pt>
                <c:pt idx="194" formatCode="0.00">
                  <c:v>82.89503611913044</c:v>
                </c:pt>
                <c:pt idx="195" formatCode="0.00">
                  <c:v>0.0</c:v>
                </c:pt>
                <c:pt idx="196" formatCode="0.00">
                  <c:v>135.7517888517988</c:v>
                </c:pt>
                <c:pt idx="197" formatCode="0.00">
                  <c:v>0.0</c:v>
                </c:pt>
                <c:pt idx="198" formatCode="0.00">
                  <c:v>130.4791380645651</c:v>
                </c:pt>
                <c:pt idx="199" formatCode="0.00">
                  <c:v>123.0505177499665</c:v>
                </c:pt>
                <c:pt idx="200" formatCode="0.00">
                  <c:v>0.0</c:v>
                </c:pt>
                <c:pt idx="201" formatCode="0.00">
                  <c:v>101.7334542150551</c:v>
                </c:pt>
                <c:pt idx="202" formatCode="0.00">
                  <c:v>98.76788683905224</c:v>
                </c:pt>
                <c:pt idx="203" formatCode="0.00">
                  <c:v>86.04081325218883</c:v>
                </c:pt>
                <c:pt idx="204" formatCode="0.00">
                  <c:v>114.5814047483245</c:v>
                </c:pt>
                <c:pt idx="205" formatCode="0.00">
                  <c:v>79.63847500765209</c:v>
                </c:pt>
                <c:pt idx="206" formatCode="0.00">
                  <c:v>0.0</c:v>
                </c:pt>
                <c:pt idx="207" formatCode="0.00">
                  <c:v>140.5234996634043</c:v>
                </c:pt>
                <c:pt idx="208" formatCode="0.00">
                  <c:v>88.21256660733072</c:v>
                </c:pt>
                <c:pt idx="209" formatCode="0.00">
                  <c:v>129.2411699724599</c:v>
                </c:pt>
                <c:pt idx="210" formatCode="0.00">
                  <c:v>115.4732711372269</c:v>
                </c:pt>
                <c:pt idx="211" formatCode="0.00">
                  <c:v>126.346862262703</c:v>
                </c:pt>
                <c:pt idx="212" formatCode="0.00">
                  <c:v>123.2912700649906</c:v>
                </c:pt>
                <c:pt idx="213" formatCode="0.00">
                  <c:v>85.7700299910712</c:v>
                </c:pt>
                <c:pt idx="214" formatCode="0.00">
                  <c:v>114.5925753985317</c:v>
                </c:pt>
                <c:pt idx="215" formatCode="0.00">
                  <c:v>99.21587830276931</c:v>
                </c:pt>
                <c:pt idx="216" formatCode="0.00">
                  <c:v>59.9680370004849</c:v>
                </c:pt>
                <c:pt idx="217" formatCode="0.00">
                  <c:v>0.0</c:v>
                </c:pt>
                <c:pt idx="218" formatCode="0.00">
                  <c:v>0.0</c:v>
                </c:pt>
                <c:pt idx="219" formatCode="0.00">
                  <c:v>0.0</c:v>
                </c:pt>
                <c:pt idx="220" formatCode="0.00">
                  <c:v>138.6508144730518</c:v>
                </c:pt>
                <c:pt idx="221" formatCode="0.00">
                  <c:v>92.12958124478361</c:v>
                </c:pt>
                <c:pt idx="222" formatCode="0.00">
                  <c:v>127.033428381609</c:v>
                </c:pt>
                <c:pt idx="223" formatCode="0.00">
                  <c:v>146.102847646464</c:v>
                </c:pt>
                <c:pt idx="224" formatCode="0.00">
                  <c:v>141.3655492550101</c:v>
                </c:pt>
                <c:pt idx="225" formatCode="0.00">
                  <c:v>142.3186660698318</c:v>
                </c:pt>
                <c:pt idx="226" formatCode="0.00">
                  <c:v>137.9836900163855</c:v>
                </c:pt>
                <c:pt idx="227" formatCode="0.00">
                  <c:v>142.118801300278</c:v>
                </c:pt>
                <c:pt idx="228" formatCode="0.00">
                  <c:v>73.11914856521305</c:v>
                </c:pt>
                <c:pt idx="229" formatCode="0.00">
                  <c:v>172.5539807841137</c:v>
                </c:pt>
                <c:pt idx="230" formatCode="0.00">
                  <c:v>114.2667212505899</c:v>
                </c:pt>
                <c:pt idx="231" formatCode="0.00">
                  <c:v>143.3330343411378</c:v>
                </c:pt>
                <c:pt idx="232" formatCode="0.00">
                  <c:v>101.5541499876337</c:v>
                </c:pt>
                <c:pt idx="233" formatCode="0.00">
                  <c:v>137.1628480975567</c:v>
                </c:pt>
                <c:pt idx="234" formatCode="0.00">
                  <c:v>123.7129792577628</c:v>
                </c:pt>
                <c:pt idx="235" formatCode="0.00">
                  <c:v>85.35198856624728</c:v>
                </c:pt>
                <c:pt idx="236" formatCode="0.00">
                  <c:v>140.6767606934858</c:v>
                </c:pt>
                <c:pt idx="237" formatCode="0.00">
                  <c:v>110.2690192678762</c:v>
                </c:pt>
                <c:pt idx="238" formatCode="0.00">
                  <c:v>130.2953503319258</c:v>
                </c:pt>
                <c:pt idx="239" formatCode="0.00">
                  <c:v>107.0672847578467</c:v>
                </c:pt>
                <c:pt idx="240" formatCode="0.00">
                  <c:v>125.9518704433767</c:v>
                </c:pt>
                <c:pt idx="241" formatCode="0.00">
                  <c:v>144.8031491604847</c:v>
                </c:pt>
                <c:pt idx="242" formatCode="0.00">
                  <c:v>93.67317987306636</c:v>
                </c:pt>
                <c:pt idx="243" formatCode="0.00">
                  <c:v>0.0</c:v>
                </c:pt>
                <c:pt idx="244" formatCode="0.00">
                  <c:v>0.0</c:v>
                </c:pt>
                <c:pt idx="245" formatCode="0.00">
                  <c:v>79.18934054375484</c:v>
                </c:pt>
                <c:pt idx="246" formatCode="0.00">
                  <c:v>122.4211634437659</c:v>
                </c:pt>
                <c:pt idx="247" formatCode="0.00">
                  <c:v>120.0040236253541</c:v>
                </c:pt>
                <c:pt idx="248" formatCode="0.00">
                  <c:v>126.4521031306734</c:v>
                </c:pt>
                <c:pt idx="249" formatCode="0.00">
                  <c:v>124.7164969728777</c:v>
                </c:pt>
                <c:pt idx="250" formatCode="0.00">
                  <c:v>128.7541900920006</c:v>
                </c:pt>
                <c:pt idx="251" formatCode="0.00">
                  <c:v>96.63257941507001</c:v>
                </c:pt>
                <c:pt idx="252" formatCode="0.00">
                  <c:v>0.0</c:v>
                </c:pt>
                <c:pt idx="253" formatCode="0.00">
                  <c:v>0.0</c:v>
                </c:pt>
                <c:pt idx="254" formatCode="0.00">
                  <c:v>0.0</c:v>
                </c:pt>
                <c:pt idx="255" formatCode="0.00">
                  <c:v>100.7292470777172</c:v>
                </c:pt>
                <c:pt idx="256" formatCode="0.00">
                  <c:v>0.0</c:v>
                </c:pt>
                <c:pt idx="257" formatCode="0.00">
                  <c:v>62.53976425478381</c:v>
                </c:pt>
                <c:pt idx="258" formatCode="0.00">
                  <c:v>75.82036932284082</c:v>
                </c:pt>
                <c:pt idx="259" formatCode="0.00">
                  <c:v>85.90560737500984</c:v>
                </c:pt>
                <c:pt idx="260" formatCode="0.00">
                  <c:v>73.55689152578064</c:v>
                </c:pt>
                <c:pt idx="261" formatCode="0.00">
                  <c:v>88.13474636767261</c:v>
                </c:pt>
                <c:pt idx="262" formatCode="0.00">
                  <c:v>95.33815280041946</c:v>
                </c:pt>
                <c:pt idx="263" formatCode="0.00">
                  <c:v>91.5406955049088</c:v>
                </c:pt>
                <c:pt idx="264" formatCode="0.00">
                  <c:v>90.49191897983932</c:v>
                </c:pt>
                <c:pt idx="265" formatCode="0.00">
                  <c:v>107.0721438896773</c:v>
                </c:pt>
                <c:pt idx="266" formatCode="0.00">
                  <c:v>104.6885860676207</c:v>
                </c:pt>
                <c:pt idx="267" formatCode="0.00">
                  <c:v>115.8417298443599</c:v>
                </c:pt>
                <c:pt idx="268" formatCode="0.00">
                  <c:v>75.01546532910163</c:v>
                </c:pt>
                <c:pt idx="269" formatCode="0.00">
                  <c:v>98.39202307160604</c:v>
                </c:pt>
                <c:pt idx="270" formatCode="0.00">
                  <c:v>114.1598464799598</c:v>
                </c:pt>
                <c:pt idx="271" formatCode="0.00">
                  <c:v>115.5276186068706</c:v>
                </c:pt>
                <c:pt idx="272" formatCode="0.00">
                  <c:v>122.0719587716285</c:v>
                </c:pt>
                <c:pt idx="273" formatCode="0.00">
                  <c:v>117.8792736181233</c:v>
                </c:pt>
                <c:pt idx="274" formatCode="0.00">
                  <c:v>143.163581729691</c:v>
                </c:pt>
                <c:pt idx="275" formatCode="0.00">
                  <c:v>90.00496925745404</c:v>
                </c:pt>
                <c:pt idx="276" formatCode="0.00">
                  <c:v>84.85377275488064</c:v>
                </c:pt>
                <c:pt idx="277" formatCode="0.00">
                  <c:v>89.96073152814801</c:v>
                </c:pt>
                <c:pt idx="278" formatCode="0.00">
                  <c:v>51.94910432365567</c:v>
                </c:pt>
                <c:pt idx="279" formatCode="0.00">
                  <c:v>121.3523508131578</c:v>
                </c:pt>
                <c:pt idx="280" formatCode="0.00">
                  <c:v>78.96162411390777</c:v>
                </c:pt>
                <c:pt idx="281" formatCode="0.00">
                  <c:v>82.5627531332379</c:v>
                </c:pt>
                <c:pt idx="282" formatCode="0.00">
                  <c:v>69.59258174716882</c:v>
                </c:pt>
                <c:pt idx="283" formatCode="0.00">
                  <c:v>86.19773256251416</c:v>
                </c:pt>
                <c:pt idx="284" formatCode="0.00">
                  <c:v>81.37471460586499</c:v>
                </c:pt>
                <c:pt idx="285" formatCode="0.00">
                  <c:v>84.72011930663969</c:v>
                </c:pt>
                <c:pt idx="286" formatCode="0.00">
                  <c:v>74.05317852087549</c:v>
                </c:pt>
                <c:pt idx="287" formatCode="0.00">
                  <c:v>0.0</c:v>
                </c:pt>
                <c:pt idx="288" formatCode="0.00">
                  <c:v>126.029478934011</c:v>
                </c:pt>
                <c:pt idx="289" formatCode="0.00">
                  <c:v>123.7084407359267</c:v>
                </c:pt>
                <c:pt idx="290" formatCode="0.00">
                  <c:v>97.22776096222992</c:v>
                </c:pt>
                <c:pt idx="291" formatCode="0.00">
                  <c:v>107.2671286066359</c:v>
                </c:pt>
                <c:pt idx="292" formatCode="0.00">
                  <c:v>85.20176701171984</c:v>
                </c:pt>
                <c:pt idx="293" formatCode="0.00">
                  <c:v>144.9936808020037</c:v>
                </c:pt>
                <c:pt idx="294" formatCode="0.00">
                  <c:v>100.0219708771916</c:v>
                </c:pt>
                <c:pt idx="295" formatCode="0.00">
                  <c:v>133.1265186171641</c:v>
                </c:pt>
                <c:pt idx="296" formatCode="0.00">
                  <c:v>123.4273438604749</c:v>
                </c:pt>
                <c:pt idx="297" formatCode="0.00">
                  <c:v>126.4216652378304</c:v>
                </c:pt>
                <c:pt idx="298" formatCode="0.00">
                  <c:v>115.6426499866773</c:v>
                </c:pt>
                <c:pt idx="299" formatCode="0.00">
                  <c:v>111.8326537403898</c:v>
                </c:pt>
                <c:pt idx="300" formatCode="0.00">
                  <c:v>86.19979241662504</c:v>
                </c:pt>
                <c:pt idx="301" formatCode="0.00">
                  <c:v>80.03169960258694</c:v>
                </c:pt>
                <c:pt idx="302" formatCode="0.00">
                  <c:v>70.81564114945667</c:v>
                </c:pt>
                <c:pt idx="303" formatCode="0.00">
                  <c:v>80.2781797915288</c:v>
                </c:pt>
                <c:pt idx="304" formatCode="0.00">
                  <c:v>82.44955208766378</c:v>
                </c:pt>
                <c:pt idx="305" formatCode="0.00">
                  <c:v>55.68468587592461</c:v>
                </c:pt>
                <c:pt idx="306" formatCode="0.00">
                  <c:v>83.18284534879672</c:v>
                </c:pt>
                <c:pt idx="307" formatCode="0.00">
                  <c:v>90.20939839731294</c:v>
                </c:pt>
                <c:pt idx="308" formatCode="0.00">
                  <c:v>66.28904054649364</c:v>
                </c:pt>
                <c:pt idx="309" formatCode="0.00">
                  <c:v>76.52157053220429</c:v>
                </c:pt>
                <c:pt idx="310" formatCode="0.00">
                  <c:v>80.21953426763153</c:v>
                </c:pt>
                <c:pt idx="311" formatCode="0.00">
                  <c:v>67.33761364030335</c:v>
                </c:pt>
                <c:pt idx="312" formatCode="0.00">
                  <c:v>149.3003585994934</c:v>
                </c:pt>
                <c:pt idx="313" formatCode="0.00">
                  <c:v>148.965322559598</c:v>
                </c:pt>
                <c:pt idx="314" formatCode="0.00">
                  <c:v>120.3009034296039</c:v>
                </c:pt>
                <c:pt idx="315" formatCode="0.00">
                  <c:v>118.8921201534258</c:v>
                </c:pt>
                <c:pt idx="316" formatCode="0.00">
                  <c:v>112.1925853808883</c:v>
                </c:pt>
                <c:pt idx="317" formatCode="0.00">
                  <c:v>96.10876833152858</c:v>
                </c:pt>
                <c:pt idx="318" formatCode="0.00">
                  <c:v>119.3403987266466</c:v>
                </c:pt>
                <c:pt idx="319" formatCode="0.00">
                  <c:v>125.7169012145043</c:v>
                </c:pt>
                <c:pt idx="320" formatCode="0.00">
                  <c:v>162.8458975236641</c:v>
                </c:pt>
                <c:pt idx="321" formatCode="0.00">
                  <c:v>123.0376847483235</c:v>
                </c:pt>
                <c:pt idx="322" formatCode="0.00">
                  <c:v>126.0874912566761</c:v>
                </c:pt>
                <c:pt idx="323" formatCode="0.00">
                  <c:v>84.88977081805434</c:v>
                </c:pt>
                <c:pt idx="324" formatCode="0.00">
                  <c:v>72.81476419485078</c:v>
                </c:pt>
                <c:pt idx="325" formatCode="0.00">
                  <c:v>80.80286396305665</c:v>
                </c:pt>
                <c:pt idx="326" formatCode="0.00">
                  <c:v>98.26146729824976</c:v>
                </c:pt>
                <c:pt idx="327" formatCode="0.00">
                  <c:v>72.13825288086036</c:v>
                </c:pt>
                <c:pt idx="328" formatCode="0.00">
                  <c:v>70.10933903446565</c:v>
                </c:pt>
                <c:pt idx="329" formatCode="0.00">
                  <c:v>53.1651492968482</c:v>
                </c:pt>
                <c:pt idx="330" formatCode="0.00">
                  <c:v>65.55336921086969</c:v>
                </c:pt>
                <c:pt idx="331" formatCode="0.00">
                  <c:v>76.90627084668505</c:v>
                </c:pt>
                <c:pt idx="332" formatCode="0.00">
                  <c:v>84.96240141842672</c:v>
                </c:pt>
                <c:pt idx="333" formatCode="0.00">
                  <c:v>103.817740723638</c:v>
                </c:pt>
                <c:pt idx="334" formatCode="0.00">
                  <c:v>100.2096902520927</c:v>
                </c:pt>
                <c:pt idx="335" formatCode="0.00">
                  <c:v>111.9797110830388</c:v>
                </c:pt>
                <c:pt idx="336" formatCode="0.00">
                  <c:v>76.63859141470823</c:v>
                </c:pt>
                <c:pt idx="337" formatCode="0.00">
                  <c:v>102.055698056355</c:v>
                </c:pt>
                <c:pt idx="338" formatCode="0.00">
                  <c:v>90.6705279444685</c:v>
                </c:pt>
                <c:pt idx="339" formatCode="0.00">
                  <c:v>92.11801793080237</c:v>
                </c:pt>
                <c:pt idx="340" formatCode="0.00">
                  <c:v>73.3690790276129</c:v>
                </c:pt>
                <c:pt idx="341" formatCode="0.00">
                  <c:v>94.9625805917127</c:v>
                </c:pt>
                <c:pt idx="342" formatCode="0.00">
                  <c:v>75.50812501714237</c:v>
                </c:pt>
                <c:pt idx="343" formatCode="0.00">
                  <c:v>67.06683969249436</c:v>
                </c:pt>
                <c:pt idx="344" formatCode="0.00">
                  <c:v>99.6385195092729</c:v>
                </c:pt>
                <c:pt idx="345" formatCode="0.00">
                  <c:v>78.45205691456302</c:v>
                </c:pt>
                <c:pt idx="346" formatCode="0.00">
                  <c:v>88.78603048882067</c:v>
                </c:pt>
                <c:pt idx="347" formatCode="0.00">
                  <c:v>78.76240253002025</c:v>
                </c:pt>
                <c:pt idx="348" formatCode="0.00">
                  <c:v>57.71926855965884</c:v>
                </c:pt>
                <c:pt idx="349" formatCode="0.00">
                  <c:v>64.23852462677376</c:v>
                </c:pt>
                <c:pt idx="350" formatCode="0.00">
                  <c:v>89.13098319792513</c:v>
                </c:pt>
                <c:pt idx="351" formatCode="0.00">
                  <c:v>102.3847778466442</c:v>
                </c:pt>
                <c:pt idx="352" formatCode="0.00">
                  <c:v>41.16295636477506</c:v>
                </c:pt>
                <c:pt idx="353" formatCode="0.00">
                  <c:v>53.75736594185209</c:v>
                </c:pt>
                <c:pt idx="354" formatCode="0.00">
                  <c:v>70.5936446593893</c:v>
                </c:pt>
                <c:pt idx="355" formatCode="0.00">
                  <c:v>72.33633925074636</c:v>
                </c:pt>
                <c:pt idx="356" formatCode="0.00">
                  <c:v>76.39219350948757</c:v>
                </c:pt>
                <c:pt idx="357" formatCode="0.00">
                  <c:v>70.00548481267073</c:v>
                </c:pt>
                <c:pt idx="358" formatCode="0.00">
                  <c:v>84.02770903812775</c:v>
                </c:pt>
                <c:pt idx="359" formatCode="0.00">
                  <c:v>83.89380779245093</c:v>
                </c:pt>
                <c:pt idx="360" formatCode="0.00">
                  <c:v>69.89246539747307</c:v>
                </c:pt>
                <c:pt idx="361" formatCode="0.00">
                  <c:v>89.2813726277405</c:v>
                </c:pt>
                <c:pt idx="362" formatCode="0.00">
                  <c:v>74.69414695559035</c:v>
                </c:pt>
                <c:pt idx="363" formatCode="0.00">
                  <c:v>71.11548561723707</c:v>
                </c:pt>
                <c:pt idx="364" formatCode="0.00">
                  <c:v>98.86233515493082</c:v>
                </c:pt>
                <c:pt idx="365" formatCode="0.00">
                  <c:v>85.08106703213616</c:v>
                </c:pt>
                <c:pt idx="366" formatCode="0.00">
                  <c:v>86.83384769519843</c:v>
                </c:pt>
                <c:pt idx="367" formatCode="0.00">
                  <c:v>97.3729681851664</c:v>
                </c:pt>
                <c:pt idx="368" formatCode="0.00">
                  <c:v>113.2719378704978</c:v>
                </c:pt>
                <c:pt idx="369" formatCode="0.00">
                  <c:v>84.23272351844622</c:v>
                </c:pt>
                <c:pt idx="370" formatCode="0.00">
                  <c:v>95.6377959613468</c:v>
                </c:pt>
                <c:pt idx="371" formatCode="0.00">
                  <c:v>93.07425242625686</c:v>
                </c:pt>
                <c:pt idx="372" formatCode="0.00">
                  <c:v>51.0045023561768</c:v>
                </c:pt>
                <c:pt idx="373" formatCode="0.00">
                  <c:v>74.98200166288804</c:v>
                </c:pt>
                <c:pt idx="374" formatCode="0.00">
                  <c:v>73.71692483923203</c:v>
                </c:pt>
                <c:pt idx="375" formatCode="0.00">
                  <c:v>56.24264177612494</c:v>
                </c:pt>
                <c:pt idx="376" formatCode="0.00">
                  <c:v>96.14377583526837</c:v>
                </c:pt>
                <c:pt idx="377" formatCode="0.00">
                  <c:v>52.84352290037614</c:v>
                </c:pt>
                <c:pt idx="378" formatCode="0.00">
                  <c:v>60.10962671889186</c:v>
                </c:pt>
                <c:pt idx="379" formatCode="0.00">
                  <c:v>73.5410257150181</c:v>
                </c:pt>
                <c:pt idx="380" formatCode="0.00">
                  <c:v>53.78214410719776</c:v>
                </c:pt>
                <c:pt idx="381" formatCode="0.00">
                  <c:v>88.20343839874857</c:v>
                </c:pt>
                <c:pt idx="382" formatCode="0.00">
                  <c:v>84.04690850289002</c:v>
                </c:pt>
                <c:pt idx="383" formatCode="0.00">
                  <c:v>92.17206878703016</c:v>
                </c:pt>
                <c:pt idx="384" formatCode="0.00">
                  <c:v>62.47821259077112</c:v>
                </c:pt>
                <c:pt idx="385" formatCode="0.00">
                  <c:v>96.15835932679775</c:v>
                </c:pt>
                <c:pt idx="386" formatCode="0.00">
                  <c:v>100.6293320084932</c:v>
                </c:pt>
                <c:pt idx="387" formatCode="0.00">
                  <c:v>101.8959800065414</c:v>
                </c:pt>
                <c:pt idx="388" formatCode="0.00">
                  <c:v>74.50821772482734</c:v>
                </c:pt>
                <c:pt idx="389" formatCode="0.00">
                  <c:v>40.37362117476536</c:v>
                </c:pt>
                <c:pt idx="390" formatCode="0.00">
                  <c:v>106.0770646661113</c:v>
                </c:pt>
                <c:pt idx="391" formatCode="0.00">
                  <c:v>106.3127443352967</c:v>
                </c:pt>
                <c:pt idx="392" formatCode="0.00">
                  <c:v>68.17862100271526</c:v>
                </c:pt>
                <c:pt idx="393" formatCode="0.00">
                  <c:v>108.7551522719976</c:v>
                </c:pt>
                <c:pt idx="394" formatCode="0.00">
                  <c:v>107.9870714496456</c:v>
                </c:pt>
                <c:pt idx="395" formatCode="0.00">
                  <c:v>90.4544824389835</c:v>
                </c:pt>
                <c:pt idx="396" formatCode="0.00">
                  <c:v>47.43779722409302</c:v>
                </c:pt>
                <c:pt idx="397" formatCode="0.00">
                  <c:v>41.77279456711629</c:v>
                </c:pt>
                <c:pt idx="398" formatCode="0.00">
                  <c:v>79.75404888421</c:v>
                </c:pt>
                <c:pt idx="399" formatCode="0.00">
                  <c:v>42.34734244977927</c:v>
                </c:pt>
                <c:pt idx="400" formatCode="0.00">
                  <c:v>56.34328686305916</c:v>
                </c:pt>
                <c:pt idx="401" formatCode="0.00">
                  <c:v>64.80740023335099</c:v>
                </c:pt>
                <c:pt idx="402" formatCode="0.00">
                  <c:v>51.47320424404329</c:v>
                </c:pt>
                <c:pt idx="403" formatCode="0.00">
                  <c:v>93.72585226046886</c:v>
                </c:pt>
                <c:pt idx="404" formatCode="0.00">
                  <c:v>48.75434177190398</c:v>
                </c:pt>
                <c:pt idx="405" formatCode="0.00">
                  <c:v>42.82961791725931</c:v>
                </c:pt>
                <c:pt idx="406" formatCode="0.00">
                  <c:v>59.88662331082008</c:v>
                </c:pt>
                <c:pt idx="407" formatCode="0.00">
                  <c:v>70.90097768206327</c:v>
                </c:pt>
                <c:pt idx="408" formatCode="0.00">
                  <c:v>64.0526509491424</c:v>
                </c:pt>
                <c:pt idx="409" formatCode="0.00">
                  <c:v>47.78650083284601</c:v>
                </c:pt>
                <c:pt idx="410" formatCode="0.00">
                  <c:v>81.33265600178119</c:v>
                </c:pt>
                <c:pt idx="411" formatCode="0.00">
                  <c:v>76.84004471402345</c:v>
                </c:pt>
                <c:pt idx="412" formatCode="0.00">
                  <c:v>80.52360465762332</c:v>
                </c:pt>
                <c:pt idx="413" formatCode="0.00">
                  <c:v>93.73381065626755</c:v>
                </c:pt>
                <c:pt idx="414" formatCode="0.00">
                  <c:v>125.9258595943259</c:v>
                </c:pt>
                <c:pt idx="415" formatCode="0.00">
                  <c:v>74.5475247956418</c:v>
                </c:pt>
                <c:pt idx="416" formatCode="0.00">
                  <c:v>76.77838696240269</c:v>
                </c:pt>
                <c:pt idx="417" formatCode="0.00">
                  <c:v>84.32544865378929</c:v>
                </c:pt>
                <c:pt idx="418" formatCode="0.00">
                  <c:v>104.9989076493172</c:v>
                </c:pt>
                <c:pt idx="419" formatCode="0.00">
                  <c:v>67.78741682349936</c:v>
                </c:pt>
                <c:pt idx="420" formatCode="0.00">
                  <c:v>95.76990269165977</c:v>
                </c:pt>
                <c:pt idx="421" formatCode="0.00">
                  <c:v>86.18796202558697</c:v>
                </c:pt>
                <c:pt idx="422" formatCode="0.00">
                  <c:v>68.53418204334346</c:v>
                </c:pt>
                <c:pt idx="423" formatCode="0.00">
                  <c:v>84.7923269778675</c:v>
                </c:pt>
                <c:pt idx="424" formatCode="0.00">
                  <c:v>71.41284465508313</c:v>
                </c:pt>
                <c:pt idx="425" formatCode="0.00">
                  <c:v>59.49246259234645</c:v>
                </c:pt>
                <c:pt idx="426" formatCode="0.00">
                  <c:v>82.82883756533968</c:v>
                </c:pt>
                <c:pt idx="427" formatCode="0.00">
                  <c:v>120.2499269221013</c:v>
                </c:pt>
                <c:pt idx="428" formatCode="0.00">
                  <c:v>102.6436461975673</c:v>
                </c:pt>
                <c:pt idx="429" formatCode="0.00">
                  <c:v>76.38333472714038</c:v>
                </c:pt>
                <c:pt idx="430" formatCode="0.00">
                  <c:v>118.7164333703824</c:v>
                </c:pt>
                <c:pt idx="431" formatCode="0.00">
                  <c:v>106.6801380713063</c:v>
                </c:pt>
                <c:pt idx="432" formatCode="0.00">
                  <c:v>67.63350196253332</c:v>
                </c:pt>
                <c:pt idx="433" formatCode="0.00">
                  <c:v>103.8458369291382</c:v>
                </c:pt>
                <c:pt idx="434" formatCode="0.00">
                  <c:v>105.3726544490221</c:v>
                </c:pt>
                <c:pt idx="435" formatCode="0.00">
                  <c:v>88.11658575140969</c:v>
                </c:pt>
                <c:pt idx="436" formatCode="0.00">
                  <c:v>96.59388122745554</c:v>
                </c:pt>
                <c:pt idx="437" formatCode="0.00">
                  <c:v>78.89643990006303</c:v>
                </c:pt>
                <c:pt idx="438" formatCode="0.00">
                  <c:v>72.86875698522712</c:v>
                </c:pt>
                <c:pt idx="439" formatCode="0.00">
                  <c:v>0.0</c:v>
                </c:pt>
                <c:pt idx="440" formatCode="0.00">
                  <c:v>0.0</c:v>
                </c:pt>
                <c:pt idx="441" formatCode="0.00">
                  <c:v>97.21416963395728</c:v>
                </c:pt>
                <c:pt idx="442" formatCode="0.00">
                  <c:v>0.0</c:v>
                </c:pt>
                <c:pt idx="443" formatCode="0.00">
                  <c:v>0.0</c:v>
                </c:pt>
                <c:pt idx="444" formatCode="0.00">
                  <c:v>56.93540677738828</c:v>
                </c:pt>
                <c:pt idx="445" formatCode="0.00">
                  <c:v>63.60146315795583</c:v>
                </c:pt>
                <c:pt idx="446" formatCode="0.00">
                  <c:v>81.71844196855933</c:v>
                </c:pt>
                <c:pt idx="447" formatCode="0.00">
                  <c:v>87.3845139958689</c:v>
                </c:pt>
                <c:pt idx="448" formatCode="0.00">
                  <c:v>71.27499729743955</c:v>
                </c:pt>
                <c:pt idx="449" formatCode="0.00">
                  <c:v>98.7855251680713</c:v>
                </c:pt>
                <c:pt idx="450" formatCode="0.00">
                  <c:v>80.24499106444002</c:v>
                </c:pt>
                <c:pt idx="451" formatCode="0.00">
                  <c:v>125.7316327402065</c:v>
                </c:pt>
                <c:pt idx="452" formatCode="0.00">
                  <c:v>0.0</c:v>
                </c:pt>
                <c:pt idx="453" formatCode="0.00">
                  <c:v>118.1661100746664</c:v>
                </c:pt>
                <c:pt idx="454" formatCode="0.00">
                  <c:v>89.52478319546006</c:v>
                </c:pt>
                <c:pt idx="455" formatCode="0.00">
                  <c:v>122.162360458236</c:v>
                </c:pt>
                <c:pt idx="456" formatCode="0.00">
                  <c:v>99.04690083687839</c:v>
                </c:pt>
                <c:pt idx="457" formatCode="0.00">
                  <c:v>87.85880449949914</c:v>
                </c:pt>
                <c:pt idx="458" formatCode="0.00">
                  <c:v>79.26127050461458</c:v>
                </c:pt>
                <c:pt idx="459" formatCode="0.00">
                  <c:v>91.19037119691552</c:v>
                </c:pt>
                <c:pt idx="460" formatCode="0.00">
                  <c:v>94.81771243088019</c:v>
                </c:pt>
                <c:pt idx="461" formatCode="0.00">
                  <c:v>113.4091444762803</c:v>
                </c:pt>
                <c:pt idx="462" formatCode="0.00">
                  <c:v>0.0</c:v>
                </c:pt>
                <c:pt idx="463" formatCode="0.00">
                  <c:v>0.0</c:v>
                </c:pt>
                <c:pt idx="464" formatCode="0.00">
                  <c:v>85.69199302829777</c:v>
                </c:pt>
                <c:pt idx="465" formatCode="0.00">
                  <c:v>117.1572863884986</c:v>
                </c:pt>
                <c:pt idx="466" formatCode="0.00">
                  <c:v>0.0</c:v>
                </c:pt>
                <c:pt idx="467" formatCode="0.00">
                  <c:v>63.09574795227048</c:v>
                </c:pt>
                <c:pt idx="468" formatCode="0.00">
                  <c:v>62.44643708977075</c:v>
                </c:pt>
                <c:pt idx="469" formatCode="0.00">
                  <c:v>108.6757386950893</c:v>
                </c:pt>
                <c:pt idx="470" formatCode="0.00">
                  <c:v>79.57996423902678</c:v>
                </c:pt>
                <c:pt idx="471" formatCode="0.00">
                  <c:v>63.51975127757004</c:v>
                </c:pt>
                <c:pt idx="472" formatCode="0.00">
                  <c:v>105.7051696027601</c:v>
                </c:pt>
                <c:pt idx="473" formatCode="0.00">
                  <c:v>52.99101226980821</c:v>
                </c:pt>
                <c:pt idx="474" formatCode="0.00">
                  <c:v>95.75008861749717</c:v>
                </c:pt>
                <c:pt idx="475" formatCode="0.00">
                  <c:v>104.9722499235327</c:v>
                </c:pt>
                <c:pt idx="476" formatCode="0.00">
                  <c:v>121.1480531084935</c:v>
                </c:pt>
                <c:pt idx="477" formatCode="0.00">
                  <c:v>0.0</c:v>
                </c:pt>
                <c:pt idx="478" formatCode="0.00">
                  <c:v>0.0</c:v>
                </c:pt>
                <c:pt idx="479" formatCode="0.00">
                  <c:v>77.59107017556366</c:v>
                </c:pt>
                <c:pt idx="480" formatCode="0.00">
                  <c:v>0.0</c:v>
                </c:pt>
                <c:pt idx="481" formatCode="0.00">
                  <c:v>0.0</c:v>
                </c:pt>
                <c:pt idx="482" formatCode="0.00">
                  <c:v>0.0</c:v>
                </c:pt>
                <c:pt idx="483" formatCode="0.00">
                  <c:v>0.0</c:v>
                </c:pt>
                <c:pt idx="484" formatCode="0.00">
                  <c:v>0.0</c:v>
                </c:pt>
                <c:pt idx="485" formatCode="0.00">
                  <c:v>0.0</c:v>
                </c:pt>
                <c:pt idx="486" formatCode="0.00">
                  <c:v>0.0</c:v>
                </c:pt>
                <c:pt idx="487" formatCode="0.00">
                  <c:v>0.0</c:v>
                </c:pt>
                <c:pt idx="488" formatCode="0.00">
                  <c:v>0.0</c:v>
                </c:pt>
                <c:pt idx="489" formatCode="0.00">
                  <c:v>0.0</c:v>
                </c:pt>
                <c:pt idx="490" formatCode="0.00">
                  <c:v>0.0</c:v>
                </c:pt>
                <c:pt idx="491" formatCode="0.00">
                  <c:v>0.0</c:v>
                </c:pt>
                <c:pt idx="492" formatCode="0.00">
                  <c:v>0.0</c:v>
                </c:pt>
                <c:pt idx="493" formatCode="0.00">
                  <c:v>0.0</c:v>
                </c:pt>
                <c:pt idx="494" formatCode="0.00">
                  <c:v>0.0</c:v>
                </c:pt>
                <c:pt idx="495" formatCode="0.00">
                  <c:v>0.0</c:v>
                </c:pt>
                <c:pt idx="496" formatCode="0.00">
                  <c:v>0.0</c:v>
                </c:pt>
                <c:pt idx="497" formatCode="0.00">
                  <c:v>0.0</c:v>
                </c:pt>
                <c:pt idx="498" formatCode="0.00">
                  <c:v>0.0</c:v>
                </c:pt>
                <c:pt idx="499" formatCode="0.00">
                  <c:v>0.0</c:v>
                </c:pt>
                <c:pt idx="500" formatCode="0.00">
                  <c:v>0.0</c:v>
                </c:pt>
                <c:pt idx="501" formatCode="0.00">
                  <c:v>0.0</c:v>
                </c:pt>
                <c:pt idx="502" formatCode="0.00">
                  <c:v>0.0</c:v>
                </c:pt>
                <c:pt idx="503" formatCode="0.00">
                  <c:v>0.0</c:v>
                </c:pt>
                <c:pt idx="504" formatCode="0.00">
                  <c:v>0.0</c:v>
                </c:pt>
                <c:pt idx="505" formatCode="0.00">
                  <c:v>0.0</c:v>
                </c:pt>
                <c:pt idx="506" formatCode="0.00">
                  <c:v>0.0</c:v>
                </c:pt>
                <c:pt idx="507" formatCode="0.00">
                  <c:v>0.0</c:v>
                </c:pt>
                <c:pt idx="508" formatCode="0.00">
                  <c:v>0.0</c:v>
                </c:pt>
                <c:pt idx="509" formatCode="0.00">
                  <c:v>0.0</c:v>
                </c:pt>
                <c:pt idx="510" formatCode="0.00">
                  <c:v>0.0</c:v>
                </c:pt>
                <c:pt idx="511" formatCode="0.00">
                  <c:v>0.0</c:v>
                </c:pt>
                <c:pt idx="512" formatCode="0.00">
                  <c:v>0.0</c:v>
                </c:pt>
                <c:pt idx="513" formatCode="0.00">
                  <c:v>0.0</c:v>
                </c:pt>
                <c:pt idx="514" formatCode="0.00">
                  <c:v>0.0</c:v>
                </c:pt>
                <c:pt idx="515" formatCode="0.00">
                  <c:v>0.0</c:v>
                </c:pt>
                <c:pt idx="516" formatCode="0.00">
                  <c:v>0.0</c:v>
                </c:pt>
                <c:pt idx="517" formatCode="0.00">
                  <c:v>0.0</c:v>
                </c:pt>
                <c:pt idx="518" formatCode="0.00">
                  <c:v>0.0</c:v>
                </c:pt>
                <c:pt idx="519" formatCode="0.00">
                  <c:v>0.0</c:v>
                </c:pt>
                <c:pt idx="520" formatCode="0.00">
                  <c:v>0.0</c:v>
                </c:pt>
                <c:pt idx="521" formatCode="0.00">
                  <c:v>0.0</c:v>
                </c:pt>
                <c:pt idx="522" formatCode="0.00">
                  <c:v>0.0</c:v>
                </c:pt>
                <c:pt idx="523" formatCode="0.00">
                  <c:v>0.0</c:v>
                </c:pt>
                <c:pt idx="524" formatCode="0.00">
                  <c:v>0.0</c:v>
                </c:pt>
                <c:pt idx="525" formatCode="0.00">
                  <c:v>0.0</c:v>
                </c:pt>
                <c:pt idx="526" formatCode="0.00">
                  <c:v>0.0</c:v>
                </c:pt>
                <c:pt idx="527" formatCode="0.00">
                  <c:v>0.0</c:v>
                </c:pt>
                <c:pt idx="528" formatCode="0.00">
                  <c:v>0.0</c:v>
                </c:pt>
                <c:pt idx="529" formatCode="0.00">
                  <c:v>0.0</c:v>
                </c:pt>
                <c:pt idx="530" formatCode="0.00">
                  <c:v>0.0</c:v>
                </c:pt>
                <c:pt idx="531" formatCode="0.00">
                  <c:v>0.0</c:v>
                </c:pt>
                <c:pt idx="532" formatCode="0.00">
                  <c:v>0.0</c:v>
                </c:pt>
                <c:pt idx="533" formatCode="0.00">
                  <c:v>0.0</c:v>
                </c:pt>
                <c:pt idx="534" formatCode="0.00">
                  <c:v>0.0</c:v>
                </c:pt>
                <c:pt idx="535" formatCode="0.00">
                  <c:v>0.0</c:v>
                </c:pt>
                <c:pt idx="536" formatCode="0.00">
                  <c:v>0.0</c:v>
                </c:pt>
                <c:pt idx="537" formatCode="0.00">
                  <c:v>0.0</c:v>
                </c:pt>
                <c:pt idx="538" formatCode="0.00">
                  <c:v>0.0</c:v>
                </c:pt>
                <c:pt idx="539" formatCode="0.00">
                  <c:v>0.0</c:v>
                </c:pt>
                <c:pt idx="540" formatCode="0.00">
                  <c:v>0.0</c:v>
                </c:pt>
                <c:pt idx="541" formatCode="0.00">
                  <c:v>0.0</c:v>
                </c:pt>
                <c:pt idx="542" formatCode="0.00">
                  <c:v>0.0</c:v>
                </c:pt>
                <c:pt idx="543" formatCode="0.00">
                  <c:v>0.0</c:v>
                </c:pt>
                <c:pt idx="544" formatCode="0.00">
                  <c:v>0.0</c:v>
                </c:pt>
                <c:pt idx="545" formatCode="0.00">
                  <c:v>0.0</c:v>
                </c:pt>
                <c:pt idx="546" formatCode="0.00">
                  <c:v>0.0</c:v>
                </c:pt>
                <c:pt idx="547" formatCode="0.00">
                  <c:v>0.0</c:v>
                </c:pt>
                <c:pt idx="548" formatCode="0.00">
                  <c:v>0.0</c:v>
                </c:pt>
                <c:pt idx="549" formatCode="0.00">
                  <c:v>0.0</c:v>
                </c:pt>
                <c:pt idx="550" formatCode="0.00">
                  <c:v>0.0</c:v>
                </c:pt>
                <c:pt idx="551" formatCode="0.00">
                  <c:v>0.0</c:v>
                </c:pt>
                <c:pt idx="552" formatCode="0.00">
                  <c:v>0.0</c:v>
                </c:pt>
                <c:pt idx="553" formatCode="0.00">
                  <c:v>0.0</c:v>
                </c:pt>
                <c:pt idx="554" formatCode="0.00">
                  <c:v>0.0</c:v>
                </c:pt>
                <c:pt idx="555" formatCode="0.00">
                  <c:v>0.0</c:v>
                </c:pt>
                <c:pt idx="556" formatCode="0.00">
                  <c:v>0.0</c:v>
                </c:pt>
                <c:pt idx="557" formatCode="0.00">
                  <c:v>0.0</c:v>
                </c:pt>
                <c:pt idx="558" formatCode="0.00">
                  <c:v>0.0</c:v>
                </c:pt>
                <c:pt idx="559" formatCode="0.00">
                  <c:v>0.0</c:v>
                </c:pt>
                <c:pt idx="560" formatCode="0.00">
                  <c:v>0.0</c:v>
                </c:pt>
                <c:pt idx="561" formatCode="0.00">
                  <c:v>0.0</c:v>
                </c:pt>
                <c:pt idx="562" formatCode="0.00">
                  <c:v>0.0</c:v>
                </c:pt>
                <c:pt idx="563" formatCode="0.00">
                  <c:v>0.0</c:v>
                </c:pt>
                <c:pt idx="564" formatCode="0.00">
                  <c:v>0.0</c:v>
                </c:pt>
                <c:pt idx="565" formatCode="0.00">
                  <c:v>0.0</c:v>
                </c:pt>
                <c:pt idx="566" formatCode="0.00">
                  <c:v>0.0</c:v>
                </c:pt>
                <c:pt idx="567" formatCode="0.00">
                  <c:v>0.0</c:v>
                </c:pt>
                <c:pt idx="568" formatCode="0.00">
                  <c:v>0.0</c:v>
                </c:pt>
                <c:pt idx="569" formatCode="0.00">
                  <c:v>0.0</c:v>
                </c:pt>
                <c:pt idx="570" formatCode="0.00">
                  <c:v>0.0</c:v>
                </c:pt>
                <c:pt idx="571" formatCode="0.00">
                  <c:v>0.0</c:v>
                </c:pt>
                <c:pt idx="572" formatCode="0.00">
                  <c:v>0.0</c:v>
                </c:pt>
                <c:pt idx="573" formatCode="0.00">
                  <c:v>0.0</c:v>
                </c:pt>
                <c:pt idx="574" formatCode="0.00">
                  <c:v>0.0</c:v>
                </c:pt>
                <c:pt idx="575" formatCode="0.00">
                  <c:v>0.0</c:v>
                </c:pt>
                <c:pt idx="576" formatCode="0.00">
                  <c:v>67.50481106382354</c:v>
                </c:pt>
                <c:pt idx="577" formatCode="0.00">
                  <c:v>75.57386216929419</c:v>
                </c:pt>
                <c:pt idx="578" formatCode="0.00">
                  <c:v>88.10756123905162</c:v>
                </c:pt>
                <c:pt idx="579" formatCode="0.00">
                  <c:v>120.484301040977</c:v>
                </c:pt>
                <c:pt idx="580" formatCode="0.00">
                  <c:v>140.4577146163647</c:v>
                </c:pt>
                <c:pt idx="581" formatCode="0.00">
                  <c:v>116.6186190733684</c:v>
                </c:pt>
                <c:pt idx="582" formatCode="0.00">
                  <c:v>64.09507303660671</c:v>
                </c:pt>
                <c:pt idx="583" formatCode="0.00">
                  <c:v>92.9122958991021</c:v>
                </c:pt>
                <c:pt idx="584" formatCode="0.00">
                  <c:v>123.8303794946439</c:v>
                </c:pt>
                <c:pt idx="585" formatCode="0.00">
                  <c:v>93.62614753873164</c:v>
                </c:pt>
                <c:pt idx="586" formatCode="0.00">
                  <c:v>103.3704388994628</c:v>
                </c:pt>
                <c:pt idx="587" formatCode="0.00">
                  <c:v>125.9921035349011</c:v>
                </c:pt>
                <c:pt idx="588" formatCode="0.00">
                  <c:v>49.40740559281528</c:v>
                </c:pt>
                <c:pt idx="589" formatCode="0.00">
                  <c:v>74.84979331150669</c:v>
                </c:pt>
                <c:pt idx="590" formatCode="0.00">
                  <c:v>80.13718052863867</c:v>
                </c:pt>
                <c:pt idx="591" formatCode="0.00">
                  <c:v>59.94858906700425</c:v>
                </c:pt>
                <c:pt idx="592" formatCode="0.00">
                  <c:v>89.53398500115817</c:v>
                </c:pt>
                <c:pt idx="593" formatCode="0.00">
                  <c:v>93.17641984494291</c:v>
                </c:pt>
                <c:pt idx="594" formatCode="0.00">
                  <c:v>86.3597316187209</c:v>
                </c:pt>
                <c:pt idx="595" formatCode="0.00">
                  <c:v>63.94195389323576</c:v>
                </c:pt>
                <c:pt idx="596" formatCode="0.00">
                  <c:v>107.094585672889</c:v>
                </c:pt>
                <c:pt idx="597" formatCode="0.00">
                  <c:v>110.8441959888847</c:v>
                </c:pt>
                <c:pt idx="598" formatCode="0.00">
                  <c:v>105.899229279224</c:v>
                </c:pt>
                <c:pt idx="599" formatCode="0.00">
                  <c:v>103.2384428087836</c:v>
                </c:pt>
                <c:pt idx="600" formatCode="0.00">
                  <c:v>81.36658651643964</c:v>
                </c:pt>
                <c:pt idx="601" formatCode="0.00">
                  <c:v>91.23611999789346</c:v>
                </c:pt>
                <c:pt idx="602" formatCode="0.00">
                  <c:v>90.8422221968349</c:v>
                </c:pt>
                <c:pt idx="603" formatCode="0.00">
                  <c:v>74.43029006885983</c:v>
                </c:pt>
                <c:pt idx="604" formatCode="0.00">
                  <c:v>76.43684872388874</c:v>
                </c:pt>
                <c:pt idx="605" formatCode="0.00">
                  <c:v>102.0704873449476</c:v>
                </c:pt>
                <c:pt idx="606" formatCode="0.00">
                  <c:v>91.95124076112087</c:v>
                </c:pt>
                <c:pt idx="607" formatCode="0.00">
                  <c:v>90.339570237812</c:v>
                </c:pt>
                <c:pt idx="608" formatCode="0.00">
                  <c:v>120.0621868223909</c:v>
                </c:pt>
                <c:pt idx="609" formatCode="0.00">
                  <c:v>109.2807325305381</c:v>
                </c:pt>
                <c:pt idx="610" formatCode="0.00">
                  <c:v>120.3119750972174</c:v>
                </c:pt>
                <c:pt idx="611" formatCode="0.00">
                  <c:v>107.1061673149763</c:v>
                </c:pt>
                <c:pt idx="612" formatCode="0.00">
                  <c:v>53.70901405668903</c:v>
                </c:pt>
                <c:pt idx="613" formatCode="0.00">
                  <c:v>65.06552309957294</c:v>
                </c:pt>
                <c:pt idx="614" formatCode="0.00">
                  <c:v>49.39635627485735</c:v>
                </c:pt>
                <c:pt idx="615" formatCode="0.00">
                  <c:v>62.41926421476878</c:v>
                </c:pt>
                <c:pt idx="616" formatCode="0.00">
                  <c:v>87.55929206483466</c:v>
                </c:pt>
                <c:pt idx="617" formatCode="0.00">
                  <c:v>39.6204647751804</c:v>
                </c:pt>
                <c:pt idx="618" formatCode="0.00">
                  <c:v>59.77437260103272</c:v>
                </c:pt>
                <c:pt idx="619" formatCode="0.00">
                  <c:v>70.78492330668858</c:v>
                </c:pt>
                <c:pt idx="620" formatCode="0.00">
                  <c:v>57.50083126272624</c:v>
                </c:pt>
                <c:pt idx="621" formatCode="0.00">
                  <c:v>62.63518363131185</c:v>
                </c:pt>
                <c:pt idx="622" formatCode="0.00">
                  <c:v>51.84915901803585</c:v>
                </c:pt>
                <c:pt idx="623" formatCode="0.00">
                  <c:v>57.82455581059251</c:v>
                </c:pt>
                <c:pt idx="624" formatCode="0.00">
                  <c:v>67.00833362067051</c:v>
                </c:pt>
                <c:pt idx="625" formatCode="0.00">
                  <c:v>71.61034867953509</c:v>
                </c:pt>
                <c:pt idx="626" formatCode="0.00">
                  <c:v>58.03111457183045</c:v>
                </c:pt>
                <c:pt idx="627" formatCode="0.00">
                  <c:v>60.47194492725379</c:v>
                </c:pt>
                <c:pt idx="628" formatCode="0.00">
                  <c:v>74.84258922697264</c:v>
                </c:pt>
                <c:pt idx="629" formatCode="0.00">
                  <c:v>104.0814856682291</c:v>
                </c:pt>
                <c:pt idx="630" formatCode="0.00">
                  <c:v>78.33457298464903</c:v>
                </c:pt>
                <c:pt idx="631" formatCode="0.00">
                  <c:v>78.35617306378637</c:v>
                </c:pt>
                <c:pt idx="632" formatCode="0.00">
                  <c:v>67.2571186621001</c:v>
                </c:pt>
                <c:pt idx="633" formatCode="0.00">
                  <c:v>78.60277405389569</c:v>
                </c:pt>
                <c:pt idx="634" formatCode="0.00">
                  <c:v>37.82141824589761</c:v>
                </c:pt>
                <c:pt idx="635" formatCode="0.00">
                  <c:v>37.92377662790164</c:v>
                </c:pt>
                <c:pt idx="636" formatCode="0.00">
                  <c:v>65.49064799304642</c:v>
                </c:pt>
                <c:pt idx="637" formatCode="0.00">
                  <c:v>53.8951013376319</c:v>
                </c:pt>
                <c:pt idx="638" formatCode="0.00">
                  <c:v>57.11584193190398</c:v>
                </c:pt>
                <c:pt idx="639" formatCode="0.00">
                  <c:v>73.79437664083421</c:v>
                </c:pt>
                <c:pt idx="640" formatCode="0.00">
                  <c:v>65.93560746115532</c:v>
                </c:pt>
                <c:pt idx="641" formatCode="0.00">
                  <c:v>67.0866932079736</c:v>
                </c:pt>
                <c:pt idx="642" formatCode="0.00">
                  <c:v>78.8194171413923</c:v>
                </c:pt>
                <c:pt idx="643" formatCode="0.00">
                  <c:v>57.45263259165916</c:v>
                </c:pt>
                <c:pt idx="644" formatCode="0.00">
                  <c:v>84.2600170914274</c:v>
                </c:pt>
                <c:pt idx="645" formatCode="0.00">
                  <c:v>57.98629242444201</c:v>
                </c:pt>
                <c:pt idx="646" formatCode="0.00">
                  <c:v>69.0279229400723</c:v>
                </c:pt>
                <c:pt idx="647" formatCode="0.00">
                  <c:v>87.5954642698913</c:v>
                </c:pt>
                <c:pt idx="648" formatCode="0.00">
                  <c:v>68.02078262806329</c:v>
                </c:pt>
                <c:pt idx="649" formatCode="0.00">
                  <c:v>41.25511052104082</c:v>
                </c:pt>
                <c:pt idx="650" formatCode="0.00">
                  <c:v>48.91835144764695</c:v>
                </c:pt>
                <c:pt idx="651" formatCode="0.00">
                  <c:v>59.99997814253812</c:v>
                </c:pt>
                <c:pt idx="652" formatCode="0.00">
                  <c:v>62.39550934997613</c:v>
                </c:pt>
                <c:pt idx="653" formatCode="0.00">
                  <c:v>64.21008369375891</c:v>
                </c:pt>
                <c:pt idx="654" formatCode="0.00">
                  <c:v>72.97322296531683</c:v>
                </c:pt>
                <c:pt idx="655" formatCode="0.00">
                  <c:v>72.33749685031343</c:v>
                </c:pt>
                <c:pt idx="656" formatCode="0.00">
                  <c:v>49.57812306048915</c:v>
                </c:pt>
                <c:pt idx="657" formatCode="0.00">
                  <c:v>73.07053910290604</c:v>
                </c:pt>
                <c:pt idx="658" formatCode="0.00">
                  <c:v>83.99676642789441</c:v>
                </c:pt>
                <c:pt idx="659" formatCode="0.00">
                  <c:v>70.72490984271816</c:v>
                </c:pt>
                <c:pt idx="660" formatCode="0.00">
                  <c:v>50.51256242599467</c:v>
                </c:pt>
                <c:pt idx="661" formatCode="0.00">
                  <c:v>43.54457933701369</c:v>
                </c:pt>
                <c:pt idx="662" formatCode="0.00">
                  <c:v>77.6686065473893</c:v>
                </c:pt>
                <c:pt idx="663" formatCode="0.00">
                  <c:v>62.76591732794747</c:v>
                </c:pt>
                <c:pt idx="664" formatCode="0.00">
                  <c:v>81.1816535269784</c:v>
                </c:pt>
                <c:pt idx="665" formatCode="0.00">
                  <c:v>63.21992602942262</c:v>
                </c:pt>
                <c:pt idx="666" formatCode="0.00">
                  <c:v>68.13187792930563</c:v>
                </c:pt>
                <c:pt idx="667" formatCode="0.00">
                  <c:v>63.16302052603123</c:v>
                </c:pt>
                <c:pt idx="668" formatCode="0.00">
                  <c:v>72.81938519512127</c:v>
                </c:pt>
                <c:pt idx="669" formatCode="0.00">
                  <c:v>63.58074635028076</c:v>
                </c:pt>
                <c:pt idx="670" formatCode="0.00">
                  <c:v>61.02780757493016</c:v>
                </c:pt>
                <c:pt idx="671" formatCode="0.00">
                  <c:v>75.53936557933063</c:v>
                </c:pt>
                <c:pt idx="672" formatCode="0.00">
                  <c:v>53.03281018122566</c:v>
                </c:pt>
                <c:pt idx="673" formatCode="0.00">
                  <c:v>37.62417785123688</c:v>
                </c:pt>
                <c:pt idx="674" formatCode="0.00">
                  <c:v>53.0758709562708</c:v>
                </c:pt>
                <c:pt idx="675" formatCode="0.00">
                  <c:v>65.52864571331406</c:v>
                </c:pt>
                <c:pt idx="676" formatCode="0.00">
                  <c:v>59.57410946445049</c:v>
                </c:pt>
                <c:pt idx="677" formatCode="0.00">
                  <c:v>50.57904652571658</c:v>
                </c:pt>
                <c:pt idx="678" formatCode="0.00">
                  <c:v>62.35008745408232</c:v>
                </c:pt>
                <c:pt idx="679" formatCode="0.00">
                  <c:v>48.76637051027145</c:v>
                </c:pt>
                <c:pt idx="680" formatCode="0.00">
                  <c:v>54.11110064239367</c:v>
                </c:pt>
                <c:pt idx="681" formatCode="0.00">
                  <c:v>73.93097288614416</c:v>
                </c:pt>
                <c:pt idx="682" formatCode="0.00">
                  <c:v>61.02568654821878</c:v>
                </c:pt>
                <c:pt idx="683" formatCode="0.00">
                  <c:v>85.33571145804963</c:v>
                </c:pt>
                <c:pt idx="684" formatCode="0.00">
                  <c:v>64.55809793181909</c:v>
                </c:pt>
                <c:pt idx="685" formatCode="0.00">
                  <c:v>59.20558355985087</c:v>
                </c:pt>
                <c:pt idx="686" formatCode="0.00">
                  <c:v>97.02531703095552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84400"/>
        <c:axId val="515686032"/>
      </c:scatterChart>
      <c:valAx>
        <c:axId val="51568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86032"/>
        <c:crosses val="autoZero"/>
        <c:crossBetween val="midCat"/>
      </c:valAx>
      <c:valAx>
        <c:axId val="5156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8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</a:t>
            </a:r>
            <a:r>
              <a:rPr lang="en-US" baseline="0"/>
              <a:t> d15NT2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'1_QTL_AllFamilies'!$O$2:$O$688</c:f>
              <c:numCache>
                <c:formatCode>##0.00</c:formatCode>
                <c:ptCount val="6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 formatCode="0.00">
                  <c:v>14.38743948467696</c:v>
                </c:pt>
                <c:pt idx="13" formatCode="0.00">
                  <c:v>27.85489006223088</c:v>
                </c:pt>
                <c:pt idx="14">
                  <c:v>0.0</c:v>
                </c:pt>
                <c:pt idx="15" formatCode="0.00">
                  <c:v>27.46271951458777</c:v>
                </c:pt>
                <c:pt idx="16" formatCode="0.00">
                  <c:v>36.55377777029267</c:v>
                </c:pt>
                <c:pt idx="17">
                  <c:v>0.0</c:v>
                </c:pt>
                <c:pt idx="18" formatCode="0.00">
                  <c:v>29.92814936732051</c:v>
                </c:pt>
                <c:pt idx="19" formatCode="0.00">
                  <c:v>-15.61555060001174</c:v>
                </c:pt>
                <c:pt idx="20">
                  <c:v>0.0</c:v>
                </c:pt>
                <c:pt idx="21" formatCode="0.00">
                  <c:v>36.92182018144098</c:v>
                </c:pt>
                <c:pt idx="22" formatCode="0.00">
                  <c:v>23.57462673541752</c:v>
                </c:pt>
                <c:pt idx="23" formatCode="0.00">
                  <c:v>13.46716203036283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 formatCode="0.00">
                  <c:v>-0.292785266103408</c:v>
                </c:pt>
                <c:pt idx="37">
                  <c:v>0.0</c:v>
                </c:pt>
                <c:pt idx="38" formatCode="0.00">
                  <c:v>-8.148115375722</c:v>
                </c:pt>
                <c:pt idx="39" formatCode="0.00">
                  <c:v>33.95129931044814</c:v>
                </c:pt>
                <c:pt idx="40" formatCode="0.00">
                  <c:v>24.40863731283928</c:v>
                </c:pt>
                <c:pt idx="41" formatCode="0.00">
                  <c:v>-2.565159866580345</c:v>
                </c:pt>
                <c:pt idx="42" formatCode="0.00">
                  <c:v>2.432512607629093</c:v>
                </c:pt>
                <c:pt idx="43" formatCode="0.00">
                  <c:v>-25.17494362606799</c:v>
                </c:pt>
                <c:pt idx="44" formatCode="0.00">
                  <c:v>-1.214833751247426</c:v>
                </c:pt>
                <c:pt idx="45" formatCode="0.00">
                  <c:v>-32.98305033324839</c:v>
                </c:pt>
                <c:pt idx="46" formatCode="0.00">
                  <c:v>-38.30829171345924</c:v>
                </c:pt>
                <c:pt idx="47" formatCode="0.00">
                  <c:v>-27.34014644781982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 formatCode="0.00">
                  <c:v>-28.85022647249058</c:v>
                </c:pt>
                <c:pt idx="61" formatCode="0.00">
                  <c:v>-34.72426175993031</c:v>
                </c:pt>
                <c:pt idx="62" formatCode="0.00">
                  <c:v>-30.20581330567138</c:v>
                </c:pt>
                <c:pt idx="63" formatCode="0.00">
                  <c:v>-0.123260318585494</c:v>
                </c:pt>
                <c:pt idx="64" formatCode="0.00">
                  <c:v>-7.211070500463023</c:v>
                </c:pt>
                <c:pt idx="65" formatCode="0.00">
                  <c:v>-20.40921458973099</c:v>
                </c:pt>
                <c:pt idx="66" formatCode="0.00">
                  <c:v>-22.67872771230223</c:v>
                </c:pt>
                <c:pt idx="67" formatCode="0.00">
                  <c:v>-18.83737617651904</c:v>
                </c:pt>
                <c:pt idx="68" formatCode="0.00">
                  <c:v>14.52293007007253</c:v>
                </c:pt>
                <c:pt idx="69" formatCode="0.00">
                  <c:v>-11.85528543926519</c:v>
                </c:pt>
                <c:pt idx="70" formatCode="0.00">
                  <c:v>-3.792284887724747</c:v>
                </c:pt>
                <c:pt idx="71" formatCode="0.00">
                  <c:v>-11.23953247637903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 formatCode="0.00">
                  <c:v>-50.24673560596728</c:v>
                </c:pt>
                <c:pt idx="85" formatCode="0.00">
                  <c:v>-18.26549138225469</c:v>
                </c:pt>
                <c:pt idx="86" formatCode="0.00">
                  <c:v>-14.70906185500823</c:v>
                </c:pt>
                <c:pt idx="87" formatCode="0.00">
                  <c:v>-12.91189270372402</c:v>
                </c:pt>
                <c:pt idx="88" formatCode="0.00">
                  <c:v>-7.888273902167398</c:v>
                </c:pt>
                <c:pt idx="89" formatCode="0.00">
                  <c:v>-24.1145603677355</c:v>
                </c:pt>
                <c:pt idx="90">
                  <c:v>0.0</c:v>
                </c:pt>
                <c:pt idx="91" formatCode="0.00">
                  <c:v>-4.278560193358075</c:v>
                </c:pt>
                <c:pt idx="92" formatCode="0.00">
                  <c:v>21.44322435261108</c:v>
                </c:pt>
                <c:pt idx="93" formatCode="0.00">
                  <c:v>-3.309563146199949</c:v>
                </c:pt>
                <c:pt idx="94" formatCode="0.00">
                  <c:v>2.11428836834537</c:v>
                </c:pt>
                <c:pt idx="95" formatCode="0.00">
                  <c:v>18.0608617552603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 formatCode="0.00">
                  <c:v>-37.07778794975809</c:v>
                </c:pt>
                <c:pt idx="109" formatCode="0.00">
                  <c:v>-25.02108127391742</c:v>
                </c:pt>
                <c:pt idx="110">
                  <c:v>0.0</c:v>
                </c:pt>
                <c:pt idx="111" formatCode="0.00">
                  <c:v>-19.80778290899242</c:v>
                </c:pt>
                <c:pt idx="112" formatCode="0.00">
                  <c:v>8.955893604425057</c:v>
                </c:pt>
                <c:pt idx="113" formatCode="0.00">
                  <c:v>2.346410952964447</c:v>
                </c:pt>
                <c:pt idx="114">
                  <c:v>0.0</c:v>
                </c:pt>
                <c:pt idx="115" formatCode="0.00">
                  <c:v>19.97788409797698</c:v>
                </c:pt>
                <c:pt idx="116" formatCode="0.00">
                  <c:v>7.540476137963438</c:v>
                </c:pt>
                <c:pt idx="117" formatCode="0.00">
                  <c:v>-8.53820088420359</c:v>
                </c:pt>
                <c:pt idx="118" formatCode="0.00">
                  <c:v>9.035931160887273</c:v>
                </c:pt>
                <c:pt idx="119" formatCode="0.00">
                  <c:v>-26.04092943332029</c:v>
                </c:pt>
                <c:pt idx="120" formatCode="0.00">
                  <c:v>-14.2877716097646</c:v>
                </c:pt>
                <c:pt idx="121" formatCode="0.00">
                  <c:v>-5.60705790827329</c:v>
                </c:pt>
                <c:pt idx="122" formatCode="0.00">
                  <c:v>-9.386254262232014</c:v>
                </c:pt>
                <c:pt idx="123" formatCode="0.00">
                  <c:v>4.295856531247452</c:v>
                </c:pt>
                <c:pt idx="124" formatCode="0.00">
                  <c:v>21.01846783084144</c:v>
                </c:pt>
                <c:pt idx="125" formatCode="0.00">
                  <c:v>5.63602991880812</c:v>
                </c:pt>
                <c:pt idx="126" formatCode="0.00">
                  <c:v>4.082683366766631</c:v>
                </c:pt>
                <c:pt idx="127" formatCode="0.00">
                  <c:v>-17.99618440965638</c:v>
                </c:pt>
                <c:pt idx="128" formatCode="0.00">
                  <c:v>-5.362116236816533</c:v>
                </c:pt>
                <c:pt idx="129">
                  <c:v>0.0</c:v>
                </c:pt>
                <c:pt idx="130" formatCode="0.00">
                  <c:v>11.28732726912541</c:v>
                </c:pt>
                <c:pt idx="131" formatCode="0.00">
                  <c:v>-27.90337504316696</c:v>
                </c:pt>
                <c:pt idx="132" formatCode="0.00">
                  <c:v>-16.17276851552373</c:v>
                </c:pt>
                <c:pt idx="133" formatCode="0.00">
                  <c:v>32.6174298453237</c:v>
                </c:pt>
                <c:pt idx="134" formatCode="0.00">
                  <c:v>28.32161114596587</c:v>
                </c:pt>
                <c:pt idx="135" formatCode="0.00">
                  <c:v>25.43470625098107</c:v>
                </c:pt>
                <c:pt idx="136">
                  <c:v>0.0</c:v>
                </c:pt>
                <c:pt idx="137" formatCode="0.00">
                  <c:v>5.014439475185952</c:v>
                </c:pt>
                <c:pt idx="138" formatCode="0.00">
                  <c:v>28.96921531965569</c:v>
                </c:pt>
                <c:pt idx="139" formatCode="0.00">
                  <c:v>4.307402096055085</c:v>
                </c:pt>
                <c:pt idx="140" formatCode="0.00">
                  <c:v>21.40093928211861</c:v>
                </c:pt>
                <c:pt idx="141" formatCode="0.00">
                  <c:v>24.55071330776599</c:v>
                </c:pt>
                <c:pt idx="142" formatCode="0.00">
                  <c:v>12.18163878840782</c:v>
                </c:pt>
                <c:pt idx="143">
                  <c:v>0.0</c:v>
                </c:pt>
                <c:pt idx="144" formatCode="0.00">
                  <c:v>19.06293571442426</c:v>
                </c:pt>
                <c:pt idx="145">
                  <c:v>0.0</c:v>
                </c:pt>
                <c:pt idx="146" formatCode="0.00">
                  <c:v>-8.85148957508694</c:v>
                </c:pt>
                <c:pt idx="147" formatCode="0.00">
                  <c:v>-7.706232016821857</c:v>
                </c:pt>
                <c:pt idx="148" formatCode="0.00">
                  <c:v>-6.384644928898851</c:v>
                </c:pt>
                <c:pt idx="149" formatCode="0.00">
                  <c:v>1.46551912383707</c:v>
                </c:pt>
                <c:pt idx="150" formatCode="0.00">
                  <c:v>21.85481583689211</c:v>
                </c:pt>
                <c:pt idx="151" formatCode="0.00">
                  <c:v>6.301467063591687</c:v>
                </c:pt>
                <c:pt idx="152" formatCode="0.00">
                  <c:v>15.68847010424248</c:v>
                </c:pt>
                <c:pt idx="153" formatCode="0.00">
                  <c:v>-1.133426376837832</c:v>
                </c:pt>
                <c:pt idx="154" formatCode="0.00">
                  <c:v>-23.92849859306061</c:v>
                </c:pt>
                <c:pt idx="155" formatCode="0.00">
                  <c:v>-6.318233588119696</c:v>
                </c:pt>
                <c:pt idx="156" formatCode="0.00">
                  <c:v>-11.4401938098311</c:v>
                </c:pt>
                <c:pt idx="157" formatCode="0.00">
                  <c:v>-0.181868145435274</c:v>
                </c:pt>
                <c:pt idx="158" formatCode="0.00">
                  <c:v>-27.38510686411385</c:v>
                </c:pt>
                <c:pt idx="159">
                  <c:v>0.0</c:v>
                </c:pt>
                <c:pt idx="160" formatCode="0.00">
                  <c:v>25.425656103249</c:v>
                </c:pt>
                <c:pt idx="161">
                  <c:v>0.0</c:v>
                </c:pt>
                <c:pt idx="162" formatCode="0.00">
                  <c:v>10.00338585606909</c:v>
                </c:pt>
                <c:pt idx="163" formatCode="0.00">
                  <c:v>0.11602517935242</c:v>
                </c:pt>
                <c:pt idx="164" formatCode="0.00">
                  <c:v>7.240375621035724</c:v>
                </c:pt>
                <c:pt idx="165" formatCode="0.00">
                  <c:v>-8.458009541151824</c:v>
                </c:pt>
                <c:pt idx="166">
                  <c:v>0.0</c:v>
                </c:pt>
                <c:pt idx="167" formatCode="0.00">
                  <c:v>-26.42447652699369</c:v>
                </c:pt>
                <c:pt idx="168" formatCode="0.00">
                  <c:v>-9.928467985384771</c:v>
                </c:pt>
                <c:pt idx="169" formatCode="0.00">
                  <c:v>0.884788134351069</c:v>
                </c:pt>
                <c:pt idx="170" formatCode="0.00">
                  <c:v>-14.85548938825514</c:v>
                </c:pt>
                <c:pt idx="171">
                  <c:v>0.0</c:v>
                </c:pt>
                <c:pt idx="172" formatCode="0.00">
                  <c:v>-2.246348531440205</c:v>
                </c:pt>
                <c:pt idx="173" formatCode="0.00">
                  <c:v>-4.685823359677371</c:v>
                </c:pt>
                <c:pt idx="174">
                  <c:v>0.0</c:v>
                </c:pt>
                <c:pt idx="175" formatCode="0.00">
                  <c:v>11.7343983562829</c:v>
                </c:pt>
                <c:pt idx="176" formatCode="0.00">
                  <c:v>1.374747846118353</c:v>
                </c:pt>
                <c:pt idx="177" formatCode="0.00">
                  <c:v>14.58825584697446</c:v>
                </c:pt>
                <c:pt idx="178">
                  <c:v>0.0</c:v>
                </c:pt>
                <c:pt idx="179" formatCode="0.00">
                  <c:v>-19.60960814298812</c:v>
                </c:pt>
                <c:pt idx="180" formatCode="0.00">
                  <c:v>-15.58288987714471</c:v>
                </c:pt>
                <c:pt idx="181" formatCode="0.00">
                  <c:v>-19.88222238576417</c:v>
                </c:pt>
                <c:pt idx="182" formatCode="0.00">
                  <c:v>-6.292021790126696</c:v>
                </c:pt>
                <c:pt idx="183" formatCode="0.00">
                  <c:v>-10.71426847514545</c:v>
                </c:pt>
                <c:pt idx="184" formatCode="0.00">
                  <c:v>-29.77670581533818</c:v>
                </c:pt>
                <c:pt idx="185">
                  <c:v>0.0</c:v>
                </c:pt>
                <c:pt idx="186" formatCode="0.00">
                  <c:v>-5.31940023782488</c:v>
                </c:pt>
                <c:pt idx="187" formatCode="0.00">
                  <c:v>31.2707872212706</c:v>
                </c:pt>
                <c:pt idx="188" formatCode="0.00">
                  <c:v>40.2975388402047</c:v>
                </c:pt>
                <c:pt idx="189" formatCode="0.00">
                  <c:v>-16.79109597971042</c:v>
                </c:pt>
                <c:pt idx="190" formatCode="0.00">
                  <c:v>-6.626909883809546</c:v>
                </c:pt>
                <c:pt idx="191" formatCode="0.00">
                  <c:v>-27.29291371891752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 formatCode="0.00">
                  <c:v>15.41727452230373</c:v>
                </c:pt>
                <c:pt idx="197">
                  <c:v>0.0</c:v>
                </c:pt>
                <c:pt idx="198" formatCode="0.00">
                  <c:v>9.968904204520512</c:v>
                </c:pt>
                <c:pt idx="199" formatCode="0.00">
                  <c:v>36.44947338080736</c:v>
                </c:pt>
                <c:pt idx="200">
                  <c:v>0.0</c:v>
                </c:pt>
                <c:pt idx="201" formatCode="0.00">
                  <c:v>-3.66926117059198</c:v>
                </c:pt>
                <c:pt idx="202" formatCode="0.00">
                  <c:v>3.140395411899021</c:v>
                </c:pt>
                <c:pt idx="203" formatCode="0.00">
                  <c:v>-11.01522071615246</c:v>
                </c:pt>
                <c:pt idx="204">
                  <c:v>0.0</c:v>
                </c:pt>
                <c:pt idx="205" formatCode="0.00">
                  <c:v>-6.824289250118483</c:v>
                </c:pt>
                <c:pt idx="206">
                  <c:v>0.0</c:v>
                </c:pt>
                <c:pt idx="207">
                  <c:v>0.0</c:v>
                </c:pt>
                <c:pt idx="208" formatCode="0.00">
                  <c:v>-33.58799190782786</c:v>
                </c:pt>
                <c:pt idx="209" formatCode="0.00">
                  <c:v>29.08241366774374</c:v>
                </c:pt>
                <c:pt idx="210" formatCode="0.00">
                  <c:v>21.73842936589476</c:v>
                </c:pt>
                <c:pt idx="211" formatCode="0.00">
                  <c:v>-0.908926563270015</c:v>
                </c:pt>
                <c:pt idx="212">
                  <c:v>0.0</c:v>
                </c:pt>
                <c:pt idx="213" formatCode="0.00">
                  <c:v>-19.80070192941342</c:v>
                </c:pt>
                <c:pt idx="214" formatCode="0.00">
                  <c:v>-0.210139473288834</c:v>
                </c:pt>
                <c:pt idx="215" formatCode="0.00">
                  <c:v>1.238935302053477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 formatCode="0.00">
                  <c:v>24.0595066878335</c:v>
                </c:pt>
                <c:pt idx="221" formatCode="0.00">
                  <c:v>6.26793144378243</c:v>
                </c:pt>
                <c:pt idx="222" formatCode="0.00">
                  <c:v>26.10789010890581</c:v>
                </c:pt>
                <c:pt idx="223" formatCode="0.00">
                  <c:v>-6.278157378363574</c:v>
                </c:pt>
                <c:pt idx="224" formatCode="0.00">
                  <c:v>25.86122192049608</c:v>
                </c:pt>
                <c:pt idx="225" formatCode="0.00">
                  <c:v>23.1371472900811</c:v>
                </c:pt>
                <c:pt idx="226">
                  <c:v>0.0</c:v>
                </c:pt>
                <c:pt idx="227">
                  <c:v>0.0</c:v>
                </c:pt>
                <c:pt idx="228" formatCode="0.00">
                  <c:v>16.54352582726843</c:v>
                </c:pt>
                <c:pt idx="229">
                  <c:v>0.0</c:v>
                </c:pt>
                <c:pt idx="230">
                  <c:v>0.0</c:v>
                </c:pt>
                <c:pt idx="231" formatCode="0.00">
                  <c:v>24.01773101972324</c:v>
                </c:pt>
                <c:pt idx="232" formatCode="0.00">
                  <c:v>-1.577918286443577</c:v>
                </c:pt>
                <c:pt idx="233" formatCode="0.00">
                  <c:v>33.15355637082828</c:v>
                </c:pt>
                <c:pt idx="234" formatCode="0.00">
                  <c:v>21.63358012273271</c:v>
                </c:pt>
                <c:pt idx="235" formatCode="0.00">
                  <c:v>-0.952472041920288</c:v>
                </c:pt>
                <c:pt idx="236" formatCode="0.00">
                  <c:v>23.84598276922175</c:v>
                </c:pt>
                <c:pt idx="237" formatCode="0.00">
                  <c:v>18.04654474168342</c:v>
                </c:pt>
                <c:pt idx="238" formatCode="0.00">
                  <c:v>43.01163140091992</c:v>
                </c:pt>
                <c:pt idx="239" formatCode="0.00">
                  <c:v>-3.840339500158848</c:v>
                </c:pt>
                <c:pt idx="240" formatCode="0.00">
                  <c:v>9.229662556288872</c:v>
                </c:pt>
                <c:pt idx="241">
                  <c:v>0.0</c:v>
                </c:pt>
                <c:pt idx="242" formatCode="0.00">
                  <c:v>-6.818287402873124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 formatCode="0.00">
                  <c:v>12.96181837313377</c:v>
                </c:pt>
                <c:pt idx="247" formatCode="0.00">
                  <c:v>16.70923099813473</c:v>
                </c:pt>
                <c:pt idx="248" formatCode="0.00">
                  <c:v>18.42309473217151</c:v>
                </c:pt>
                <c:pt idx="249" formatCode="0.00">
                  <c:v>6.423158153221521</c:v>
                </c:pt>
                <c:pt idx="250" formatCode="0.00">
                  <c:v>18.02690633713445</c:v>
                </c:pt>
                <c:pt idx="251" formatCode="0.00">
                  <c:v>11.37240827179443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 formatCode="0.00">
                  <c:v>-23.58779899878846</c:v>
                </c:pt>
                <c:pt idx="258" formatCode="0.00">
                  <c:v>-27.32158173286696</c:v>
                </c:pt>
                <c:pt idx="259" formatCode="0.00">
                  <c:v>-17.16748790537488</c:v>
                </c:pt>
                <c:pt idx="260">
                  <c:v>0.0</c:v>
                </c:pt>
                <c:pt idx="261" formatCode="0.00">
                  <c:v>-17.31580526264818</c:v>
                </c:pt>
                <c:pt idx="262" formatCode="0.00">
                  <c:v>-6.952049964939575</c:v>
                </c:pt>
                <c:pt idx="263" formatCode="0.00">
                  <c:v>-32.49549080376531</c:v>
                </c:pt>
                <c:pt idx="264" formatCode="0.00">
                  <c:v>4.785678206034546</c:v>
                </c:pt>
                <c:pt idx="265" formatCode="0.00">
                  <c:v>-1.092821428540887</c:v>
                </c:pt>
                <c:pt idx="266" formatCode="0.00">
                  <c:v>-5.002103195630027</c:v>
                </c:pt>
                <c:pt idx="267" formatCode="0.00">
                  <c:v>13.58148217006966</c:v>
                </c:pt>
                <c:pt idx="268" formatCode="0.00">
                  <c:v>-16.22495914367641</c:v>
                </c:pt>
                <c:pt idx="269" formatCode="0.00">
                  <c:v>3.680060307643131</c:v>
                </c:pt>
                <c:pt idx="270" formatCode="0.00">
                  <c:v>6.747439283708573</c:v>
                </c:pt>
                <c:pt idx="271" formatCode="0.00">
                  <c:v>13.87439785756642</c:v>
                </c:pt>
                <c:pt idx="272">
                  <c:v>0.0</c:v>
                </c:pt>
                <c:pt idx="273" formatCode="0.00">
                  <c:v>7.276739355272084</c:v>
                </c:pt>
                <c:pt idx="274" formatCode="0.00">
                  <c:v>38.00439220369071</c:v>
                </c:pt>
                <c:pt idx="275" formatCode="0.00">
                  <c:v>3.671404039211197</c:v>
                </c:pt>
                <c:pt idx="276" formatCode="0.00">
                  <c:v>-26.98629380360678</c:v>
                </c:pt>
                <c:pt idx="277" formatCode="0.00">
                  <c:v>-3.270896383287763</c:v>
                </c:pt>
                <c:pt idx="278">
                  <c:v>0.0</c:v>
                </c:pt>
                <c:pt idx="279" formatCode="0.00">
                  <c:v>10.78828359546711</c:v>
                </c:pt>
                <c:pt idx="280" formatCode="0.00">
                  <c:v>-18.35715865757217</c:v>
                </c:pt>
                <c:pt idx="281" formatCode="0.00">
                  <c:v>-11.40961831834578</c:v>
                </c:pt>
                <c:pt idx="282" formatCode="0.00">
                  <c:v>-36.18616120440085</c:v>
                </c:pt>
                <c:pt idx="283" formatCode="0.00">
                  <c:v>-19.1430759968897</c:v>
                </c:pt>
                <c:pt idx="284" formatCode="0.00">
                  <c:v>-24.05326496484297</c:v>
                </c:pt>
                <c:pt idx="285" formatCode="0.00">
                  <c:v>-14.8452025263831</c:v>
                </c:pt>
                <c:pt idx="286" formatCode="0.00">
                  <c:v>-16.17630561026061</c:v>
                </c:pt>
                <c:pt idx="287">
                  <c:v>0.0</c:v>
                </c:pt>
                <c:pt idx="288" formatCode="0.00">
                  <c:v>22.45656012433217</c:v>
                </c:pt>
                <c:pt idx="289" formatCode="0.00">
                  <c:v>3.315958513095978</c:v>
                </c:pt>
                <c:pt idx="290" formatCode="0.00">
                  <c:v>6.018465592699328</c:v>
                </c:pt>
                <c:pt idx="291" formatCode="0.00">
                  <c:v>18.39777345871252</c:v>
                </c:pt>
                <c:pt idx="292">
                  <c:v>0.0</c:v>
                </c:pt>
                <c:pt idx="293" formatCode="0.00">
                  <c:v>26.89436155815405</c:v>
                </c:pt>
                <c:pt idx="294" formatCode="0.00">
                  <c:v>-3.014219203149651</c:v>
                </c:pt>
                <c:pt idx="295" formatCode="0.00">
                  <c:v>22.3756869695687</c:v>
                </c:pt>
                <c:pt idx="296" formatCode="0.00">
                  <c:v>13.58102261670021</c:v>
                </c:pt>
                <c:pt idx="297" formatCode="0.00">
                  <c:v>6.207387910447594</c:v>
                </c:pt>
                <c:pt idx="298" formatCode="0.00">
                  <c:v>12.82757272643759</c:v>
                </c:pt>
                <c:pt idx="299">
                  <c:v>0.0</c:v>
                </c:pt>
                <c:pt idx="300" formatCode="0.00">
                  <c:v>-10.9349275347882</c:v>
                </c:pt>
                <c:pt idx="301" formatCode="0.00">
                  <c:v>-5.095192342427197</c:v>
                </c:pt>
                <c:pt idx="302" formatCode="0.00">
                  <c:v>-29.1619278909709</c:v>
                </c:pt>
                <c:pt idx="303" formatCode="0.00">
                  <c:v>-25.6835808032079</c:v>
                </c:pt>
                <c:pt idx="304" formatCode="0.00">
                  <c:v>-19.90100356770495</c:v>
                </c:pt>
                <c:pt idx="305">
                  <c:v>0.0</c:v>
                </c:pt>
                <c:pt idx="306" formatCode="0.00">
                  <c:v>-15.97236233970821</c:v>
                </c:pt>
                <c:pt idx="307" formatCode="0.00">
                  <c:v>-17.91185386666082</c:v>
                </c:pt>
                <c:pt idx="308" formatCode="0.00">
                  <c:v>-30.47100227991459</c:v>
                </c:pt>
                <c:pt idx="309" formatCode="0.00">
                  <c:v>-3.174165834453106</c:v>
                </c:pt>
                <c:pt idx="310" formatCode="0.00">
                  <c:v>-14.76121983202893</c:v>
                </c:pt>
                <c:pt idx="311" formatCode="0.00">
                  <c:v>-24.70464170759109</c:v>
                </c:pt>
                <c:pt idx="312" formatCode="0.00">
                  <c:v>36.0809590879182</c:v>
                </c:pt>
                <c:pt idx="313">
                  <c:v>0.0</c:v>
                </c:pt>
                <c:pt idx="314" formatCode="0.00">
                  <c:v>21.90615100673882</c:v>
                </c:pt>
                <c:pt idx="315" formatCode="0.00">
                  <c:v>21.9972454055672</c:v>
                </c:pt>
                <c:pt idx="316" formatCode="0.00">
                  <c:v>10.07011050928668</c:v>
                </c:pt>
                <c:pt idx="317" formatCode="0.00">
                  <c:v>-12.96326119021467</c:v>
                </c:pt>
                <c:pt idx="318" formatCode="0.00">
                  <c:v>13.8355407349383</c:v>
                </c:pt>
                <c:pt idx="319" formatCode="0.00">
                  <c:v>23.72872784459906</c:v>
                </c:pt>
                <c:pt idx="320" formatCode="0.00">
                  <c:v>46.7587428331391</c:v>
                </c:pt>
                <c:pt idx="321" formatCode="0.00">
                  <c:v>-5.300645347602525</c:v>
                </c:pt>
                <c:pt idx="322" formatCode="0.00">
                  <c:v>24.59330669714384</c:v>
                </c:pt>
                <c:pt idx="323" formatCode="0.00">
                  <c:v>-20.21979835538519</c:v>
                </c:pt>
                <c:pt idx="324" formatCode="0.00">
                  <c:v>-20.24785321227083</c:v>
                </c:pt>
                <c:pt idx="325" formatCode="0.00">
                  <c:v>0.527095262869423</c:v>
                </c:pt>
                <c:pt idx="326" formatCode="0.00">
                  <c:v>2.416422391866547</c:v>
                </c:pt>
                <c:pt idx="327" formatCode="0.00">
                  <c:v>-29.62867512723078</c:v>
                </c:pt>
                <c:pt idx="328" formatCode="0.00">
                  <c:v>-12.35709713953287</c:v>
                </c:pt>
                <c:pt idx="329" formatCode="0.00">
                  <c:v>-31.96725398015493</c:v>
                </c:pt>
                <c:pt idx="330" formatCode="0.00">
                  <c:v>-40.29001952238214</c:v>
                </c:pt>
                <c:pt idx="331" formatCode="0.00">
                  <c:v>-12.9422465445777</c:v>
                </c:pt>
                <c:pt idx="332" formatCode="0.00">
                  <c:v>-15.07445734404234</c:v>
                </c:pt>
                <c:pt idx="333">
                  <c:v>0.0</c:v>
                </c:pt>
                <c:pt idx="334" formatCode="0.00">
                  <c:v>5.895307498805039</c:v>
                </c:pt>
                <c:pt idx="335" formatCode="0.00">
                  <c:v>16.77517084767919</c:v>
                </c:pt>
                <c:pt idx="336" formatCode="0.00">
                  <c:v>-16.77896076962826</c:v>
                </c:pt>
                <c:pt idx="337" formatCode="0.00">
                  <c:v>7.451865547229517</c:v>
                </c:pt>
                <c:pt idx="338" formatCode="0.00">
                  <c:v>-4.98247717349399</c:v>
                </c:pt>
                <c:pt idx="339" formatCode="0.00">
                  <c:v>10.86903580181288</c:v>
                </c:pt>
                <c:pt idx="340" formatCode="0.00">
                  <c:v>-24.7134765794593</c:v>
                </c:pt>
                <c:pt idx="341" formatCode="0.00">
                  <c:v>16.8440771132903</c:v>
                </c:pt>
                <c:pt idx="342" formatCode="0.00">
                  <c:v>-19.55000926526432</c:v>
                </c:pt>
                <c:pt idx="343" formatCode="0.00">
                  <c:v>-9.10865534952768</c:v>
                </c:pt>
                <c:pt idx="344" formatCode="0.00">
                  <c:v>-6.836270916587665</c:v>
                </c:pt>
                <c:pt idx="345">
                  <c:v>0.0</c:v>
                </c:pt>
                <c:pt idx="346" formatCode="0.00">
                  <c:v>13.26959088823411</c:v>
                </c:pt>
                <c:pt idx="347" formatCode="0.00">
                  <c:v>-9.349777472267646</c:v>
                </c:pt>
                <c:pt idx="348" formatCode="0.00">
                  <c:v>-49.84160280174832</c:v>
                </c:pt>
                <c:pt idx="349" formatCode="0.00">
                  <c:v>-18.32340032693935</c:v>
                </c:pt>
                <c:pt idx="350" formatCode="0.00">
                  <c:v>-10.52182424285844</c:v>
                </c:pt>
                <c:pt idx="351" formatCode="0.00">
                  <c:v>3.277846614724112</c:v>
                </c:pt>
                <c:pt idx="352">
                  <c:v>0.0</c:v>
                </c:pt>
                <c:pt idx="353" formatCode="0.00">
                  <c:v>-27.49582462944112</c:v>
                </c:pt>
                <c:pt idx="354" formatCode="0.00">
                  <c:v>-11.57537805719421</c:v>
                </c:pt>
                <c:pt idx="355" formatCode="0.00">
                  <c:v>-22.79456514056402</c:v>
                </c:pt>
                <c:pt idx="356" formatCode="0.00">
                  <c:v>-30.58829532823618</c:v>
                </c:pt>
                <c:pt idx="357" formatCode="0.00">
                  <c:v>-31.13223368625291</c:v>
                </c:pt>
                <c:pt idx="358" formatCode="0.00">
                  <c:v>6.717350296563637</c:v>
                </c:pt>
                <c:pt idx="359">
                  <c:v>0.0</c:v>
                </c:pt>
                <c:pt idx="360" formatCode="0.00">
                  <c:v>-7.170455477365863</c:v>
                </c:pt>
                <c:pt idx="361" formatCode="0.00">
                  <c:v>2.886593784970273</c:v>
                </c:pt>
                <c:pt idx="362" formatCode="0.00">
                  <c:v>-21.61055627614779</c:v>
                </c:pt>
                <c:pt idx="363">
                  <c:v>0.0</c:v>
                </c:pt>
                <c:pt idx="364" formatCode="0.00">
                  <c:v>1.182216018634278</c:v>
                </c:pt>
                <c:pt idx="365" formatCode="0.00">
                  <c:v>-20.47573008862544</c:v>
                </c:pt>
                <c:pt idx="366" formatCode="0.00">
                  <c:v>-1.535635252537787</c:v>
                </c:pt>
                <c:pt idx="367" formatCode="0.00">
                  <c:v>-3.776635172562521</c:v>
                </c:pt>
                <c:pt idx="368" formatCode="0.00">
                  <c:v>6.337834711598944</c:v>
                </c:pt>
                <c:pt idx="369" formatCode="0.00">
                  <c:v>-12.78763670923477</c:v>
                </c:pt>
                <c:pt idx="370" formatCode="0.00">
                  <c:v>1.804818211059597</c:v>
                </c:pt>
                <c:pt idx="371" formatCode="0.00">
                  <c:v>0.353483399856032</c:v>
                </c:pt>
                <c:pt idx="372" formatCode="0.00">
                  <c:v>-44.20493989027737</c:v>
                </c:pt>
                <c:pt idx="373" formatCode="0.00">
                  <c:v>-12.33033471045442</c:v>
                </c:pt>
                <c:pt idx="374" formatCode="0.00">
                  <c:v>-10.40883937875695</c:v>
                </c:pt>
                <c:pt idx="375">
                  <c:v>0.0</c:v>
                </c:pt>
                <c:pt idx="376" formatCode="0.00">
                  <c:v>1.569954804766496</c:v>
                </c:pt>
                <c:pt idx="377" formatCode="0.00">
                  <c:v>-33.35853890715585</c:v>
                </c:pt>
                <c:pt idx="378" formatCode="0.00">
                  <c:v>-27.57025468596427</c:v>
                </c:pt>
                <c:pt idx="379" formatCode="0.00">
                  <c:v>-9.653422447184638</c:v>
                </c:pt>
                <c:pt idx="380">
                  <c:v>0.0</c:v>
                </c:pt>
                <c:pt idx="381" formatCode="0.00">
                  <c:v>4.854212684336232</c:v>
                </c:pt>
                <c:pt idx="382" formatCode="0.00">
                  <c:v>0.57992187156286</c:v>
                </c:pt>
                <c:pt idx="383" formatCode="0.00">
                  <c:v>-5.113595358868238</c:v>
                </c:pt>
                <c:pt idx="384" formatCode="0.00">
                  <c:v>-26.06288493127858</c:v>
                </c:pt>
                <c:pt idx="385" formatCode="0.00">
                  <c:v>7.911081145820091</c:v>
                </c:pt>
                <c:pt idx="386" formatCode="0.00">
                  <c:v>3.746214835888551</c:v>
                </c:pt>
                <c:pt idx="387" formatCode="0.00">
                  <c:v>18.42876765116407</c:v>
                </c:pt>
                <c:pt idx="388" formatCode="0.00">
                  <c:v>-41.38997760750012</c:v>
                </c:pt>
                <c:pt idx="389">
                  <c:v>0.0</c:v>
                </c:pt>
                <c:pt idx="390" formatCode="0.00">
                  <c:v>-0.93779225939177</c:v>
                </c:pt>
                <c:pt idx="391" formatCode="0.00">
                  <c:v>26.03373192642832</c:v>
                </c:pt>
                <c:pt idx="392">
                  <c:v>0.0</c:v>
                </c:pt>
                <c:pt idx="393" formatCode="0.00">
                  <c:v>18.62304148347687</c:v>
                </c:pt>
                <c:pt idx="394" formatCode="0.00">
                  <c:v>18.1384584855584</c:v>
                </c:pt>
                <c:pt idx="395" formatCode="0.00">
                  <c:v>8.106118128649967</c:v>
                </c:pt>
                <c:pt idx="396" formatCode="0.00">
                  <c:v>-43.90694739013819</c:v>
                </c:pt>
                <c:pt idx="397" formatCode="0.00">
                  <c:v>-42.23266732131655</c:v>
                </c:pt>
                <c:pt idx="398" formatCode="0.00">
                  <c:v>-15.14201679907399</c:v>
                </c:pt>
                <c:pt idx="399" formatCode="0.00">
                  <c:v>-48.98709154388519</c:v>
                </c:pt>
                <c:pt idx="400">
                  <c:v>0.0</c:v>
                </c:pt>
                <c:pt idx="401" formatCode="0.00">
                  <c:v>-51.06752732497076</c:v>
                </c:pt>
                <c:pt idx="402" formatCode="0.00">
                  <c:v>-34.8688176031919</c:v>
                </c:pt>
                <c:pt idx="403" formatCode="0.00">
                  <c:v>15.8756829017261</c:v>
                </c:pt>
                <c:pt idx="404" formatCode="0.00">
                  <c:v>-54.11653035674255</c:v>
                </c:pt>
                <c:pt idx="405" formatCode="0.00">
                  <c:v>-23.07066280896041</c:v>
                </c:pt>
                <c:pt idx="406" formatCode="0.00">
                  <c:v>-31.2691562524319</c:v>
                </c:pt>
                <c:pt idx="407">
                  <c:v>0.0</c:v>
                </c:pt>
                <c:pt idx="408" formatCode="0.00">
                  <c:v>-5.426186165746643</c:v>
                </c:pt>
                <c:pt idx="409">
                  <c:v>0.0</c:v>
                </c:pt>
                <c:pt idx="410" formatCode="0.00">
                  <c:v>6.987453326151481</c:v>
                </c:pt>
                <c:pt idx="411" formatCode="0.00">
                  <c:v>7.670547421171647</c:v>
                </c:pt>
                <c:pt idx="412" formatCode="0.00">
                  <c:v>8.004064609984325</c:v>
                </c:pt>
                <c:pt idx="413" formatCode="0.00">
                  <c:v>-11.86097916068677</c:v>
                </c:pt>
                <c:pt idx="414" formatCode="0.00">
                  <c:v>24.20287092955159</c:v>
                </c:pt>
                <c:pt idx="415" formatCode="0.00">
                  <c:v>-5.251676494667663</c:v>
                </c:pt>
                <c:pt idx="416">
                  <c:v>0.0</c:v>
                </c:pt>
                <c:pt idx="417" formatCode="0.00">
                  <c:v>4.882258146239877</c:v>
                </c:pt>
                <c:pt idx="418" formatCode="0.00">
                  <c:v>20.14803830141015</c:v>
                </c:pt>
                <c:pt idx="419" formatCode="0.00">
                  <c:v>-5.188563784933364</c:v>
                </c:pt>
                <c:pt idx="420" formatCode="0.00">
                  <c:v>20.44072029574414</c:v>
                </c:pt>
                <c:pt idx="421" formatCode="0.00">
                  <c:v>17.76776221633432</c:v>
                </c:pt>
                <c:pt idx="422" formatCode="0.00">
                  <c:v>-24.13139228286377</c:v>
                </c:pt>
                <c:pt idx="423" formatCode="0.00">
                  <c:v>-8.341237146317695</c:v>
                </c:pt>
                <c:pt idx="424" formatCode="0.00">
                  <c:v>-13.18678933026627</c:v>
                </c:pt>
                <c:pt idx="425" formatCode="0.00">
                  <c:v>-38.52655418855442</c:v>
                </c:pt>
                <c:pt idx="426" formatCode="0.00">
                  <c:v>-2.188918376453515</c:v>
                </c:pt>
                <c:pt idx="427" formatCode="0.00">
                  <c:v>33.53906804957817</c:v>
                </c:pt>
                <c:pt idx="428" formatCode="0.00">
                  <c:v>29.20414494345457</c:v>
                </c:pt>
                <c:pt idx="429" formatCode="0.00">
                  <c:v>3.38096309789131</c:v>
                </c:pt>
                <c:pt idx="430" formatCode="0.00">
                  <c:v>22.04783009827335</c:v>
                </c:pt>
                <c:pt idx="431" formatCode="0.00">
                  <c:v>1.907505260552895</c:v>
                </c:pt>
                <c:pt idx="432" formatCode="0.00">
                  <c:v>-13.06954606777127</c:v>
                </c:pt>
                <c:pt idx="433" formatCode="0.00">
                  <c:v>27.62961455753926</c:v>
                </c:pt>
                <c:pt idx="434" formatCode="0.00">
                  <c:v>-3.468656155173292</c:v>
                </c:pt>
                <c:pt idx="435" formatCode="0.00">
                  <c:v>20.07813069465182</c:v>
                </c:pt>
                <c:pt idx="436" formatCode="0.00">
                  <c:v>0.0638460154452218</c:v>
                </c:pt>
                <c:pt idx="437" formatCode="0.00">
                  <c:v>-5.854174419717552</c:v>
                </c:pt>
                <c:pt idx="438" formatCode="0.00">
                  <c:v>-11.24721469587726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 formatCode="0.00">
                  <c:v>11.21831352177692</c:v>
                </c:pt>
                <c:pt idx="443">
                  <c:v>0.0</c:v>
                </c:pt>
                <c:pt idx="444" formatCode="0.00">
                  <c:v>-36.22451516773904</c:v>
                </c:pt>
                <c:pt idx="445">
                  <c:v>0.0</c:v>
                </c:pt>
                <c:pt idx="446" formatCode="0.00">
                  <c:v>-30.77894290984224</c:v>
                </c:pt>
                <c:pt idx="447" formatCode="0.00">
                  <c:v>-1.005272557516889</c:v>
                </c:pt>
                <c:pt idx="448">
                  <c:v>0.0</c:v>
                </c:pt>
                <c:pt idx="449" formatCode="0.00">
                  <c:v>2.239230325582042</c:v>
                </c:pt>
                <c:pt idx="450" formatCode="0.00">
                  <c:v>12.67121245980108</c:v>
                </c:pt>
                <c:pt idx="451" formatCode="0.00">
                  <c:v>31.61072719908712</c:v>
                </c:pt>
                <c:pt idx="452">
                  <c:v>0.0</c:v>
                </c:pt>
                <c:pt idx="453" formatCode="0.00">
                  <c:v>20.41088218497291</c:v>
                </c:pt>
                <c:pt idx="454" formatCode="0.00">
                  <c:v>5.448734691322371</c:v>
                </c:pt>
                <c:pt idx="455" formatCode="0.00">
                  <c:v>10.74545867318372</c:v>
                </c:pt>
                <c:pt idx="456" formatCode="0.00">
                  <c:v>-0.675187015047143</c:v>
                </c:pt>
                <c:pt idx="457" formatCode="0.00">
                  <c:v>1.591348624286738</c:v>
                </c:pt>
                <c:pt idx="458">
                  <c:v>0.0</c:v>
                </c:pt>
                <c:pt idx="459" formatCode="0.00">
                  <c:v>28.36214327228768</c:v>
                </c:pt>
                <c:pt idx="460" formatCode="0.00">
                  <c:v>12.91905068502585</c:v>
                </c:pt>
                <c:pt idx="461" formatCode="0.00">
                  <c:v>30.65411627894694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 formatCode="0.00">
                  <c:v>9.697864079023844</c:v>
                </c:pt>
                <c:pt idx="466">
                  <c:v>0.0</c:v>
                </c:pt>
                <c:pt idx="467">
                  <c:v>0.0</c:v>
                </c:pt>
                <c:pt idx="468" formatCode="0.00">
                  <c:v>-24.64462978131224</c:v>
                </c:pt>
                <c:pt idx="469" formatCode="0.00">
                  <c:v>20.75109370785975</c:v>
                </c:pt>
                <c:pt idx="470" formatCode="0.00">
                  <c:v>-9.801859681277235</c:v>
                </c:pt>
                <c:pt idx="471">
                  <c:v>0.0</c:v>
                </c:pt>
                <c:pt idx="472" formatCode="0.00">
                  <c:v>11.52705077012131</c:v>
                </c:pt>
                <c:pt idx="473" formatCode="0.00">
                  <c:v>-8.88601973828878</c:v>
                </c:pt>
                <c:pt idx="474" formatCode="0.00">
                  <c:v>18.22641097528502</c:v>
                </c:pt>
                <c:pt idx="475">
                  <c:v>0.0</c:v>
                </c:pt>
                <c:pt idx="476" formatCode="0.00">
                  <c:v>21.53553027467385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 formatCode="0.00">
                  <c:v>-4.714863929678486</c:v>
                </c:pt>
                <c:pt idx="481" formatCode="0.00">
                  <c:v>43.49660228273815</c:v>
                </c:pt>
                <c:pt idx="482" formatCode="0.00">
                  <c:v>25.30163940548699</c:v>
                </c:pt>
                <c:pt idx="483" formatCode="0.00">
                  <c:v>14.76822418603084</c:v>
                </c:pt>
                <c:pt idx="484" formatCode="0.00">
                  <c:v>-3.406129766521715</c:v>
                </c:pt>
                <c:pt idx="485" formatCode="0.00">
                  <c:v>-9.11478414106793</c:v>
                </c:pt>
                <c:pt idx="486" formatCode="0.00">
                  <c:v>-7.561509193290703</c:v>
                </c:pt>
                <c:pt idx="487" formatCode="0.00">
                  <c:v>-4.519514153934025</c:v>
                </c:pt>
                <c:pt idx="488" formatCode="0.00">
                  <c:v>15.65570997825877</c:v>
                </c:pt>
                <c:pt idx="489" formatCode="0.00">
                  <c:v>0.849321581301879</c:v>
                </c:pt>
                <c:pt idx="490">
                  <c:v>0.0</c:v>
                </c:pt>
                <c:pt idx="491" formatCode="0.00">
                  <c:v>19.19086232382023</c:v>
                </c:pt>
                <c:pt idx="492" formatCode="0.00">
                  <c:v>-16.82052635093972</c:v>
                </c:pt>
                <c:pt idx="493" formatCode="0.00">
                  <c:v>26.5339739851499</c:v>
                </c:pt>
                <c:pt idx="494" formatCode="0.00">
                  <c:v>10.43020623851501</c:v>
                </c:pt>
                <c:pt idx="495" formatCode="0.00">
                  <c:v>22.43851030666248</c:v>
                </c:pt>
                <c:pt idx="496" formatCode="0.00">
                  <c:v>13.87872035559228</c:v>
                </c:pt>
                <c:pt idx="497" formatCode="0.00">
                  <c:v>-11.02654112732965</c:v>
                </c:pt>
                <c:pt idx="498">
                  <c:v>0.0</c:v>
                </c:pt>
                <c:pt idx="499" formatCode="0.00">
                  <c:v>-1.901977683539855</c:v>
                </c:pt>
                <c:pt idx="500" formatCode="0.00">
                  <c:v>20.01570055655712</c:v>
                </c:pt>
                <c:pt idx="501" formatCode="0.00">
                  <c:v>46.94276253241721</c:v>
                </c:pt>
                <c:pt idx="502">
                  <c:v>0.0</c:v>
                </c:pt>
                <c:pt idx="503" formatCode="0.00">
                  <c:v>14.26798766992358</c:v>
                </c:pt>
                <c:pt idx="504" formatCode="0.00">
                  <c:v>19.6271889011239</c:v>
                </c:pt>
                <c:pt idx="505" formatCode="0.00">
                  <c:v>59.27582985761913</c:v>
                </c:pt>
                <c:pt idx="506" formatCode="0.00">
                  <c:v>47.13834370140885</c:v>
                </c:pt>
                <c:pt idx="507" formatCode="0.00">
                  <c:v>19.88322254445252</c:v>
                </c:pt>
                <c:pt idx="508">
                  <c:v>0.0</c:v>
                </c:pt>
                <c:pt idx="509">
                  <c:v>0.0</c:v>
                </c:pt>
                <c:pt idx="510" formatCode="0.00">
                  <c:v>16.35295179592541</c:v>
                </c:pt>
                <c:pt idx="511" formatCode="0.00">
                  <c:v>9.117973002593644</c:v>
                </c:pt>
                <c:pt idx="512" formatCode="0.00">
                  <c:v>19.42452697797331</c:v>
                </c:pt>
                <c:pt idx="513" formatCode="0.00">
                  <c:v>15.41314099567631</c:v>
                </c:pt>
                <c:pt idx="514" formatCode="0.00">
                  <c:v>20.1391880742545</c:v>
                </c:pt>
                <c:pt idx="515" formatCode="0.00">
                  <c:v>40.96987402090914</c:v>
                </c:pt>
                <c:pt idx="516" formatCode="0.00">
                  <c:v>-0.746537555630667</c:v>
                </c:pt>
                <c:pt idx="517" formatCode="0.00">
                  <c:v>25.53384314676444</c:v>
                </c:pt>
                <c:pt idx="518" formatCode="0.00">
                  <c:v>26.10770631933961</c:v>
                </c:pt>
                <c:pt idx="519" formatCode="0.00">
                  <c:v>17.03091555844129</c:v>
                </c:pt>
                <c:pt idx="520" formatCode="0.00">
                  <c:v>30.42509275643141</c:v>
                </c:pt>
                <c:pt idx="521" formatCode="0.00">
                  <c:v>6.58176982304036</c:v>
                </c:pt>
                <c:pt idx="522" formatCode="0.00">
                  <c:v>-7.246764020850804</c:v>
                </c:pt>
                <c:pt idx="523" formatCode="0.00">
                  <c:v>21.75934536279193</c:v>
                </c:pt>
                <c:pt idx="524" formatCode="0.00">
                  <c:v>23.65976114403068</c:v>
                </c:pt>
                <c:pt idx="525">
                  <c:v>0.0</c:v>
                </c:pt>
                <c:pt idx="526" formatCode="0.00">
                  <c:v>10.89871779276851</c:v>
                </c:pt>
                <c:pt idx="527" formatCode="0.00">
                  <c:v>25.41058070346105</c:v>
                </c:pt>
                <c:pt idx="528">
                  <c:v>0.0</c:v>
                </c:pt>
                <c:pt idx="529" formatCode="0.00">
                  <c:v>44.07274820918395</c:v>
                </c:pt>
                <c:pt idx="530" formatCode="0.00">
                  <c:v>26.54642252038653</c:v>
                </c:pt>
                <c:pt idx="531" formatCode="0.00">
                  <c:v>-12.40137392098191</c:v>
                </c:pt>
                <c:pt idx="532" formatCode="0.00">
                  <c:v>-16.35247272923264</c:v>
                </c:pt>
                <c:pt idx="533" formatCode="0.00">
                  <c:v>9.873751942314953</c:v>
                </c:pt>
                <c:pt idx="534" formatCode="0.00">
                  <c:v>-17.27174795785081</c:v>
                </c:pt>
                <c:pt idx="535" formatCode="0.00">
                  <c:v>-3.348955166029285</c:v>
                </c:pt>
                <c:pt idx="536" formatCode="0.00">
                  <c:v>0.0119874024049267</c:v>
                </c:pt>
                <c:pt idx="537" formatCode="0.00">
                  <c:v>-16.37489474744702</c:v>
                </c:pt>
                <c:pt idx="538" formatCode="0.00">
                  <c:v>47.487171359871</c:v>
                </c:pt>
                <c:pt idx="539">
                  <c:v>0.0</c:v>
                </c:pt>
                <c:pt idx="540" formatCode="0.00">
                  <c:v>32.34933573025072</c:v>
                </c:pt>
                <c:pt idx="541" formatCode="0.00">
                  <c:v>15.76480148038979</c:v>
                </c:pt>
                <c:pt idx="542" formatCode="0.00">
                  <c:v>2.388598997555547</c:v>
                </c:pt>
                <c:pt idx="543" formatCode="0.00">
                  <c:v>46.82681618261951</c:v>
                </c:pt>
                <c:pt idx="544" formatCode="0.00">
                  <c:v>28.14389202908856</c:v>
                </c:pt>
                <c:pt idx="545" formatCode="0.00">
                  <c:v>20.89757272449012</c:v>
                </c:pt>
                <c:pt idx="546" formatCode="0.00">
                  <c:v>8.32918786927388</c:v>
                </c:pt>
                <c:pt idx="547" formatCode="0.00">
                  <c:v>-21.8033171040565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 formatCode="0.00">
                  <c:v>8.875592784297424</c:v>
                </c:pt>
                <c:pt idx="552" formatCode="0.00">
                  <c:v>13.63117887583432</c:v>
                </c:pt>
                <c:pt idx="553" formatCode="0.00">
                  <c:v>19.83339999280255</c:v>
                </c:pt>
                <c:pt idx="554">
                  <c:v>0.0</c:v>
                </c:pt>
                <c:pt idx="555" formatCode="0.00">
                  <c:v>32.68336356034135</c:v>
                </c:pt>
                <c:pt idx="556" formatCode="0.00">
                  <c:v>15.03847792095139</c:v>
                </c:pt>
                <c:pt idx="557" formatCode="0.00">
                  <c:v>12.20598052387578</c:v>
                </c:pt>
                <c:pt idx="558" formatCode="0.00">
                  <c:v>9.705414193773748</c:v>
                </c:pt>
                <c:pt idx="559">
                  <c:v>0.0</c:v>
                </c:pt>
                <c:pt idx="560" formatCode="0.00">
                  <c:v>14.21703898686708</c:v>
                </c:pt>
                <c:pt idx="561" formatCode="0.00">
                  <c:v>18.79521511585753</c:v>
                </c:pt>
                <c:pt idx="562" formatCode="0.00">
                  <c:v>55.41655143730966</c:v>
                </c:pt>
                <c:pt idx="563" formatCode="0.00">
                  <c:v>28.75765790365365</c:v>
                </c:pt>
                <c:pt idx="564" formatCode="0.00">
                  <c:v>7.838602846893863</c:v>
                </c:pt>
                <c:pt idx="565" formatCode="0.00">
                  <c:v>0.00407946867449027</c:v>
                </c:pt>
                <c:pt idx="566" formatCode="0.00">
                  <c:v>-9.685156420472281</c:v>
                </c:pt>
                <c:pt idx="567" formatCode="0.00">
                  <c:v>-12.34771649129003</c:v>
                </c:pt>
                <c:pt idx="568" formatCode="0.00">
                  <c:v>-21.22242501964418</c:v>
                </c:pt>
                <c:pt idx="569" formatCode="0.00">
                  <c:v>-10.86112415721726</c:v>
                </c:pt>
                <c:pt idx="570" formatCode="0.00">
                  <c:v>-2.36659531307275</c:v>
                </c:pt>
                <c:pt idx="571" formatCode="0.00">
                  <c:v>14.72095806693763</c:v>
                </c:pt>
                <c:pt idx="572">
                  <c:v>0.0</c:v>
                </c:pt>
                <c:pt idx="573">
                  <c:v>0.0</c:v>
                </c:pt>
                <c:pt idx="574" formatCode="0.00">
                  <c:v>20.1003780793733</c:v>
                </c:pt>
                <c:pt idx="575" formatCode="0.00">
                  <c:v>-3.940700347624414</c:v>
                </c:pt>
                <c:pt idx="576" formatCode="0.00">
                  <c:v>-0.426949397122542</c:v>
                </c:pt>
                <c:pt idx="577" formatCode="0.00">
                  <c:v>21.27116886117902</c:v>
                </c:pt>
                <c:pt idx="578" formatCode="0.00">
                  <c:v>17.26416555729996</c:v>
                </c:pt>
                <c:pt idx="579" formatCode="0.00">
                  <c:v>36.00564250234608</c:v>
                </c:pt>
                <c:pt idx="580" formatCode="0.00">
                  <c:v>49.92074028002555</c:v>
                </c:pt>
                <c:pt idx="581" formatCode="0.00">
                  <c:v>33.32864423863421</c:v>
                </c:pt>
                <c:pt idx="582">
                  <c:v>0.0</c:v>
                </c:pt>
                <c:pt idx="583" formatCode="0.00">
                  <c:v>16.12499040774446</c:v>
                </c:pt>
                <c:pt idx="584" formatCode="0.00">
                  <c:v>27.63442974327641</c:v>
                </c:pt>
                <c:pt idx="585" formatCode="0.00">
                  <c:v>36.90113396417861</c:v>
                </c:pt>
                <c:pt idx="586" formatCode="0.00">
                  <c:v>41.28190706286124</c:v>
                </c:pt>
                <c:pt idx="587" formatCode="0.00">
                  <c:v>51.7054075088001</c:v>
                </c:pt>
                <c:pt idx="588">
                  <c:v>0.0</c:v>
                </c:pt>
                <c:pt idx="589" formatCode="0.00">
                  <c:v>-5.566169423339232</c:v>
                </c:pt>
                <c:pt idx="590" formatCode="0.00">
                  <c:v>2.425069054391969</c:v>
                </c:pt>
                <c:pt idx="591" formatCode="0.00">
                  <c:v>-15.50238958936005</c:v>
                </c:pt>
                <c:pt idx="592" formatCode="0.00">
                  <c:v>-5.175421011026785</c:v>
                </c:pt>
                <c:pt idx="593" formatCode="0.00">
                  <c:v>12.10615842857096</c:v>
                </c:pt>
                <c:pt idx="594" formatCode="0.00">
                  <c:v>-6.809126812999523</c:v>
                </c:pt>
                <c:pt idx="595">
                  <c:v>0.0</c:v>
                </c:pt>
                <c:pt idx="596" formatCode="0.00">
                  <c:v>14.63149050983574</c:v>
                </c:pt>
                <c:pt idx="597" formatCode="0.00">
                  <c:v>37.85278439436635</c:v>
                </c:pt>
                <c:pt idx="598" formatCode="0.00">
                  <c:v>7.213770441661125</c:v>
                </c:pt>
                <c:pt idx="599" formatCode="0.00">
                  <c:v>13.60725906073013</c:v>
                </c:pt>
                <c:pt idx="600" formatCode="0.00">
                  <c:v>-2.187096349741807</c:v>
                </c:pt>
                <c:pt idx="601" formatCode="0.00">
                  <c:v>18.70270901210749</c:v>
                </c:pt>
                <c:pt idx="602" formatCode="0.00">
                  <c:v>55.879678910123</c:v>
                </c:pt>
                <c:pt idx="603" formatCode="0.00">
                  <c:v>5.447428520237295</c:v>
                </c:pt>
                <c:pt idx="604">
                  <c:v>0.0</c:v>
                </c:pt>
                <c:pt idx="605" formatCode="0.00">
                  <c:v>25.25622154582193</c:v>
                </c:pt>
                <c:pt idx="606" formatCode="0.00">
                  <c:v>25.39500643654165</c:v>
                </c:pt>
                <c:pt idx="607" formatCode="0.00">
                  <c:v>55.39927787230066</c:v>
                </c:pt>
                <c:pt idx="608" formatCode="0.00">
                  <c:v>27.63564144610822</c:v>
                </c:pt>
                <c:pt idx="609" formatCode="0.00">
                  <c:v>37.8653483622801</c:v>
                </c:pt>
                <c:pt idx="610" formatCode="0.00">
                  <c:v>28.48648486554769</c:v>
                </c:pt>
                <c:pt idx="611" formatCode="0.00">
                  <c:v>-19.57896787224323</c:v>
                </c:pt>
                <c:pt idx="612" formatCode="0.00">
                  <c:v>-11.93363532982286</c:v>
                </c:pt>
                <c:pt idx="613" formatCode="0.00">
                  <c:v>-27.52577538065354</c:v>
                </c:pt>
                <c:pt idx="614">
                  <c:v>0.0</c:v>
                </c:pt>
                <c:pt idx="615" formatCode="0.00">
                  <c:v>-19.71152854031111</c:v>
                </c:pt>
                <c:pt idx="616" formatCode="0.00">
                  <c:v>-18.16950960958778</c:v>
                </c:pt>
                <c:pt idx="617">
                  <c:v>0.0</c:v>
                </c:pt>
                <c:pt idx="618" formatCode="0.00">
                  <c:v>-29.1131634712748</c:v>
                </c:pt>
                <c:pt idx="619" formatCode="0.00">
                  <c:v>-14.78199218774994</c:v>
                </c:pt>
                <c:pt idx="620" formatCode="0.00">
                  <c:v>-25.76569347874539</c:v>
                </c:pt>
                <c:pt idx="621">
                  <c:v>0.0</c:v>
                </c:pt>
                <c:pt idx="622" formatCode="0.00">
                  <c:v>-30.33300430132429</c:v>
                </c:pt>
                <c:pt idx="623" formatCode="0.00">
                  <c:v>-26.70072385193452</c:v>
                </c:pt>
                <c:pt idx="624" formatCode="0.00">
                  <c:v>-20.37143681201158</c:v>
                </c:pt>
                <c:pt idx="625" formatCode="0.00">
                  <c:v>-21.94308319160893</c:v>
                </c:pt>
                <c:pt idx="626">
                  <c:v>0.0</c:v>
                </c:pt>
                <c:pt idx="627" formatCode="0.00">
                  <c:v>-32.83793321050661</c:v>
                </c:pt>
                <c:pt idx="628" formatCode="0.00">
                  <c:v>-9.843289374633684</c:v>
                </c:pt>
                <c:pt idx="629" formatCode="0.00">
                  <c:v>4.105485736309319</c:v>
                </c:pt>
                <c:pt idx="630" formatCode="0.00">
                  <c:v>-9.431989000361575</c:v>
                </c:pt>
                <c:pt idx="631" formatCode="0.00">
                  <c:v>-7.406223221172155</c:v>
                </c:pt>
                <c:pt idx="632" formatCode="0.00">
                  <c:v>-27.28599894450407</c:v>
                </c:pt>
                <c:pt idx="633" formatCode="0.00">
                  <c:v>-4.349080051835685</c:v>
                </c:pt>
                <c:pt idx="634" formatCode="0.00">
                  <c:v>-26.15918224773296</c:v>
                </c:pt>
                <c:pt idx="635" formatCode="0.00">
                  <c:v>-32.20618633174163</c:v>
                </c:pt>
                <c:pt idx="636" formatCode="0.00">
                  <c:v>-17.13094734243747</c:v>
                </c:pt>
                <c:pt idx="637">
                  <c:v>0.0</c:v>
                </c:pt>
                <c:pt idx="638" formatCode="0.00">
                  <c:v>-18.55004714289008</c:v>
                </c:pt>
                <c:pt idx="639" formatCode="0.00">
                  <c:v>-18.27486911978043</c:v>
                </c:pt>
                <c:pt idx="640" formatCode="0.00">
                  <c:v>-26.87861757034001</c:v>
                </c:pt>
                <c:pt idx="641" formatCode="0.00">
                  <c:v>-14.28469194038564</c:v>
                </c:pt>
                <c:pt idx="642" formatCode="0.00">
                  <c:v>-25.82589736819747</c:v>
                </c:pt>
                <c:pt idx="643" formatCode="0.00">
                  <c:v>-25.58030460779848</c:v>
                </c:pt>
                <c:pt idx="644" formatCode="0.00">
                  <c:v>-0.271283527343726</c:v>
                </c:pt>
                <c:pt idx="645" formatCode="0.00">
                  <c:v>-23.09493051933529</c:v>
                </c:pt>
                <c:pt idx="646" formatCode="0.00">
                  <c:v>-12.62194882572185</c:v>
                </c:pt>
                <c:pt idx="647" formatCode="0.00">
                  <c:v>-11.56930840228427</c:v>
                </c:pt>
                <c:pt idx="648" formatCode="0.00">
                  <c:v>-4.825926285716179</c:v>
                </c:pt>
                <c:pt idx="649" formatCode="0.00">
                  <c:v>-34.55932308405562</c:v>
                </c:pt>
                <c:pt idx="650" formatCode="0.00">
                  <c:v>-33.92965513406682</c:v>
                </c:pt>
                <c:pt idx="651" formatCode="0.00">
                  <c:v>-13.34676544961752</c:v>
                </c:pt>
                <c:pt idx="652" formatCode="0.00">
                  <c:v>-20.22553434051825</c:v>
                </c:pt>
                <c:pt idx="653" formatCode="0.00">
                  <c:v>-19.56629984648639</c:v>
                </c:pt>
                <c:pt idx="654" formatCode="0.00">
                  <c:v>-19.25354171987981</c:v>
                </c:pt>
                <c:pt idx="655" formatCode="0.00">
                  <c:v>-10.37785748110571</c:v>
                </c:pt>
                <c:pt idx="656">
                  <c:v>0.0</c:v>
                </c:pt>
                <c:pt idx="657" formatCode="0.00">
                  <c:v>0.808551611530632</c:v>
                </c:pt>
                <c:pt idx="658" formatCode="0.00">
                  <c:v>-2.142215636436134</c:v>
                </c:pt>
                <c:pt idx="659" formatCode="0.00">
                  <c:v>-13.42702303969966</c:v>
                </c:pt>
                <c:pt idx="660" formatCode="0.00">
                  <c:v>-31.76551964111644</c:v>
                </c:pt>
                <c:pt idx="661">
                  <c:v>0.0</c:v>
                </c:pt>
                <c:pt idx="662" formatCode="0.00">
                  <c:v>-12.56011446226278</c:v>
                </c:pt>
                <c:pt idx="663" formatCode="0.00">
                  <c:v>-19.93151532833064</c:v>
                </c:pt>
                <c:pt idx="664" formatCode="0.00">
                  <c:v>-11.13073363978695</c:v>
                </c:pt>
                <c:pt idx="665" formatCode="0.00">
                  <c:v>-26.69440914747641</c:v>
                </c:pt>
                <c:pt idx="666" formatCode="0.00">
                  <c:v>-3.826429081554465</c:v>
                </c:pt>
                <c:pt idx="667" formatCode="0.00">
                  <c:v>-21.98205396774769</c:v>
                </c:pt>
                <c:pt idx="668" formatCode="0.00">
                  <c:v>-10.91359778935211</c:v>
                </c:pt>
                <c:pt idx="669" formatCode="0.00">
                  <c:v>-12.73164085574705</c:v>
                </c:pt>
                <c:pt idx="670" formatCode="0.00">
                  <c:v>-15.83252098589952</c:v>
                </c:pt>
                <c:pt idx="671" formatCode="0.00">
                  <c:v>-11.8341516175463</c:v>
                </c:pt>
                <c:pt idx="672" formatCode="0.00">
                  <c:v>-13.05606623063617</c:v>
                </c:pt>
                <c:pt idx="673">
                  <c:v>0.0</c:v>
                </c:pt>
                <c:pt idx="674" formatCode="0.00">
                  <c:v>-17.52157827077883</c:v>
                </c:pt>
                <c:pt idx="675" formatCode="0.00">
                  <c:v>-13.70698283468535</c:v>
                </c:pt>
                <c:pt idx="676" formatCode="0.00">
                  <c:v>-17.22768568165927</c:v>
                </c:pt>
                <c:pt idx="677" formatCode="0.00">
                  <c:v>-24.78049851630801</c:v>
                </c:pt>
                <c:pt idx="678" formatCode="0.00">
                  <c:v>-21.07764181229783</c:v>
                </c:pt>
                <c:pt idx="679" formatCode="0.00">
                  <c:v>-31.56026859386943</c:v>
                </c:pt>
                <c:pt idx="680" formatCode="0.00">
                  <c:v>-12.74103386458601</c:v>
                </c:pt>
                <c:pt idx="681" formatCode="0.00">
                  <c:v>-30.2627151383759</c:v>
                </c:pt>
                <c:pt idx="682" formatCode="0.00">
                  <c:v>-31.02199309655015</c:v>
                </c:pt>
                <c:pt idx="683" formatCode="0.00">
                  <c:v>-6.908319600512584</c:v>
                </c:pt>
                <c:pt idx="684" formatCode="0.00">
                  <c:v>-10.709339524776</c:v>
                </c:pt>
                <c:pt idx="685" formatCode="0.00">
                  <c:v>-13.89800546443363</c:v>
                </c:pt>
                <c:pt idx="686" formatCode="0.00">
                  <c:v>8.972654159764687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16544"/>
        <c:axId val="545118592"/>
      </c:scatterChart>
      <c:valAx>
        <c:axId val="5451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8592"/>
        <c:crosses val="autoZero"/>
        <c:crossBetween val="midCat"/>
      </c:valAx>
      <c:valAx>
        <c:axId val="5451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d15NT2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'1_QTL_AllFamilies'!$M$2:$M$688</c:f>
              <c:numCache>
                <c:formatCode>##0.00</c:formatCode>
                <c:ptCount val="6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127.415499484677</c:v>
                </c:pt>
                <c:pt idx="13">
                  <c:v>140.8829500622309</c:v>
                </c:pt>
                <c:pt idx="14">
                  <c:v>0.0</c:v>
                </c:pt>
                <c:pt idx="15">
                  <c:v>140.4907795145878</c:v>
                </c:pt>
                <c:pt idx="16">
                  <c:v>149.5818377702927</c:v>
                </c:pt>
                <c:pt idx="17">
                  <c:v>0.0</c:v>
                </c:pt>
                <c:pt idx="18">
                  <c:v>142.9562093673205</c:v>
                </c:pt>
                <c:pt idx="19">
                  <c:v>97.41250939998826</c:v>
                </c:pt>
                <c:pt idx="20">
                  <c:v>0.0</c:v>
                </c:pt>
                <c:pt idx="21">
                  <c:v>149.949880181441</c:v>
                </c:pt>
                <c:pt idx="22">
                  <c:v>136.6026867354175</c:v>
                </c:pt>
                <c:pt idx="23">
                  <c:v>126.4952220303628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111.1317947338966</c:v>
                </c:pt>
                <c:pt idx="37">
                  <c:v>0.0</c:v>
                </c:pt>
                <c:pt idx="38">
                  <c:v>103.276464624278</c:v>
                </c:pt>
                <c:pt idx="39">
                  <c:v>145.3758793104481</c:v>
                </c:pt>
                <c:pt idx="40">
                  <c:v>135.8332173128393</c:v>
                </c:pt>
                <c:pt idx="41">
                  <c:v>108.8594201334197</c:v>
                </c:pt>
                <c:pt idx="42">
                  <c:v>113.8570926076291</c:v>
                </c:pt>
                <c:pt idx="43">
                  <c:v>86.24963637393202</c:v>
                </c:pt>
                <c:pt idx="44">
                  <c:v>110.2097462487526</c:v>
                </c:pt>
                <c:pt idx="45">
                  <c:v>78.4415296667516</c:v>
                </c:pt>
                <c:pt idx="46">
                  <c:v>73.11628828654077</c:v>
                </c:pt>
                <c:pt idx="47">
                  <c:v>84.08443355218019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80.97087352750943</c:v>
                </c:pt>
                <c:pt idx="61">
                  <c:v>75.09683824006969</c:v>
                </c:pt>
                <c:pt idx="62">
                  <c:v>79.61528669432861</c:v>
                </c:pt>
                <c:pt idx="63">
                  <c:v>109.6978396814145</c:v>
                </c:pt>
                <c:pt idx="64">
                  <c:v>102.610029499537</c:v>
                </c:pt>
                <c:pt idx="65">
                  <c:v>89.411885410269</c:v>
                </c:pt>
                <c:pt idx="66">
                  <c:v>87.14237228769777</c:v>
                </c:pt>
                <c:pt idx="67">
                  <c:v>90.98372382348096</c:v>
                </c:pt>
                <c:pt idx="68">
                  <c:v>124.3440300700725</c:v>
                </c:pt>
                <c:pt idx="69">
                  <c:v>97.96581456073481</c:v>
                </c:pt>
                <c:pt idx="70">
                  <c:v>106.0288151122753</c:v>
                </c:pt>
                <c:pt idx="71">
                  <c:v>98.58156752362098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57.97088439403273</c:v>
                </c:pt>
                <c:pt idx="85">
                  <c:v>89.95212861774531</c:v>
                </c:pt>
                <c:pt idx="86">
                  <c:v>93.50855814499178</c:v>
                </c:pt>
                <c:pt idx="87">
                  <c:v>95.30572729627599</c:v>
                </c:pt>
                <c:pt idx="88">
                  <c:v>100.3293460978326</c:v>
                </c:pt>
                <c:pt idx="89">
                  <c:v>84.10305963226452</c:v>
                </c:pt>
                <c:pt idx="90" formatCode="0.00">
                  <c:v>0.0</c:v>
                </c:pt>
                <c:pt idx="91">
                  <c:v>103.9390598066419</c:v>
                </c:pt>
                <c:pt idx="92">
                  <c:v>129.6608443526111</c:v>
                </c:pt>
                <c:pt idx="93">
                  <c:v>104.9080568538001</c:v>
                </c:pt>
                <c:pt idx="94">
                  <c:v>110.3319083683454</c:v>
                </c:pt>
                <c:pt idx="95">
                  <c:v>126.2784817552603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69.53635205024192</c:v>
                </c:pt>
                <c:pt idx="109">
                  <c:v>81.59305872608259</c:v>
                </c:pt>
                <c:pt idx="110" formatCode="0.00">
                  <c:v>0.0</c:v>
                </c:pt>
                <c:pt idx="111">
                  <c:v>86.80635709100758</c:v>
                </c:pt>
                <c:pt idx="112">
                  <c:v>115.5700336044251</c:v>
                </c:pt>
                <c:pt idx="113">
                  <c:v>108.9605509529645</c:v>
                </c:pt>
                <c:pt idx="114" formatCode="0.00">
                  <c:v>0.0</c:v>
                </c:pt>
                <c:pt idx="115">
                  <c:v>126.592024097977</c:v>
                </c:pt>
                <c:pt idx="116">
                  <c:v>114.1546161379634</c:v>
                </c:pt>
                <c:pt idx="117">
                  <c:v>98.07593911579642</c:v>
                </c:pt>
                <c:pt idx="118">
                  <c:v>115.6500711608873</c:v>
                </c:pt>
                <c:pt idx="119">
                  <c:v>80.57321056667972</c:v>
                </c:pt>
                <c:pt idx="120">
                  <c:v>91.5246283902354</c:v>
                </c:pt>
                <c:pt idx="121">
                  <c:v>100.2053420917267</c:v>
                </c:pt>
                <c:pt idx="122">
                  <c:v>96.426145737768</c:v>
                </c:pt>
                <c:pt idx="123">
                  <c:v>110.1082565312475</c:v>
                </c:pt>
                <c:pt idx="124">
                  <c:v>126.8308678308415</c:v>
                </c:pt>
                <c:pt idx="125">
                  <c:v>111.4484299188081</c:v>
                </c:pt>
                <c:pt idx="126">
                  <c:v>109.8950833667666</c:v>
                </c:pt>
                <c:pt idx="127">
                  <c:v>87.81621559034363</c:v>
                </c:pt>
                <c:pt idx="128">
                  <c:v>100.4502837631835</c:v>
                </c:pt>
                <c:pt idx="129">
                  <c:v>0.0</c:v>
                </c:pt>
                <c:pt idx="130">
                  <c:v>117.0997272691254</c:v>
                </c:pt>
                <c:pt idx="131">
                  <c:v>77.90902495683305</c:v>
                </c:pt>
                <c:pt idx="132">
                  <c:v>88.83789148447627</c:v>
                </c:pt>
                <c:pt idx="133">
                  <c:v>137.6280898453237</c:v>
                </c:pt>
                <c:pt idx="134">
                  <c:v>133.3322711459659</c:v>
                </c:pt>
                <c:pt idx="135">
                  <c:v>130.4453662509811</c:v>
                </c:pt>
                <c:pt idx="136">
                  <c:v>0.0</c:v>
                </c:pt>
                <c:pt idx="137">
                  <c:v>110.025099475186</c:v>
                </c:pt>
                <c:pt idx="138">
                  <c:v>133.9798753196557</c:v>
                </c:pt>
                <c:pt idx="139">
                  <c:v>109.3180620960551</c:v>
                </c:pt>
                <c:pt idx="140">
                  <c:v>126.4115992821186</c:v>
                </c:pt>
                <c:pt idx="141">
                  <c:v>129.561373307766</c:v>
                </c:pt>
                <c:pt idx="142">
                  <c:v>117.1922987884078</c:v>
                </c:pt>
                <c:pt idx="143">
                  <c:v>0.0</c:v>
                </c:pt>
                <c:pt idx="144">
                  <c:v>123.2718557144243</c:v>
                </c:pt>
                <c:pt idx="145">
                  <c:v>0.0</c:v>
                </c:pt>
                <c:pt idx="146">
                  <c:v>95.35743042491306</c:v>
                </c:pt>
                <c:pt idx="147">
                  <c:v>96.50268798317814</c:v>
                </c:pt>
                <c:pt idx="148">
                  <c:v>97.82427507110115</c:v>
                </c:pt>
                <c:pt idx="149">
                  <c:v>105.6744391238371</c:v>
                </c:pt>
                <c:pt idx="150">
                  <c:v>126.0637358368921</c:v>
                </c:pt>
                <c:pt idx="151">
                  <c:v>110.5103870635917</c:v>
                </c:pt>
                <c:pt idx="152">
                  <c:v>119.8973901042425</c:v>
                </c:pt>
                <c:pt idx="153">
                  <c:v>103.0754936231622</c:v>
                </c:pt>
                <c:pt idx="154">
                  <c:v>80.2804214069394</c:v>
                </c:pt>
                <c:pt idx="155">
                  <c:v>97.89068641188031</c:v>
                </c:pt>
                <c:pt idx="156">
                  <c:v>91.96698619016891</c:v>
                </c:pt>
                <c:pt idx="157">
                  <c:v>103.2253118545647</c:v>
                </c:pt>
                <c:pt idx="158">
                  <c:v>76.02207313588616</c:v>
                </c:pt>
                <c:pt idx="159">
                  <c:v>0.0</c:v>
                </c:pt>
                <c:pt idx="160">
                  <c:v>128.832836103249</c:v>
                </c:pt>
                <c:pt idx="161">
                  <c:v>0.0</c:v>
                </c:pt>
                <c:pt idx="162">
                  <c:v>113.4105658560691</c:v>
                </c:pt>
                <c:pt idx="163">
                  <c:v>103.5232051793524</c:v>
                </c:pt>
                <c:pt idx="164">
                  <c:v>110.6475556210357</c:v>
                </c:pt>
                <c:pt idx="165">
                  <c:v>94.94917045884818</c:v>
                </c:pt>
                <c:pt idx="166">
                  <c:v>0.0</c:v>
                </c:pt>
                <c:pt idx="167">
                  <c:v>76.98270347300632</c:v>
                </c:pt>
                <c:pt idx="168">
                  <c:v>92.67697201461523</c:v>
                </c:pt>
                <c:pt idx="169">
                  <c:v>103.4902281343511</c:v>
                </c:pt>
                <c:pt idx="170">
                  <c:v>87.74995061174486</c:v>
                </c:pt>
                <c:pt idx="171">
                  <c:v>0.0</c:v>
                </c:pt>
                <c:pt idx="172">
                  <c:v>100.3590914685598</c:v>
                </c:pt>
                <c:pt idx="173">
                  <c:v>97.9196166403226</c:v>
                </c:pt>
                <c:pt idx="174">
                  <c:v>0.0</c:v>
                </c:pt>
                <c:pt idx="175">
                  <c:v>114.3398383562829</c:v>
                </c:pt>
                <c:pt idx="176">
                  <c:v>103.9801878461184</c:v>
                </c:pt>
                <c:pt idx="177">
                  <c:v>117.1936958469745</c:v>
                </c:pt>
                <c:pt idx="178">
                  <c:v>0.0</c:v>
                </c:pt>
                <c:pt idx="179">
                  <c:v>82.99583185701188</c:v>
                </c:pt>
                <c:pt idx="180">
                  <c:v>86.2208101228553</c:v>
                </c:pt>
                <c:pt idx="181">
                  <c:v>81.92147761423584</c:v>
                </c:pt>
                <c:pt idx="182">
                  <c:v>95.5116782098733</c:v>
                </c:pt>
                <c:pt idx="183">
                  <c:v>91.08943152485456</c:v>
                </c:pt>
                <c:pt idx="184">
                  <c:v>72.02699418466183</c:v>
                </c:pt>
                <c:pt idx="185">
                  <c:v>0.0</c:v>
                </c:pt>
                <c:pt idx="186">
                  <c:v>96.4842997621751</c:v>
                </c:pt>
                <c:pt idx="187">
                  <c:v>133.0744872212706</c:v>
                </c:pt>
                <c:pt idx="188">
                  <c:v>142.1012388402047</c:v>
                </c:pt>
                <c:pt idx="189">
                  <c:v>85.01260402028958</c:v>
                </c:pt>
                <c:pt idx="190">
                  <c:v>95.17679011619046</c:v>
                </c:pt>
                <c:pt idx="191">
                  <c:v>74.51078628108248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116.4192345223037</c:v>
                </c:pt>
                <c:pt idx="197">
                  <c:v>0.0</c:v>
                </c:pt>
                <c:pt idx="198">
                  <c:v>110.9708642045205</c:v>
                </c:pt>
                <c:pt idx="199">
                  <c:v>137.4514333808074</c:v>
                </c:pt>
                <c:pt idx="200">
                  <c:v>0.0</c:v>
                </c:pt>
                <c:pt idx="201">
                  <c:v>97.33269882940803</c:v>
                </c:pt>
                <c:pt idx="202">
                  <c:v>104.142355411899</c:v>
                </c:pt>
                <c:pt idx="203">
                  <c:v>89.98673928384755</c:v>
                </c:pt>
                <c:pt idx="204">
                  <c:v>0.0</c:v>
                </c:pt>
                <c:pt idx="205">
                  <c:v>93.37593074988152</c:v>
                </c:pt>
                <c:pt idx="206">
                  <c:v>0.0</c:v>
                </c:pt>
                <c:pt idx="207">
                  <c:v>0.0</c:v>
                </c:pt>
                <c:pt idx="208">
                  <c:v>66.61222809217214</c:v>
                </c:pt>
                <c:pt idx="209">
                  <c:v>129.2826336677437</c:v>
                </c:pt>
                <c:pt idx="210">
                  <c:v>121.9386493658948</c:v>
                </c:pt>
                <c:pt idx="211">
                  <c:v>99.29129343672998</c:v>
                </c:pt>
                <c:pt idx="212">
                  <c:v>0.0</c:v>
                </c:pt>
                <c:pt idx="213">
                  <c:v>80.39951807058658</c:v>
                </c:pt>
                <c:pt idx="214">
                  <c:v>99.99008052671117</c:v>
                </c:pt>
                <c:pt idx="215">
                  <c:v>101.4391553020535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123.4579866878335</c:v>
                </c:pt>
                <c:pt idx="221">
                  <c:v>105.6664114437824</c:v>
                </c:pt>
                <c:pt idx="222">
                  <c:v>125.5063701089058</c:v>
                </c:pt>
                <c:pt idx="223">
                  <c:v>93.12032262163643</c:v>
                </c:pt>
                <c:pt idx="224">
                  <c:v>125.2597019204961</c:v>
                </c:pt>
                <c:pt idx="225">
                  <c:v>122.5356272900811</c:v>
                </c:pt>
                <c:pt idx="226">
                  <c:v>0.0</c:v>
                </c:pt>
                <c:pt idx="227">
                  <c:v>0.0</c:v>
                </c:pt>
                <c:pt idx="228">
                  <c:v>115.1402658272684</c:v>
                </c:pt>
                <c:pt idx="229">
                  <c:v>0.0</c:v>
                </c:pt>
                <c:pt idx="230">
                  <c:v>0.0</c:v>
                </c:pt>
                <c:pt idx="231">
                  <c:v>122.6144710197233</c:v>
                </c:pt>
                <c:pt idx="232">
                  <c:v>97.01882171355643</c:v>
                </c:pt>
                <c:pt idx="233">
                  <c:v>131.7502963708283</c:v>
                </c:pt>
                <c:pt idx="234">
                  <c:v>120.2303201227327</c:v>
                </c:pt>
                <c:pt idx="235">
                  <c:v>97.64426795807972</c:v>
                </c:pt>
                <c:pt idx="236">
                  <c:v>122.4427227692218</c:v>
                </c:pt>
                <c:pt idx="237">
                  <c:v>116.6432847416834</c:v>
                </c:pt>
                <c:pt idx="238">
                  <c:v>141.60837140092</c:v>
                </c:pt>
                <c:pt idx="239">
                  <c:v>94.75640049984116</c:v>
                </c:pt>
                <c:pt idx="240">
                  <c:v>107.0246625562889</c:v>
                </c:pt>
                <c:pt idx="241">
                  <c:v>0.0</c:v>
                </c:pt>
                <c:pt idx="242">
                  <c:v>90.97671259712688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110.7568183731338</c:v>
                </c:pt>
                <c:pt idx="247">
                  <c:v>114.5042309981347</c:v>
                </c:pt>
                <c:pt idx="248">
                  <c:v>116.2180947321715</c:v>
                </c:pt>
                <c:pt idx="249">
                  <c:v>104.2181581532215</c:v>
                </c:pt>
                <c:pt idx="250">
                  <c:v>115.8219063371345</c:v>
                </c:pt>
                <c:pt idx="251">
                  <c:v>109.1674082717944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73.40546100121154</c:v>
                </c:pt>
                <c:pt idx="258">
                  <c:v>69.67167826713305</c:v>
                </c:pt>
                <c:pt idx="259">
                  <c:v>79.82577209462512</c:v>
                </c:pt>
                <c:pt idx="260">
                  <c:v>0.0</c:v>
                </c:pt>
                <c:pt idx="261">
                  <c:v>79.67745473735182</c:v>
                </c:pt>
                <c:pt idx="262">
                  <c:v>90.04121003506043</c:v>
                </c:pt>
                <c:pt idx="263">
                  <c:v>64.4977691962347</c:v>
                </c:pt>
                <c:pt idx="264">
                  <c:v>100.9771982060345</c:v>
                </c:pt>
                <c:pt idx="265">
                  <c:v>95.09869857145911</c:v>
                </c:pt>
                <c:pt idx="266">
                  <c:v>91.18941680436997</c:v>
                </c:pt>
                <c:pt idx="267">
                  <c:v>109.7730021700697</c:v>
                </c:pt>
                <c:pt idx="268">
                  <c:v>79.96656085632358</c:v>
                </c:pt>
                <c:pt idx="269">
                  <c:v>99.87158030764313</c:v>
                </c:pt>
                <c:pt idx="270">
                  <c:v>102.9389592837086</c:v>
                </c:pt>
                <c:pt idx="271">
                  <c:v>110.0659178575664</c:v>
                </c:pt>
                <c:pt idx="272">
                  <c:v>0.0</c:v>
                </c:pt>
                <c:pt idx="273">
                  <c:v>103.4682593552721</c:v>
                </c:pt>
                <c:pt idx="274">
                  <c:v>134.1959122036907</c:v>
                </c:pt>
                <c:pt idx="275">
                  <c:v>99.8629240392112</c:v>
                </c:pt>
                <c:pt idx="276">
                  <c:v>68.40348619639322</c:v>
                </c:pt>
                <c:pt idx="277">
                  <c:v>92.11888361671224</c:v>
                </c:pt>
                <c:pt idx="278">
                  <c:v>0.0</c:v>
                </c:pt>
                <c:pt idx="279">
                  <c:v>106.1780635954671</c:v>
                </c:pt>
                <c:pt idx="280">
                  <c:v>77.03262134242783</c:v>
                </c:pt>
                <c:pt idx="281">
                  <c:v>83.98016168165422</c:v>
                </c:pt>
                <c:pt idx="282">
                  <c:v>59.20361879559914</c:v>
                </c:pt>
                <c:pt idx="283">
                  <c:v>76.2467040031103</c:v>
                </c:pt>
                <c:pt idx="284">
                  <c:v>71.33651503515703</c:v>
                </c:pt>
                <c:pt idx="285">
                  <c:v>80.54457747361691</c:v>
                </c:pt>
                <c:pt idx="286">
                  <c:v>79.21347438973938</c:v>
                </c:pt>
                <c:pt idx="287">
                  <c:v>0.0</c:v>
                </c:pt>
                <c:pt idx="288">
                  <c:v>117.0446001243322</c:v>
                </c:pt>
                <c:pt idx="289">
                  <c:v>97.90399851309598</c:v>
                </c:pt>
                <c:pt idx="290">
                  <c:v>100.6065055926993</c:v>
                </c:pt>
                <c:pt idx="291">
                  <c:v>112.9858134587125</c:v>
                </c:pt>
                <c:pt idx="292">
                  <c:v>0.0</c:v>
                </c:pt>
                <c:pt idx="293">
                  <c:v>121.4824015581541</c:v>
                </c:pt>
                <c:pt idx="294">
                  <c:v>91.57382079685036</c:v>
                </c:pt>
                <c:pt idx="295">
                  <c:v>116.9637269695687</c:v>
                </c:pt>
                <c:pt idx="296">
                  <c:v>108.1690626167002</c:v>
                </c:pt>
                <c:pt idx="297">
                  <c:v>100.7954279104476</c:v>
                </c:pt>
                <c:pt idx="298">
                  <c:v>107.4156127264376</c:v>
                </c:pt>
                <c:pt idx="299">
                  <c:v>0.0</c:v>
                </c:pt>
                <c:pt idx="300">
                  <c:v>82.85137246521181</c:v>
                </c:pt>
                <c:pt idx="301">
                  <c:v>88.69110765757281</c:v>
                </c:pt>
                <c:pt idx="302">
                  <c:v>64.62437210902911</c:v>
                </c:pt>
                <c:pt idx="303">
                  <c:v>68.10271919679211</c:v>
                </c:pt>
                <c:pt idx="304">
                  <c:v>73.88529643229506</c:v>
                </c:pt>
                <c:pt idx="305">
                  <c:v>0.0</c:v>
                </c:pt>
                <c:pt idx="306">
                  <c:v>77.8139376602918</c:v>
                </c:pt>
                <c:pt idx="307">
                  <c:v>75.87444613333919</c:v>
                </c:pt>
                <c:pt idx="308">
                  <c:v>63.31529772008542</c:v>
                </c:pt>
                <c:pt idx="309">
                  <c:v>90.61213416554691</c:v>
                </c:pt>
                <c:pt idx="310">
                  <c:v>79.02508016797108</c:v>
                </c:pt>
                <c:pt idx="311">
                  <c:v>69.08165829240892</c:v>
                </c:pt>
                <c:pt idx="312">
                  <c:v>129.0655190879182</c:v>
                </c:pt>
                <c:pt idx="313">
                  <c:v>0.0</c:v>
                </c:pt>
                <c:pt idx="314">
                  <c:v>114.8907110067388</c:v>
                </c:pt>
                <c:pt idx="315">
                  <c:v>114.9818054055672</c:v>
                </c:pt>
                <c:pt idx="316">
                  <c:v>103.0546705092867</c:v>
                </c:pt>
                <c:pt idx="317">
                  <c:v>80.02129880978534</c:v>
                </c:pt>
                <c:pt idx="318">
                  <c:v>106.8201007349383</c:v>
                </c:pt>
                <c:pt idx="319">
                  <c:v>116.7132878445991</c:v>
                </c:pt>
                <c:pt idx="320">
                  <c:v>139.7433028331391</c:v>
                </c:pt>
                <c:pt idx="321">
                  <c:v>87.68391465239747</c:v>
                </c:pt>
                <c:pt idx="322">
                  <c:v>117.5778666971438</c:v>
                </c:pt>
                <c:pt idx="323">
                  <c:v>72.7647616446148</c:v>
                </c:pt>
                <c:pt idx="324">
                  <c:v>71.93496678772918</c:v>
                </c:pt>
                <c:pt idx="325">
                  <c:v>92.70991526286943</c:v>
                </c:pt>
                <c:pt idx="326">
                  <c:v>94.59924239186655</c:v>
                </c:pt>
                <c:pt idx="327">
                  <c:v>62.55414487276923</c:v>
                </c:pt>
                <c:pt idx="328">
                  <c:v>79.82572286046714</c:v>
                </c:pt>
                <c:pt idx="329">
                  <c:v>60.21556601984508</c:v>
                </c:pt>
                <c:pt idx="330">
                  <c:v>51.89280047761787</c:v>
                </c:pt>
                <c:pt idx="331">
                  <c:v>79.2405734554223</c:v>
                </c:pt>
                <c:pt idx="332">
                  <c:v>77.10836265595766</c:v>
                </c:pt>
                <c:pt idx="333">
                  <c:v>0.0</c:v>
                </c:pt>
                <c:pt idx="334">
                  <c:v>98.07812749880504</c:v>
                </c:pt>
                <c:pt idx="335">
                  <c:v>108.9579908476792</c:v>
                </c:pt>
                <c:pt idx="336">
                  <c:v>74.60211923037174</c:v>
                </c:pt>
                <c:pt idx="337">
                  <c:v>98.83294554722951</c:v>
                </c:pt>
                <c:pt idx="338">
                  <c:v>86.39860282650601</c:v>
                </c:pt>
                <c:pt idx="339">
                  <c:v>102.2501158018129</c:v>
                </c:pt>
                <c:pt idx="340">
                  <c:v>66.6676034205407</c:v>
                </c:pt>
                <c:pt idx="341">
                  <c:v>108.2251571132903</c:v>
                </c:pt>
                <c:pt idx="342">
                  <c:v>71.83107073473568</c:v>
                </c:pt>
                <c:pt idx="343">
                  <c:v>82.27242465047231</c:v>
                </c:pt>
                <c:pt idx="344">
                  <c:v>84.54480908341233</c:v>
                </c:pt>
                <c:pt idx="345">
                  <c:v>0.0</c:v>
                </c:pt>
                <c:pt idx="346">
                  <c:v>104.6506708882341</c:v>
                </c:pt>
                <c:pt idx="347">
                  <c:v>82.03130252773235</c:v>
                </c:pt>
                <c:pt idx="348">
                  <c:v>40.73773719825168</c:v>
                </c:pt>
                <c:pt idx="349">
                  <c:v>72.25593967306065</c:v>
                </c:pt>
                <c:pt idx="350">
                  <c:v>80.05751575714155</c:v>
                </c:pt>
                <c:pt idx="351">
                  <c:v>93.85718661472411</c:v>
                </c:pt>
                <c:pt idx="352">
                  <c:v>0.0</c:v>
                </c:pt>
                <c:pt idx="353">
                  <c:v>63.08351537055887</c:v>
                </c:pt>
                <c:pt idx="354">
                  <c:v>79.00396194280578</c:v>
                </c:pt>
                <c:pt idx="355">
                  <c:v>67.78477485943598</c:v>
                </c:pt>
                <c:pt idx="356">
                  <c:v>59.99104467176382</c:v>
                </c:pt>
                <c:pt idx="357">
                  <c:v>59.44710631374709</c:v>
                </c:pt>
                <c:pt idx="358">
                  <c:v>97.29669029656364</c:v>
                </c:pt>
                <c:pt idx="359">
                  <c:v>0.0</c:v>
                </c:pt>
                <c:pt idx="360">
                  <c:v>82.60714452263414</c:v>
                </c:pt>
                <c:pt idx="361">
                  <c:v>92.66419378497027</c:v>
                </c:pt>
                <c:pt idx="362">
                  <c:v>68.16704372385221</c:v>
                </c:pt>
                <c:pt idx="363">
                  <c:v>0.0</c:v>
                </c:pt>
                <c:pt idx="364">
                  <c:v>90.95981601863429</c:v>
                </c:pt>
                <c:pt idx="365">
                  <c:v>69.30186991137456</c:v>
                </c:pt>
                <c:pt idx="366">
                  <c:v>88.2419647474622</c:v>
                </c:pt>
                <c:pt idx="367">
                  <c:v>86.00096482743748</c:v>
                </c:pt>
                <c:pt idx="368">
                  <c:v>96.11543471159895</c:v>
                </c:pt>
                <c:pt idx="369">
                  <c:v>76.98996329076523</c:v>
                </c:pt>
                <c:pt idx="370">
                  <c:v>91.5824182110596</c:v>
                </c:pt>
                <c:pt idx="371">
                  <c:v>90.13108339985604</c:v>
                </c:pt>
                <c:pt idx="372">
                  <c:v>44.77092010972265</c:v>
                </c:pt>
                <c:pt idx="373">
                  <c:v>76.64552528954558</c:v>
                </c:pt>
                <c:pt idx="374">
                  <c:v>78.56702062124305</c:v>
                </c:pt>
                <c:pt idx="375">
                  <c:v>0.0</c:v>
                </c:pt>
                <c:pt idx="376">
                  <c:v>90.54581480476651</c:v>
                </c:pt>
                <c:pt idx="377">
                  <c:v>55.61732109284416</c:v>
                </c:pt>
                <c:pt idx="378">
                  <c:v>61.40560531403573</c:v>
                </c:pt>
                <c:pt idx="379">
                  <c:v>79.32243755281537</c:v>
                </c:pt>
                <c:pt idx="380">
                  <c:v>0.0</c:v>
                </c:pt>
                <c:pt idx="381">
                  <c:v>93.83007268433624</c:v>
                </c:pt>
                <c:pt idx="382">
                  <c:v>89.55578187156287</c:v>
                </c:pt>
                <c:pt idx="383">
                  <c:v>83.86226464113177</c:v>
                </c:pt>
                <c:pt idx="384">
                  <c:v>62.11123506872142</c:v>
                </c:pt>
                <c:pt idx="385">
                  <c:v>96.08520114582009</c:v>
                </c:pt>
                <c:pt idx="386">
                  <c:v>91.92033483588855</c:v>
                </c:pt>
                <c:pt idx="387">
                  <c:v>106.6028876511641</c:v>
                </c:pt>
                <c:pt idx="388">
                  <c:v>46.78414239249988</c:v>
                </c:pt>
                <c:pt idx="389">
                  <c:v>0.0</c:v>
                </c:pt>
                <c:pt idx="390">
                  <c:v>87.23632774060823</c:v>
                </c:pt>
                <c:pt idx="391">
                  <c:v>114.2078519264283</c:v>
                </c:pt>
                <c:pt idx="392">
                  <c:v>0.0</c:v>
                </c:pt>
                <c:pt idx="393">
                  <c:v>106.7971614834769</c:v>
                </c:pt>
                <c:pt idx="394">
                  <c:v>106.3125784855584</c:v>
                </c:pt>
                <c:pt idx="395">
                  <c:v>96.28023812864997</c:v>
                </c:pt>
                <c:pt idx="396">
                  <c:v>43.46543260986182</c:v>
                </c:pt>
                <c:pt idx="397">
                  <c:v>45.13971267868346</c:v>
                </c:pt>
                <c:pt idx="398">
                  <c:v>72.23036320092602</c:v>
                </c:pt>
                <c:pt idx="399">
                  <c:v>38.38528845611482</c:v>
                </c:pt>
                <c:pt idx="400">
                  <c:v>0.0</c:v>
                </c:pt>
                <c:pt idx="401">
                  <c:v>36.30485267502925</c:v>
                </c:pt>
                <c:pt idx="402">
                  <c:v>52.5035623968081</c:v>
                </c:pt>
                <c:pt idx="403">
                  <c:v>103.2480629017261</c:v>
                </c:pt>
                <c:pt idx="404">
                  <c:v>33.25584964325746</c:v>
                </c:pt>
                <c:pt idx="405">
                  <c:v>64.3017171910396</c:v>
                </c:pt>
                <c:pt idx="406">
                  <c:v>56.10322374756811</c:v>
                </c:pt>
                <c:pt idx="407">
                  <c:v>0.0</c:v>
                </c:pt>
                <c:pt idx="408">
                  <c:v>81.14445383425335</c:v>
                </c:pt>
                <c:pt idx="409">
                  <c:v>0.0</c:v>
                </c:pt>
                <c:pt idx="410">
                  <c:v>93.55809332615148</c:v>
                </c:pt>
                <c:pt idx="411">
                  <c:v>94.24118742117164</c:v>
                </c:pt>
                <c:pt idx="412">
                  <c:v>94.57470460998432</c:v>
                </c:pt>
                <c:pt idx="413">
                  <c:v>74.70966083931322</c:v>
                </c:pt>
                <c:pt idx="414">
                  <c:v>110.7735109295516</c:v>
                </c:pt>
                <c:pt idx="415">
                  <c:v>81.31896350533233</c:v>
                </c:pt>
                <c:pt idx="416">
                  <c:v>0.0</c:v>
                </c:pt>
                <c:pt idx="417">
                  <c:v>91.45289814623987</c:v>
                </c:pt>
                <c:pt idx="418">
                  <c:v>106.7186783014102</c:v>
                </c:pt>
                <c:pt idx="419">
                  <c:v>81.38207621506663</c:v>
                </c:pt>
                <c:pt idx="420">
                  <c:v>106.2096202957441</c:v>
                </c:pt>
                <c:pt idx="421">
                  <c:v>103.5366622163343</c:v>
                </c:pt>
                <c:pt idx="422">
                  <c:v>61.63750771713623</c:v>
                </c:pt>
                <c:pt idx="423">
                  <c:v>77.42766285368231</c:v>
                </c:pt>
                <c:pt idx="424">
                  <c:v>72.58211066973373</c:v>
                </c:pt>
                <c:pt idx="425">
                  <c:v>47.24234581144558</c:v>
                </c:pt>
                <c:pt idx="426">
                  <c:v>83.57998162354649</c:v>
                </c:pt>
                <c:pt idx="427">
                  <c:v>119.3079680495782</c:v>
                </c:pt>
                <c:pt idx="428">
                  <c:v>114.9730449434546</c:v>
                </c:pt>
                <c:pt idx="429">
                  <c:v>89.14986309789131</c:v>
                </c:pt>
                <c:pt idx="430">
                  <c:v>107.8167300982734</c:v>
                </c:pt>
                <c:pt idx="431">
                  <c:v>87.6764052605529</c:v>
                </c:pt>
                <c:pt idx="432">
                  <c:v>71.89761393222873</c:v>
                </c:pt>
                <c:pt idx="433">
                  <c:v>112.5967745575393</c:v>
                </c:pt>
                <c:pt idx="434">
                  <c:v>81.49850384482671</c:v>
                </c:pt>
                <c:pt idx="435">
                  <c:v>105.0452906946518</c:v>
                </c:pt>
                <c:pt idx="436">
                  <c:v>85.03100601544523</c:v>
                </c:pt>
                <c:pt idx="437">
                  <c:v>79.11298558028245</c:v>
                </c:pt>
                <c:pt idx="438">
                  <c:v>73.71994530412274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96.18547352177693</c:v>
                </c:pt>
                <c:pt idx="443">
                  <c:v>0.0</c:v>
                </c:pt>
                <c:pt idx="444">
                  <c:v>47.94090483226096</c:v>
                </c:pt>
                <c:pt idx="445">
                  <c:v>0.0</c:v>
                </c:pt>
                <c:pt idx="446">
                  <c:v>53.38647709015778</c:v>
                </c:pt>
                <c:pt idx="447">
                  <c:v>83.16014744248312</c:v>
                </c:pt>
                <c:pt idx="448">
                  <c:v>0.0</c:v>
                </c:pt>
                <c:pt idx="449">
                  <c:v>86.40465032558205</c:v>
                </c:pt>
                <c:pt idx="450">
                  <c:v>96.83663245980109</c:v>
                </c:pt>
                <c:pt idx="451">
                  <c:v>115.7761471990871</c:v>
                </c:pt>
                <c:pt idx="452">
                  <c:v>0.0</c:v>
                </c:pt>
                <c:pt idx="453">
                  <c:v>104.5763021849729</c:v>
                </c:pt>
                <c:pt idx="454">
                  <c:v>89.61415469132238</c:v>
                </c:pt>
                <c:pt idx="455">
                  <c:v>94.91087867318373</c:v>
                </c:pt>
                <c:pt idx="456">
                  <c:v>82.68849298495286</c:v>
                </c:pt>
                <c:pt idx="457">
                  <c:v>84.95502862428674</c:v>
                </c:pt>
                <c:pt idx="458">
                  <c:v>0.0</c:v>
                </c:pt>
                <c:pt idx="459">
                  <c:v>111.7258232722877</c:v>
                </c:pt>
                <c:pt idx="460">
                  <c:v>96.28273068502585</c:v>
                </c:pt>
                <c:pt idx="461">
                  <c:v>114.0177962789469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93.06154407902384</c:v>
                </c:pt>
                <c:pt idx="466">
                  <c:v>0.0</c:v>
                </c:pt>
                <c:pt idx="467">
                  <c:v>0.0</c:v>
                </c:pt>
                <c:pt idx="468">
                  <c:v>57.91731021868777</c:v>
                </c:pt>
                <c:pt idx="469">
                  <c:v>103.3130337078598</c:v>
                </c:pt>
                <c:pt idx="470">
                  <c:v>72.76008031872277</c:v>
                </c:pt>
                <c:pt idx="471">
                  <c:v>0.0</c:v>
                </c:pt>
                <c:pt idx="472">
                  <c:v>94.08899077012131</c:v>
                </c:pt>
                <c:pt idx="473">
                  <c:v>73.67592026171123</c:v>
                </c:pt>
                <c:pt idx="474">
                  <c:v>100.788350975285</c:v>
                </c:pt>
                <c:pt idx="475">
                  <c:v>0.0</c:v>
                </c:pt>
                <c:pt idx="476">
                  <c:v>104.0974702746739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77.04533607032151</c:v>
                </c:pt>
                <c:pt idx="481">
                  <c:v>125.2568022827381</c:v>
                </c:pt>
                <c:pt idx="482">
                  <c:v>107.061839405487</c:v>
                </c:pt>
                <c:pt idx="483">
                  <c:v>96.52842418603083</c:v>
                </c:pt>
                <c:pt idx="484">
                  <c:v>78.35407023347828</c:v>
                </c:pt>
                <c:pt idx="485">
                  <c:v>72.64541585893207</c:v>
                </c:pt>
                <c:pt idx="486">
                  <c:v>74.19869080670929</c:v>
                </c:pt>
                <c:pt idx="487">
                  <c:v>77.24068584606597</c:v>
                </c:pt>
                <c:pt idx="488">
                  <c:v>97.41590997825876</c:v>
                </c:pt>
                <c:pt idx="489">
                  <c:v>82.60952158130187</c:v>
                </c:pt>
                <c:pt idx="490">
                  <c:v>0.0</c:v>
                </c:pt>
                <c:pt idx="491">
                  <c:v>100.9510623238202</c:v>
                </c:pt>
                <c:pt idx="492">
                  <c:v>64.13793364906028</c:v>
                </c:pt>
                <c:pt idx="493">
                  <c:v>107.49243398515</c:v>
                </c:pt>
                <c:pt idx="494">
                  <c:v>91.38866623851501</c:v>
                </c:pt>
                <c:pt idx="495">
                  <c:v>103.3969703066625</c:v>
                </c:pt>
                <c:pt idx="496">
                  <c:v>94.83718035559228</c:v>
                </c:pt>
                <c:pt idx="497">
                  <c:v>69.93191887267035</c:v>
                </c:pt>
                <c:pt idx="498">
                  <c:v>0.0</c:v>
                </c:pt>
                <c:pt idx="499">
                  <c:v>79.05648231646015</c:v>
                </c:pt>
                <c:pt idx="500">
                  <c:v>100.9741605565571</c:v>
                </c:pt>
                <c:pt idx="501">
                  <c:v>127.9012225324172</c:v>
                </c:pt>
                <c:pt idx="502">
                  <c:v>0.0</c:v>
                </c:pt>
                <c:pt idx="503">
                  <c:v>95.22644766992358</c:v>
                </c:pt>
                <c:pt idx="504">
                  <c:v>99.78390890112391</c:v>
                </c:pt>
                <c:pt idx="505">
                  <c:v>139.4325498576191</c:v>
                </c:pt>
                <c:pt idx="506">
                  <c:v>127.2950637014089</c:v>
                </c:pt>
                <c:pt idx="507">
                  <c:v>100.0399425444525</c:v>
                </c:pt>
                <c:pt idx="508">
                  <c:v>0.0</c:v>
                </c:pt>
                <c:pt idx="509">
                  <c:v>0.0</c:v>
                </c:pt>
                <c:pt idx="510">
                  <c:v>96.50967179592541</c:v>
                </c:pt>
                <c:pt idx="511">
                  <c:v>89.27469300259365</c:v>
                </c:pt>
                <c:pt idx="512">
                  <c:v>99.58124697797332</c:v>
                </c:pt>
                <c:pt idx="513">
                  <c:v>95.56986099567632</c:v>
                </c:pt>
                <c:pt idx="514">
                  <c:v>100.2959080742545</c:v>
                </c:pt>
                <c:pt idx="515">
                  <c:v>121.1265940209092</c:v>
                </c:pt>
                <c:pt idx="516">
                  <c:v>78.60844244436934</c:v>
                </c:pt>
                <c:pt idx="517">
                  <c:v>104.8888231467645</c:v>
                </c:pt>
                <c:pt idx="518">
                  <c:v>105.4626863193396</c:v>
                </c:pt>
                <c:pt idx="519">
                  <c:v>96.38589555844131</c:v>
                </c:pt>
                <c:pt idx="520">
                  <c:v>109.7800727564314</c:v>
                </c:pt>
                <c:pt idx="521">
                  <c:v>85.93674982304037</c:v>
                </c:pt>
                <c:pt idx="522">
                  <c:v>72.1082159791492</c:v>
                </c:pt>
                <c:pt idx="523">
                  <c:v>101.1143253627919</c:v>
                </c:pt>
                <c:pt idx="524">
                  <c:v>103.0147411440307</c:v>
                </c:pt>
                <c:pt idx="525">
                  <c:v>0.0</c:v>
                </c:pt>
                <c:pt idx="526">
                  <c:v>90.25369779276852</c:v>
                </c:pt>
                <c:pt idx="527">
                  <c:v>104.7655607034611</c:v>
                </c:pt>
                <c:pt idx="528">
                  <c:v>0.0</c:v>
                </c:pt>
                <c:pt idx="529">
                  <c:v>122.625988209184</c:v>
                </c:pt>
                <c:pt idx="530">
                  <c:v>105.0996625203865</c:v>
                </c:pt>
                <c:pt idx="531">
                  <c:v>66.1518660790181</c:v>
                </c:pt>
                <c:pt idx="532">
                  <c:v>62.20076727076736</c:v>
                </c:pt>
                <c:pt idx="533">
                  <c:v>88.42699194231495</c:v>
                </c:pt>
                <c:pt idx="534">
                  <c:v>61.2814920421492</c:v>
                </c:pt>
                <c:pt idx="535">
                  <c:v>75.20428483397071</c:v>
                </c:pt>
                <c:pt idx="536">
                  <c:v>78.56522740240493</c:v>
                </c:pt>
                <c:pt idx="537">
                  <c:v>62.17834525255297</c:v>
                </c:pt>
                <c:pt idx="538">
                  <c:v>126.040411359871</c:v>
                </c:pt>
                <c:pt idx="539">
                  <c:v>0.0</c:v>
                </c:pt>
                <c:pt idx="540">
                  <c:v>110.1008357302507</c:v>
                </c:pt>
                <c:pt idx="541">
                  <c:v>93.5163014803898</c:v>
                </c:pt>
                <c:pt idx="542">
                  <c:v>80.14009899755555</c:v>
                </c:pt>
                <c:pt idx="543">
                  <c:v>124.5783161826195</c:v>
                </c:pt>
                <c:pt idx="544">
                  <c:v>105.8953920290886</c:v>
                </c:pt>
                <c:pt idx="545">
                  <c:v>98.64907272449012</c:v>
                </c:pt>
                <c:pt idx="546">
                  <c:v>86.08068786927388</c:v>
                </c:pt>
                <c:pt idx="547">
                  <c:v>55.94818289594351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86.62709278429743</c:v>
                </c:pt>
                <c:pt idx="552">
                  <c:v>90.58093887583432</c:v>
                </c:pt>
                <c:pt idx="553">
                  <c:v>96.78315999280255</c:v>
                </c:pt>
                <c:pt idx="554">
                  <c:v>0.0</c:v>
                </c:pt>
                <c:pt idx="555">
                  <c:v>109.6331235603413</c:v>
                </c:pt>
                <c:pt idx="556">
                  <c:v>91.98823792095139</c:v>
                </c:pt>
                <c:pt idx="557">
                  <c:v>89.15574052387578</c:v>
                </c:pt>
                <c:pt idx="558">
                  <c:v>86.65517419377375</c:v>
                </c:pt>
                <c:pt idx="559">
                  <c:v>0.0</c:v>
                </c:pt>
                <c:pt idx="560">
                  <c:v>91.16679898686708</c:v>
                </c:pt>
                <c:pt idx="561">
                  <c:v>95.74497511585753</c:v>
                </c:pt>
                <c:pt idx="562">
                  <c:v>132.3663114373097</c:v>
                </c:pt>
                <c:pt idx="563">
                  <c:v>105.7074179036536</c:v>
                </c:pt>
                <c:pt idx="564">
                  <c:v>83.98662284689387</c:v>
                </c:pt>
                <c:pt idx="565">
                  <c:v>76.15209946867449</c:v>
                </c:pt>
                <c:pt idx="566">
                  <c:v>66.46286357952772</c:v>
                </c:pt>
                <c:pt idx="567">
                  <c:v>63.80030350870997</c:v>
                </c:pt>
                <c:pt idx="568">
                  <c:v>54.92559498035581</c:v>
                </c:pt>
                <c:pt idx="569">
                  <c:v>65.28689584278274</c:v>
                </c:pt>
                <c:pt idx="570">
                  <c:v>73.78142468692725</c:v>
                </c:pt>
                <c:pt idx="571">
                  <c:v>90.86897806693763</c:v>
                </c:pt>
                <c:pt idx="572">
                  <c:v>0.0</c:v>
                </c:pt>
                <c:pt idx="573">
                  <c:v>0.0</c:v>
                </c:pt>
                <c:pt idx="574">
                  <c:v>96.2483980793733</c:v>
                </c:pt>
                <c:pt idx="575">
                  <c:v>72.20731965237558</c:v>
                </c:pt>
                <c:pt idx="576">
                  <c:v>74.91933060287746</c:v>
                </c:pt>
                <c:pt idx="577">
                  <c:v>96.61744886117903</c:v>
                </c:pt>
                <c:pt idx="578">
                  <c:v>92.61044555729997</c:v>
                </c:pt>
                <c:pt idx="579">
                  <c:v>111.3519225023461</c:v>
                </c:pt>
                <c:pt idx="580">
                  <c:v>125.2670202800256</c:v>
                </c:pt>
                <c:pt idx="581">
                  <c:v>108.6749242386342</c:v>
                </c:pt>
                <c:pt idx="582">
                  <c:v>0.0</c:v>
                </c:pt>
                <c:pt idx="583">
                  <c:v>91.47127040774447</c:v>
                </c:pt>
                <c:pt idx="584">
                  <c:v>102.9807097432764</c:v>
                </c:pt>
                <c:pt idx="585">
                  <c:v>112.2474139641786</c:v>
                </c:pt>
                <c:pt idx="586">
                  <c:v>116.6281870628612</c:v>
                </c:pt>
                <c:pt idx="587">
                  <c:v>127.0516875088001</c:v>
                </c:pt>
                <c:pt idx="588">
                  <c:v>0.0</c:v>
                </c:pt>
                <c:pt idx="589">
                  <c:v>68.97837057666078</c:v>
                </c:pt>
                <c:pt idx="590">
                  <c:v>76.96960905439198</c:v>
                </c:pt>
                <c:pt idx="591">
                  <c:v>59.04215041063996</c:v>
                </c:pt>
                <c:pt idx="592">
                  <c:v>69.36911898897322</c:v>
                </c:pt>
                <c:pt idx="593">
                  <c:v>86.65069842857098</c:v>
                </c:pt>
                <c:pt idx="594">
                  <c:v>67.73541318700048</c:v>
                </c:pt>
                <c:pt idx="595">
                  <c:v>0.0</c:v>
                </c:pt>
                <c:pt idx="596">
                  <c:v>89.17603050983575</c:v>
                </c:pt>
                <c:pt idx="597">
                  <c:v>112.3973243943664</c:v>
                </c:pt>
                <c:pt idx="598">
                  <c:v>81.75831044166114</c:v>
                </c:pt>
                <c:pt idx="599">
                  <c:v>88.15179906073014</c:v>
                </c:pt>
                <c:pt idx="600">
                  <c:v>71.5557036502582</c:v>
                </c:pt>
                <c:pt idx="601">
                  <c:v>92.4455090121075</c:v>
                </c:pt>
                <c:pt idx="602">
                  <c:v>129.622478910123</c:v>
                </c:pt>
                <c:pt idx="603">
                  <c:v>79.1902285202373</c:v>
                </c:pt>
                <c:pt idx="604">
                  <c:v>0.0</c:v>
                </c:pt>
                <c:pt idx="605">
                  <c:v>98.99902154582193</c:v>
                </c:pt>
                <c:pt idx="606">
                  <c:v>99.13780643654165</c:v>
                </c:pt>
                <c:pt idx="607">
                  <c:v>129.1420778723007</c:v>
                </c:pt>
                <c:pt idx="608">
                  <c:v>101.3784414461082</c:v>
                </c:pt>
                <c:pt idx="609">
                  <c:v>111.6081483622801</c:v>
                </c:pt>
                <c:pt idx="610">
                  <c:v>102.2292848655477</c:v>
                </c:pt>
                <c:pt idx="611">
                  <c:v>54.16383212775677</c:v>
                </c:pt>
                <c:pt idx="612">
                  <c:v>61.00742467017715</c:v>
                </c:pt>
                <c:pt idx="613">
                  <c:v>45.41528461934647</c:v>
                </c:pt>
                <c:pt idx="614">
                  <c:v>0.0</c:v>
                </c:pt>
                <c:pt idx="615">
                  <c:v>53.2295314596889</c:v>
                </c:pt>
                <c:pt idx="616">
                  <c:v>54.77155039041223</c:v>
                </c:pt>
                <c:pt idx="617">
                  <c:v>0.0</c:v>
                </c:pt>
                <c:pt idx="618">
                  <c:v>43.8278965287252</c:v>
                </c:pt>
                <c:pt idx="619">
                  <c:v>58.15906781225007</c:v>
                </c:pt>
                <c:pt idx="620">
                  <c:v>47.17536652125462</c:v>
                </c:pt>
                <c:pt idx="621">
                  <c:v>0.0</c:v>
                </c:pt>
                <c:pt idx="622">
                  <c:v>42.60805569867572</c:v>
                </c:pt>
                <c:pt idx="623">
                  <c:v>46.24033614806548</c:v>
                </c:pt>
                <c:pt idx="624">
                  <c:v>51.76788318798842</c:v>
                </c:pt>
                <c:pt idx="625">
                  <c:v>50.19623680839107</c:v>
                </c:pt>
                <c:pt idx="626">
                  <c:v>0.0</c:v>
                </c:pt>
                <c:pt idx="627">
                  <c:v>39.30138678949339</c:v>
                </c:pt>
                <c:pt idx="628">
                  <c:v>62.29603062536631</c:v>
                </c:pt>
                <c:pt idx="629">
                  <c:v>76.24480573630931</c:v>
                </c:pt>
                <c:pt idx="630">
                  <c:v>62.70733099963842</c:v>
                </c:pt>
                <c:pt idx="631">
                  <c:v>64.73309677882784</c:v>
                </c:pt>
                <c:pt idx="632">
                  <c:v>44.85332105549593</c:v>
                </c:pt>
                <c:pt idx="633">
                  <c:v>67.7902399481643</c:v>
                </c:pt>
                <c:pt idx="634">
                  <c:v>45.98013775226703</c:v>
                </c:pt>
                <c:pt idx="635">
                  <c:v>39.93313366825837</c:v>
                </c:pt>
                <c:pt idx="636">
                  <c:v>54.20663265756253</c:v>
                </c:pt>
                <c:pt idx="637">
                  <c:v>0.0</c:v>
                </c:pt>
                <c:pt idx="638">
                  <c:v>52.78753285710992</c:v>
                </c:pt>
                <c:pt idx="639">
                  <c:v>53.06271088021957</c:v>
                </c:pt>
                <c:pt idx="640">
                  <c:v>44.45896242966</c:v>
                </c:pt>
                <c:pt idx="641">
                  <c:v>57.05288805961436</c:v>
                </c:pt>
                <c:pt idx="642">
                  <c:v>45.51168263180254</c:v>
                </c:pt>
                <c:pt idx="643">
                  <c:v>45.75727539220152</c:v>
                </c:pt>
                <c:pt idx="644">
                  <c:v>71.06629647265628</c:v>
                </c:pt>
                <c:pt idx="645">
                  <c:v>48.24264948066471</c:v>
                </c:pt>
                <c:pt idx="646">
                  <c:v>58.71563117427815</c:v>
                </c:pt>
                <c:pt idx="647">
                  <c:v>59.76827159771573</c:v>
                </c:pt>
                <c:pt idx="648">
                  <c:v>65.70991371428383</c:v>
                </c:pt>
                <c:pt idx="649">
                  <c:v>35.97651691594439</c:v>
                </c:pt>
                <c:pt idx="650">
                  <c:v>36.60618486593319</c:v>
                </c:pt>
                <c:pt idx="651">
                  <c:v>57.18907455038249</c:v>
                </c:pt>
                <c:pt idx="652">
                  <c:v>50.31030565948176</c:v>
                </c:pt>
                <c:pt idx="653">
                  <c:v>50.96954015351361</c:v>
                </c:pt>
                <c:pt idx="654">
                  <c:v>51.2822982801202</c:v>
                </c:pt>
                <c:pt idx="655">
                  <c:v>60.15798251889429</c:v>
                </c:pt>
                <c:pt idx="656">
                  <c:v>0.0</c:v>
                </c:pt>
                <c:pt idx="657">
                  <c:v>71.34439161153064</c:v>
                </c:pt>
                <c:pt idx="658">
                  <c:v>68.39362436356387</c:v>
                </c:pt>
                <c:pt idx="659">
                  <c:v>57.10881696030034</c:v>
                </c:pt>
                <c:pt idx="660">
                  <c:v>37.96858035888357</c:v>
                </c:pt>
                <c:pt idx="661">
                  <c:v>0.0</c:v>
                </c:pt>
                <c:pt idx="662">
                  <c:v>57.17398553773723</c:v>
                </c:pt>
                <c:pt idx="663">
                  <c:v>49.80258467166937</c:v>
                </c:pt>
                <c:pt idx="664">
                  <c:v>58.60336636021307</c:v>
                </c:pt>
                <c:pt idx="665">
                  <c:v>43.0396908525236</c:v>
                </c:pt>
                <c:pt idx="666">
                  <c:v>65.90767091844554</c:v>
                </c:pt>
                <c:pt idx="667">
                  <c:v>47.75204603225232</c:v>
                </c:pt>
                <c:pt idx="668">
                  <c:v>58.8205022106479</c:v>
                </c:pt>
                <c:pt idx="669">
                  <c:v>57.00245914425296</c:v>
                </c:pt>
                <c:pt idx="670">
                  <c:v>53.9015790141005</c:v>
                </c:pt>
                <c:pt idx="671">
                  <c:v>57.8999483824537</c:v>
                </c:pt>
                <c:pt idx="672">
                  <c:v>55.87629376936383</c:v>
                </c:pt>
                <c:pt idx="673">
                  <c:v>0.0</c:v>
                </c:pt>
                <c:pt idx="674">
                  <c:v>51.41078172922117</c:v>
                </c:pt>
                <c:pt idx="675">
                  <c:v>55.22537716531465</c:v>
                </c:pt>
                <c:pt idx="676">
                  <c:v>51.70467431834074</c:v>
                </c:pt>
                <c:pt idx="677">
                  <c:v>44.151861483692</c:v>
                </c:pt>
                <c:pt idx="678">
                  <c:v>47.85471818770217</c:v>
                </c:pt>
                <c:pt idx="679">
                  <c:v>36.57035140613058</c:v>
                </c:pt>
                <c:pt idx="680">
                  <c:v>55.389586135414</c:v>
                </c:pt>
                <c:pt idx="681">
                  <c:v>37.86790486162411</c:v>
                </c:pt>
                <c:pt idx="682">
                  <c:v>37.10862690344985</c:v>
                </c:pt>
                <c:pt idx="683">
                  <c:v>61.22230039948742</c:v>
                </c:pt>
                <c:pt idx="684">
                  <c:v>57.42128047522401</c:v>
                </c:pt>
                <c:pt idx="685">
                  <c:v>53.43087453556637</c:v>
                </c:pt>
                <c:pt idx="686">
                  <c:v>76.30153415976469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51552"/>
        <c:axId val="515680016"/>
      </c:scatterChart>
      <c:valAx>
        <c:axId val="51555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80016"/>
        <c:crosses val="autoZero"/>
        <c:crossBetween val="midCat"/>
      </c:valAx>
      <c:valAx>
        <c:axId val="5156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5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</a:t>
            </a:r>
            <a:r>
              <a:rPr lang="en-US" baseline="0"/>
              <a:t> d15NT3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'1_QTL_AllFamilies'!$R$2:$R$688</c:f>
              <c:numCache>
                <c:formatCode>##0.00</c:formatCode>
                <c:ptCount val="6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 formatCode="0.00">
                  <c:v>26.38052387070613</c:v>
                </c:pt>
                <c:pt idx="13" formatCode="0.00">
                  <c:v>6.206241898214756</c:v>
                </c:pt>
                <c:pt idx="14">
                  <c:v>0.0</c:v>
                </c:pt>
                <c:pt idx="15" formatCode="0.00">
                  <c:v>26.02493430140183</c:v>
                </c:pt>
                <c:pt idx="16" formatCode="0.00">
                  <c:v>24.31476741389698</c:v>
                </c:pt>
                <c:pt idx="17">
                  <c:v>0.0</c:v>
                </c:pt>
                <c:pt idx="18" formatCode="0.00">
                  <c:v>25.1822090004566</c:v>
                </c:pt>
                <c:pt idx="19" formatCode="0.00">
                  <c:v>2.764674386521605</c:v>
                </c:pt>
                <c:pt idx="20">
                  <c:v>0.0</c:v>
                </c:pt>
                <c:pt idx="21" formatCode="0.00">
                  <c:v>37.23816193526883</c:v>
                </c:pt>
                <c:pt idx="22" formatCode="0.00">
                  <c:v>16.79488958057441</c:v>
                </c:pt>
                <c:pt idx="23" formatCode="0.00">
                  <c:v>-6.019856402097957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 formatCode="0.00">
                  <c:v>-13.18181259050237</c:v>
                </c:pt>
                <c:pt idx="37">
                  <c:v>0.0</c:v>
                </c:pt>
                <c:pt idx="38" formatCode="0.00">
                  <c:v>-0.197413006670118</c:v>
                </c:pt>
                <c:pt idx="39" formatCode="0.00">
                  <c:v>28.89611317734844</c:v>
                </c:pt>
                <c:pt idx="40" formatCode="0.00">
                  <c:v>26.99741081088172</c:v>
                </c:pt>
                <c:pt idx="41" formatCode="0.00">
                  <c:v>-3.438242965974993</c:v>
                </c:pt>
                <c:pt idx="42" formatCode="0.00">
                  <c:v>-10.07190729085234</c:v>
                </c:pt>
                <c:pt idx="43" formatCode="0.00">
                  <c:v>-28.07222358476999</c:v>
                </c:pt>
                <c:pt idx="44" formatCode="0.00">
                  <c:v>-1.495640802325695</c:v>
                </c:pt>
                <c:pt idx="45" formatCode="0.00">
                  <c:v>-24.07681251722906</c:v>
                </c:pt>
                <c:pt idx="46" formatCode="0.00">
                  <c:v>-40.86837367577611</c:v>
                </c:pt>
                <c:pt idx="47" formatCode="0.00">
                  <c:v>-18.12071047296027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 formatCode="0.00">
                  <c:v>-26.04324058083405</c:v>
                </c:pt>
                <c:pt idx="61" formatCode="0.00">
                  <c:v>-25.91333691756687</c:v>
                </c:pt>
                <c:pt idx="62" formatCode="0.00">
                  <c:v>-13.5875218567277</c:v>
                </c:pt>
                <c:pt idx="63" formatCode="0.00">
                  <c:v>10.56797351152451</c:v>
                </c:pt>
                <c:pt idx="64" formatCode="0.00">
                  <c:v>-11.58381810900934</c:v>
                </c:pt>
                <c:pt idx="65" formatCode="0.00">
                  <c:v>-17.88282862752148</c:v>
                </c:pt>
                <c:pt idx="66" formatCode="0.00">
                  <c:v>-11.23606426142649</c:v>
                </c:pt>
                <c:pt idx="67" formatCode="0.00">
                  <c:v>-17.83012033532579</c:v>
                </c:pt>
                <c:pt idx="68" formatCode="0.00">
                  <c:v>8.641120607038715</c:v>
                </c:pt>
                <c:pt idx="69" formatCode="0.00">
                  <c:v>-28.0562806012128</c:v>
                </c:pt>
                <c:pt idx="70" formatCode="0.00">
                  <c:v>6.800919640087685</c:v>
                </c:pt>
                <c:pt idx="71" formatCode="0.00">
                  <c:v>-21.71145217485574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 formatCode="0.00">
                  <c:v>-29.06290106851165</c:v>
                </c:pt>
                <c:pt idx="85" formatCode="0.00">
                  <c:v>-21.19280839139924</c:v>
                </c:pt>
                <c:pt idx="86" formatCode="0.00">
                  <c:v>-6.087107993148706</c:v>
                </c:pt>
                <c:pt idx="87" formatCode="0.00">
                  <c:v>-11.37916971861645</c:v>
                </c:pt>
                <c:pt idx="88" formatCode="0.00">
                  <c:v>12.76410227446804</c:v>
                </c:pt>
                <c:pt idx="89" formatCode="0.00">
                  <c:v>-14.45637264576575</c:v>
                </c:pt>
                <c:pt idx="90">
                  <c:v>0.0</c:v>
                </c:pt>
                <c:pt idx="91" formatCode="0.00">
                  <c:v>-6.757421073160117</c:v>
                </c:pt>
                <c:pt idx="92" formatCode="0.00">
                  <c:v>9.520612906934658</c:v>
                </c:pt>
                <c:pt idx="93" formatCode="0.00">
                  <c:v>1.658692197687372</c:v>
                </c:pt>
                <c:pt idx="94" formatCode="0.00">
                  <c:v>-1.932420987321819</c:v>
                </c:pt>
                <c:pt idx="95" formatCode="0.00">
                  <c:v>19.54103101423318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 formatCode="0.00">
                  <c:v>-49.02078361281765</c:v>
                </c:pt>
                <c:pt idx="109" formatCode="0.00">
                  <c:v>-12.35057330670955</c:v>
                </c:pt>
                <c:pt idx="110">
                  <c:v>0.0</c:v>
                </c:pt>
                <c:pt idx="111" formatCode="0.00">
                  <c:v>-14.28868710768259</c:v>
                </c:pt>
                <c:pt idx="112" formatCode="0.00">
                  <c:v>-7.671739604615524</c:v>
                </c:pt>
                <c:pt idx="113">
                  <c:v>0.0</c:v>
                </c:pt>
                <c:pt idx="114">
                  <c:v>0.0</c:v>
                </c:pt>
                <c:pt idx="115" formatCode="0.00">
                  <c:v>0.607598288245725</c:v>
                </c:pt>
                <c:pt idx="116" formatCode="0.00">
                  <c:v>0.0768034793210148</c:v>
                </c:pt>
                <c:pt idx="117" formatCode="0.00">
                  <c:v>17.59724495294</c:v>
                </c:pt>
                <c:pt idx="118" formatCode="0.00">
                  <c:v>1.917171826847095</c:v>
                </c:pt>
                <c:pt idx="119" formatCode="0.00">
                  <c:v>-19.11164899753066</c:v>
                </c:pt>
                <c:pt idx="120" formatCode="0.00">
                  <c:v>-30.56745232284588</c:v>
                </c:pt>
                <c:pt idx="121" formatCode="0.00">
                  <c:v>-11.31050082299504</c:v>
                </c:pt>
                <c:pt idx="122" formatCode="0.00">
                  <c:v>-17.16039350254786</c:v>
                </c:pt>
                <c:pt idx="123" formatCode="0.00">
                  <c:v>-6.588760309987108</c:v>
                </c:pt>
                <c:pt idx="124" formatCode="0.00">
                  <c:v>42.77020590466444</c:v>
                </c:pt>
                <c:pt idx="125" formatCode="0.00">
                  <c:v>10.96727222644618</c:v>
                </c:pt>
                <c:pt idx="126" formatCode="0.00">
                  <c:v>19.30287962291364</c:v>
                </c:pt>
                <c:pt idx="127" formatCode="0.00">
                  <c:v>-8.641355964471018</c:v>
                </c:pt>
                <c:pt idx="128" formatCode="0.00">
                  <c:v>1.896725145885639</c:v>
                </c:pt>
                <c:pt idx="129" formatCode="0.00">
                  <c:v>7.304706285944561</c:v>
                </c:pt>
                <c:pt idx="130">
                  <c:v>0.0</c:v>
                </c:pt>
                <c:pt idx="131" formatCode="0.00">
                  <c:v>-21.33160545421348</c:v>
                </c:pt>
                <c:pt idx="132" formatCode="0.00">
                  <c:v>-28.35634379561785</c:v>
                </c:pt>
                <c:pt idx="133" formatCode="0.00">
                  <c:v>24.01653798972823</c:v>
                </c:pt>
                <c:pt idx="134" formatCode="0.00">
                  <c:v>23.8980876681306</c:v>
                </c:pt>
                <c:pt idx="135" formatCode="0.00">
                  <c:v>7.178332382306336</c:v>
                </c:pt>
                <c:pt idx="136">
                  <c:v>0.0</c:v>
                </c:pt>
                <c:pt idx="137" formatCode="0.00">
                  <c:v>10.52883401736032</c:v>
                </c:pt>
                <c:pt idx="138" formatCode="0.00">
                  <c:v>20.96107068053011</c:v>
                </c:pt>
                <c:pt idx="139" formatCode="0.00">
                  <c:v>-30.56162925551695</c:v>
                </c:pt>
                <c:pt idx="140" formatCode="0.00">
                  <c:v>5.913390710052212</c:v>
                </c:pt>
                <c:pt idx="141" formatCode="0.00">
                  <c:v>-26.1183945869053</c:v>
                </c:pt>
                <c:pt idx="142" formatCode="0.00">
                  <c:v>0.616217149777555</c:v>
                </c:pt>
                <c:pt idx="143">
                  <c:v>0.0</c:v>
                </c:pt>
                <c:pt idx="144" formatCode="0.00">
                  <c:v>4.375554220175658</c:v>
                </c:pt>
                <c:pt idx="145">
                  <c:v>0.0</c:v>
                </c:pt>
                <c:pt idx="146" formatCode="0.00">
                  <c:v>8.336049008032958</c:v>
                </c:pt>
                <c:pt idx="147" formatCode="0.00">
                  <c:v>1.658374481992794</c:v>
                </c:pt>
                <c:pt idx="148" formatCode="0.00">
                  <c:v>6.551239828554358</c:v>
                </c:pt>
                <c:pt idx="149" formatCode="0.00">
                  <c:v>25.58489759612613</c:v>
                </c:pt>
                <c:pt idx="150" formatCode="0.00">
                  <c:v>16.0226093340265</c:v>
                </c:pt>
                <c:pt idx="151" formatCode="0.00">
                  <c:v>-22.76537130349712</c:v>
                </c:pt>
                <c:pt idx="152" formatCode="0.00">
                  <c:v>15.17977315359938</c:v>
                </c:pt>
                <c:pt idx="153" formatCode="0.00">
                  <c:v>18.13687731469005</c:v>
                </c:pt>
                <c:pt idx="154" formatCode="0.00">
                  <c:v>-30.65989627400146</c:v>
                </c:pt>
                <c:pt idx="155" formatCode="0.00">
                  <c:v>-12.99742452966606</c:v>
                </c:pt>
                <c:pt idx="156" formatCode="0.00">
                  <c:v>-15.20638109911441</c:v>
                </c:pt>
                <c:pt idx="157" formatCode="0.00">
                  <c:v>2.393364427818341</c:v>
                </c:pt>
                <c:pt idx="158" formatCode="0.00">
                  <c:v>5.588694588686337</c:v>
                </c:pt>
                <c:pt idx="159">
                  <c:v>0.0</c:v>
                </c:pt>
                <c:pt idx="160" formatCode="0.00">
                  <c:v>-4.29159592554906</c:v>
                </c:pt>
                <c:pt idx="161">
                  <c:v>0.0</c:v>
                </c:pt>
                <c:pt idx="162" formatCode="0.00">
                  <c:v>23.81733420895156</c:v>
                </c:pt>
                <c:pt idx="163" formatCode="0.00">
                  <c:v>-5.140492409390774</c:v>
                </c:pt>
                <c:pt idx="164" formatCode="0.00">
                  <c:v>4.013251403907531</c:v>
                </c:pt>
                <c:pt idx="165">
                  <c:v>0.0</c:v>
                </c:pt>
                <c:pt idx="166" formatCode="0.00">
                  <c:v>-3.095129727516522</c:v>
                </c:pt>
                <c:pt idx="167" formatCode="0.00">
                  <c:v>-17.3903105820165</c:v>
                </c:pt>
                <c:pt idx="168" formatCode="0.00">
                  <c:v>11.46105068666105</c:v>
                </c:pt>
                <c:pt idx="169">
                  <c:v>0.0</c:v>
                </c:pt>
                <c:pt idx="170" formatCode="0.00">
                  <c:v>-12.3035269062403</c:v>
                </c:pt>
                <c:pt idx="171">
                  <c:v>0.0</c:v>
                </c:pt>
                <c:pt idx="172" formatCode="0.00">
                  <c:v>-11.0983440198074</c:v>
                </c:pt>
                <c:pt idx="173" formatCode="0.00">
                  <c:v>3.891202882842236</c:v>
                </c:pt>
                <c:pt idx="174" formatCode="0.00">
                  <c:v>3.655356130869933</c:v>
                </c:pt>
                <c:pt idx="175" formatCode="0.00">
                  <c:v>16.80509315394161</c:v>
                </c:pt>
                <c:pt idx="176" formatCode="0.00">
                  <c:v>5.669522549170807</c:v>
                </c:pt>
                <c:pt idx="177" formatCode="0.00">
                  <c:v>2.138280571679047</c:v>
                </c:pt>
                <c:pt idx="178">
                  <c:v>0.0</c:v>
                </c:pt>
                <c:pt idx="179" formatCode="0.00">
                  <c:v>-16.92642796385023</c:v>
                </c:pt>
                <c:pt idx="180" formatCode="0.00">
                  <c:v>-10.49743404970279</c:v>
                </c:pt>
                <c:pt idx="181" formatCode="0.00">
                  <c:v>-22.1396944605173</c:v>
                </c:pt>
                <c:pt idx="182" formatCode="0.00">
                  <c:v>-17.71557524168293</c:v>
                </c:pt>
                <c:pt idx="183" formatCode="0.00">
                  <c:v>-27.30140017330713</c:v>
                </c:pt>
                <c:pt idx="184" formatCode="0.00">
                  <c:v>-13.07680319030703</c:v>
                </c:pt>
                <c:pt idx="185">
                  <c:v>0.0</c:v>
                </c:pt>
                <c:pt idx="186" formatCode="0.00">
                  <c:v>6.145641058724805</c:v>
                </c:pt>
                <c:pt idx="187" formatCode="0.00">
                  <c:v>3.780220787098216</c:v>
                </c:pt>
                <c:pt idx="188" formatCode="0.00">
                  <c:v>-18.58323025396331</c:v>
                </c:pt>
                <c:pt idx="189" formatCode="0.00">
                  <c:v>-26.91213959699166</c:v>
                </c:pt>
                <c:pt idx="190" formatCode="0.00">
                  <c:v>0.610294558334488</c:v>
                </c:pt>
                <c:pt idx="191" formatCode="0.00">
                  <c:v>-14.965930118725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 formatCode="0.00">
                  <c:v>6.849748666153885</c:v>
                </c:pt>
                <c:pt idx="197" formatCode="0.00">
                  <c:v>-20.1940955814552</c:v>
                </c:pt>
                <c:pt idx="198" formatCode="0.00">
                  <c:v>12.73401645973178</c:v>
                </c:pt>
                <c:pt idx="199" formatCode="0.00">
                  <c:v>9.517304099452061</c:v>
                </c:pt>
                <c:pt idx="200">
                  <c:v>0.0</c:v>
                </c:pt>
                <c:pt idx="201" formatCode="0.00">
                  <c:v>3.737255035068045</c:v>
                </c:pt>
                <c:pt idx="202" formatCode="0.00">
                  <c:v>2.872375476030456</c:v>
                </c:pt>
                <c:pt idx="203" formatCode="0.00">
                  <c:v>1.440977908459871</c:v>
                </c:pt>
                <c:pt idx="204" formatCode="0.00">
                  <c:v>23.44594878117691</c:v>
                </c:pt>
                <c:pt idx="205" formatCode="0.00">
                  <c:v>12.17809904478133</c:v>
                </c:pt>
                <c:pt idx="206" formatCode="0.00">
                  <c:v>-17.47398441886196</c:v>
                </c:pt>
                <c:pt idx="207" formatCode="0.00">
                  <c:v>14.41697349448397</c:v>
                </c:pt>
                <c:pt idx="208" formatCode="0.00">
                  <c:v>-12.07281690708561</c:v>
                </c:pt>
                <c:pt idx="209" formatCode="0.00">
                  <c:v>29.63825318540329</c:v>
                </c:pt>
                <c:pt idx="210" formatCode="0.00">
                  <c:v>17.54188163647429</c:v>
                </c:pt>
                <c:pt idx="211" formatCode="0.00">
                  <c:v>13.68314375946001</c:v>
                </c:pt>
                <c:pt idx="212">
                  <c:v>0.0</c:v>
                </c:pt>
                <c:pt idx="213" formatCode="0.00">
                  <c:v>-8.601241074516849</c:v>
                </c:pt>
                <c:pt idx="214" formatCode="0.00">
                  <c:v>3.685942577660583</c:v>
                </c:pt>
                <c:pt idx="215" formatCode="0.00">
                  <c:v>-3.293004582334475</c:v>
                </c:pt>
                <c:pt idx="216">
                  <c:v>0.0</c:v>
                </c:pt>
                <c:pt idx="217" formatCode="0.00">
                  <c:v>54.72759456664936</c:v>
                </c:pt>
                <c:pt idx="218">
                  <c:v>0.0</c:v>
                </c:pt>
                <c:pt idx="219" formatCode="0.00">
                  <c:v>23.01050093761768</c:v>
                </c:pt>
                <c:pt idx="220" formatCode="0.00">
                  <c:v>36.74851822200952</c:v>
                </c:pt>
                <c:pt idx="221" formatCode="0.00">
                  <c:v>7.489276995881695</c:v>
                </c:pt>
                <c:pt idx="222" formatCode="0.00">
                  <c:v>24.07265675001473</c:v>
                </c:pt>
                <c:pt idx="223" formatCode="0.00">
                  <c:v>-4.014397891151162</c:v>
                </c:pt>
                <c:pt idx="224" formatCode="0.00">
                  <c:v>17.85505762612694</c:v>
                </c:pt>
                <c:pt idx="225" formatCode="0.00">
                  <c:v>31.76484361960415</c:v>
                </c:pt>
                <c:pt idx="226">
                  <c:v>0.0</c:v>
                </c:pt>
                <c:pt idx="227" formatCode="0.00">
                  <c:v>-20.29257251938607</c:v>
                </c:pt>
                <c:pt idx="228" formatCode="0.00">
                  <c:v>2.992387543949349</c:v>
                </c:pt>
                <c:pt idx="229" formatCode="0.00">
                  <c:v>24.85080411406364</c:v>
                </c:pt>
                <c:pt idx="230">
                  <c:v>0.0</c:v>
                </c:pt>
                <c:pt idx="231" formatCode="0.00">
                  <c:v>31.97296090264597</c:v>
                </c:pt>
                <c:pt idx="232" formatCode="0.00">
                  <c:v>-0.124854193400395</c:v>
                </c:pt>
                <c:pt idx="233" formatCode="0.00">
                  <c:v>5.607209604613274</c:v>
                </c:pt>
                <c:pt idx="234" formatCode="0.00">
                  <c:v>24.31982953018608</c:v>
                </c:pt>
                <c:pt idx="235" formatCode="0.00">
                  <c:v>5.808678737535487</c:v>
                </c:pt>
                <c:pt idx="236" formatCode="0.00">
                  <c:v>41.21217319922674</c:v>
                </c:pt>
                <c:pt idx="237" formatCode="0.00">
                  <c:v>10.95957670803881</c:v>
                </c:pt>
                <c:pt idx="238" formatCode="0.00">
                  <c:v>26.74020275774207</c:v>
                </c:pt>
                <c:pt idx="239" formatCode="0.00">
                  <c:v>-3.121470782528561</c:v>
                </c:pt>
                <c:pt idx="240" formatCode="0.00">
                  <c:v>3.849407843236023</c:v>
                </c:pt>
                <c:pt idx="241">
                  <c:v>0.0</c:v>
                </c:pt>
                <c:pt idx="242" formatCode="0.00">
                  <c:v>-24.17102111315514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 formatCode="0.00">
                  <c:v>14.50054306550548</c:v>
                </c:pt>
                <c:pt idx="247" formatCode="0.00">
                  <c:v>31.14443843799133</c:v>
                </c:pt>
                <c:pt idx="248" formatCode="0.00">
                  <c:v>27.13544695682143</c:v>
                </c:pt>
                <c:pt idx="249" formatCode="0.00">
                  <c:v>8.527205852678506</c:v>
                </c:pt>
                <c:pt idx="250" formatCode="0.00">
                  <c:v>5.037018253346886</c:v>
                </c:pt>
                <c:pt idx="251" formatCode="0.00">
                  <c:v>11.42549195426925</c:v>
                </c:pt>
                <c:pt idx="252">
                  <c:v>0.0</c:v>
                </c:pt>
                <c:pt idx="253" formatCode="0.00">
                  <c:v>-0.0343252102412777</c:v>
                </c:pt>
                <c:pt idx="254">
                  <c:v>0.0</c:v>
                </c:pt>
                <c:pt idx="255" formatCode="0.00">
                  <c:v>13.63420968160793</c:v>
                </c:pt>
                <c:pt idx="256" formatCode="0.00">
                  <c:v>-9.39867583843349</c:v>
                </c:pt>
                <c:pt idx="257" formatCode="0.00">
                  <c:v>-16.27635274182114</c:v>
                </c:pt>
                <c:pt idx="258" formatCode="0.00">
                  <c:v>-23.78833974319704</c:v>
                </c:pt>
                <c:pt idx="259" formatCode="0.00">
                  <c:v>-15.72465286007979</c:v>
                </c:pt>
                <c:pt idx="260">
                  <c:v>0.0</c:v>
                </c:pt>
                <c:pt idx="261" formatCode="0.00">
                  <c:v>-22.49189591603906</c:v>
                </c:pt>
                <c:pt idx="262" formatCode="0.00">
                  <c:v>-10.79483781640273</c:v>
                </c:pt>
                <c:pt idx="263" formatCode="0.00">
                  <c:v>-29.27438661784139</c:v>
                </c:pt>
                <c:pt idx="264" formatCode="0.00">
                  <c:v>3.52973442606806</c:v>
                </c:pt>
                <c:pt idx="265" formatCode="0.00">
                  <c:v>10.80251792370262</c:v>
                </c:pt>
                <c:pt idx="266" formatCode="0.00">
                  <c:v>-5.92076723324665</c:v>
                </c:pt>
                <c:pt idx="267" formatCode="0.00">
                  <c:v>1.865664939567225</c:v>
                </c:pt>
                <c:pt idx="268" formatCode="0.00">
                  <c:v>-10.62282655099463</c:v>
                </c:pt>
                <c:pt idx="269" formatCode="0.00">
                  <c:v>0.276859376787939</c:v>
                </c:pt>
                <c:pt idx="270" formatCode="0.00">
                  <c:v>19.22057457259805</c:v>
                </c:pt>
                <c:pt idx="271" formatCode="0.00">
                  <c:v>22.56285094456774</c:v>
                </c:pt>
                <c:pt idx="272">
                  <c:v>0.0</c:v>
                </c:pt>
                <c:pt idx="273" formatCode="0.00">
                  <c:v>21.04649141486142</c:v>
                </c:pt>
                <c:pt idx="274" formatCode="0.00">
                  <c:v>33.23452415553565</c:v>
                </c:pt>
                <c:pt idx="275" formatCode="0.00">
                  <c:v>2.944897451919587</c:v>
                </c:pt>
                <c:pt idx="276" formatCode="0.00">
                  <c:v>-20.94933124134047</c:v>
                </c:pt>
                <c:pt idx="277" formatCode="0.00">
                  <c:v>-9.460468051882983</c:v>
                </c:pt>
                <c:pt idx="278">
                  <c:v>0.0</c:v>
                </c:pt>
                <c:pt idx="279" formatCode="0.00">
                  <c:v>2.34960149851122</c:v>
                </c:pt>
                <c:pt idx="280" formatCode="0.00">
                  <c:v>-10.87584334489104</c:v>
                </c:pt>
                <c:pt idx="281" formatCode="0.00">
                  <c:v>-7.540118597229807</c:v>
                </c:pt>
                <c:pt idx="282" formatCode="0.00">
                  <c:v>-24.41320513004596</c:v>
                </c:pt>
                <c:pt idx="283" formatCode="0.00">
                  <c:v>-3.120933067516048</c:v>
                </c:pt>
                <c:pt idx="284" formatCode="0.00">
                  <c:v>-9.585526287721378</c:v>
                </c:pt>
                <c:pt idx="285" formatCode="0.00">
                  <c:v>-10.83736454184451</c:v>
                </c:pt>
                <c:pt idx="286" formatCode="0.00">
                  <c:v>-23.12244651498975</c:v>
                </c:pt>
                <c:pt idx="287" formatCode="0.00">
                  <c:v>-20.93180486725971</c:v>
                </c:pt>
                <c:pt idx="288" formatCode="0.00">
                  <c:v>25.66814421138936</c:v>
                </c:pt>
                <c:pt idx="289" formatCode="0.00">
                  <c:v>9.65056771256094</c:v>
                </c:pt>
                <c:pt idx="290" formatCode="0.00">
                  <c:v>6.454153526068808</c:v>
                </c:pt>
                <c:pt idx="291" formatCode="0.00">
                  <c:v>19.04393293285466</c:v>
                </c:pt>
                <c:pt idx="292">
                  <c:v>0.0</c:v>
                </c:pt>
                <c:pt idx="293" formatCode="0.00">
                  <c:v>23.85013352687773</c:v>
                </c:pt>
                <c:pt idx="294" formatCode="0.00">
                  <c:v>3.202537016077371</c:v>
                </c:pt>
                <c:pt idx="295" formatCode="0.00">
                  <c:v>22.70561876924633</c:v>
                </c:pt>
                <c:pt idx="296" formatCode="0.00">
                  <c:v>14.35112675970336</c:v>
                </c:pt>
                <c:pt idx="297" formatCode="0.00">
                  <c:v>1.968940513663696</c:v>
                </c:pt>
                <c:pt idx="298" formatCode="0.00">
                  <c:v>15.21894953971228</c:v>
                </c:pt>
                <c:pt idx="299">
                  <c:v>0.0</c:v>
                </c:pt>
                <c:pt idx="300" formatCode="0.00">
                  <c:v>-7.598957783834222</c:v>
                </c:pt>
                <c:pt idx="301" formatCode="0.00">
                  <c:v>-12.5661150712484</c:v>
                </c:pt>
                <c:pt idx="302" formatCode="0.00">
                  <c:v>-18.82781207591351</c:v>
                </c:pt>
                <c:pt idx="303" formatCode="0.00">
                  <c:v>-19.66554004310157</c:v>
                </c:pt>
                <c:pt idx="304" formatCode="0.00">
                  <c:v>-3.30633412100066</c:v>
                </c:pt>
                <c:pt idx="305">
                  <c:v>0.0</c:v>
                </c:pt>
                <c:pt idx="306" formatCode="0.00">
                  <c:v>-13.97878323434938</c:v>
                </c:pt>
                <c:pt idx="307" formatCode="0.00">
                  <c:v>-12.1354109568102</c:v>
                </c:pt>
                <c:pt idx="308" formatCode="0.00">
                  <c:v>-24.46944520532051</c:v>
                </c:pt>
                <c:pt idx="309" formatCode="0.00">
                  <c:v>-20.93259047366529</c:v>
                </c:pt>
                <c:pt idx="310" formatCode="0.00">
                  <c:v>-23.31951057825611</c:v>
                </c:pt>
                <c:pt idx="311" formatCode="0.00">
                  <c:v>-22.36495733087732</c:v>
                </c:pt>
                <c:pt idx="312" formatCode="0.00">
                  <c:v>32.51461470283952</c:v>
                </c:pt>
                <c:pt idx="313" formatCode="0.00">
                  <c:v>48.72916049433046</c:v>
                </c:pt>
                <c:pt idx="314" formatCode="0.00">
                  <c:v>6.599347114314014</c:v>
                </c:pt>
                <c:pt idx="315" formatCode="0.00">
                  <c:v>28.90757951013187</c:v>
                </c:pt>
                <c:pt idx="316" formatCode="0.00">
                  <c:v>13.29943722222011</c:v>
                </c:pt>
                <c:pt idx="317" formatCode="0.00">
                  <c:v>-12.14193573702774</c:v>
                </c:pt>
                <c:pt idx="318" formatCode="0.00">
                  <c:v>17.85922315617299</c:v>
                </c:pt>
                <c:pt idx="319" formatCode="0.00">
                  <c:v>20.38055911242682</c:v>
                </c:pt>
                <c:pt idx="320" formatCode="0.00">
                  <c:v>33.23058770391</c:v>
                </c:pt>
                <c:pt idx="321" formatCode="0.00">
                  <c:v>0.314338051487468</c:v>
                </c:pt>
                <c:pt idx="322" formatCode="0.00">
                  <c:v>19.11251000091448</c:v>
                </c:pt>
                <c:pt idx="323" formatCode="0.00">
                  <c:v>-17.25453740921589</c:v>
                </c:pt>
                <c:pt idx="324" formatCode="0.00">
                  <c:v>-22.91054849843834</c:v>
                </c:pt>
                <c:pt idx="325" formatCode="0.00">
                  <c:v>-4.658126555876862</c:v>
                </c:pt>
                <c:pt idx="326" formatCode="0.00">
                  <c:v>5.364149102805854</c:v>
                </c:pt>
                <c:pt idx="327" formatCode="0.00">
                  <c:v>-22.81382800084272</c:v>
                </c:pt>
                <c:pt idx="328" formatCode="0.00">
                  <c:v>-8.26376533093503</c:v>
                </c:pt>
                <c:pt idx="329" formatCode="0.00">
                  <c:v>-29.94719227991818</c:v>
                </c:pt>
                <c:pt idx="330" formatCode="0.00">
                  <c:v>-37.78082183369242</c:v>
                </c:pt>
                <c:pt idx="331" formatCode="0.00">
                  <c:v>-15.95343732306958</c:v>
                </c:pt>
                <c:pt idx="332" formatCode="0.00">
                  <c:v>-12.89392961822227</c:v>
                </c:pt>
                <c:pt idx="333" formatCode="0.00">
                  <c:v>-7.272993462116346</c:v>
                </c:pt>
                <c:pt idx="334" formatCode="0.00">
                  <c:v>-12.43442518552266</c:v>
                </c:pt>
                <c:pt idx="335" formatCode="0.00">
                  <c:v>14.07127920137791</c:v>
                </c:pt>
                <c:pt idx="336" formatCode="0.00">
                  <c:v>-4.72469255984582</c:v>
                </c:pt>
                <c:pt idx="337" formatCode="0.00">
                  <c:v>10.96736227325459</c:v>
                </c:pt>
                <c:pt idx="338" formatCode="0.00">
                  <c:v>-2.848094463193775</c:v>
                </c:pt>
                <c:pt idx="339" formatCode="0.00">
                  <c:v>8.442375493363514</c:v>
                </c:pt>
                <c:pt idx="340" formatCode="0.00">
                  <c:v>-7.237052260584377</c:v>
                </c:pt>
                <c:pt idx="341" formatCode="0.00">
                  <c:v>11.49310797113222</c:v>
                </c:pt>
                <c:pt idx="342" formatCode="0.00">
                  <c:v>-6.625985327809062</c:v>
                </c:pt>
                <c:pt idx="343" formatCode="0.00">
                  <c:v>-10.83917620092807</c:v>
                </c:pt>
                <c:pt idx="344" formatCode="0.00">
                  <c:v>-6.195391094306274</c:v>
                </c:pt>
                <c:pt idx="345">
                  <c:v>0.0</c:v>
                </c:pt>
                <c:pt idx="346" formatCode="0.00">
                  <c:v>-19.75079834323806</c:v>
                </c:pt>
                <c:pt idx="347" formatCode="0.00">
                  <c:v>-15.02182931535921</c:v>
                </c:pt>
                <c:pt idx="348" formatCode="0.00">
                  <c:v>-29.95821387017833</c:v>
                </c:pt>
                <c:pt idx="349" formatCode="0.00">
                  <c:v>-20.91429454303237</c:v>
                </c:pt>
                <c:pt idx="350" formatCode="0.00">
                  <c:v>10.60707412269601</c:v>
                </c:pt>
                <c:pt idx="351" formatCode="0.00">
                  <c:v>2.32636380072195</c:v>
                </c:pt>
                <c:pt idx="352">
                  <c:v>0.0</c:v>
                </c:pt>
                <c:pt idx="353" formatCode="0.00">
                  <c:v>-29.12917471072518</c:v>
                </c:pt>
                <c:pt idx="354" formatCode="0.00">
                  <c:v>-12.48290706836818</c:v>
                </c:pt>
                <c:pt idx="355" formatCode="0.00">
                  <c:v>-3.609984891431253</c:v>
                </c:pt>
                <c:pt idx="356" formatCode="0.00">
                  <c:v>-14.93063879973224</c:v>
                </c:pt>
                <c:pt idx="357" formatCode="0.00">
                  <c:v>-14.49389657725754</c:v>
                </c:pt>
                <c:pt idx="358" formatCode="0.00">
                  <c:v>-10.10866056675933</c:v>
                </c:pt>
                <c:pt idx="359">
                  <c:v>0.0</c:v>
                </c:pt>
                <c:pt idx="360" formatCode="0.00">
                  <c:v>18.41549727452848</c:v>
                </c:pt>
                <c:pt idx="361" formatCode="0.00">
                  <c:v>-5.530395478267437</c:v>
                </c:pt>
                <c:pt idx="362" formatCode="0.00">
                  <c:v>-0.161626221888497</c:v>
                </c:pt>
                <c:pt idx="363">
                  <c:v>0.0</c:v>
                </c:pt>
                <c:pt idx="364" formatCode="0.00">
                  <c:v>-6.225421441657559</c:v>
                </c:pt>
                <c:pt idx="365" formatCode="0.00">
                  <c:v>-14.13837035205773</c:v>
                </c:pt>
                <c:pt idx="366" formatCode="0.00">
                  <c:v>1.591103125290388</c:v>
                </c:pt>
                <c:pt idx="367" formatCode="0.00">
                  <c:v>-14.96569262681435</c:v>
                </c:pt>
                <c:pt idx="368" formatCode="0.00">
                  <c:v>-3.353146571978613</c:v>
                </c:pt>
                <c:pt idx="369" formatCode="0.00">
                  <c:v>-10.05795090026353</c:v>
                </c:pt>
                <c:pt idx="370" formatCode="0.00">
                  <c:v>-10.97598421960218</c:v>
                </c:pt>
                <c:pt idx="371" formatCode="0.00">
                  <c:v>-10.21083343782657</c:v>
                </c:pt>
                <c:pt idx="372" formatCode="0.00">
                  <c:v>-21.80913068191907</c:v>
                </c:pt>
                <c:pt idx="373" formatCode="0.00">
                  <c:v>-7.482681575399894</c:v>
                </c:pt>
                <c:pt idx="374" formatCode="0.00">
                  <c:v>-11.60372675854444</c:v>
                </c:pt>
                <c:pt idx="375">
                  <c:v>0.0</c:v>
                </c:pt>
                <c:pt idx="376" formatCode="0.00">
                  <c:v>-25.29117340568256</c:v>
                </c:pt>
                <c:pt idx="377" formatCode="0.00">
                  <c:v>-0.819155865365218</c:v>
                </c:pt>
                <c:pt idx="378" formatCode="0.00">
                  <c:v>-24.15275766821303</c:v>
                </c:pt>
                <c:pt idx="379" formatCode="0.00">
                  <c:v>-10.95127587168687</c:v>
                </c:pt>
                <c:pt idx="380">
                  <c:v>0.0</c:v>
                </c:pt>
                <c:pt idx="381" formatCode="0.00">
                  <c:v>9.524628359286225</c:v>
                </c:pt>
                <c:pt idx="382" formatCode="0.00">
                  <c:v>-5.13807729610636</c:v>
                </c:pt>
                <c:pt idx="383" formatCode="0.00">
                  <c:v>-11.43417094883686</c:v>
                </c:pt>
                <c:pt idx="384" formatCode="0.00">
                  <c:v>-33.11238337591836</c:v>
                </c:pt>
                <c:pt idx="385" formatCode="0.00">
                  <c:v>13.19501127013838</c:v>
                </c:pt>
                <c:pt idx="386" formatCode="0.00">
                  <c:v>-6.553651943891637</c:v>
                </c:pt>
                <c:pt idx="387" formatCode="0.00">
                  <c:v>-3.186082430225852</c:v>
                </c:pt>
                <c:pt idx="388" formatCode="0.00">
                  <c:v>-17.12008127549944</c:v>
                </c:pt>
                <c:pt idx="389">
                  <c:v>0.0</c:v>
                </c:pt>
                <c:pt idx="390" formatCode="0.00">
                  <c:v>3.131541846978308</c:v>
                </c:pt>
                <c:pt idx="391" formatCode="0.00">
                  <c:v>0.369478418015291</c:v>
                </c:pt>
                <c:pt idx="392">
                  <c:v>0.0</c:v>
                </c:pt>
                <c:pt idx="393" formatCode="0.00">
                  <c:v>-4.715012473976728</c:v>
                </c:pt>
                <c:pt idx="394" formatCode="0.00">
                  <c:v>16.26938548387808</c:v>
                </c:pt>
                <c:pt idx="395" formatCode="0.00">
                  <c:v>13.26724050491218</c:v>
                </c:pt>
                <c:pt idx="396" formatCode="0.00">
                  <c:v>-38.49432290143104</c:v>
                </c:pt>
                <c:pt idx="397" formatCode="0.00">
                  <c:v>-34.30502980397368</c:v>
                </c:pt>
                <c:pt idx="398" formatCode="0.00">
                  <c:v>-9.4063673293616</c:v>
                </c:pt>
                <c:pt idx="399" formatCode="0.00">
                  <c:v>-50.75453231149634</c:v>
                </c:pt>
                <c:pt idx="400">
                  <c:v>0.0</c:v>
                </c:pt>
                <c:pt idx="401" formatCode="0.00">
                  <c:v>-26.58858736830874</c:v>
                </c:pt>
                <c:pt idx="402" formatCode="0.00">
                  <c:v>-23.67323785946445</c:v>
                </c:pt>
                <c:pt idx="403" formatCode="0.00">
                  <c:v>-8.199945453582415</c:v>
                </c:pt>
                <c:pt idx="404" formatCode="0.00">
                  <c:v>-33.7823698901845</c:v>
                </c:pt>
                <c:pt idx="405" formatCode="0.00">
                  <c:v>-38.0221989581574</c:v>
                </c:pt>
                <c:pt idx="406" formatCode="0.00">
                  <c:v>-9.39252292814534</c:v>
                </c:pt>
                <c:pt idx="407">
                  <c:v>0.0</c:v>
                </c:pt>
                <c:pt idx="408" formatCode="0.00">
                  <c:v>-10.51539252311983</c:v>
                </c:pt>
                <c:pt idx="409">
                  <c:v>0.0</c:v>
                </c:pt>
                <c:pt idx="410" formatCode="0.00">
                  <c:v>-1.745638261554362</c:v>
                </c:pt>
                <c:pt idx="411" formatCode="0.00">
                  <c:v>7.828481446949567</c:v>
                </c:pt>
                <c:pt idx="412" formatCode="0.00">
                  <c:v>-9.083626414518135</c:v>
                </c:pt>
                <c:pt idx="413" formatCode="0.00">
                  <c:v>23.48813762791592</c:v>
                </c:pt>
                <c:pt idx="414" formatCode="0.00">
                  <c:v>22.71789441291705</c:v>
                </c:pt>
                <c:pt idx="415" formatCode="0.00">
                  <c:v>4.042058558078438</c:v>
                </c:pt>
                <c:pt idx="416">
                  <c:v>0.0</c:v>
                </c:pt>
                <c:pt idx="417" formatCode="0.00">
                  <c:v>3.191658982514696</c:v>
                </c:pt>
                <c:pt idx="418" formatCode="0.00">
                  <c:v>15.46232705628259</c:v>
                </c:pt>
                <c:pt idx="419" formatCode="0.00">
                  <c:v>-4.522115475067565</c:v>
                </c:pt>
                <c:pt idx="420" formatCode="0.00">
                  <c:v>15.32636800265449</c:v>
                </c:pt>
                <c:pt idx="421" formatCode="0.00">
                  <c:v>20.8312531245458</c:v>
                </c:pt>
                <c:pt idx="422" formatCode="0.00">
                  <c:v>3.992677651243227</c:v>
                </c:pt>
                <c:pt idx="423" formatCode="0.00">
                  <c:v>-7.978073382945353</c:v>
                </c:pt>
                <c:pt idx="424" formatCode="0.00">
                  <c:v>4.848757674399053</c:v>
                </c:pt>
                <c:pt idx="425" formatCode="0.00">
                  <c:v>-16.70685480132532</c:v>
                </c:pt>
                <c:pt idx="426" formatCode="0.00">
                  <c:v>15.95202737039104</c:v>
                </c:pt>
                <c:pt idx="427" formatCode="0.00">
                  <c:v>28.80694727860828</c:v>
                </c:pt>
                <c:pt idx="428" formatCode="0.00">
                  <c:v>5.47982369247157</c:v>
                </c:pt>
                <c:pt idx="429" formatCode="0.00">
                  <c:v>6.991665278480596</c:v>
                </c:pt>
                <c:pt idx="430" formatCode="0.00">
                  <c:v>15.39781460546625</c:v>
                </c:pt>
                <c:pt idx="431" formatCode="0.00">
                  <c:v>-8.478218684152296</c:v>
                </c:pt>
                <c:pt idx="432" formatCode="0.00">
                  <c:v>-14.15002944337742</c:v>
                </c:pt>
                <c:pt idx="433" formatCode="0.00">
                  <c:v>2.519350271449923</c:v>
                </c:pt>
                <c:pt idx="434" formatCode="0.00">
                  <c:v>8.586581703143295</c:v>
                </c:pt>
                <c:pt idx="435" formatCode="0.00">
                  <c:v>12.61902610100054</c:v>
                </c:pt>
                <c:pt idx="436" formatCode="0.00">
                  <c:v>-6.572980162172158</c:v>
                </c:pt>
                <c:pt idx="437" formatCode="0.00">
                  <c:v>-11.09140964289733</c:v>
                </c:pt>
                <c:pt idx="438" formatCode="0.00">
                  <c:v>-11.24536959548362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 formatCode="0.00">
                  <c:v>-11.38955732521885</c:v>
                </c:pt>
                <c:pt idx="443">
                  <c:v>0.0</c:v>
                </c:pt>
                <c:pt idx="444" formatCode="0.00">
                  <c:v>-23.07092667905415</c:v>
                </c:pt>
                <c:pt idx="445">
                  <c:v>0.0</c:v>
                </c:pt>
                <c:pt idx="446" formatCode="0.00">
                  <c:v>18.52026949289974</c:v>
                </c:pt>
                <c:pt idx="447" formatCode="0.00">
                  <c:v>-0.0980644821518694</c:v>
                </c:pt>
                <c:pt idx="448">
                  <c:v>0.0</c:v>
                </c:pt>
                <c:pt idx="449" formatCode="0.00">
                  <c:v>-6.503378334340055</c:v>
                </c:pt>
                <c:pt idx="450">
                  <c:v>0.0</c:v>
                </c:pt>
                <c:pt idx="451" formatCode="0.00">
                  <c:v>-0.992028787858089</c:v>
                </c:pt>
                <c:pt idx="452">
                  <c:v>0.0</c:v>
                </c:pt>
                <c:pt idx="453" formatCode="0.00">
                  <c:v>-3.667950577905557</c:v>
                </c:pt>
                <c:pt idx="454" formatCode="0.00">
                  <c:v>-11.0277736004376</c:v>
                </c:pt>
                <c:pt idx="455" formatCode="0.00">
                  <c:v>-8.11183651280403</c:v>
                </c:pt>
                <c:pt idx="456" formatCode="0.00">
                  <c:v>21.28426177046248</c:v>
                </c:pt>
                <c:pt idx="457" formatCode="0.00">
                  <c:v>26.97944599579377</c:v>
                </c:pt>
                <c:pt idx="458">
                  <c:v>0.0</c:v>
                </c:pt>
                <c:pt idx="459" formatCode="0.00">
                  <c:v>12.1390033002222</c:v>
                </c:pt>
                <c:pt idx="460" formatCode="0.00">
                  <c:v>13.62163611954414</c:v>
                </c:pt>
                <c:pt idx="461" formatCode="0.00">
                  <c:v>20.41350641285025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 formatCode="0.00">
                  <c:v>-5.021351944520731</c:v>
                </c:pt>
                <c:pt idx="466">
                  <c:v>0.0</c:v>
                </c:pt>
                <c:pt idx="467" formatCode="0.00">
                  <c:v>26.61370671454995</c:v>
                </c:pt>
                <c:pt idx="468" formatCode="0.00">
                  <c:v>3.418664565693533</c:v>
                </c:pt>
                <c:pt idx="469" formatCode="0.00">
                  <c:v>11.26414216081555</c:v>
                </c:pt>
                <c:pt idx="470" formatCode="0.00">
                  <c:v>-7.350361395789434</c:v>
                </c:pt>
                <c:pt idx="471">
                  <c:v>0.0</c:v>
                </c:pt>
                <c:pt idx="472" formatCode="0.00">
                  <c:v>3.035809567076384</c:v>
                </c:pt>
                <c:pt idx="473" formatCode="0.00">
                  <c:v>-4.694695952341874</c:v>
                </c:pt>
                <c:pt idx="474" formatCode="0.00">
                  <c:v>-8.97279363667566</c:v>
                </c:pt>
                <c:pt idx="475" formatCode="0.00">
                  <c:v>-3.927122208556724</c:v>
                </c:pt>
                <c:pt idx="476" formatCode="0.00">
                  <c:v>-26.11920133988998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 formatCode="0.00">
                  <c:v>-8.438069907290092</c:v>
                </c:pt>
                <c:pt idx="481" formatCode="0.00">
                  <c:v>27.6114595039877</c:v>
                </c:pt>
                <c:pt idx="482" formatCode="0.00">
                  <c:v>24.65317201276625</c:v>
                </c:pt>
                <c:pt idx="483" formatCode="0.00">
                  <c:v>-17.05342765399997</c:v>
                </c:pt>
                <c:pt idx="484" formatCode="0.00">
                  <c:v>-10.39059685738571</c:v>
                </c:pt>
                <c:pt idx="485" formatCode="0.00">
                  <c:v>19.76003004868603</c:v>
                </c:pt>
                <c:pt idx="486" formatCode="0.00">
                  <c:v>4.364547838934897</c:v>
                </c:pt>
                <c:pt idx="487" formatCode="0.00">
                  <c:v>6.629967965836371</c:v>
                </c:pt>
                <c:pt idx="488" formatCode="0.00">
                  <c:v>16.1641228246349</c:v>
                </c:pt>
                <c:pt idx="489">
                  <c:v>0.0</c:v>
                </c:pt>
                <c:pt idx="490" formatCode="0.00">
                  <c:v>23.78331433208177</c:v>
                </c:pt>
                <c:pt idx="491" formatCode="0.00">
                  <c:v>24.47456623851454</c:v>
                </c:pt>
                <c:pt idx="492" formatCode="0.00">
                  <c:v>-17.52223283694063</c:v>
                </c:pt>
                <c:pt idx="493" formatCode="0.00">
                  <c:v>25.97494624522648</c:v>
                </c:pt>
                <c:pt idx="494" formatCode="0.00">
                  <c:v>10.38136235146057</c:v>
                </c:pt>
                <c:pt idx="495" formatCode="0.00">
                  <c:v>3.156575683535209</c:v>
                </c:pt>
                <c:pt idx="496" formatCode="0.00">
                  <c:v>8.412271791683494</c:v>
                </c:pt>
                <c:pt idx="497" formatCode="0.00">
                  <c:v>-6.809906466808421</c:v>
                </c:pt>
                <c:pt idx="498">
                  <c:v>0.0</c:v>
                </c:pt>
                <c:pt idx="499" formatCode="0.00">
                  <c:v>-2.683806287832908</c:v>
                </c:pt>
                <c:pt idx="500" formatCode="0.00">
                  <c:v>18.05024717073651</c:v>
                </c:pt>
                <c:pt idx="501" formatCode="0.00">
                  <c:v>13.78840154887008</c:v>
                </c:pt>
                <c:pt idx="502">
                  <c:v>0.0</c:v>
                </c:pt>
                <c:pt idx="503" formatCode="0.00">
                  <c:v>20.46392440213343</c:v>
                </c:pt>
                <c:pt idx="504" formatCode="0.00">
                  <c:v>11.63630026643459</c:v>
                </c:pt>
                <c:pt idx="505" formatCode="0.00">
                  <c:v>24.61808419159061</c:v>
                </c:pt>
                <c:pt idx="506" formatCode="0.00">
                  <c:v>33.28316672438848</c:v>
                </c:pt>
                <c:pt idx="507" formatCode="0.00">
                  <c:v>5.304274856041673</c:v>
                </c:pt>
                <c:pt idx="508" formatCode="0.00">
                  <c:v>17.0304574696715</c:v>
                </c:pt>
                <c:pt idx="509" formatCode="0.00">
                  <c:v>3.617782500959578</c:v>
                </c:pt>
                <c:pt idx="510" formatCode="0.00">
                  <c:v>-9.222279932256711</c:v>
                </c:pt>
                <c:pt idx="511" formatCode="0.00">
                  <c:v>2.264959009064924</c:v>
                </c:pt>
                <c:pt idx="512" formatCode="0.00">
                  <c:v>31.47518591655657</c:v>
                </c:pt>
                <c:pt idx="513" formatCode="0.00">
                  <c:v>27.25006547246232</c:v>
                </c:pt>
                <c:pt idx="514" formatCode="0.00">
                  <c:v>1.782263130228216</c:v>
                </c:pt>
                <c:pt idx="515" formatCode="0.00">
                  <c:v>30.53430498581156</c:v>
                </c:pt>
                <c:pt idx="516" formatCode="0.00">
                  <c:v>3.34016279198056</c:v>
                </c:pt>
                <c:pt idx="517" formatCode="0.00">
                  <c:v>39.26513807798488</c:v>
                </c:pt>
                <c:pt idx="518" formatCode="0.00">
                  <c:v>18.56971027545079</c:v>
                </c:pt>
                <c:pt idx="519" formatCode="0.00">
                  <c:v>11.11829502984293</c:v>
                </c:pt>
                <c:pt idx="520" formatCode="0.00">
                  <c:v>29.64489683905717</c:v>
                </c:pt>
                <c:pt idx="521" formatCode="0.00">
                  <c:v>-5.529604057500144</c:v>
                </c:pt>
                <c:pt idx="522" formatCode="0.00">
                  <c:v>-9.045377741633125</c:v>
                </c:pt>
                <c:pt idx="523" formatCode="0.00">
                  <c:v>5.869295538742563</c:v>
                </c:pt>
                <c:pt idx="524" formatCode="0.00">
                  <c:v>9.451204439833674</c:v>
                </c:pt>
                <c:pt idx="525">
                  <c:v>0.0</c:v>
                </c:pt>
                <c:pt idx="526" formatCode="0.00">
                  <c:v>29.96823627511669</c:v>
                </c:pt>
                <c:pt idx="527" formatCode="0.00">
                  <c:v>13.7087745462029</c:v>
                </c:pt>
                <c:pt idx="528">
                  <c:v>0.0</c:v>
                </c:pt>
                <c:pt idx="529" formatCode="0.00">
                  <c:v>6.761105813773085</c:v>
                </c:pt>
                <c:pt idx="530" formatCode="0.00">
                  <c:v>20.65734110717479</c:v>
                </c:pt>
                <c:pt idx="531" formatCode="0.00">
                  <c:v>-17.24889341408644</c:v>
                </c:pt>
                <c:pt idx="532" formatCode="0.00">
                  <c:v>-10.97473269125354</c:v>
                </c:pt>
                <c:pt idx="533" formatCode="0.00">
                  <c:v>4.128980547697509</c:v>
                </c:pt>
                <c:pt idx="534" formatCode="0.00">
                  <c:v>-4.171826547993021</c:v>
                </c:pt>
                <c:pt idx="535" formatCode="0.00">
                  <c:v>-4.226055949200884</c:v>
                </c:pt>
                <c:pt idx="536" formatCode="0.00">
                  <c:v>-13.42046928474232</c:v>
                </c:pt>
                <c:pt idx="537" formatCode="0.00">
                  <c:v>11.96581406612385</c:v>
                </c:pt>
                <c:pt idx="538" formatCode="0.00">
                  <c:v>19.50791032827557</c:v>
                </c:pt>
                <c:pt idx="539">
                  <c:v>0.0</c:v>
                </c:pt>
                <c:pt idx="540" formatCode="0.00">
                  <c:v>24.62713078902279</c:v>
                </c:pt>
                <c:pt idx="541" formatCode="0.00">
                  <c:v>6.252748916631162</c:v>
                </c:pt>
                <c:pt idx="542" formatCode="0.00">
                  <c:v>-0.00899069468813707</c:v>
                </c:pt>
                <c:pt idx="543" formatCode="0.00">
                  <c:v>-10.52662384883451</c:v>
                </c:pt>
                <c:pt idx="544" formatCode="0.00">
                  <c:v>25.73156283404465</c:v>
                </c:pt>
                <c:pt idx="545" formatCode="0.00">
                  <c:v>13.83013232125836</c:v>
                </c:pt>
                <c:pt idx="546" formatCode="0.00">
                  <c:v>10.57400528716384</c:v>
                </c:pt>
                <c:pt idx="547" formatCode="0.00">
                  <c:v>-10.9405884266501</c:v>
                </c:pt>
                <c:pt idx="548">
                  <c:v>0.0</c:v>
                </c:pt>
                <c:pt idx="549" formatCode="0.00">
                  <c:v>-5.86082988874093</c:v>
                </c:pt>
                <c:pt idx="550">
                  <c:v>0.0</c:v>
                </c:pt>
                <c:pt idx="551" formatCode="0.00">
                  <c:v>24.45801415173968</c:v>
                </c:pt>
                <c:pt idx="552" formatCode="0.00">
                  <c:v>23.5905226789436</c:v>
                </c:pt>
                <c:pt idx="553" formatCode="0.00">
                  <c:v>16.09266745223087</c:v>
                </c:pt>
                <c:pt idx="554" formatCode="0.00">
                  <c:v>64.79799210012754</c:v>
                </c:pt>
                <c:pt idx="555" formatCode="0.00">
                  <c:v>17.72432841958761</c:v>
                </c:pt>
                <c:pt idx="556" formatCode="0.00">
                  <c:v>11.37527488737149</c:v>
                </c:pt>
                <c:pt idx="557" formatCode="0.00">
                  <c:v>18.31503253810767</c:v>
                </c:pt>
                <c:pt idx="558" formatCode="0.00">
                  <c:v>3.480465947800624</c:v>
                </c:pt>
                <c:pt idx="559" formatCode="0.00">
                  <c:v>43.11441494923784</c:v>
                </c:pt>
                <c:pt idx="560" formatCode="0.00">
                  <c:v>16.10712325459954</c:v>
                </c:pt>
                <c:pt idx="561" formatCode="0.00">
                  <c:v>3.345967016260161</c:v>
                </c:pt>
                <c:pt idx="562" formatCode="0.00">
                  <c:v>33.64625318303813</c:v>
                </c:pt>
                <c:pt idx="563" formatCode="0.00">
                  <c:v>32.91867696826375</c:v>
                </c:pt>
                <c:pt idx="564" formatCode="0.00">
                  <c:v>15.61769325230695</c:v>
                </c:pt>
                <c:pt idx="565" formatCode="0.00">
                  <c:v>-1.751300699497534</c:v>
                </c:pt>
                <c:pt idx="566" formatCode="0.00">
                  <c:v>-9.583109376784854</c:v>
                </c:pt>
                <c:pt idx="567" formatCode="0.00">
                  <c:v>-6.551115800805654</c:v>
                </c:pt>
                <c:pt idx="568" formatCode="0.00">
                  <c:v>-16.46029247534104</c:v>
                </c:pt>
                <c:pt idx="569" formatCode="0.00">
                  <c:v>1.240820954017252</c:v>
                </c:pt>
                <c:pt idx="570" formatCode="0.00">
                  <c:v>-1.472940719922668</c:v>
                </c:pt>
                <c:pt idx="571" formatCode="0.00">
                  <c:v>12.98670299885462</c:v>
                </c:pt>
                <c:pt idx="572" formatCode="0.00">
                  <c:v>-5.326100626373424</c:v>
                </c:pt>
                <c:pt idx="573" formatCode="0.00">
                  <c:v>-3.29144642797003</c:v>
                </c:pt>
                <c:pt idx="574" formatCode="0.00">
                  <c:v>6.113212182261818</c:v>
                </c:pt>
                <c:pt idx="575" formatCode="0.00">
                  <c:v>5.994393672345453</c:v>
                </c:pt>
                <c:pt idx="576" formatCode="0.00">
                  <c:v>7.726843321278977</c:v>
                </c:pt>
                <c:pt idx="577" formatCode="0.00">
                  <c:v>31.73902867222966</c:v>
                </c:pt>
                <c:pt idx="578" formatCode="0.00">
                  <c:v>15.50473785134101</c:v>
                </c:pt>
                <c:pt idx="579" formatCode="0.00">
                  <c:v>13.33449238509553</c:v>
                </c:pt>
                <c:pt idx="580" formatCode="0.00">
                  <c:v>28.12884013246848</c:v>
                </c:pt>
                <c:pt idx="581" formatCode="0.00">
                  <c:v>19.24321529480113</c:v>
                </c:pt>
                <c:pt idx="582">
                  <c:v>0.0</c:v>
                </c:pt>
                <c:pt idx="583" formatCode="0.00">
                  <c:v>9.107363213685033</c:v>
                </c:pt>
                <c:pt idx="584" formatCode="0.00">
                  <c:v>18.48982445714267</c:v>
                </c:pt>
                <c:pt idx="585" formatCode="0.00">
                  <c:v>38.50851087615474</c:v>
                </c:pt>
                <c:pt idx="586" formatCode="0.00">
                  <c:v>42.11697087907988</c:v>
                </c:pt>
                <c:pt idx="587" formatCode="0.00">
                  <c:v>35.06217957859138</c:v>
                </c:pt>
                <c:pt idx="588">
                  <c:v>0.0</c:v>
                </c:pt>
                <c:pt idx="589" formatCode="0.00">
                  <c:v>4.090824809368073</c:v>
                </c:pt>
                <c:pt idx="590" formatCode="0.00">
                  <c:v>2.124631586938093</c:v>
                </c:pt>
                <c:pt idx="591" formatCode="0.00">
                  <c:v>-22.53660683340134</c:v>
                </c:pt>
                <c:pt idx="592" formatCode="0.00">
                  <c:v>-16.31771458546913</c:v>
                </c:pt>
                <c:pt idx="593" formatCode="0.00">
                  <c:v>6.880738962899983</c:v>
                </c:pt>
                <c:pt idx="594" formatCode="0.00">
                  <c:v>-1.696249479930429</c:v>
                </c:pt>
                <c:pt idx="595">
                  <c:v>0.0</c:v>
                </c:pt>
                <c:pt idx="596">
                  <c:v>0.0</c:v>
                </c:pt>
                <c:pt idx="597" formatCode="0.00">
                  <c:v>9.046235350561445</c:v>
                </c:pt>
                <c:pt idx="598" formatCode="0.00">
                  <c:v>8.675663422799587</c:v>
                </c:pt>
                <c:pt idx="599" formatCode="0.00">
                  <c:v>31.47968311275345</c:v>
                </c:pt>
                <c:pt idx="600" formatCode="0.00">
                  <c:v>1.945015795678984</c:v>
                </c:pt>
                <c:pt idx="601" formatCode="0.00">
                  <c:v>28.14916490891906</c:v>
                </c:pt>
                <c:pt idx="602" formatCode="0.00">
                  <c:v>11.0886336362524</c:v>
                </c:pt>
                <c:pt idx="603" formatCode="0.00">
                  <c:v>30.32962121136116</c:v>
                </c:pt>
                <c:pt idx="604">
                  <c:v>0.0</c:v>
                </c:pt>
                <c:pt idx="605" formatCode="0.00">
                  <c:v>10.89202451201896</c:v>
                </c:pt>
                <c:pt idx="606" formatCode="0.00">
                  <c:v>26.62456275002083</c:v>
                </c:pt>
                <c:pt idx="607" formatCode="0.00">
                  <c:v>35.95845654300253</c:v>
                </c:pt>
                <c:pt idx="608" formatCode="0.00">
                  <c:v>45.89110732123726</c:v>
                </c:pt>
                <c:pt idx="609" formatCode="0.00">
                  <c:v>31.08523663047964</c:v>
                </c:pt>
                <c:pt idx="610" formatCode="0.00">
                  <c:v>34.76025399311988</c:v>
                </c:pt>
                <c:pt idx="611" formatCode="0.00">
                  <c:v>29.59183571288463</c:v>
                </c:pt>
                <c:pt idx="612" formatCode="0.00">
                  <c:v>-17.91209143080003</c:v>
                </c:pt>
                <c:pt idx="613" formatCode="0.00">
                  <c:v>-9.015225104354691</c:v>
                </c:pt>
                <c:pt idx="614" formatCode="0.00">
                  <c:v>-26.42923669628058</c:v>
                </c:pt>
                <c:pt idx="615" formatCode="0.00">
                  <c:v>-21.34256852890203</c:v>
                </c:pt>
                <c:pt idx="616" formatCode="0.00">
                  <c:v>-11.67785840792951</c:v>
                </c:pt>
                <c:pt idx="617">
                  <c:v>0.0</c:v>
                </c:pt>
                <c:pt idx="618" formatCode="0.00">
                  <c:v>-19.74741940521265</c:v>
                </c:pt>
                <c:pt idx="619" formatCode="0.00">
                  <c:v>-12.85187981603573</c:v>
                </c:pt>
                <c:pt idx="620" formatCode="0.00">
                  <c:v>-20.1863447825609</c:v>
                </c:pt>
                <c:pt idx="621">
                  <c:v>0.0</c:v>
                </c:pt>
                <c:pt idx="622" formatCode="0.00">
                  <c:v>-20.26136475630215</c:v>
                </c:pt>
                <c:pt idx="623" formatCode="0.00">
                  <c:v>-18.79786335866548</c:v>
                </c:pt>
                <c:pt idx="624" formatCode="0.00">
                  <c:v>-17.42821579370499</c:v>
                </c:pt>
                <c:pt idx="625" formatCode="0.00">
                  <c:v>-14.88168235892415</c:v>
                </c:pt>
                <c:pt idx="626">
                  <c:v>0.0</c:v>
                </c:pt>
                <c:pt idx="627" formatCode="0.00">
                  <c:v>-21.54884919757273</c:v>
                </c:pt>
                <c:pt idx="628" formatCode="0.00">
                  <c:v>-7.273191761606895</c:v>
                </c:pt>
                <c:pt idx="629" formatCode="0.00">
                  <c:v>8.993711388282946</c:v>
                </c:pt>
                <c:pt idx="630" formatCode="0.00">
                  <c:v>-4.128164514833983</c:v>
                </c:pt>
                <c:pt idx="631" formatCode="0.00">
                  <c:v>-8.10438142030587</c:v>
                </c:pt>
                <c:pt idx="632" formatCode="0.00">
                  <c:v>-20.35497473125287</c:v>
                </c:pt>
                <c:pt idx="633" formatCode="0.00">
                  <c:v>6.78212902447683</c:v>
                </c:pt>
                <c:pt idx="634" formatCode="0.00">
                  <c:v>-3.697562859788356</c:v>
                </c:pt>
                <c:pt idx="635" formatCode="0.00">
                  <c:v>-24.27303791875633</c:v>
                </c:pt>
                <c:pt idx="636" formatCode="0.00">
                  <c:v>-19.3400269256215</c:v>
                </c:pt>
                <c:pt idx="637">
                  <c:v>0.0</c:v>
                </c:pt>
                <c:pt idx="638" formatCode="0.00">
                  <c:v>-14.51998173741006</c:v>
                </c:pt>
                <c:pt idx="639" formatCode="0.00">
                  <c:v>-19.18697940704187</c:v>
                </c:pt>
                <c:pt idx="640" formatCode="0.00">
                  <c:v>-23.55621123402369</c:v>
                </c:pt>
                <c:pt idx="641" formatCode="0.00">
                  <c:v>-18.27937431779338</c:v>
                </c:pt>
                <c:pt idx="642" formatCode="0.00">
                  <c:v>-23.78956604952263</c:v>
                </c:pt>
                <c:pt idx="643" formatCode="0.00">
                  <c:v>-22.28598069743252</c:v>
                </c:pt>
                <c:pt idx="644" formatCode="0.00">
                  <c:v>-32.07042317406022</c:v>
                </c:pt>
                <c:pt idx="645" formatCode="0.00">
                  <c:v>-19.61733007557368</c:v>
                </c:pt>
                <c:pt idx="646" formatCode="0.00">
                  <c:v>-25.31134392649947</c:v>
                </c:pt>
                <c:pt idx="647" formatCode="0.00">
                  <c:v>-10.74975494224768</c:v>
                </c:pt>
                <c:pt idx="648" formatCode="0.00">
                  <c:v>-7.729536596866183</c:v>
                </c:pt>
                <c:pt idx="649" formatCode="0.00">
                  <c:v>-26.09956513217112</c:v>
                </c:pt>
                <c:pt idx="650" formatCode="0.00">
                  <c:v>-18.06840629039606</c:v>
                </c:pt>
                <c:pt idx="651" formatCode="0.00">
                  <c:v>-12.52003995572753</c:v>
                </c:pt>
                <c:pt idx="652" formatCode="0.00">
                  <c:v>-16.19275422193255</c:v>
                </c:pt>
                <c:pt idx="653" formatCode="0.00">
                  <c:v>-9.46204943550669</c:v>
                </c:pt>
                <c:pt idx="654" formatCode="0.00">
                  <c:v>-22.85106016068324</c:v>
                </c:pt>
                <c:pt idx="655" formatCode="0.00">
                  <c:v>-14.19280263071607</c:v>
                </c:pt>
                <c:pt idx="656">
                  <c:v>0.0</c:v>
                </c:pt>
                <c:pt idx="657" formatCode="0.00">
                  <c:v>2.135913066596828</c:v>
                </c:pt>
                <c:pt idx="658" formatCode="0.00">
                  <c:v>8.803316650025493</c:v>
                </c:pt>
                <c:pt idx="659" formatCode="0.00">
                  <c:v>-12.09185726664358</c:v>
                </c:pt>
                <c:pt idx="660" formatCode="0.00">
                  <c:v>-27.56338254094489</c:v>
                </c:pt>
                <c:pt idx="661">
                  <c:v>0.0</c:v>
                </c:pt>
                <c:pt idx="662" formatCode="0.00">
                  <c:v>-11.37160724079311</c:v>
                </c:pt>
                <c:pt idx="663" formatCode="0.00">
                  <c:v>-16.30478851452472</c:v>
                </c:pt>
                <c:pt idx="664" formatCode="0.00">
                  <c:v>-0.409096040023151</c:v>
                </c:pt>
                <c:pt idx="665" formatCode="0.00">
                  <c:v>-15.62362876640161</c:v>
                </c:pt>
                <c:pt idx="666" formatCode="0.00">
                  <c:v>-14.43702905189507</c:v>
                </c:pt>
                <c:pt idx="667" formatCode="0.00">
                  <c:v>-20.4775248869606</c:v>
                </c:pt>
                <c:pt idx="668" formatCode="0.00">
                  <c:v>-9.819759184832804</c:v>
                </c:pt>
                <c:pt idx="669" formatCode="0.00">
                  <c:v>-16.06432089331874</c:v>
                </c:pt>
                <c:pt idx="670" formatCode="0.00">
                  <c:v>-15.77641329563485</c:v>
                </c:pt>
                <c:pt idx="671" formatCode="0.00">
                  <c:v>-11.58233290668837</c:v>
                </c:pt>
                <c:pt idx="672" formatCode="0.00">
                  <c:v>-6.179690747423713</c:v>
                </c:pt>
                <c:pt idx="673">
                  <c:v>0.0</c:v>
                </c:pt>
                <c:pt idx="674" formatCode="0.00">
                  <c:v>-12.12844048953242</c:v>
                </c:pt>
                <c:pt idx="675" formatCode="0.00">
                  <c:v>-16.81131805017119</c:v>
                </c:pt>
                <c:pt idx="676" formatCode="0.00">
                  <c:v>-9.843405195227987</c:v>
                </c:pt>
                <c:pt idx="677" formatCode="0.00">
                  <c:v>-20.9732246130359</c:v>
                </c:pt>
                <c:pt idx="678" formatCode="0.00">
                  <c:v>-19.14266511675361</c:v>
                </c:pt>
                <c:pt idx="679" formatCode="0.00">
                  <c:v>-26.16278360333151</c:v>
                </c:pt>
                <c:pt idx="680" formatCode="0.00">
                  <c:v>-6.89052873705353</c:v>
                </c:pt>
                <c:pt idx="681" formatCode="0.00">
                  <c:v>-29.3946972789163</c:v>
                </c:pt>
                <c:pt idx="682" formatCode="0.00">
                  <c:v>-18.47682757083561</c:v>
                </c:pt>
                <c:pt idx="683" formatCode="0.00">
                  <c:v>-2.686496358127641</c:v>
                </c:pt>
                <c:pt idx="684" formatCode="0.00">
                  <c:v>-9.210309069397894</c:v>
                </c:pt>
                <c:pt idx="685" formatCode="0.00">
                  <c:v>-17.097949586668</c:v>
                </c:pt>
                <c:pt idx="686" formatCode="0.00">
                  <c:v>-9.539024252201173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86208"/>
        <c:axId val="515488256"/>
      </c:scatterChart>
      <c:valAx>
        <c:axId val="5154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8256"/>
        <c:crosses val="autoZero"/>
        <c:crossBetween val="midCat"/>
      </c:valAx>
      <c:valAx>
        <c:axId val="5154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d15NT3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'1_QTL_AllFamilies'!$P$2:$P$688</c:f>
              <c:numCache>
                <c:formatCode>##0.00</c:formatCode>
                <c:ptCount val="6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130.1715238707061</c:v>
                </c:pt>
                <c:pt idx="13">
                  <c:v>109.9972418982148</c:v>
                </c:pt>
                <c:pt idx="14">
                  <c:v>0.0</c:v>
                </c:pt>
                <c:pt idx="15">
                  <c:v>129.8159343014018</c:v>
                </c:pt>
                <c:pt idx="16">
                  <c:v>128.105767413897</c:v>
                </c:pt>
                <c:pt idx="17">
                  <c:v>0.0</c:v>
                </c:pt>
                <c:pt idx="18">
                  <c:v>128.9732090004566</c:v>
                </c:pt>
                <c:pt idx="19">
                  <c:v>106.5556743865216</c:v>
                </c:pt>
                <c:pt idx="20">
                  <c:v>0.0</c:v>
                </c:pt>
                <c:pt idx="21">
                  <c:v>141.0291619352688</c:v>
                </c:pt>
                <c:pt idx="22">
                  <c:v>120.5858895805744</c:v>
                </c:pt>
                <c:pt idx="23">
                  <c:v>97.77114359790203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88.93798740949762</c:v>
                </c:pt>
                <c:pt idx="37">
                  <c:v>0.0</c:v>
                </c:pt>
                <c:pt idx="38">
                  <c:v>101.9223869933299</c:v>
                </c:pt>
                <c:pt idx="39">
                  <c:v>131.0159131773484</c:v>
                </c:pt>
                <c:pt idx="40">
                  <c:v>129.1172108108817</c:v>
                </c:pt>
                <c:pt idx="41">
                  <c:v>98.681557034025</c:v>
                </c:pt>
                <c:pt idx="42">
                  <c:v>92.04789270914766</c:v>
                </c:pt>
                <c:pt idx="43">
                  <c:v>74.04757641523</c:v>
                </c:pt>
                <c:pt idx="44">
                  <c:v>100.6241591976743</c:v>
                </c:pt>
                <c:pt idx="45">
                  <c:v>78.04298748277094</c:v>
                </c:pt>
                <c:pt idx="46">
                  <c:v>61.25142632422389</c:v>
                </c:pt>
                <c:pt idx="47">
                  <c:v>83.99908952703973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74.40535941916594</c:v>
                </c:pt>
                <c:pt idx="61">
                  <c:v>74.53526308243313</c:v>
                </c:pt>
                <c:pt idx="62">
                  <c:v>86.86107814327229</c:v>
                </c:pt>
                <c:pt idx="63">
                  <c:v>111.0165735115245</c:v>
                </c:pt>
                <c:pt idx="64">
                  <c:v>88.86478189099066</c:v>
                </c:pt>
                <c:pt idx="65">
                  <c:v>82.56577137247852</c:v>
                </c:pt>
                <c:pt idx="66">
                  <c:v>89.21253573857351</c:v>
                </c:pt>
                <c:pt idx="67">
                  <c:v>82.61847966467421</c:v>
                </c:pt>
                <c:pt idx="68">
                  <c:v>109.0897206070387</c:v>
                </c:pt>
                <c:pt idx="69">
                  <c:v>72.39231939878719</c:v>
                </c:pt>
                <c:pt idx="70">
                  <c:v>107.2495196400877</c:v>
                </c:pt>
                <c:pt idx="71">
                  <c:v>78.73714782514426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69.71449893148835</c:v>
                </c:pt>
                <c:pt idx="85">
                  <c:v>77.58459160860076</c:v>
                </c:pt>
                <c:pt idx="86">
                  <c:v>92.69029200685129</c:v>
                </c:pt>
                <c:pt idx="87">
                  <c:v>87.39823028138354</c:v>
                </c:pt>
                <c:pt idx="88">
                  <c:v>111.541502274468</c:v>
                </c:pt>
                <c:pt idx="89">
                  <c:v>84.32102735423425</c:v>
                </c:pt>
                <c:pt idx="90" formatCode="0.00">
                  <c:v>0.0</c:v>
                </c:pt>
                <c:pt idx="91">
                  <c:v>92.01997892683988</c:v>
                </c:pt>
                <c:pt idx="92">
                  <c:v>108.2980129069347</c:v>
                </c:pt>
                <c:pt idx="93">
                  <c:v>100.4360921976874</c:v>
                </c:pt>
                <c:pt idx="94">
                  <c:v>96.84497901267818</c:v>
                </c:pt>
                <c:pt idx="95">
                  <c:v>118.3184310142332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48.08541638718236</c:v>
                </c:pt>
                <c:pt idx="109">
                  <c:v>84.75562669329045</c:v>
                </c:pt>
                <c:pt idx="110" formatCode="0.00">
                  <c:v>0.0</c:v>
                </c:pt>
                <c:pt idx="111">
                  <c:v>82.8175128923174</c:v>
                </c:pt>
                <c:pt idx="112">
                  <c:v>89.43446039538447</c:v>
                </c:pt>
                <c:pt idx="113" formatCode="0.00">
                  <c:v>0.0</c:v>
                </c:pt>
                <c:pt idx="114" formatCode="0.00">
                  <c:v>0.0</c:v>
                </c:pt>
                <c:pt idx="115">
                  <c:v>97.71379828824572</c:v>
                </c:pt>
                <c:pt idx="116">
                  <c:v>97.18300347932101</c:v>
                </c:pt>
                <c:pt idx="117">
                  <c:v>114.70344495294</c:v>
                </c:pt>
                <c:pt idx="118">
                  <c:v>99.0233718268471</c:v>
                </c:pt>
                <c:pt idx="119">
                  <c:v>77.99455100246934</c:v>
                </c:pt>
                <c:pt idx="120">
                  <c:v>65.70314767715412</c:v>
                </c:pt>
                <c:pt idx="121">
                  <c:v>84.96009917700496</c:v>
                </c:pt>
                <c:pt idx="122">
                  <c:v>79.11020649745214</c:v>
                </c:pt>
                <c:pt idx="123">
                  <c:v>89.6818396900129</c:v>
                </c:pt>
                <c:pt idx="124">
                  <c:v>139.0408059046644</c:v>
                </c:pt>
                <c:pt idx="125">
                  <c:v>107.2378722264462</c:v>
                </c:pt>
                <c:pt idx="126">
                  <c:v>115.5734796229136</c:v>
                </c:pt>
                <c:pt idx="127">
                  <c:v>87.62924403552898</c:v>
                </c:pt>
                <c:pt idx="128">
                  <c:v>98.16732514588564</c:v>
                </c:pt>
                <c:pt idx="129">
                  <c:v>103.5753062859446</c:v>
                </c:pt>
                <c:pt idx="130">
                  <c:v>0.0</c:v>
                </c:pt>
                <c:pt idx="131">
                  <c:v>74.93899454578651</c:v>
                </c:pt>
                <c:pt idx="132">
                  <c:v>67.07865620438215</c:v>
                </c:pt>
                <c:pt idx="133">
                  <c:v>119.4515379897282</c:v>
                </c:pt>
                <c:pt idx="134">
                  <c:v>119.3330876681306</c:v>
                </c:pt>
                <c:pt idx="135">
                  <c:v>102.6133323823063</c:v>
                </c:pt>
                <c:pt idx="136">
                  <c:v>0.0</c:v>
                </c:pt>
                <c:pt idx="137">
                  <c:v>105.9638340173603</c:v>
                </c:pt>
                <c:pt idx="138">
                  <c:v>116.3960706805301</c:v>
                </c:pt>
                <c:pt idx="139">
                  <c:v>64.87337074448305</c:v>
                </c:pt>
                <c:pt idx="140">
                  <c:v>101.3483907100522</c:v>
                </c:pt>
                <c:pt idx="141">
                  <c:v>69.31660541309471</c:v>
                </c:pt>
                <c:pt idx="142">
                  <c:v>96.05121714977755</c:v>
                </c:pt>
                <c:pt idx="143">
                  <c:v>0.0</c:v>
                </c:pt>
                <c:pt idx="144">
                  <c:v>98.97495422017564</c:v>
                </c:pt>
                <c:pt idx="145">
                  <c:v>0.0</c:v>
                </c:pt>
                <c:pt idx="146">
                  <c:v>102.9354490080329</c:v>
                </c:pt>
                <c:pt idx="147">
                  <c:v>96.25777448199278</c:v>
                </c:pt>
                <c:pt idx="148">
                  <c:v>101.1506398285543</c:v>
                </c:pt>
                <c:pt idx="149">
                  <c:v>120.1842975961261</c:v>
                </c:pt>
                <c:pt idx="150">
                  <c:v>110.6220093340265</c:v>
                </c:pt>
                <c:pt idx="151">
                  <c:v>71.83402869650287</c:v>
                </c:pt>
                <c:pt idx="152">
                  <c:v>109.7791731535994</c:v>
                </c:pt>
                <c:pt idx="153">
                  <c:v>112.73627731469</c:v>
                </c:pt>
                <c:pt idx="154">
                  <c:v>63.93950372599853</c:v>
                </c:pt>
                <c:pt idx="155">
                  <c:v>81.60197547033393</c:v>
                </c:pt>
                <c:pt idx="156">
                  <c:v>78.55741890088558</c:v>
                </c:pt>
                <c:pt idx="157">
                  <c:v>96.15716442781832</c:v>
                </c:pt>
                <c:pt idx="158">
                  <c:v>99.35249458868633</c:v>
                </c:pt>
                <c:pt idx="159">
                  <c:v>0.0</c:v>
                </c:pt>
                <c:pt idx="160">
                  <c:v>89.47220407445093</c:v>
                </c:pt>
                <c:pt idx="161">
                  <c:v>0.0</c:v>
                </c:pt>
                <c:pt idx="162">
                  <c:v>117.5811342089516</c:v>
                </c:pt>
                <c:pt idx="163">
                  <c:v>88.62330759060922</c:v>
                </c:pt>
                <c:pt idx="164">
                  <c:v>97.77705140390752</c:v>
                </c:pt>
                <c:pt idx="165">
                  <c:v>0.0</c:v>
                </c:pt>
                <c:pt idx="166">
                  <c:v>90.66867027248347</c:v>
                </c:pt>
                <c:pt idx="167">
                  <c:v>76.37348941798349</c:v>
                </c:pt>
                <c:pt idx="168">
                  <c:v>104.389250686661</c:v>
                </c:pt>
                <c:pt idx="169">
                  <c:v>0.0</c:v>
                </c:pt>
                <c:pt idx="170">
                  <c:v>80.6246730937597</c:v>
                </c:pt>
                <c:pt idx="171">
                  <c:v>0.0</c:v>
                </c:pt>
                <c:pt idx="172">
                  <c:v>81.8298559801926</c:v>
                </c:pt>
                <c:pt idx="173">
                  <c:v>96.81940288284223</c:v>
                </c:pt>
                <c:pt idx="174">
                  <c:v>96.58355613086992</c:v>
                </c:pt>
                <c:pt idx="175">
                  <c:v>109.7332931539416</c:v>
                </c:pt>
                <c:pt idx="176">
                  <c:v>98.5977225491708</c:v>
                </c:pt>
                <c:pt idx="177">
                  <c:v>95.06648057167904</c:v>
                </c:pt>
                <c:pt idx="178">
                  <c:v>0.0</c:v>
                </c:pt>
                <c:pt idx="179">
                  <c:v>76.00177203614976</c:v>
                </c:pt>
                <c:pt idx="180">
                  <c:v>81.5951659502972</c:v>
                </c:pt>
                <c:pt idx="181">
                  <c:v>69.9529055394827</c:v>
                </c:pt>
                <c:pt idx="182">
                  <c:v>74.37702475831706</c:v>
                </c:pt>
                <c:pt idx="183">
                  <c:v>64.79119982669286</c:v>
                </c:pt>
                <c:pt idx="184">
                  <c:v>79.01579680969296</c:v>
                </c:pt>
                <c:pt idx="185">
                  <c:v>0.0</c:v>
                </c:pt>
                <c:pt idx="186">
                  <c:v>98.2382410587248</c:v>
                </c:pt>
                <c:pt idx="187">
                  <c:v>95.87282078709821</c:v>
                </c:pt>
                <c:pt idx="188">
                  <c:v>73.50936974603668</c:v>
                </c:pt>
                <c:pt idx="189">
                  <c:v>65.18046040300833</c:v>
                </c:pt>
                <c:pt idx="190">
                  <c:v>92.70289455833448</c:v>
                </c:pt>
                <c:pt idx="191">
                  <c:v>77.126669881275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98.10674866615388</c:v>
                </c:pt>
                <c:pt idx="197">
                  <c:v>71.06290441854479</c:v>
                </c:pt>
                <c:pt idx="198">
                  <c:v>103.9910164597318</c:v>
                </c:pt>
                <c:pt idx="199">
                  <c:v>100.7743040994521</c:v>
                </c:pt>
                <c:pt idx="200">
                  <c:v>0.0</c:v>
                </c:pt>
                <c:pt idx="201">
                  <c:v>94.99425503506803</c:v>
                </c:pt>
                <c:pt idx="202">
                  <c:v>94.12937547603045</c:v>
                </c:pt>
                <c:pt idx="203">
                  <c:v>92.69797790845986</c:v>
                </c:pt>
                <c:pt idx="204">
                  <c:v>113.867348781177</c:v>
                </c:pt>
                <c:pt idx="205">
                  <c:v>102.5994990447813</c:v>
                </c:pt>
                <c:pt idx="206">
                  <c:v>72.947415581138</c:v>
                </c:pt>
                <c:pt idx="207">
                  <c:v>104.838373494484</c:v>
                </c:pt>
                <c:pt idx="208">
                  <c:v>78.34858309291438</c:v>
                </c:pt>
                <c:pt idx="209">
                  <c:v>120.0596531854033</c:v>
                </c:pt>
                <c:pt idx="210">
                  <c:v>107.9632816364743</c:v>
                </c:pt>
                <c:pt idx="211">
                  <c:v>104.10454375946</c:v>
                </c:pt>
                <c:pt idx="212">
                  <c:v>0.0</c:v>
                </c:pt>
                <c:pt idx="213">
                  <c:v>81.82015892548314</c:v>
                </c:pt>
                <c:pt idx="214">
                  <c:v>94.10734257766057</c:v>
                </c:pt>
                <c:pt idx="215">
                  <c:v>87.12839541766552</c:v>
                </c:pt>
                <c:pt idx="216">
                  <c:v>0.0</c:v>
                </c:pt>
                <c:pt idx="217">
                  <c:v>144.3133945666494</c:v>
                </c:pt>
                <c:pt idx="218">
                  <c:v>0.0</c:v>
                </c:pt>
                <c:pt idx="219">
                  <c:v>112.5963009376177</c:v>
                </c:pt>
                <c:pt idx="220">
                  <c:v>126.3343182220095</c:v>
                </c:pt>
                <c:pt idx="221">
                  <c:v>97.07507699588169</c:v>
                </c:pt>
                <c:pt idx="222">
                  <c:v>113.6584567500147</c:v>
                </c:pt>
                <c:pt idx="223">
                  <c:v>85.57140210884883</c:v>
                </c:pt>
                <c:pt idx="224">
                  <c:v>107.4408576261269</c:v>
                </c:pt>
                <c:pt idx="225">
                  <c:v>121.3506436196041</c:v>
                </c:pt>
                <c:pt idx="226">
                  <c:v>0.0</c:v>
                </c:pt>
                <c:pt idx="227">
                  <c:v>69.2932274806139</c:v>
                </c:pt>
                <c:pt idx="228">
                  <c:v>91.74258754394934</c:v>
                </c:pt>
                <c:pt idx="229">
                  <c:v>113.6010041140636</c:v>
                </c:pt>
                <c:pt idx="230">
                  <c:v>0.0</c:v>
                </c:pt>
                <c:pt idx="231">
                  <c:v>120.723160902646</c:v>
                </c:pt>
                <c:pt idx="232">
                  <c:v>88.6253458065996</c:v>
                </c:pt>
                <c:pt idx="233">
                  <c:v>94.35740960461326</c:v>
                </c:pt>
                <c:pt idx="234">
                  <c:v>113.0700295301861</c:v>
                </c:pt>
                <c:pt idx="235">
                  <c:v>94.55887873753548</c:v>
                </c:pt>
                <c:pt idx="236">
                  <c:v>129.9623731992267</c:v>
                </c:pt>
                <c:pt idx="237">
                  <c:v>99.7097767080388</c:v>
                </c:pt>
                <c:pt idx="238">
                  <c:v>115.4904027577421</c:v>
                </c:pt>
                <c:pt idx="239">
                  <c:v>85.62872921747143</c:v>
                </c:pt>
                <c:pt idx="240">
                  <c:v>91.76400784323601</c:v>
                </c:pt>
                <c:pt idx="241">
                  <c:v>0.0</c:v>
                </c:pt>
                <c:pt idx="242">
                  <c:v>63.74357888684485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102.4151430655055</c:v>
                </c:pt>
                <c:pt idx="247">
                  <c:v>119.0590384379913</c:v>
                </c:pt>
                <c:pt idx="248">
                  <c:v>115.0500469568214</c:v>
                </c:pt>
                <c:pt idx="249">
                  <c:v>96.4418058526785</c:v>
                </c:pt>
                <c:pt idx="250">
                  <c:v>92.95161825334687</c:v>
                </c:pt>
                <c:pt idx="251">
                  <c:v>99.34009195426924</c:v>
                </c:pt>
                <c:pt idx="252">
                  <c:v>0.0</c:v>
                </c:pt>
                <c:pt idx="253">
                  <c:v>87.0446747897587</c:v>
                </c:pt>
                <c:pt idx="254">
                  <c:v>0.0</c:v>
                </c:pt>
                <c:pt idx="255">
                  <c:v>100.713209681608</c:v>
                </c:pt>
                <c:pt idx="256">
                  <c:v>77.6803241615665</c:v>
                </c:pt>
                <c:pt idx="257">
                  <c:v>70.80264725817885</c:v>
                </c:pt>
                <c:pt idx="258">
                  <c:v>63.29066025680295</c:v>
                </c:pt>
                <c:pt idx="259">
                  <c:v>71.35434713992021</c:v>
                </c:pt>
                <c:pt idx="260">
                  <c:v>0.0</c:v>
                </c:pt>
                <c:pt idx="261">
                  <c:v>64.58710408396093</c:v>
                </c:pt>
                <c:pt idx="262">
                  <c:v>76.28416218359726</c:v>
                </c:pt>
                <c:pt idx="263">
                  <c:v>57.8046133821586</c:v>
                </c:pt>
                <c:pt idx="264">
                  <c:v>89.77313442606805</c:v>
                </c:pt>
                <c:pt idx="265">
                  <c:v>97.04591792370261</c:v>
                </c:pt>
                <c:pt idx="266">
                  <c:v>80.32263276675334</c:v>
                </c:pt>
                <c:pt idx="267">
                  <c:v>88.10906493956721</c:v>
                </c:pt>
                <c:pt idx="268">
                  <c:v>75.62057344900536</c:v>
                </c:pt>
                <c:pt idx="269">
                  <c:v>86.52025937678793</c:v>
                </c:pt>
                <c:pt idx="270">
                  <c:v>105.463974572598</c:v>
                </c:pt>
                <c:pt idx="271">
                  <c:v>108.8062509445677</c:v>
                </c:pt>
                <c:pt idx="272">
                  <c:v>0.0</c:v>
                </c:pt>
                <c:pt idx="273">
                  <c:v>107.2898914148614</c:v>
                </c:pt>
                <c:pt idx="274">
                  <c:v>119.4779241555356</c:v>
                </c:pt>
                <c:pt idx="275">
                  <c:v>89.18829745191958</c:v>
                </c:pt>
                <c:pt idx="276">
                  <c:v>64.45846875865952</c:v>
                </c:pt>
                <c:pt idx="277">
                  <c:v>75.947331948117</c:v>
                </c:pt>
                <c:pt idx="278">
                  <c:v>0.0</c:v>
                </c:pt>
                <c:pt idx="279">
                  <c:v>87.75740149851121</c:v>
                </c:pt>
                <c:pt idx="280">
                  <c:v>74.53195665510895</c:v>
                </c:pt>
                <c:pt idx="281">
                  <c:v>77.86768140277018</c:v>
                </c:pt>
                <c:pt idx="282">
                  <c:v>60.99459486995404</c:v>
                </c:pt>
                <c:pt idx="283">
                  <c:v>82.28686693248395</c:v>
                </c:pt>
                <c:pt idx="284">
                  <c:v>75.82227371227862</c:v>
                </c:pt>
                <c:pt idx="285">
                  <c:v>74.57043545815549</c:v>
                </c:pt>
                <c:pt idx="286">
                  <c:v>62.28535348501024</c:v>
                </c:pt>
                <c:pt idx="287">
                  <c:v>64.47599513274028</c:v>
                </c:pt>
                <c:pt idx="288">
                  <c:v>110.2403442113894</c:v>
                </c:pt>
                <c:pt idx="289">
                  <c:v>94.22276771256094</c:v>
                </c:pt>
                <c:pt idx="290">
                  <c:v>91.0263535260688</c:v>
                </c:pt>
                <c:pt idx="291">
                  <c:v>103.6161329328547</c:v>
                </c:pt>
                <c:pt idx="292">
                  <c:v>0.0</c:v>
                </c:pt>
                <c:pt idx="293">
                  <c:v>108.4223335268777</c:v>
                </c:pt>
                <c:pt idx="294">
                  <c:v>87.77473701607737</c:v>
                </c:pt>
                <c:pt idx="295">
                  <c:v>107.2778187692463</c:v>
                </c:pt>
                <c:pt idx="296">
                  <c:v>98.92332675970335</c:v>
                </c:pt>
                <c:pt idx="297">
                  <c:v>86.54114051366369</c:v>
                </c:pt>
                <c:pt idx="298">
                  <c:v>99.79114953971227</c:v>
                </c:pt>
                <c:pt idx="299">
                  <c:v>0.0</c:v>
                </c:pt>
                <c:pt idx="300">
                  <c:v>76.13764221616577</c:v>
                </c:pt>
                <c:pt idx="301">
                  <c:v>71.17048492875161</c:v>
                </c:pt>
                <c:pt idx="302">
                  <c:v>64.90878792408648</c:v>
                </c:pt>
                <c:pt idx="303">
                  <c:v>64.07105995689842</c:v>
                </c:pt>
                <c:pt idx="304">
                  <c:v>80.43026587899933</c:v>
                </c:pt>
                <c:pt idx="305">
                  <c:v>0.0</c:v>
                </c:pt>
                <c:pt idx="306">
                  <c:v>69.75781676565061</c:v>
                </c:pt>
                <c:pt idx="307">
                  <c:v>71.60118904318981</c:v>
                </c:pt>
                <c:pt idx="308">
                  <c:v>59.26715479467948</c:v>
                </c:pt>
                <c:pt idx="309">
                  <c:v>62.80400952633471</c:v>
                </c:pt>
                <c:pt idx="310">
                  <c:v>60.41708942174388</c:v>
                </c:pt>
                <c:pt idx="311">
                  <c:v>61.37164266912268</c:v>
                </c:pt>
                <c:pt idx="312">
                  <c:v>115.4156147028395</c:v>
                </c:pt>
                <c:pt idx="313">
                  <c:v>131.6301604943305</c:v>
                </c:pt>
                <c:pt idx="314">
                  <c:v>89.50034711431401</c:v>
                </c:pt>
                <c:pt idx="315">
                  <c:v>111.8085795101319</c:v>
                </c:pt>
                <c:pt idx="316">
                  <c:v>96.2004372222201</c:v>
                </c:pt>
                <c:pt idx="317">
                  <c:v>70.75906426297225</c:v>
                </c:pt>
                <c:pt idx="318">
                  <c:v>100.760223156173</c:v>
                </c:pt>
                <c:pt idx="319">
                  <c:v>103.2815591124268</c:v>
                </c:pt>
                <c:pt idx="320">
                  <c:v>116.13158770391</c:v>
                </c:pt>
                <c:pt idx="321">
                  <c:v>83.21533805148746</c:v>
                </c:pt>
                <c:pt idx="322">
                  <c:v>102.0135100009145</c:v>
                </c:pt>
                <c:pt idx="323">
                  <c:v>65.64646259078411</c:v>
                </c:pt>
                <c:pt idx="324">
                  <c:v>59.15485150156166</c:v>
                </c:pt>
                <c:pt idx="325">
                  <c:v>77.40727344412313</c:v>
                </c:pt>
                <c:pt idx="326">
                  <c:v>87.42954910280585</c:v>
                </c:pt>
                <c:pt idx="327">
                  <c:v>59.25157199915728</c:v>
                </c:pt>
                <c:pt idx="328">
                  <c:v>73.80163466906496</c:v>
                </c:pt>
                <c:pt idx="329">
                  <c:v>52.11820772008182</c:v>
                </c:pt>
                <c:pt idx="330">
                  <c:v>44.28457816630758</c:v>
                </c:pt>
                <c:pt idx="331">
                  <c:v>66.11196267693041</c:v>
                </c:pt>
                <c:pt idx="332">
                  <c:v>69.17147038177772</c:v>
                </c:pt>
                <c:pt idx="333">
                  <c:v>74.79240653788365</c:v>
                </c:pt>
                <c:pt idx="334">
                  <c:v>69.63097481447734</c:v>
                </c:pt>
                <c:pt idx="335">
                  <c:v>96.1366792013779</c:v>
                </c:pt>
                <c:pt idx="336">
                  <c:v>76.50510744015418</c:v>
                </c:pt>
                <c:pt idx="337">
                  <c:v>92.19716227325459</c:v>
                </c:pt>
                <c:pt idx="338">
                  <c:v>78.38170553680622</c:v>
                </c:pt>
                <c:pt idx="339">
                  <c:v>89.67217549336351</c:v>
                </c:pt>
                <c:pt idx="340">
                  <c:v>73.99274773941562</c:v>
                </c:pt>
                <c:pt idx="341">
                  <c:v>92.72290797113221</c:v>
                </c:pt>
                <c:pt idx="342">
                  <c:v>74.60381467219094</c:v>
                </c:pt>
                <c:pt idx="343">
                  <c:v>70.39062379907193</c:v>
                </c:pt>
                <c:pt idx="344">
                  <c:v>75.03440890569372</c:v>
                </c:pt>
                <c:pt idx="345">
                  <c:v>0.0</c:v>
                </c:pt>
                <c:pt idx="346">
                  <c:v>61.47900165676194</c:v>
                </c:pt>
                <c:pt idx="347">
                  <c:v>66.20797068464078</c:v>
                </c:pt>
                <c:pt idx="348">
                  <c:v>50.43598612982166</c:v>
                </c:pt>
                <c:pt idx="349">
                  <c:v>59.47990545696763</c:v>
                </c:pt>
                <c:pt idx="350">
                  <c:v>91.001274122696</c:v>
                </c:pt>
                <c:pt idx="351">
                  <c:v>82.72056380072195</c:v>
                </c:pt>
                <c:pt idx="352">
                  <c:v>0.0</c:v>
                </c:pt>
                <c:pt idx="353">
                  <c:v>51.26502528927481</c:v>
                </c:pt>
                <c:pt idx="354">
                  <c:v>67.91129293163182</c:v>
                </c:pt>
                <c:pt idx="355">
                  <c:v>76.78421510856874</c:v>
                </c:pt>
                <c:pt idx="356">
                  <c:v>65.46356120026776</c:v>
                </c:pt>
                <c:pt idx="357">
                  <c:v>65.90030342274245</c:v>
                </c:pt>
                <c:pt idx="358">
                  <c:v>70.28553943324067</c:v>
                </c:pt>
                <c:pt idx="359">
                  <c:v>0.0</c:v>
                </c:pt>
                <c:pt idx="360">
                  <c:v>97.97409727452848</c:v>
                </c:pt>
                <c:pt idx="361">
                  <c:v>74.02820452173256</c:v>
                </c:pt>
                <c:pt idx="362">
                  <c:v>79.3969737781115</c:v>
                </c:pt>
                <c:pt idx="363">
                  <c:v>0.0</c:v>
                </c:pt>
                <c:pt idx="364">
                  <c:v>73.33317855834244</c:v>
                </c:pt>
                <c:pt idx="365">
                  <c:v>65.42022964794226</c:v>
                </c:pt>
                <c:pt idx="366">
                  <c:v>81.14970312529038</c:v>
                </c:pt>
                <c:pt idx="367">
                  <c:v>64.59290737318565</c:v>
                </c:pt>
                <c:pt idx="368">
                  <c:v>76.20545342802138</c:v>
                </c:pt>
                <c:pt idx="369">
                  <c:v>69.50064909973646</c:v>
                </c:pt>
                <c:pt idx="370">
                  <c:v>68.5826157803978</c:v>
                </c:pt>
                <c:pt idx="371">
                  <c:v>69.34776656217343</c:v>
                </c:pt>
                <c:pt idx="372">
                  <c:v>56.91386931808093</c:v>
                </c:pt>
                <c:pt idx="373">
                  <c:v>71.2403184246001</c:v>
                </c:pt>
                <c:pt idx="374">
                  <c:v>67.11927324145555</c:v>
                </c:pt>
                <c:pt idx="375">
                  <c:v>0.0</c:v>
                </c:pt>
                <c:pt idx="376">
                  <c:v>53.43182659431744</c:v>
                </c:pt>
                <c:pt idx="377">
                  <c:v>77.90384413463478</c:v>
                </c:pt>
                <c:pt idx="378">
                  <c:v>54.57024233178696</c:v>
                </c:pt>
                <c:pt idx="379">
                  <c:v>67.77172412831312</c:v>
                </c:pt>
                <c:pt idx="380">
                  <c:v>0.0</c:v>
                </c:pt>
                <c:pt idx="381">
                  <c:v>88.24762835928622</c:v>
                </c:pt>
                <c:pt idx="382">
                  <c:v>73.58492270389364</c:v>
                </c:pt>
                <c:pt idx="383">
                  <c:v>67.28882905116313</c:v>
                </c:pt>
                <c:pt idx="384">
                  <c:v>44.77501662408163</c:v>
                </c:pt>
                <c:pt idx="385">
                  <c:v>91.08241127013838</c:v>
                </c:pt>
                <c:pt idx="386">
                  <c:v>71.33374805610836</c:v>
                </c:pt>
                <c:pt idx="387">
                  <c:v>74.70131756977414</c:v>
                </c:pt>
                <c:pt idx="388">
                  <c:v>60.76731872450056</c:v>
                </c:pt>
                <c:pt idx="389">
                  <c:v>0.0</c:v>
                </c:pt>
                <c:pt idx="390">
                  <c:v>81.01894184697831</c:v>
                </c:pt>
                <c:pt idx="391">
                  <c:v>78.25687841801529</c:v>
                </c:pt>
                <c:pt idx="392">
                  <c:v>0.0</c:v>
                </c:pt>
                <c:pt idx="393">
                  <c:v>73.17238752602327</c:v>
                </c:pt>
                <c:pt idx="394">
                  <c:v>94.15678548387808</c:v>
                </c:pt>
                <c:pt idx="395">
                  <c:v>91.15464050491218</c:v>
                </c:pt>
                <c:pt idx="396">
                  <c:v>38.55747709856895</c:v>
                </c:pt>
                <c:pt idx="397">
                  <c:v>42.7467701960263</c:v>
                </c:pt>
                <c:pt idx="398">
                  <c:v>67.64543267063839</c:v>
                </c:pt>
                <c:pt idx="399">
                  <c:v>26.29726768850364</c:v>
                </c:pt>
                <c:pt idx="400">
                  <c:v>0.0</c:v>
                </c:pt>
                <c:pt idx="401">
                  <c:v>50.46321263169124</c:v>
                </c:pt>
                <c:pt idx="402">
                  <c:v>53.37856214053553</c:v>
                </c:pt>
                <c:pt idx="403">
                  <c:v>68.85185454641757</c:v>
                </c:pt>
                <c:pt idx="404">
                  <c:v>43.2694301098155</c:v>
                </c:pt>
                <c:pt idx="405">
                  <c:v>39.02960104184258</c:v>
                </c:pt>
                <c:pt idx="406">
                  <c:v>67.65927707185465</c:v>
                </c:pt>
                <c:pt idx="407">
                  <c:v>0.0</c:v>
                </c:pt>
                <c:pt idx="408">
                  <c:v>65.70080747688016</c:v>
                </c:pt>
                <c:pt idx="409">
                  <c:v>0.0</c:v>
                </c:pt>
                <c:pt idx="410">
                  <c:v>74.47056173844562</c:v>
                </c:pt>
                <c:pt idx="411">
                  <c:v>84.04468144694955</c:v>
                </c:pt>
                <c:pt idx="412">
                  <c:v>67.13257358548185</c:v>
                </c:pt>
                <c:pt idx="413">
                  <c:v>99.7043376279159</c:v>
                </c:pt>
                <c:pt idx="414">
                  <c:v>98.93409441291703</c:v>
                </c:pt>
                <c:pt idx="415">
                  <c:v>80.25825855807842</c:v>
                </c:pt>
                <c:pt idx="416">
                  <c:v>0.0</c:v>
                </c:pt>
                <c:pt idx="417">
                  <c:v>79.40785898251468</c:v>
                </c:pt>
                <c:pt idx="418">
                  <c:v>91.67852705628258</c:v>
                </c:pt>
                <c:pt idx="419">
                  <c:v>71.69408452493242</c:v>
                </c:pt>
                <c:pt idx="420">
                  <c:v>90.70696800265448</c:v>
                </c:pt>
                <c:pt idx="421">
                  <c:v>96.21185312454578</c:v>
                </c:pt>
                <c:pt idx="422">
                  <c:v>79.37327765124321</c:v>
                </c:pt>
                <c:pt idx="423">
                  <c:v>67.40252661705463</c:v>
                </c:pt>
                <c:pt idx="424">
                  <c:v>80.22935767439904</c:v>
                </c:pt>
                <c:pt idx="425">
                  <c:v>58.67374519867467</c:v>
                </c:pt>
                <c:pt idx="426">
                  <c:v>91.33262737039102</c:v>
                </c:pt>
                <c:pt idx="427">
                  <c:v>104.1875472786083</c:v>
                </c:pt>
                <c:pt idx="428">
                  <c:v>80.86042369247155</c:v>
                </c:pt>
                <c:pt idx="429">
                  <c:v>82.37226527848058</c:v>
                </c:pt>
                <c:pt idx="430">
                  <c:v>90.77841460546624</c:v>
                </c:pt>
                <c:pt idx="431">
                  <c:v>66.90238131584769</c:v>
                </c:pt>
                <c:pt idx="432">
                  <c:v>60.39497055662257</c:v>
                </c:pt>
                <c:pt idx="433">
                  <c:v>77.06435027144991</c:v>
                </c:pt>
                <c:pt idx="434">
                  <c:v>83.13158170314328</c:v>
                </c:pt>
                <c:pt idx="435">
                  <c:v>87.16402610100053</c:v>
                </c:pt>
                <c:pt idx="436">
                  <c:v>67.97201983782783</c:v>
                </c:pt>
                <c:pt idx="437">
                  <c:v>63.45359035710266</c:v>
                </c:pt>
                <c:pt idx="438">
                  <c:v>63.29963040451637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63.15544267478114</c:v>
                </c:pt>
                <c:pt idx="443">
                  <c:v>0.0</c:v>
                </c:pt>
                <c:pt idx="444">
                  <c:v>50.63847332094584</c:v>
                </c:pt>
                <c:pt idx="445">
                  <c:v>0.0</c:v>
                </c:pt>
                <c:pt idx="446">
                  <c:v>92.22966949289973</c:v>
                </c:pt>
                <c:pt idx="447">
                  <c:v>73.61133551784812</c:v>
                </c:pt>
                <c:pt idx="448">
                  <c:v>0.0</c:v>
                </c:pt>
                <c:pt idx="449">
                  <c:v>67.20602166565993</c:v>
                </c:pt>
                <c:pt idx="450">
                  <c:v>0.0</c:v>
                </c:pt>
                <c:pt idx="451">
                  <c:v>72.7173712121419</c:v>
                </c:pt>
                <c:pt idx="452">
                  <c:v>0.0</c:v>
                </c:pt>
                <c:pt idx="453">
                  <c:v>70.04144942209443</c:v>
                </c:pt>
                <c:pt idx="454">
                  <c:v>62.68162639956239</c:v>
                </c:pt>
                <c:pt idx="455">
                  <c:v>65.59756348719595</c:v>
                </c:pt>
                <c:pt idx="456">
                  <c:v>94.15806177046247</c:v>
                </c:pt>
                <c:pt idx="457">
                  <c:v>99.85324599579375</c:v>
                </c:pt>
                <c:pt idx="458">
                  <c:v>0.0</c:v>
                </c:pt>
                <c:pt idx="459">
                  <c:v>85.01280330022218</c:v>
                </c:pt>
                <c:pt idx="460">
                  <c:v>86.49543611954412</c:v>
                </c:pt>
                <c:pt idx="461">
                  <c:v>93.28730641285024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67.85244805547926</c:v>
                </c:pt>
                <c:pt idx="466">
                  <c:v>0.0</c:v>
                </c:pt>
                <c:pt idx="467">
                  <c:v>99.48750671454994</c:v>
                </c:pt>
                <c:pt idx="468">
                  <c:v>75.45686456569352</c:v>
                </c:pt>
                <c:pt idx="469">
                  <c:v>83.30234216081554</c:v>
                </c:pt>
                <c:pt idx="470">
                  <c:v>64.68783860421055</c:v>
                </c:pt>
                <c:pt idx="471">
                  <c:v>0.0</c:v>
                </c:pt>
                <c:pt idx="472">
                  <c:v>75.07400956707637</c:v>
                </c:pt>
                <c:pt idx="473">
                  <c:v>67.34350404765811</c:v>
                </c:pt>
                <c:pt idx="474">
                  <c:v>63.06540636332433</c:v>
                </c:pt>
                <c:pt idx="475">
                  <c:v>68.11107779144326</c:v>
                </c:pt>
                <c:pt idx="476">
                  <c:v>45.91899866011001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62.7645300927099</c:v>
                </c:pt>
                <c:pt idx="481">
                  <c:v>98.8140595039877</c:v>
                </c:pt>
                <c:pt idx="482">
                  <c:v>95.85577201276624</c:v>
                </c:pt>
                <c:pt idx="483">
                  <c:v>54.14917234600002</c:v>
                </c:pt>
                <c:pt idx="484">
                  <c:v>60.81200314261428</c:v>
                </c:pt>
                <c:pt idx="485">
                  <c:v>90.96263004868602</c:v>
                </c:pt>
                <c:pt idx="486">
                  <c:v>75.56714783893489</c:v>
                </c:pt>
                <c:pt idx="487">
                  <c:v>77.83256796583636</c:v>
                </c:pt>
                <c:pt idx="488">
                  <c:v>87.36672282463489</c:v>
                </c:pt>
                <c:pt idx="489">
                  <c:v>0.0</c:v>
                </c:pt>
                <c:pt idx="490">
                  <c:v>94.98591433208176</c:v>
                </c:pt>
                <c:pt idx="491">
                  <c:v>95.67716623851453</c:v>
                </c:pt>
                <c:pt idx="492">
                  <c:v>52.84476716305936</c:v>
                </c:pt>
                <c:pt idx="493">
                  <c:v>96.34194624522646</c:v>
                </c:pt>
                <c:pt idx="494">
                  <c:v>80.74836235146056</c:v>
                </c:pt>
                <c:pt idx="495">
                  <c:v>73.5235756835352</c:v>
                </c:pt>
                <c:pt idx="496">
                  <c:v>78.77927179168348</c:v>
                </c:pt>
                <c:pt idx="497">
                  <c:v>63.55709353319157</c:v>
                </c:pt>
                <c:pt idx="498">
                  <c:v>0.0</c:v>
                </c:pt>
                <c:pt idx="499">
                  <c:v>67.68319371216708</c:v>
                </c:pt>
                <c:pt idx="500">
                  <c:v>88.4172471707365</c:v>
                </c:pt>
                <c:pt idx="501">
                  <c:v>84.15540154887007</c:v>
                </c:pt>
                <c:pt idx="502">
                  <c:v>0.0</c:v>
                </c:pt>
                <c:pt idx="503">
                  <c:v>90.83092440213341</c:v>
                </c:pt>
                <c:pt idx="504">
                  <c:v>81.16770026643458</c:v>
                </c:pt>
                <c:pt idx="505">
                  <c:v>94.1494841915906</c:v>
                </c:pt>
                <c:pt idx="506">
                  <c:v>102.8145667243885</c:v>
                </c:pt>
                <c:pt idx="507">
                  <c:v>74.83567485604166</c:v>
                </c:pt>
                <c:pt idx="508">
                  <c:v>86.5618574696715</c:v>
                </c:pt>
                <c:pt idx="509">
                  <c:v>73.14918250095957</c:v>
                </c:pt>
                <c:pt idx="510">
                  <c:v>60.30912006774328</c:v>
                </c:pt>
                <c:pt idx="511">
                  <c:v>71.79635900906491</c:v>
                </c:pt>
                <c:pt idx="512">
                  <c:v>101.0065859165566</c:v>
                </c:pt>
                <c:pt idx="513">
                  <c:v>96.78146547246231</c:v>
                </c:pt>
                <c:pt idx="514">
                  <c:v>71.3136631302282</c:v>
                </c:pt>
                <c:pt idx="515">
                  <c:v>100.0657049858115</c:v>
                </c:pt>
                <c:pt idx="516">
                  <c:v>72.03596279198055</c:v>
                </c:pt>
                <c:pt idx="517">
                  <c:v>107.9609380779849</c:v>
                </c:pt>
                <c:pt idx="518">
                  <c:v>87.26551027545078</c:v>
                </c:pt>
                <c:pt idx="519">
                  <c:v>79.8140950298429</c:v>
                </c:pt>
                <c:pt idx="520">
                  <c:v>98.34069683905715</c:v>
                </c:pt>
                <c:pt idx="521">
                  <c:v>63.16619594249984</c:v>
                </c:pt>
                <c:pt idx="522">
                  <c:v>59.65042225836687</c:v>
                </c:pt>
                <c:pt idx="523">
                  <c:v>74.56509553874255</c:v>
                </c:pt>
                <c:pt idx="524">
                  <c:v>78.14700443983366</c:v>
                </c:pt>
                <c:pt idx="525">
                  <c:v>0.0</c:v>
                </c:pt>
                <c:pt idx="526">
                  <c:v>98.66403627511668</c:v>
                </c:pt>
                <c:pt idx="527">
                  <c:v>82.4045745462029</c:v>
                </c:pt>
                <c:pt idx="528">
                  <c:v>0.0</c:v>
                </c:pt>
                <c:pt idx="529">
                  <c:v>74.62130581377308</c:v>
                </c:pt>
                <c:pt idx="530">
                  <c:v>88.51754110717478</c:v>
                </c:pt>
                <c:pt idx="531">
                  <c:v>50.61130658591355</c:v>
                </c:pt>
                <c:pt idx="532">
                  <c:v>56.88546730874645</c:v>
                </c:pt>
                <c:pt idx="533">
                  <c:v>71.9891805476975</c:v>
                </c:pt>
                <c:pt idx="534">
                  <c:v>63.68837345200697</c:v>
                </c:pt>
                <c:pt idx="535">
                  <c:v>63.63414405079911</c:v>
                </c:pt>
                <c:pt idx="536">
                  <c:v>54.43973071525767</c:v>
                </c:pt>
                <c:pt idx="537">
                  <c:v>79.82601406612385</c:v>
                </c:pt>
                <c:pt idx="538">
                  <c:v>87.36811032827556</c:v>
                </c:pt>
                <c:pt idx="539">
                  <c:v>0.0</c:v>
                </c:pt>
                <c:pt idx="540">
                  <c:v>91.65173078902278</c:v>
                </c:pt>
                <c:pt idx="541">
                  <c:v>73.27734891663115</c:v>
                </c:pt>
                <c:pt idx="542">
                  <c:v>67.01560930531185</c:v>
                </c:pt>
                <c:pt idx="543">
                  <c:v>56.49797615116548</c:v>
                </c:pt>
                <c:pt idx="544">
                  <c:v>92.75616283404464</c:v>
                </c:pt>
                <c:pt idx="545">
                  <c:v>80.85473232125835</c:v>
                </c:pt>
                <c:pt idx="546">
                  <c:v>77.59860528716383</c:v>
                </c:pt>
                <c:pt idx="547">
                  <c:v>56.08401157334989</c:v>
                </c:pt>
                <c:pt idx="548">
                  <c:v>0.0</c:v>
                </c:pt>
                <c:pt idx="549">
                  <c:v>61.16377011125906</c:v>
                </c:pt>
                <c:pt idx="550">
                  <c:v>0.0</c:v>
                </c:pt>
                <c:pt idx="551">
                  <c:v>91.48261415173967</c:v>
                </c:pt>
                <c:pt idx="552">
                  <c:v>89.7795226789436</c:v>
                </c:pt>
                <c:pt idx="553">
                  <c:v>82.28166745223086</c:v>
                </c:pt>
                <c:pt idx="554">
                  <c:v>130.9869921001275</c:v>
                </c:pt>
                <c:pt idx="555">
                  <c:v>83.9133284195876</c:v>
                </c:pt>
                <c:pt idx="556">
                  <c:v>77.56427488737148</c:v>
                </c:pt>
                <c:pt idx="557">
                  <c:v>84.50403253810767</c:v>
                </c:pt>
                <c:pt idx="558">
                  <c:v>69.66946594780061</c:v>
                </c:pt>
                <c:pt idx="559">
                  <c:v>109.3034149492378</c:v>
                </c:pt>
                <c:pt idx="560">
                  <c:v>82.29612325459953</c:v>
                </c:pt>
                <c:pt idx="561">
                  <c:v>69.53496701626015</c:v>
                </c:pt>
                <c:pt idx="562">
                  <c:v>99.83525318303811</c:v>
                </c:pt>
                <c:pt idx="563">
                  <c:v>99.10767696826374</c:v>
                </c:pt>
                <c:pt idx="564">
                  <c:v>80.97109325230694</c:v>
                </c:pt>
                <c:pt idx="565">
                  <c:v>63.60209930050246</c:v>
                </c:pt>
                <c:pt idx="566">
                  <c:v>55.77029062321514</c:v>
                </c:pt>
                <c:pt idx="567">
                  <c:v>58.80228419919434</c:v>
                </c:pt>
                <c:pt idx="568">
                  <c:v>48.89310752465895</c:v>
                </c:pt>
                <c:pt idx="569">
                  <c:v>66.59422095401724</c:v>
                </c:pt>
                <c:pt idx="570">
                  <c:v>63.88045928007732</c:v>
                </c:pt>
                <c:pt idx="571">
                  <c:v>78.34010299885462</c:v>
                </c:pt>
                <c:pt idx="572">
                  <c:v>60.02729937362657</c:v>
                </c:pt>
                <c:pt idx="573">
                  <c:v>62.06195357202996</c:v>
                </c:pt>
                <c:pt idx="574">
                  <c:v>71.46661218226181</c:v>
                </c:pt>
                <c:pt idx="575">
                  <c:v>71.34779367234544</c:v>
                </c:pt>
                <c:pt idx="576">
                  <c:v>72.24464332127897</c:v>
                </c:pt>
                <c:pt idx="577">
                  <c:v>96.25682867222966</c:v>
                </c:pt>
                <c:pt idx="578">
                  <c:v>80.022537851341</c:v>
                </c:pt>
                <c:pt idx="579">
                  <c:v>77.85229238509552</c:v>
                </c:pt>
                <c:pt idx="580">
                  <c:v>92.64664013246848</c:v>
                </c:pt>
                <c:pt idx="581">
                  <c:v>83.76101529480112</c:v>
                </c:pt>
                <c:pt idx="582">
                  <c:v>0.0</c:v>
                </c:pt>
                <c:pt idx="583">
                  <c:v>73.62516321368503</c:v>
                </c:pt>
                <c:pt idx="584">
                  <c:v>83.00762445714266</c:v>
                </c:pt>
                <c:pt idx="585">
                  <c:v>103.0263108761547</c:v>
                </c:pt>
                <c:pt idx="586">
                  <c:v>106.6347708790799</c:v>
                </c:pt>
                <c:pt idx="587">
                  <c:v>99.57997957859138</c:v>
                </c:pt>
                <c:pt idx="588">
                  <c:v>0.0</c:v>
                </c:pt>
                <c:pt idx="589">
                  <c:v>67.77302480936806</c:v>
                </c:pt>
                <c:pt idx="590">
                  <c:v>65.80683158693809</c:v>
                </c:pt>
                <c:pt idx="591">
                  <c:v>41.14559316659865</c:v>
                </c:pt>
                <c:pt idx="592">
                  <c:v>47.36448541453086</c:v>
                </c:pt>
                <c:pt idx="593">
                  <c:v>70.56293896289998</c:v>
                </c:pt>
                <c:pt idx="594">
                  <c:v>61.98595052006957</c:v>
                </c:pt>
                <c:pt idx="595">
                  <c:v>0.0</c:v>
                </c:pt>
                <c:pt idx="596">
                  <c:v>0.0</c:v>
                </c:pt>
                <c:pt idx="597">
                  <c:v>72.72843535056144</c:v>
                </c:pt>
                <c:pt idx="598">
                  <c:v>72.35786342279958</c:v>
                </c:pt>
                <c:pt idx="599">
                  <c:v>95.16188311275344</c:v>
                </c:pt>
                <c:pt idx="600">
                  <c:v>64.79161579567897</c:v>
                </c:pt>
                <c:pt idx="601">
                  <c:v>90.99576490891905</c:v>
                </c:pt>
                <c:pt idx="602">
                  <c:v>73.9352336362524</c:v>
                </c:pt>
                <c:pt idx="603">
                  <c:v>93.17622121136115</c:v>
                </c:pt>
                <c:pt idx="604">
                  <c:v>0.0</c:v>
                </c:pt>
                <c:pt idx="605">
                  <c:v>73.73862451201895</c:v>
                </c:pt>
                <c:pt idx="606">
                  <c:v>89.47116275002082</c:v>
                </c:pt>
                <c:pt idx="607">
                  <c:v>98.80505654300252</c:v>
                </c:pt>
                <c:pt idx="608">
                  <c:v>108.7377073212373</c:v>
                </c:pt>
                <c:pt idx="609">
                  <c:v>93.93183663047964</c:v>
                </c:pt>
                <c:pt idx="610">
                  <c:v>97.60685399311988</c:v>
                </c:pt>
                <c:pt idx="611">
                  <c:v>92.43843571288463</c:v>
                </c:pt>
                <c:pt idx="612">
                  <c:v>44.09890856919996</c:v>
                </c:pt>
                <c:pt idx="613">
                  <c:v>52.9957748956453</c:v>
                </c:pt>
                <c:pt idx="614">
                  <c:v>35.58176330371942</c:v>
                </c:pt>
                <c:pt idx="615">
                  <c:v>40.66843147109797</c:v>
                </c:pt>
                <c:pt idx="616">
                  <c:v>50.33314159207048</c:v>
                </c:pt>
                <c:pt idx="617">
                  <c:v>0.0</c:v>
                </c:pt>
                <c:pt idx="618">
                  <c:v>42.26358059478734</c:v>
                </c:pt>
                <c:pt idx="619">
                  <c:v>49.15912018396427</c:v>
                </c:pt>
                <c:pt idx="620">
                  <c:v>41.8246552174391</c:v>
                </c:pt>
                <c:pt idx="621">
                  <c:v>0.0</c:v>
                </c:pt>
                <c:pt idx="622">
                  <c:v>41.74963524369784</c:v>
                </c:pt>
                <c:pt idx="623">
                  <c:v>43.21313664133451</c:v>
                </c:pt>
                <c:pt idx="624">
                  <c:v>43.747184206295</c:v>
                </c:pt>
                <c:pt idx="625">
                  <c:v>46.29371764107584</c:v>
                </c:pt>
                <c:pt idx="626">
                  <c:v>0.0</c:v>
                </c:pt>
                <c:pt idx="627">
                  <c:v>39.62655080242726</c:v>
                </c:pt>
                <c:pt idx="628">
                  <c:v>53.9022082383931</c:v>
                </c:pt>
                <c:pt idx="629">
                  <c:v>70.16911138828294</c:v>
                </c:pt>
                <c:pt idx="630">
                  <c:v>57.04723548516601</c:v>
                </c:pt>
                <c:pt idx="631">
                  <c:v>53.07101857969413</c:v>
                </c:pt>
                <c:pt idx="632">
                  <c:v>40.82042526874712</c:v>
                </c:pt>
                <c:pt idx="633">
                  <c:v>67.95752902447682</c:v>
                </c:pt>
                <c:pt idx="634">
                  <c:v>57.47783714021164</c:v>
                </c:pt>
                <c:pt idx="635">
                  <c:v>36.90236208124367</c:v>
                </c:pt>
                <c:pt idx="636">
                  <c:v>40.9997730743785</c:v>
                </c:pt>
                <c:pt idx="637">
                  <c:v>0.0</c:v>
                </c:pt>
                <c:pt idx="638">
                  <c:v>45.81981826258993</c:v>
                </c:pt>
                <c:pt idx="639">
                  <c:v>41.15282059295813</c:v>
                </c:pt>
                <c:pt idx="640">
                  <c:v>36.78358876597631</c:v>
                </c:pt>
                <c:pt idx="641">
                  <c:v>42.06042568220661</c:v>
                </c:pt>
                <c:pt idx="642">
                  <c:v>36.55023395047737</c:v>
                </c:pt>
                <c:pt idx="643">
                  <c:v>38.05381930256748</c:v>
                </c:pt>
                <c:pt idx="644">
                  <c:v>28.26937682593978</c:v>
                </c:pt>
                <c:pt idx="645">
                  <c:v>40.72246992442631</c:v>
                </c:pt>
                <c:pt idx="646">
                  <c:v>35.02845607350052</c:v>
                </c:pt>
                <c:pt idx="647">
                  <c:v>49.59004505775232</c:v>
                </c:pt>
                <c:pt idx="648">
                  <c:v>51.77466340313381</c:v>
                </c:pt>
                <c:pt idx="649">
                  <c:v>33.40463486782888</c:v>
                </c:pt>
                <c:pt idx="650">
                  <c:v>41.43579370960394</c:v>
                </c:pt>
                <c:pt idx="651">
                  <c:v>46.98416004427246</c:v>
                </c:pt>
                <c:pt idx="652">
                  <c:v>43.31144577806744</c:v>
                </c:pt>
                <c:pt idx="653">
                  <c:v>50.0421505644933</c:v>
                </c:pt>
                <c:pt idx="654">
                  <c:v>36.65313983931676</c:v>
                </c:pt>
                <c:pt idx="655">
                  <c:v>45.31139736928392</c:v>
                </c:pt>
                <c:pt idx="656">
                  <c:v>0.0</c:v>
                </c:pt>
                <c:pt idx="657">
                  <c:v>61.64011306659682</c:v>
                </c:pt>
                <c:pt idx="658">
                  <c:v>68.3075166500255</c:v>
                </c:pt>
                <c:pt idx="659">
                  <c:v>47.41234273335642</c:v>
                </c:pt>
                <c:pt idx="660">
                  <c:v>31.1052174590551</c:v>
                </c:pt>
                <c:pt idx="661">
                  <c:v>0.0</c:v>
                </c:pt>
                <c:pt idx="662">
                  <c:v>47.29699275920688</c:v>
                </c:pt>
                <c:pt idx="663">
                  <c:v>42.36381148547527</c:v>
                </c:pt>
                <c:pt idx="664">
                  <c:v>58.25950395997684</c:v>
                </c:pt>
                <c:pt idx="665">
                  <c:v>43.04497123359838</c:v>
                </c:pt>
                <c:pt idx="666">
                  <c:v>44.2315709481049</c:v>
                </c:pt>
                <c:pt idx="667">
                  <c:v>38.19107511303939</c:v>
                </c:pt>
                <c:pt idx="668">
                  <c:v>48.84884081516719</c:v>
                </c:pt>
                <c:pt idx="669">
                  <c:v>42.60427910668125</c:v>
                </c:pt>
                <c:pt idx="670">
                  <c:v>42.89218670436514</c:v>
                </c:pt>
                <c:pt idx="671">
                  <c:v>47.08626709331162</c:v>
                </c:pt>
                <c:pt idx="672">
                  <c:v>51.65330925257628</c:v>
                </c:pt>
                <c:pt idx="673">
                  <c:v>0.0</c:v>
                </c:pt>
                <c:pt idx="674">
                  <c:v>45.70455951046758</c:v>
                </c:pt>
                <c:pt idx="675">
                  <c:v>41.0216819498288</c:v>
                </c:pt>
                <c:pt idx="676">
                  <c:v>47.989594804772</c:v>
                </c:pt>
                <c:pt idx="677">
                  <c:v>36.85977538696409</c:v>
                </c:pt>
                <c:pt idx="678">
                  <c:v>38.69033488324639</c:v>
                </c:pt>
                <c:pt idx="679">
                  <c:v>30.83461639666848</c:v>
                </c:pt>
                <c:pt idx="680">
                  <c:v>50.10687126294646</c:v>
                </c:pt>
                <c:pt idx="681">
                  <c:v>27.60270272108369</c:v>
                </c:pt>
                <c:pt idx="682">
                  <c:v>38.52057242916438</c:v>
                </c:pt>
                <c:pt idx="683">
                  <c:v>54.31090364187235</c:v>
                </c:pt>
                <c:pt idx="684">
                  <c:v>47.7870909306021</c:v>
                </c:pt>
                <c:pt idx="685">
                  <c:v>39.063850413332</c:v>
                </c:pt>
                <c:pt idx="686">
                  <c:v>46.62277574779881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77600"/>
        <c:axId val="532379232"/>
      </c:scatterChart>
      <c:valAx>
        <c:axId val="53237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79232"/>
        <c:crosses val="autoZero"/>
        <c:crossBetween val="midCat"/>
      </c:valAx>
      <c:valAx>
        <c:axId val="5323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7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Aerial Root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'1_QTL_AllFamilies'!$S$2:$S$688</c:f>
              <c:numCache>
                <c:formatCode>0.00</c:formatCode>
                <c:ptCount val="687"/>
                <c:pt idx="0">
                  <c:v>1.666666666666667</c:v>
                </c:pt>
                <c:pt idx="1">
                  <c:v>1.666666666666667</c:v>
                </c:pt>
                <c:pt idx="2">
                  <c:v>2.333333333333333</c:v>
                </c:pt>
                <c:pt idx="3">
                  <c:v>3.666666666666666</c:v>
                </c:pt>
                <c:pt idx="4">
                  <c:v>4.0</c:v>
                </c:pt>
                <c:pt idx="5">
                  <c:v>11.33333333333333</c:v>
                </c:pt>
                <c:pt idx="6">
                  <c:v>4.333333333333332</c:v>
                </c:pt>
                <c:pt idx="7">
                  <c:v>2.0</c:v>
                </c:pt>
                <c:pt idx="8">
                  <c:v>5.0</c:v>
                </c:pt>
                <c:pt idx="9">
                  <c:v>3.666666666666666</c:v>
                </c:pt>
                <c:pt idx="10">
                  <c:v>4.333333333333332</c:v>
                </c:pt>
                <c:pt idx="11">
                  <c:v>5.333333333333332</c:v>
                </c:pt>
                <c:pt idx="12">
                  <c:v>3.0</c:v>
                </c:pt>
                <c:pt idx="13">
                  <c:v>2.333333333333333</c:v>
                </c:pt>
                <c:pt idx="14">
                  <c:v>0.0</c:v>
                </c:pt>
                <c:pt idx="15">
                  <c:v>1.333333333333333</c:v>
                </c:pt>
                <c:pt idx="16">
                  <c:v>3.333333333333333</c:v>
                </c:pt>
                <c:pt idx="17">
                  <c:v>0.0</c:v>
                </c:pt>
                <c:pt idx="18">
                  <c:v>0.333333333333333</c:v>
                </c:pt>
                <c:pt idx="19">
                  <c:v>3.0</c:v>
                </c:pt>
                <c:pt idx="20">
                  <c:v>0.0</c:v>
                </c:pt>
                <c:pt idx="21">
                  <c:v>1.333333333333333</c:v>
                </c:pt>
                <c:pt idx="22">
                  <c:v>2.333333333333333</c:v>
                </c:pt>
                <c:pt idx="23">
                  <c:v>8.666666666666665</c:v>
                </c:pt>
                <c:pt idx="24">
                  <c:v>1.333333333333333</c:v>
                </c:pt>
                <c:pt idx="25">
                  <c:v>4.0</c:v>
                </c:pt>
                <c:pt idx="26">
                  <c:v>2.333333333333333</c:v>
                </c:pt>
                <c:pt idx="27">
                  <c:v>4.0</c:v>
                </c:pt>
                <c:pt idx="28">
                  <c:v>1.0</c:v>
                </c:pt>
                <c:pt idx="29">
                  <c:v>3.333333333333333</c:v>
                </c:pt>
                <c:pt idx="30">
                  <c:v>3.0</c:v>
                </c:pt>
                <c:pt idx="31">
                  <c:v>3.666666666666666</c:v>
                </c:pt>
                <c:pt idx="32">
                  <c:v>0.0</c:v>
                </c:pt>
                <c:pt idx="33">
                  <c:v>5.333333333333332</c:v>
                </c:pt>
                <c:pt idx="34">
                  <c:v>1.333333333333333</c:v>
                </c:pt>
                <c:pt idx="35">
                  <c:v>4.666666666666667</c:v>
                </c:pt>
                <c:pt idx="36">
                  <c:v>3.333333333333333</c:v>
                </c:pt>
                <c:pt idx="37">
                  <c:v>0.0</c:v>
                </c:pt>
                <c:pt idx="38">
                  <c:v>5.666666666666667</c:v>
                </c:pt>
                <c:pt idx="39">
                  <c:v>4.333333333333332</c:v>
                </c:pt>
                <c:pt idx="40">
                  <c:v>7.0</c:v>
                </c:pt>
                <c:pt idx="41">
                  <c:v>3.0</c:v>
                </c:pt>
                <c:pt idx="42">
                  <c:v>1.666666666666667</c:v>
                </c:pt>
                <c:pt idx="43">
                  <c:v>7.333333333333332</c:v>
                </c:pt>
                <c:pt idx="44">
                  <c:v>1.0</c:v>
                </c:pt>
                <c:pt idx="45">
                  <c:v>3.666666666666666</c:v>
                </c:pt>
                <c:pt idx="46">
                  <c:v>4.333333333333332</c:v>
                </c:pt>
                <c:pt idx="47">
                  <c:v>2.666666666666666</c:v>
                </c:pt>
                <c:pt idx="48">
                  <c:v>3.333333333333333</c:v>
                </c:pt>
                <c:pt idx="49">
                  <c:v>7.666666666666667</c:v>
                </c:pt>
                <c:pt idx="50">
                  <c:v>2.333333333333333</c:v>
                </c:pt>
                <c:pt idx="51">
                  <c:v>1.333333333333333</c:v>
                </c:pt>
                <c:pt idx="52">
                  <c:v>10.0</c:v>
                </c:pt>
                <c:pt idx="53">
                  <c:v>2.666666666666666</c:v>
                </c:pt>
                <c:pt idx="54">
                  <c:v>0.0</c:v>
                </c:pt>
                <c:pt idx="55">
                  <c:v>2.666666666666666</c:v>
                </c:pt>
                <c:pt idx="56">
                  <c:v>2.0</c:v>
                </c:pt>
                <c:pt idx="57">
                  <c:v>0.0</c:v>
                </c:pt>
                <c:pt idx="58">
                  <c:v>2.333333333333333</c:v>
                </c:pt>
                <c:pt idx="59">
                  <c:v>1.0</c:v>
                </c:pt>
                <c:pt idx="60">
                  <c:v>6.0</c:v>
                </c:pt>
                <c:pt idx="61">
                  <c:v>4.0</c:v>
                </c:pt>
                <c:pt idx="62">
                  <c:v>1.333333333333333</c:v>
                </c:pt>
                <c:pt idx="63">
                  <c:v>1.666666666666667</c:v>
                </c:pt>
                <c:pt idx="64">
                  <c:v>2.666666666666666</c:v>
                </c:pt>
                <c:pt idx="65">
                  <c:v>3.333333333333333</c:v>
                </c:pt>
                <c:pt idx="66">
                  <c:v>1.666666666666667</c:v>
                </c:pt>
                <c:pt idx="67">
                  <c:v>5.0</c:v>
                </c:pt>
                <c:pt idx="68">
                  <c:v>10.33333333333333</c:v>
                </c:pt>
                <c:pt idx="69">
                  <c:v>5.0</c:v>
                </c:pt>
                <c:pt idx="70">
                  <c:v>1.333333333333333</c:v>
                </c:pt>
                <c:pt idx="71">
                  <c:v>1.0</c:v>
                </c:pt>
                <c:pt idx="72">
                  <c:v>2.333333333333333</c:v>
                </c:pt>
                <c:pt idx="73">
                  <c:v>0.0</c:v>
                </c:pt>
                <c:pt idx="74">
                  <c:v>3.5</c:v>
                </c:pt>
                <c:pt idx="75">
                  <c:v>3.333333333333333</c:v>
                </c:pt>
                <c:pt idx="76">
                  <c:v>2.333333333333333</c:v>
                </c:pt>
                <c:pt idx="77">
                  <c:v>3.666666666666666</c:v>
                </c:pt>
                <c:pt idx="78">
                  <c:v>3.0</c:v>
                </c:pt>
                <c:pt idx="79">
                  <c:v>1.0</c:v>
                </c:pt>
                <c:pt idx="80">
                  <c:v>0.0</c:v>
                </c:pt>
                <c:pt idx="81">
                  <c:v>3.333333333333333</c:v>
                </c:pt>
                <c:pt idx="82">
                  <c:v>0.333333333333333</c:v>
                </c:pt>
                <c:pt idx="83">
                  <c:v>0.666666666666667</c:v>
                </c:pt>
                <c:pt idx="84">
                  <c:v>3.333333333333333</c:v>
                </c:pt>
                <c:pt idx="85">
                  <c:v>3.333333333333333</c:v>
                </c:pt>
                <c:pt idx="86">
                  <c:v>2.333333333333333</c:v>
                </c:pt>
                <c:pt idx="87">
                  <c:v>11.33333333333333</c:v>
                </c:pt>
                <c:pt idx="88">
                  <c:v>2.0</c:v>
                </c:pt>
                <c:pt idx="89">
                  <c:v>3.0</c:v>
                </c:pt>
                <c:pt idx="90">
                  <c:v>0.0</c:v>
                </c:pt>
                <c:pt idx="91">
                  <c:v>8.333333333333333</c:v>
                </c:pt>
                <c:pt idx="92">
                  <c:v>4.666666666666667</c:v>
                </c:pt>
                <c:pt idx="93">
                  <c:v>2.333333333333333</c:v>
                </c:pt>
                <c:pt idx="94">
                  <c:v>3.666666666666666</c:v>
                </c:pt>
                <c:pt idx="95">
                  <c:v>0.333333333333333</c:v>
                </c:pt>
                <c:pt idx="96">
                  <c:v>4.0</c:v>
                </c:pt>
                <c:pt idx="97">
                  <c:v>2.333333333333333</c:v>
                </c:pt>
                <c:pt idx="98">
                  <c:v>4.0</c:v>
                </c:pt>
                <c:pt idx="99">
                  <c:v>5.0</c:v>
                </c:pt>
                <c:pt idx="100">
                  <c:v>1.666666666666667</c:v>
                </c:pt>
                <c:pt idx="101">
                  <c:v>4.333333333333332</c:v>
                </c:pt>
                <c:pt idx="102">
                  <c:v>5.666666666666667</c:v>
                </c:pt>
                <c:pt idx="103">
                  <c:v>2.333333333333333</c:v>
                </c:pt>
                <c:pt idx="104">
                  <c:v>4.0</c:v>
                </c:pt>
                <c:pt idx="105">
                  <c:v>7.0</c:v>
                </c:pt>
                <c:pt idx="106">
                  <c:v>0.666666666666667</c:v>
                </c:pt>
                <c:pt idx="107">
                  <c:v>4.333333333333332</c:v>
                </c:pt>
                <c:pt idx="108">
                  <c:v>3.666666666666666</c:v>
                </c:pt>
                <c:pt idx="109">
                  <c:v>12.66666666666667</c:v>
                </c:pt>
                <c:pt idx="110">
                  <c:v>1.333333333333333</c:v>
                </c:pt>
                <c:pt idx="111">
                  <c:v>5.0</c:v>
                </c:pt>
                <c:pt idx="112">
                  <c:v>2.666666666666666</c:v>
                </c:pt>
                <c:pt idx="113">
                  <c:v>0.0</c:v>
                </c:pt>
                <c:pt idx="114">
                  <c:v>0.0</c:v>
                </c:pt>
                <c:pt idx="115">
                  <c:v>4.333333333333332</c:v>
                </c:pt>
                <c:pt idx="116">
                  <c:v>3.0</c:v>
                </c:pt>
                <c:pt idx="117">
                  <c:v>2.666666666666666</c:v>
                </c:pt>
                <c:pt idx="118">
                  <c:v>9.333333333333333</c:v>
                </c:pt>
                <c:pt idx="119">
                  <c:v>1.666666666666667</c:v>
                </c:pt>
                <c:pt idx="120">
                  <c:v>2.0</c:v>
                </c:pt>
                <c:pt idx="121">
                  <c:v>10.66666666666667</c:v>
                </c:pt>
                <c:pt idx="122">
                  <c:v>3.0</c:v>
                </c:pt>
                <c:pt idx="123">
                  <c:v>1.666666666666667</c:v>
                </c:pt>
                <c:pt idx="124">
                  <c:v>4.0</c:v>
                </c:pt>
                <c:pt idx="125">
                  <c:v>3.0</c:v>
                </c:pt>
                <c:pt idx="126">
                  <c:v>2.333333333333333</c:v>
                </c:pt>
                <c:pt idx="127">
                  <c:v>1.0</c:v>
                </c:pt>
                <c:pt idx="128">
                  <c:v>3.666666666666666</c:v>
                </c:pt>
                <c:pt idx="129">
                  <c:v>1.0</c:v>
                </c:pt>
                <c:pt idx="130">
                  <c:v>6.0</c:v>
                </c:pt>
                <c:pt idx="131">
                  <c:v>1.0</c:v>
                </c:pt>
                <c:pt idx="132">
                  <c:v>0.666666666666667</c:v>
                </c:pt>
                <c:pt idx="133">
                  <c:v>2.333333333333333</c:v>
                </c:pt>
                <c:pt idx="134">
                  <c:v>2.666666666666666</c:v>
                </c:pt>
                <c:pt idx="135">
                  <c:v>2.0</c:v>
                </c:pt>
                <c:pt idx="136">
                  <c:v>1.333333333333333</c:v>
                </c:pt>
                <c:pt idx="137">
                  <c:v>3.333333333333333</c:v>
                </c:pt>
                <c:pt idx="138">
                  <c:v>1.333333333333333</c:v>
                </c:pt>
                <c:pt idx="139">
                  <c:v>2.666666666666666</c:v>
                </c:pt>
                <c:pt idx="140">
                  <c:v>3.333333333333333</c:v>
                </c:pt>
                <c:pt idx="141">
                  <c:v>4.666666666666667</c:v>
                </c:pt>
                <c:pt idx="142">
                  <c:v>0.666666666666667</c:v>
                </c:pt>
                <c:pt idx="143">
                  <c:v>0.333333333333333</c:v>
                </c:pt>
                <c:pt idx="144">
                  <c:v>3.666666666666666</c:v>
                </c:pt>
                <c:pt idx="145">
                  <c:v>1.666666666666667</c:v>
                </c:pt>
                <c:pt idx="146">
                  <c:v>4.666666666666667</c:v>
                </c:pt>
                <c:pt idx="147">
                  <c:v>2.666666666666666</c:v>
                </c:pt>
                <c:pt idx="148">
                  <c:v>4.0</c:v>
                </c:pt>
                <c:pt idx="149">
                  <c:v>4.0</c:v>
                </c:pt>
                <c:pt idx="150">
                  <c:v>2.0</c:v>
                </c:pt>
                <c:pt idx="151">
                  <c:v>4.333333333333332</c:v>
                </c:pt>
                <c:pt idx="152">
                  <c:v>1.0</c:v>
                </c:pt>
                <c:pt idx="153">
                  <c:v>4.666666666666667</c:v>
                </c:pt>
                <c:pt idx="154">
                  <c:v>6.333333333333332</c:v>
                </c:pt>
                <c:pt idx="155">
                  <c:v>3.333333333333333</c:v>
                </c:pt>
                <c:pt idx="156">
                  <c:v>10.33333333333333</c:v>
                </c:pt>
                <c:pt idx="157">
                  <c:v>3.0</c:v>
                </c:pt>
                <c:pt idx="158">
                  <c:v>4.5</c:v>
                </c:pt>
                <c:pt idx="159">
                  <c:v>6.0</c:v>
                </c:pt>
                <c:pt idx="160">
                  <c:v>2.0</c:v>
                </c:pt>
                <c:pt idx="161">
                  <c:v>0.666666666666667</c:v>
                </c:pt>
                <c:pt idx="162">
                  <c:v>1.0</c:v>
                </c:pt>
                <c:pt idx="163">
                  <c:v>3.0</c:v>
                </c:pt>
                <c:pt idx="164">
                  <c:v>11.33333333333333</c:v>
                </c:pt>
                <c:pt idx="165">
                  <c:v>0.0</c:v>
                </c:pt>
                <c:pt idx="166">
                  <c:v>3.333333333333333</c:v>
                </c:pt>
                <c:pt idx="167">
                  <c:v>1.0</c:v>
                </c:pt>
                <c:pt idx="168">
                  <c:v>2.666666666666666</c:v>
                </c:pt>
                <c:pt idx="169">
                  <c:v>1.0</c:v>
                </c:pt>
                <c:pt idx="170">
                  <c:v>9.333333333333333</c:v>
                </c:pt>
                <c:pt idx="171">
                  <c:v>0.666666666666667</c:v>
                </c:pt>
                <c:pt idx="172">
                  <c:v>1.0</c:v>
                </c:pt>
                <c:pt idx="173">
                  <c:v>12.0</c:v>
                </c:pt>
                <c:pt idx="174">
                  <c:v>3.666666666666666</c:v>
                </c:pt>
                <c:pt idx="175">
                  <c:v>1.333333333333333</c:v>
                </c:pt>
                <c:pt idx="176">
                  <c:v>2.333333333333333</c:v>
                </c:pt>
                <c:pt idx="177">
                  <c:v>1.666666666666667</c:v>
                </c:pt>
                <c:pt idx="178">
                  <c:v>0.666666666666667</c:v>
                </c:pt>
                <c:pt idx="179">
                  <c:v>2.0</c:v>
                </c:pt>
                <c:pt idx="180">
                  <c:v>2.0</c:v>
                </c:pt>
                <c:pt idx="181">
                  <c:v>1.666666666666667</c:v>
                </c:pt>
                <c:pt idx="182">
                  <c:v>3.333333333333333</c:v>
                </c:pt>
                <c:pt idx="183">
                  <c:v>3.0</c:v>
                </c:pt>
                <c:pt idx="184">
                  <c:v>2.333333333333333</c:v>
                </c:pt>
                <c:pt idx="185">
                  <c:v>0.0</c:v>
                </c:pt>
                <c:pt idx="186">
                  <c:v>2.0</c:v>
                </c:pt>
                <c:pt idx="187">
                  <c:v>2.333333333333333</c:v>
                </c:pt>
                <c:pt idx="188">
                  <c:v>3.0</c:v>
                </c:pt>
                <c:pt idx="189">
                  <c:v>1.666666666666667</c:v>
                </c:pt>
                <c:pt idx="190">
                  <c:v>1.0</c:v>
                </c:pt>
                <c:pt idx="191">
                  <c:v>3.333333333333333</c:v>
                </c:pt>
                <c:pt idx="192">
                  <c:v>0.0</c:v>
                </c:pt>
                <c:pt idx="193">
                  <c:v>0.0</c:v>
                </c:pt>
                <c:pt idx="194">
                  <c:v>1.0</c:v>
                </c:pt>
                <c:pt idx="195">
                  <c:v>0.0</c:v>
                </c:pt>
                <c:pt idx="196">
                  <c:v>7.0</c:v>
                </c:pt>
                <c:pt idx="197">
                  <c:v>7.0</c:v>
                </c:pt>
                <c:pt idx="198">
                  <c:v>1.0</c:v>
                </c:pt>
                <c:pt idx="199">
                  <c:v>0.0</c:v>
                </c:pt>
                <c:pt idx="200">
                  <c:v>0.0</c:v>
                </c:pt>
                <c:pt idx="201">
                  <c:v>1.0</c:v>
                </c:pt>
                <c:pt idx="202">
                  <c:v>1.666666666666667</c:v>
                </c:pt>
                <c:pt idx="203">
                  <c:v>1.666666666666667</c:v>
                </c:pt>
                <c:pt idx="204">
                  <c:v>0.0</c:v>
                </c:pt>
                <c:pt idx="205">
                  <c:v>10.0</c:v>
                </c:pt>
                <c:pt idx="206">
                  <c:v>12.0</c:v>
                </c:pt>
                <c:pt idx="207">
                  <c:v>7.333333333333332</c:v>
                </c:pt>
                <c:pt idx="208">
                  <c:v>9.333333333333333</c:v>
                </c:pt>
                <c:pt idx="209">
                  <c:v>12.66666666666667</c:v>
                </c:pt>
                <c:pt idx="210">
                  <c:v>1.333333333333333</c:v>
                </c:pt>
                <c:pt idx="211">
                  <c:v>1.0</c:v>
                </c:pt>
                <c:pt idx="212">
                  <c:v>1.0</c:v>
                </c:pt>
                <c:pt idx="213">
                  <c:v>2.333333333333333</c:v>
                </c:pt>
                <c:pt idx="214">
                  <c:v>0.0</c:v>
                </c:pt>
                <c:pt idx="215">
                  <c:v>2.666666666666666</c:v>
                </c:pt>
                <c:pt idx="216">
                  <c:v>1.333333333333333</c:v>
                </c:pt>
                <c:pt idx="217">
                  <c:v>3.0</c:v>
                </c:pt>
                <c:pt idx="218">
                  <c:v>0.0</c:v>
                </c:pt>
                <c:pt idx="219">
                  <c:v>6.333333333333332</c:v>
                </c:pt>
                <c:pt idx="220">
                  <c:v>8.0</c:v>
                </c:pt>
                <c:pt idx="221">
                  <c:v>5.0</c:v>
                </c:pt>
                <c:pt idx="222">
                  <c:v>2.0</c:v>
                </c:pt>
                <c:pt idx="223">
                  <c:v>1.0</c:v>
                </c:pt>
                <c:pt idx="224">
                  <c:v>2.333333333333333</c:v>
                </c:pt>
                <c:pt idx="225">
                  <c:v>8.0</c:v>
                </c:pt>
                <c:pt idx="226">
                  <c:v>1.333333333333333</c:v>
                </c:pt>
                <c:pt idx="227">
                  <c:v>1.666666666666667</c:v>
                </c:pt>
                <c:pt idx="228">
                  <c:v>4.0</c:v>
                </c:pt>
                <c:pt idx="229">
                  <c:v>8.0</c:v>
                </c:pt>
                <c:pt idx="230">
                  <c:v>1.0</c:v>
                </c:pt>
                <c:pt idx="231">
                  <c:v>10.0</c:v>
                </c:pt>
                <c:pt idx="232">
                  <c:v>6.0</c:v>
                </c:pt>
                <c:pt idx="233">
                  <c:v>4.333333333333332</c:v>
                </c:pt>
                <c:pt idx="234">
                  <c:v>5.333333333333332</c:v>
                </c:pt>
                <c:pt idx="235">
                  <c:v>7.0</c:v>
                </c:pt>
                <c:pt idx="236">
                  <c:v>3.333333333333333</c:v>
                </c:pt>
                <c:pt idx="237">
                  <c:v>2.333333333333333</c:v>
                </c:pt>
                <c:pt idx="238">
                  <c:v>3.0</c:v>
                </c:pt>
                <c:pt idx="239">
                  <c:v>3.0</c:v>
                </c:pt>
                <c:pt idx="240">
                  <c:v>6.0</c:v>
                </c:pt>
                <c:pt idx="241">
                  <c:v>0.0</c:v>
                </c:pt>
                <c:pt idx="242">
                  <c:v>10.0</c:v>
                </c:pt>
                <c:pt idx="243">
                  <c:v>0.0</c:v>
                </c:pt>
                <c:pt idx="244">
                  <c:v>0.0</c:v>
                </c:pt>
                <c:pt idx="245">
                  <c:v>1.333333333333333</c:v>
                </c:pt>
                <c:pt idx="246">
                  <c:v>1.333333333333333</c:v>
                </c:pt>
                <c:pt idx="247">
                  <c:v>3.333333333333333</c:v>
                </c:pt>
                <c:pt idx="248">
                  <c:v>1.0</c:v>
                </c:pt>
                <c:pt idx="249">
                  <c:v>2.0</c:v>
                </c:pt>
                <c:pt idx="250">
                  <c:v>9.666666666666665</c:v>
                </c:pt>
                <c:pt idx="251">
                  <c:v>4.0</c:v>
                </c:pt>
                <c:pt idx="252">
                  <c:v>0.0</c:v>
                </c:pt>
                <c:pt idx="253">
                  <c:v>5.5</c:v>
                </c:pt>
                <c:pt idx="254">
                  <c:v>0.0</c:v>
                </c:pt>
                <c:pt idx="255">
                  <c:v>5.0</c:v>
                </c:pt>
                <c:pt idx="256">
                  <c:v>8.666666666666665</c:v>
                </c:pt>
                <c:pt idx="257">
                  <c:v>7.666666666666667</c:v>
                </c:pt>
                <c:pt idx="258">
                  <c:v>1.0</c:v>
                </c:pt>
                <c:pt idx="259">
                  <c:v>2.0</c:v>
                </c:pt>
                <c:pt idx="260">
                  <c:v>0.666666666666667</c:v>
                </c:pt>
                <c:pt idx="261">
                  <c:v>0.666666666666667</c:v>
                </c:pt>
                <c:pt idx="262">
                  <c:v>3.333333333333333</c:v>
                </c:pt>
                <c:pt idx="263">
                  <c:v>4.0</c:v>
                </c:pt>
                <c:pt idx="264">
                  <c:v>3.333333333333333</c:v>
                </c:pt>
                <c:pt idx="265">
                  <c:v>1.0</c:v>
                </c:pt>
                <c:pt idx="266">
                  <c:v>8.0</c:v>
                </c:pt>
                <c:pt idx="267">
                  <c:v>2.666666666666666</c:v>
                </c:pt>
                <c:pt idx="268">
                  <c:v>5.0</c:v>
                </c:pt>
                <c:pt idx="269">
                  <c:v>1.666666666666667</c:v>
                </c:pt>
                <c:pt idx="270">
                  <c:v>1.666666666666667</c:v>
                </c:pt>
                <c:pt idx="271">
                  <c:v>1.333333333333333</c:v>
                </c:pt>
                <c:pt idx="272">
                  <c:v>0.666666666666667</c:v>
                </c:pt>
                <c:pt idx="273">
                  <c:v>3.666666666666666</c:v>
                </c:pt>
                <c:pt idx="274">
                  <c:v>3.666666666666666</c:v>
                </c:pt>
                <c:pt idx="275">
                  <c:v>4.0</c:v>
                </c:pt>
                <c:pt idx="276">
                  <c:v>3.333333333333333</c:v>
                </c:pt>
                <c:pt idx="277">
                  <c:v>2.0</c:v>
                </c:pt>
                <c:pt idx="278">
                  <c:v>0.666666666666667</c:v>
                </c:pt>
                <c:pt idx="279">
                  <c:v>3.666666666666666</c:v>
                </c:pt>
                <c:pt idx="280">
                  <c:v>1.333333333333333</c:v>
                </c:pt>
                <c:pt idx="281">
                  <c:v>1.666666666666667</c:v>
                </c:pt>
                <c:pt idx="282">
                  <c:v>7.0</c:v>
                </c:pt>
                <c:pt idx="283">
                  <c:v>2.333333333333333</c:v>
                </c:pt>
                <c:pt idx="284">
                  <c:v>4.333333333333332</c:v>
                </c:pt>
                <c:pt idx="285">
                  <c:v>4.666666666666667</c:v>
                </c:pt>
                <c:pt idx="286">
                  <c:v>3.0</c:v>
                </c:pt>
                <c:pt idx="287">
                  <c:v>3.5</c:v>
                </c:pt>
                <c:pt idx="288">
                  <c:v>2.333333333333333</c:v>
                </c:pt>
                <c:pt idx="289">
                  <c:v>2.666666666666666</c:v>
                </c:pt>
                <c:pt idx="290">
                  <c:v>5.333333333333332</c:v>
                </c:pt>
                <c:pt idx="291">
                  <c:v>1.666666666666667</c:v>
                </c:pt>
                <c:pt idx="292">
                  <c:v>0.666666666666667</c:v>
                </c:pt>
                <c:pt idx="293">
                  <c:v>4.0</c:v>
                </c:pt>
                <c:pt idx="294">
                  <c:v>4.666666666666667</c:v>
                </c:pt>
                <c:pt idx="295">
                  <c:v>3.333333333333333</c:v>
                </c:pt>
                <c:pt idx="296">
                  <c:v>4.666666666666667</c:v>
                </c:pt>
                <c:pt idx="297">
                  <c:v>4.0</c:v>
                </c:pt>
                <c:pt idx="298">
                  <c:v>2.333333333333333</c:v>
                </c:pt>
                <c:pt idx="299">
                  <c:v>1.0</c:v>
                </c:pt>
                <c:pt idx="300">
                  <c:v>1.0</c:v>
                </c:pt>
                <c:pt idx="301">
                  <c:v>1.666666666666667</c:v>
                </c:pt>
                <c:pt idx="302">
                  <c:v>2.0</c:v>
                </c:pt>
                <c:pt idx="303">
                  <c:v>0.333333333333333</c:v>
                </c:pt>
                <c:pt idx="304">
                  <c:v>2.0</c:v>
                </c:pt>
                <c:pt idx="305">
                  <c:v>1.0</c:v>
                </c:pt>
                <c:pt idx="306">
                  <c:v>2.333333333333333</c:v>
                </c:pt>
                <c:pt idx="307">
                  <c:v>3.0</c:v>
                </c:pt>
                <c:pt idx="308">
                  <c:v>2.333333333333333</c:v>
                </c:pt>
                <c:pt idx="309">
                  <c:v>3.0</c:v>
                </c:pt>
                <c:pt idx="310">
                  <c:v>6.666666666666667</c:v>
                </c:pt>
                <c:pt idx="311">
                  <c:v>3.0</c:v>
                </c:pt>
                <c:pt idx="312">
                  <c:v>2.666666666666666</c:v>
                </c:pt>
                <c:pt idx="313">
                  <c:v>5.5</c:v>
                </c:pt>
                <c:pt idx="314">
                  <c:v>2.666666666666666</c:v>
                </c:pt>
                <c:pt idx="315">
                  <c:v>3.666666666666666</c:v>
                </c:pt>
                <c:pt idx="316">
                  <c:v>2.0</c:v>
                </c:pt>
                <c:pt idx="317">
                  <c:v>2.666666666666666</c:v>
                </c:pt>
                <c:pt idx="318">
                  <c:v>4.0</c:v>
                </c:pt>
                <c:pt idx="319">
                  <c:v>2.333333333333333</c:v>
                </c:pt>
                <c:pt idx="320">
                  <c:v>2.0</c:v>
                </c:pt>
                <c:pt idx="321">
                  <c:v>2.666666666666666</c:v>
                </c:pt>
                <c:pt idx="322">
                  <c:v>2.333333333333333</c:v>
                </c:pt>
                <c:pt idx="323">
                  <c:v>9.333333333333333</c:v>
                </c:pt>
                <c:pt idx="324">
                  <c:v>2.333333333333333</c:v>
                </c:pt>
                <c:pt idx="325">
                  <c:v>2.333333333333333</c:v>
                </c:pt>
                <c:pt idx="326">
                  <c:v>3.0</c:v>
                </c:pt>
                <c:pt idx="327">
                  <c:v>5.333333333333332</c:v>
                </c:pt>
                <c:pt idx="328">
                  <c:v>2.666666666666666</c:v>
                </c:pt>
                <c:pt idx="329">
                  <c:v>2.0</c:v>
                </c:pt>
                <c:pt idx="330">
                  <c:v>3.333333333333333</c:v>
                </c:pt>
                <c:pt idx="331">
                  <c:v>2.0</c:v>
                </c:pt>
                <c:pt idx="332">
                  <c:v>1.666666666666667</c:v>
                </c:pt>
                <c:pt idx="333">
                  <c:v>3.0</c:v>
                </c:pt>
                <c:pt idx="334">
                  <c:v>5.0</c:v>
                </c:pt>
                <c:pt idx="335">
                  <c:v>3.0</c:v>
                </c:pt>
                <c:pt idx="336">
                  <c:v>3.0</c:v>
                </c:pt>
                <c:pt idx="337">
                  <c:v>1.333333333333333</c:v>
                </c:pt>
                <c:pt idx="338">
                  <c:v>1.0</c:v>
                </c:pt>
                <c:pt idx="339">
                  <c:v>0.666666666666667</c:v>
                </c:pt>
                <c:pt idx="340">
                  <c:v>2.333333333333333</c:v>
                </c:pt>
                <c:pt idx="341">
                  <c:v>2.5</c:v>
                </c:pt>
                <c:pt idx="342">
                  <c:v>1.333333333333333</c:v>
                </c:pt>
                <c:pt idx="343">
                  <c:v>8.0</c:v>
                </c:pt>
                <c:pt idx="344">
                  <c:v>3.0</c:v>
                </c:pt>
                <c:pt idx="345">
                  <c:v>1.0</c:v>
                </c:pt>
                <c:pt idx="346">
                  <c:v>2.666666666666666</c:v>
                </c:pt>
                <c:pt idx="347">
                  <c:v>2.0</c:v>
                </c:pt>
                <c:pt idx="348">
                  <c:v>1.666666666666667</c:v>
                </c:pt>
                <c:pt idx="349">
                  <c:v>1.0</c:v>
                </c:pt>
                <c:pt idx="350">
                  <c:v>3.333333333333333</c:v>
                </c:pt>
                <c:pt idx="351">
                  <c:v>4.0</c:v>
                </c:pt>
                <c:pt idx="352">
                  <c:v>0.666666666666667</c:v>
                </c:pt>
                <c:pt idx="353">
                  <c:v>8.0</c:v>
                </c:pt>
                <c:pt idx="354">
                  <c:v>2.333333333333333</c:v>
                </c:pt>
                <c:pt idx="355">
                  <c:v>1.0</c:v>
                </c:pt>
                <c:pt idx="356">
                  <c:v>2.0</c:v>
                </c:pt>
                <c:pt idx="357">
                  <c:v>2.666666666666666</c:v>
                </c:pt>
                <c:pt idx="358">
                  <c:v>2.0</c:v>
                </c:pt>
                <c:pt idx="359">
                  <c:v>1.0</c:v>
                </c:pt>
                <c:pt idx="360">
                  <c:v>7.0</c:v>
                </c:pt>
                <c:pt idx="361">
                  <c:v>4.0</c:v>
                </c:pt>
                <c:pt idx="362">
                  <c:v>3.0</c:v>
                </c:pt>
                <c:pt idx="363">
                  <c:v>1.333333333333333</c:v>
                </c:pt>
                <c:pt idx="364">
                  <c:v>2.666666666666666</c:v>
                </c:pt>
                <c:pt idx="365">
                  <c:v>3.333333333333333</c:v>
                </c:pt>
                <c:pt idx="366">
                  <c:v>3.0</c:v>
                </c:pt>
                <c:pt idx="367">
                  <c:v>5.666666666666667</c:v>
                </c:pt>
                <c:pt idx="368">
                  <c:v>4.5</c:v>
                </c:pt>
                <c:pt idx="369">
                  <c:v>4.333333333333332</c:v>
                </c:pt>
                <c:pt idx="370">
                  <c:v>2.333333333333333</c:v>
                </c:pt>
                <c:pt idx="371">
                  <c:v>12.0</c:v>
                </c:pt>
                <c:pt idx="372">
                  <c:v>7.0</c:v>
                </c:pt>
                <c:pt idx="373">
                  <c:v>1.333333333333333</c:v>
                </c:pt>
                <c:pt idx="374">
                  <c:v>3.0</c:v>
                </c:pt>
                <c:pt idx="375">
                  <c:v>1.666666666666667</c:v>
                </c:pt>
                <c:pt idx="376">
                  <c:v>2.0</c:v>
                </c:pt>
                <c:pt idx="377">
                  <c:v>2.333333333333333</c:v>
                </c:pt>
                <c:pt idx="378">
                  <c:v>4.333333333333332</c:v>
                </c:pt>
                <c:pt idx="379">
                  <c:v>4.333333333333332</c:v>
                </c:pt>
                <c:pt idx="380">
                  <c:v>1.0</c:v>
                </c:pt>
                <c:pt idx="381">
                  <c:v>4.333333333333332</c:v>
                </c:pt>
                <c:pt idx="382">
                  <c:v>3.333333333333333</c:v>
                </c:pt>
                <c:pt idx="383">
                  <c:v>3.0</c:v>
                </c:pt>
                <c:pt idx="384">
                  <c:v>2.333333333333333</c:v>
                </c:pt>
                <c:pt idx="385">
                  <c:v>2.333333333333333</c:v>
                </c:pt>
                <c:pt idx="386">
                  <c:v>1.0</c:v>
                </c:pt>
                <c:pt idx="387">
                  <c:v>4.0</c:v>
                </c:pt>
                <c:pt idx="388">
                  <c:v>7.0</c:v>
                </c:pt>
                <c:pt idx="389">
                  <c:v>1.0</c:v>
                </c:pt>
                <c:pt idx="390">
                  <c:v>2.666666666666666</c:v>
                </c:pt>
                <c:pt idx="391">
                  <c:v>3.666666666666666</c:v>
                </c:pt>
                <c:pt idx="392">
                  <c:v>1.0</c:v>
                </c:pt>
                <c:pt idx="393">
                  <c:v>4.666666666666667</c:v>
                </c:pt>
                <c:pt idx="394">
                  <c:v>4.333333333333332</c:v>
                </c:pt>
                <c:pt idx="395">
                  <c:v>2.666666666666666</c:v>
                </c:pt>
                <c:pt idx="396">
                  <c:v>2.333333333333333</c:v>
                </c:pt>
                <c:pt idx="397">
                  <c:v>0.0</c:v>
                </c:pt>
                <c:pt idx="398">
                  <c:v>1.333333333333333</c:v>
                </c:pt>
                <c:pt idx="399">
                  <c:v>3.666666666666666</c:v>
                </c:pt>
                <c:pt idx="400">
                  <c:v>0.0</c:v>
                </c:pt>
                <c:pt idx="401">
                  <c:v>1.0</c:v>
                </c:pt>
                <c:pt idx="402">
                  <c:v>2.666666666666666</c:v>
                </c:pt>
                <c:pt idx="403">
                  <c:v>5.0</c:v>
                </c:pt>
                <c:pt idx="404">
                  <c:v>4.0</c:v>
                </c:pt>
                <c:pt idx="405">
                  <c:v>2.666666666666666</c:v>
                </c:pt>
                <c:pt idx="406">
                  <c:v>15.5</c:v>
                </c:pt>
                <c:pt idx="407">
                  <c:v>0.0</c:v>
                </c:pt>
                <c:pt idx="408">
                  <c:v>2.333333333333333</c:v>
                </c:pt>
                <c:pt idx="409">
                  <c:v>0.333333333333333</c:v>
                </c:pt>
                <c:pt idx="410">
                  <c:v>2.666666666666666</c:v>
                </c:pt>
                <c:pt idx="411">
                  <c:v>6.333333333333332</c:v>
                </c:pt>
                <c:pt idx="412">
                  <c:v>1.666666666666667</c:v>
                </c:pt>
                <c:pt idx="413">
                  <c:v>2.333333333333333</c:v>
                </c:pt>
                <c:pt idx="414">
                  <c:v>4.0</c:v>
                </c:pt>
                <c:pt idx="415">
                  <c:v>1.666666666666667</c:v>
                </c:pt>
                <c:pt idx="416">
                  <c:v>0.333333333333333</c:v>
                </c:pt>
                <c:pt idx="417">
                  <c:v>2.666666666666666</c:v>
                </c:pt>
                <c:pt idx="418">
                  <c:v>2.0</c:v>
                </c:pt>
                <c:pt idx="419">
                  <c:v>3.0</c:v>
                </c:pt>
                <c:pt idx="420">
                  <c:v>1.333333333333333</c:v>
                </c:pt>
                <c:pt idx="421">
                  <c:v>3.0</c:v>
                </c:pt>
                <c:pt idx="422">
                  <c:v>2.333333333333333</c:v>
                </c:pt>
                <c:pt idx="423">
                  <c:v>2.666666666666666</c:v>
                </c:pt>
                <c:pt idx="424">
                  <c:v>2.666666666666666</c:v>
                </c:pt>
                <c:pt idx="425">
                  <c:v>2.666666666666666</c:v>
                </c:pt>
                <c:pt idx="426">
                  <c:v>2.0</c:v>
                </c:pt>
                <c:pt idx="427">
                  <c:v>3.666666666666666</c:v>
                </c:pt>
                <c:pt idx="428">
                  <c:v>11.33333333333333</c:v>
                </c:pt>
                <c:pt idx="429">
                  <c:v>3.0</c:v>
                </c:pt>
                <c:pt idx="430">
                  <c:v>2.5</c:v>
                </c:pt>
                <c:pt idx="431">
                  <c:v>7.5</c:v>
                </c:pt>
                <c:pt idx="432">
                  <c:v>6.666666666666667</c:v>
                </c:pt>
                <c:pt idx="433">
                  <c:v>4.0</c:v>
                </c:pt>
                <c:pt idx="434">
                  <c:v>2.333333333333333</c:v>
                </c:pt>
                <c:pt idx="435">
                  <c:v>3.666666666666666</c:v>
                </c:pt>
                <c:pt idx="436">
                  <c:v>4.666666666666667</c:v>
                </c:pt>
                <c:pt idx="437">
                  <c:v>2.333333333333333</c:v>
                </c:pt>
                <c:pt idx="438">
                  <c:v>10.66666666666667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4.0</c:v>
                </c:pt>
                <c:pt idx="443">
                  <c:v>0.0</c:v>
                </c:pt>
                <c:pt idx="444">
                  <c:v>3.333333333333333</c:v>
                </c:pt>
                <c:pt idx="445">
                  <c:v>0.333333333333333</c:v>
                </c:pt>
                <c:pt idx="446">
                  <c:v>3.0</c:v>
                </c:pt>
                <c:pt idx="447">
                  <c:v>0.666666666666667</c:v>
                </c:pt>
                <c:pt idx="448">
                  <c:v>0.0</c:v>
                </c:pt>
                <c:pt idx="449">
                  <c:v>6.0</c:v>
                </c:pt>
                <c:pt idx="450">
                  <c:v>11.0</c:v>
                </c:pt>
                <c:pt idx="451">
                  <c:v>7.333333333333332</c:v>
                </c:pt>
                <c:pt idx="452">
                  <c:v>0.0</c:v>
                </c:pt>
                <c:pt idx="453">
                  <c:v>9.0</c:v>
                </c:pt>
                <c:pt idx="454">
                  <c:v>8.0</c:v>
                </c:pt>
                <c:pt idx="455">
                  <c:v>6.0</c:v>
                </c:pt>
                <c:pt idx="456">
                  <c:v>3.333333333333333</c:v>
                </c:pt>
                <c:pt idx="457">
                  <c:v>4.0</c:v>
                </c:pt>
                <c:pt idx="458">
                  <c:v>0.333333333333333</c:v>
                </c:pt>
                <c:pt idx="459">
                  <c:v>13.0</c:v>
                </c:pt>
                <c:pt idx="460">
                  <c:v>4.0</c:v>
                </c:pt>
                <c:pt idx="461">
                  <c:v>3.0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9.0</c:v>
                </c:pt>
                <c:pt idx="466">
                  <c:v>0.0</c:v>
                </c:pt>
                <c:pt idx="467">
                  <c:v>4.333333333333332</c:v>
                </c:pt>
                <c:pt idx="468">
                  <c:v>0.333333333333333</c:v>
                </c:pt>
                <c:pt idx="469">
                  <c:v>3.0</c:v>
                </c:pt>
                <c:pt idx="470">
                  <c:v>1.0</c:v>
                </c:pt>
                <c:pt idx="471">
                  <c:v>0.0</c:v>
                </c:pt>
                <c:pt idx="472">
                  <c:v>6.0</c:v>
                </c:pt>
                <c:pt idx="473">
                  <c:v>3.333333333333333</c:v>
                </c:pt>
                <c:pt idx="474">
                  <c:v>7.0</c:v>
                </c:pt>
                <c:pt idx="475">
                  <c:v>0.0</c:v>
                </c:pt>
                <c:pt idx="476">
                  <c:v>13.0</c:v>
                </c:pt>
                <c:pt idx="477">
                  <c:v>0.0</c:v>
                </c:pt>
                <c:pt idx="478">
                  <c:v>7.0</c:v>
                </c:pt>
                <c:pt idx="479">
                  <c:v>1.0</c:v>
                </c:pt>
                <c:pt idx="480">
                  <c:v>2.666666666666666</c:v>
                </c:pt>
                <c:pt idx="481">
                  <c:v>3.0</c:v>
                </c:pt>
                <c:pt idx="482">
                  <c:v>1.333333333333333</c:v>
                </c:pt>
                <c:pt idx="483">
                  <c:v>12.0</c:v>
                </c:pt>
                <c:pt idx="484">
                  <c:v>2.333333333333333</c:v>
                </c:pt>
                <c:pt idx="485">
                  <c:v>4.333333333333332</c:v>
                </c:pt>
                <c:pt idx="486">
                  <c:v>6.5</c:v>
                </c:pt>
                <c:pt idx="487">
                  <c:v>12.66666666666667</c:v>
                </c:pt>
                <c:pt idx="488">
                  <c:v>8.0</c:v>
                </c:pt>
                <c:pt idx="489">
                  <c:v>0.0</c:v>
                </c:pt>
                <c:pt idx="490">
                  <c:v>0.0</c:v>
                </c:pt>
                <c:pt idx="491">
                  <c:v>8.0</c:v>
                </c:pt>
                <c:pt idx="492">
                  <c:v>1.666666666666667</c:v>
                </c:pt>
                <c:pt idx="493">
                  <c:v>1.333333333333333</c:v>
                </c:pt>
                <c:pt idx="494">
                  <c:v>2.0</c:v>
                </c:pt>
                <c:pt idx="495">
                  <c:v>4.0</c:v>
                </c:pt>
                <c:pt idx="496">
                  <c:v>3.0</c:v>
                </c:pt>
                <c:pt idx="497">
                  <c:v>11.66666666666667</c:v>
                </c:pt>
                <c:pt idx="498">
                  <c:v>0.0</c:v>
                </c:pt>
                <c:pt idx="499">
                  <c:v>7.666666666666667</c:v>
                </c:pt>
                <c:pt idx="500">
                  <c:v>6.666666666666667</c:v>
                </c:pt>
                <c:pt idx="501">
                  <c:v>8.666666666666665</c:v>
                </c:pt>
                <c:pt idx="502">
                  <c:v>0.0</c:v>
                </c:pt>
                <c:pt idx="503">
                  <c:v>2.333333333333333</c:v>
                </c:pt>
                <c:pt idx="504">
                  <c:v>3.333333333333333</c:v>
                </c:pt>
                <c:pt idx="505">
                  <c:v>3.666666666666666</c:v>
                </c:pt>
                <c:pt idx="506">
                  <c:v>3.0</c:v>
                </c:pt>
                <c:pt idx="507">
                  <c:v>11.0</c:v>
                </c:pt>
                <c:pt idx="508">
                  <c:v>0.0</c:v>
                </c:pt>
                <c:pt idx="509">
                  <c:v>3.0</c:v>
                </c:pt>
                <c:pt idx="510">
                  <c:v>4.666666666666667</c:v>
                </c:pt>
                <c:pt idx="511">
                  <c:v>5.666666666666667</c:v>
                </c:pt>
                <c:pt idx="512">
                  <c:v>3.666666666666666</c:v>
                </c:pt>
                <c:pt idx="513">
                  <c:v>2.666666666666666</c:v>
                </c:pt>
                <c:pt idx="514">
                  <c:v>11.33333333333333</c:v>
                </c:pt>
                <c:pt idx="515">
                  <c:v>3.333333333333333</c:v>
                </c:pt>
                <c:pt idx="516">
                  <c:v>9.666666666666665</c:v>
                </c:pt>
                <c:pt idx="517">
                  <c:v>2.0</c:v>
                </c:pt>
                <c:pt idx="518">
                  <c:v>0.0</c:v>
                </c:pt>
                <c:pt idx="519">
                  <c:v>2.0</c:v>
                </c:pt>
                <c:pt idx="520">
                  <c:v>3.0</c:v>
                </c:pt>
                <c:pt idx="521">
                  <c:v>2.666666666666666</c:v>
                </c:pt>
                <c:pt idx="522">
                  <c:v>4.0</c:v>
                </c:pt>
                <c:pt idx="523">
                  <c:v>5.333333333333332</c:v>
                </c:pt>
                <c:pt idx="524">
                  <c:v>3.333333333333333</c:v>
                </c:pt>
                <c:pt idx="525">
                  <c:v>0.666666666666667</c:v>
                </c:pt>
                <c:pt idx="526">
                  <c:v>2.333333333333333</c:v>
                </c:pt>
                <c:pt idx="527">
                  <c:v>1.666666666666667</c:v>
                </c:pt>
                <c:pt idx="528">
                  <c:v>0.333333333333333</c:v>
                </c:pt>
                <c:pt idx="529">
                  <c:v>4.333333333333332</c:v>
                </c:pt>
                <c:pt idx="530">
                  <c:v>1.666666666666667</c:v>
                </c:pt>
                <c:pt idx="531">
                  <c:v>3.0</c:v>
                </c:pt>
                <c:pt idx="532">
                  <c:v>2.0</c:v>
                </c:pt>
                <c:pt idx="533">
                  <c:v>8.666666666666665</c:v>
                </c:pt>
                <c:pt idx="534">
                  <c:v>2.0</c:v>
                </c:pt>
                <c:pt idx="535">
                  <c:v>5.666666666666667</c:v>
                </c:pt>
                <c:pt idx="536">
                  <c:v>2.0</c:v>
                </c:pt>
                <c:pt idx="537">
                  <c:v>6.666666666666667</c:v>
                </c:pt>
                <c:pt idx="538">
                  <c:v>2.333333333333333</c:v>
                </c:pt>
                <c:pt idx="539">
                  <c:v>0.0</c:v>
                </c:pt>
                <c:pt idx="540">
                  <c:v>3.666666666666666</c:v>
                </c:pt>
                <c:pt idx="541">
                  <c:v>2.333333333333333</c:v>
                </c:pt>
                <c:pt idx="542">
                  <c:v>2.0</c:v>
                </c:pt>
                <c:pt idx="543">
                  <c:v>2.333333333333333</c:v>
                </c:pt>
                <c:pt idx="544">
                  <c:v>3.0</c:v>
                </c:pt>
                <c:pt idx="545">
                  <c:v>2.666666666666666</c:v>
                </c:pt>
                <c:pt idx="546">
                  <c:v>4.666666666666667</c:v>
                </c:pt>
                <c:pt idx="547">
                  <c:v>2.0</c:v>
                </c:pt>
                <c:pt idx="548">
                  <c:v>0.0</c:v>
                </c:pt>
                <c:pt idx="549">
                  <c:v>3.666666666666666</c:v>
                </c:pt>
                <c:pt idx="550">
                  <c:v>0.333333333333333</c:v>
                </c:pt>
                <c:pt idx="551">
                  <c:v>2.0</c:v>
                </c:pt>
                <c:pt idx="552">
                  <c:v>2.0</c:v>
                </c:pt>
                <c:pt idx="553">
                  <c:v>3.666666666666666</c:v>
                </c:pt>
                <c:pt idx="554">
                  <c:v>4.0</c:v>
                </c:pt>
                <c:pt idx="555">
                  <c:v>2.666666666666666</c:v>
                </c:pt>
                <c:pt idx="556">
                  <c:v>2.0</c:v>
                </c:pt>
                <c:pt idx="557">
                  <c:v>2.666666666666666</c:v>
                </c:pt>
                <c:pt idx="558">
                  <c:v>2.666666666666666</c:v>
                </c:pt>
                <c:pt idx="559">
                  <c:v>4.333333333333332</c:v>
                </c:pt>
                <c:pt idx="560">
                  <c:v>2.333333333333333</c:v>
                </c:pt>
                <c:pt idx="561">
                  <c:v>4.666666666666667</c:v>
                </c:pt>
                <c:pt idx="562">
                  <c:v>5.666666666666667</c:v>
                </c:pt>
                <c:pt idx="563" formatCode="##0.00">
                  <c:v>0.0</c:v>
                </c:pt>
                <c:pt idx="564">
                  <c:v>2.666666666666666</c:v>
                </c:pt>
                <c:pt idx="565">
                  <c:v>3.333333333333333</c:v>
                </c:pt>
                <c:pt idx="566">
                  <c:v>4.333333333333332</c:v>
                </c:pt>
                <c:pt idx="567">
                  <c:v>3.0</c:v>
                </c:pt>
                <c:pt idx="568">
                  <c:v>8.666666666666665</c:v>
                </c:pt>
                <c:pt idx="569">
                  <c:v>3.0</c:v>
                </c:pt>
                <c:pt idx="570">
                  <c:v>3.333333333333333</c:v>
                </c:pt>
                <c:pt idx="571">
                  <c:v>3.0</c:v>
                </c:pt>
                <c:pt idx="572">
                  <c:v>4.666666666666667</c:v>
                </c:pt>
                <c:pt idx="573">
                  <c:v>4.0</c:v>
                </c:pt>
                <c:pt idx="574">
                  <c:v>1.666666666666667</c:v>
                </c:pt>
                <c:pt idx="575">
                  <c:v>3.333333333333333</c:v>
                </c:pt>
                <c:pt idx="576">
                  <c:v>4.0</c:v>
                </c:pt>
                <c:pt idx="577">
                  <c:v>4.333333333333332</c:v>
                </c:pt>
                <c:pt idx="578">
                  <c:v>4.666666666666667</c:v>
                </c:pt>
                <c:pt idx="579">
                  <c:v>4.0</c:v>
                </c:pt>
                <c:pt idx="580">
                  <c:v>6.333333333333332</c:v>
                </c:pt>
                <c:pt idx="581">
                  <c:v>3.0</c:v>
                </c:pt>
                <c:pt idx="582">
                  <c:v>1.0</c:v>
                </c:pt>
                <c:pt idx="583">
                  <c:v>9.333333333333333</c:v>
                </c:pt>
                <c:pt idx="584">
                  <c:v>3.666666666666666</c:v>
                </c:pt>
                <c:pt idx="585">
                  <c:v>1.666666666666667</c:v>
                </c:pt>
                <c:pt idx="586">
                  <c:v>2.0</c:v>
                </c:pt>
                <c:pt idx="587">
                  <c:v>4.0</c:v>
                </c:pt>
                <c:pt idx="588">
                  <c:v>0.0</c:v>
                </c:pt>
                <c:pt idx="589">
                  <c:v>6.33333333333333</c:v>
                </c:pt>
                <c:pt idx="590">
                  <c:v>2.666666666666666</c:v>
                </c:pt>
                <c:pt idx="591">
                  <c:v>11.33333333333333</c:v>
                </c:pt>
                <c:pt idx="592">
                  <c:v>9.333333333333333</c:v>
                </c:pt>
                <c:pt idx="593">
                  <c:v>2.666666666666666</c:v>
                </c:pt>
                <c:pt idx="594">
                  <c:v>1.666666666666667</c:v>
                </c:pt>
                <c:pt idx="595">
                  <c:v>0.333333333333333</c:v>
                </c:pt>
                <c:pt idx="596">
                  <c:v>5.0</c:v>
                </c:pt>
                <c:pt idx="597">
                  <c:v>4.0</c:v>
                </c:pt>
                <c:pt idx="598">
                  <c:v>3.0</c:v>
                </c:pt>
                <c:pt idx="599">
                  <c:v>4.666666666666667</c:v>
                </c:pt>
                <c:pt idx="600">
                  <c:v>4.0</c:v>
                </c:pt>
                <c:pt idx="601">
                  <c:v>1.333333333333333</c:v>
                </c:pt>
                <c:pt idx="602">
                  <c:v>5.0</c:v>
                </c:pt>
                <c:pt idx="603">
                  <c:v>1.0</c:v>
                </c:pt>
                <c:pt idx="604">
                  <c:v>0.333333333333333</c:v>
                </c:pt>
                <c:pt idx="605">
                  <c:v>4.333333333333332</c:v>
                </c:pt>
                <c:pt idx="606">
                  <c:v>1.333333333333333</c:v>
                </c:pt>
                <c:pt idx="607">
                  <c:v>5.0</c:v>
                </c:pt>
                <c:pt idx="608">
                  <c:v>2.333333333333333</c:v>
                </c:pt>
                <c:pt idx="609">
                  <c:v>4.666666666666667</c:v>
                </c:pt>
                <c:pt idx="610">
                  <c:v>12.66666666666667</c:v>
                </c:pt>
                <c:pt idx="611">
                  <c:v>2.333333333333333</c:v>
                </c:pt>
                <c:pt idx="612">
                  <c:v>2.666666666666666</c:v>
                </c:pt>
                <c:pt idx="613">
                  <c:v>1.0</c:v>
                </c:pt>
                <c:pt idx="614">
                  <c:v>13.0</c:v>
                </c:pt>
                <c:pt idx="615">
                  <c:v>2.666666666666666</c:v>
                </c:pt>
                <c:pt idx="616">
                  <c:v>3.0</c:v>
                </c:pt>
                <c:pt idx="617">
                  <c:v>0.0</c:v>
                </c:pt>
                <c:pt idx="618">
                  <c:v>3.666666666666666</c:v>
                </c:pt>
                <c:pt idx="619">
                  <c:v>2.666666666666666</c:v>
                </c:pt>
                <c:pt idx="620">
                  <c:v>3.0</c:v>
                </c:pt>
                <c:pt idx="621">
                  <c:v>0.333333333333333</c:v>
                </c:pt>
                <c:pt idx="622">
                  <c:v>2.333333333333333</c:v>
                </c:pt>
                <c:pt idx="623">
                  <c:v>2.333333333333333</c:v>
                </c:pt>
                <c:pt idx="624">
                  <c:v>3.0</c:v>
                </c:pt>
                <c:pt idx="625">
                  <c:v>2.666666666666666</c:v>
                </c:pt>
                <c:pt idx="626">
                  <c:v>0.666666666666667</c:v>
                </c:pt>
                <c:pt idx="627">
                  <c:v>4.0</c:v>
                </c:pt>
                <c:pt idx="628">
                  <c:v>1.333333333333333</c:v>
                </c:pt>
                <c:pt idx="629">
                  <c:v>3.333333333333333</c:v>
                </c:pt>
                <c:pt idx="630">
                  <c:v>2.0</c:v>
                </c:pt>
                <c:pt idx="631">
                  <c:v>3.0</c:v>
                </c:pt>
                <c:pt idx="632">
                  <c:v>11.33333333333333</c:v>
                </c:pt>
                <c:pt idx="633">
                  <c:v>4.0</c:v>
                </c:pt>
                <c:pt idx="634">
                  <c:v>4.0</c:v>
                </c:pt>
                <c:pt idx="635">
                  <c:v>1.0</c:v>
                </c:pt>
                <c:pt idx="636">
                  <c:v>3.0</c:v>
                </c:pt>
                <c:pt idx="637">
                  <c:v>0.666666666666667</c:v>
                </c:pt>
                <c:pt idx="638">
                  <c:v>4.0</c:v>
                </c:pt>
                <c:pt idx="639">
                  <c:v>2.333333333333333</c:v>
                </c:pt>
                <c:pt idx="640">
                  <c:v>3.0</c:v>
                </c:pt>
                <c:pt idx="641">
                  <c:v>2.333333333333333</c:v>
                </c:pt>
                <c:pt idx="642">
                  <c:v>4.0</c:v>
                </c:pt>
                <c:pt idx="643">
                  <c:v>4.333333333333332</c:v>
                </c:pt>
                <c:pt idx="644">
                  <c:v>3.333333333333333</c:v>
                </c:pt>
                <c:pt idx="645">
                  <c:v>3.0</c:v>
                </c:pt>
                <c:pt idx="646">
                  <c:v>4.0</c:v>
                </c:pt>
                <c:pt idx="647">
                  <c:v>2.333333333333333</c:v>
                </c:pt>
                <c:pt idx="648">
                  <c:v>3.666666666666666</c:v>
                </c:pt>
                <c:pt idx="649">
                  <c:v>15.0</c:v>
                </c:pt>
                <c:pt idx="650">
                  <c:v>2.0</c:v>
                </c:pt>
                <c:pt idx="651">
                  <c:v>3.666666666666666</c:v>
                </c:pt>
                <c:pt idx="652">
                  <c:v>4.0</c:v>
                </c:pt>
                <c:pt idx="653">
                  <c:v>5.0</c:v>
                </c:pt>
                <c:pt idx="654">
                  <c:v>2.333333333333333</c:v>
                </c:pt>
                <c:pt idx="655">
                  <c:v>5.0</c:v>
                </c:pt>
                <c:pt idx="656">
                  <c:v>0.666666666666667</c:v>
                </c:pt>
                <c:pt idx="657">
                  <c:v>1.0</c:v>
                </c:pt>
                <c:pt idx="658">
                  <c:v>2.0</c:v>
                </c:pt>
                <c:pt idx="659">
                  <c:v>0.0</c:v>
                </c:pt>
                <c:pt idx="660">
                  <c:v>3.666666666666666</c:v>
                </c:pt>
                <c:pt idx="661">
                  <c:v>0.333333333333333</c:v>
                </c:pt>
                <c:pt idx="662">
                  <c:v>2.333333333333333</c:v>
                </c:pt>
                <c:pt idx="663">
                  <c:v>2.333333333333333</c:v>
                </c:pt>
                <c:pt idx="664">
                  <c:v>2.666666666666666</c:v>
                </c:pt>
                <c:pt idx="665">
                  <c:v>4.333333333333332</c:v>
                </c:pt>
                <c:pt idx="666">
                  <c:v>3.666666666666666</c:v>
                </c:pt>
                <c:pt idx="667">
                  <c:v>4.333333333333332</c:v>
                </c:pt>
                <c:pt idx="668">
                  <c:v>0.0</c:v>
                </c:pt>
                <c:pt idx="669">
                  <c:v>3.333333333333333</c:v>
                </c:pt>
                <c:pt idx="670">
                  <c:v>2.333333333333333</c:v>
                </c:pt>
                <c:pt idx="671">
                  <c:v>4.0</c:v>
                </c:pt>
                <c:pt idx="672">
                  <c:v>3.333333333333333</c:v>
                </c:pt>
                <c:pt idx="673">
                  <c:v>0.333333333333333</c:v>
                </c:pt>
                <c:pt idx="674">
                  <c:v>2.666666666666666</c:v>
                </c:pt>
                <c:pt idx="675">
                  <c:v>2.333333333333333</c:v>
                </c:pt>
                <c:pt idx="676">
                  <c:v>4.333333333333332</c:v>
                </c:pt>
                <c:pt idx="677">
                  <c:v>4.333333333333332</c:v>
                </c:pt>
                <c:pt idx="678">
                  <c:v>5.0</c:v>
                </c:pt>
                <c:pt idx="679">
                  <c:v>3.333333333333333</c:v>
                </c:pt>
                <c:pt idx="680">
                  <c:v>3.0</c:v>
                </c:pt>
                <c:pt idx="681">
                  <c:v>15.0</c:v>
                </c:pt>
                <c:pt idx="682">
                  <c:v>5.666666666666667</c:v>
                </c:pt>
                <c:pt idx="683">
                  <c:v>2.333333333333333</c:v>
                </c:pt>
                <c:pt idx="684">
                  <c:v>1.666666666666667</c:v>
                </c:pt>
                <c:pt idx="685">
                  <c:v>3.333333333333333</c:v>
                </c:pt>
                <c:pt idx="686">
                  <c:v>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33552"/>
        <c:axId val="545135600"/>
      </c:scatterChart>
      <c:valAx>
        <c:axId val="54513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35600"/>
        <c:crosses val="autoZero"/>
        <c:crossBetween val="midCat"/>
      </c:valAx>
      <c:valAx>
        <c:axId val="5451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3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Plant Dry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'1_QTL_AllFamilies'!$V$2:$V$688</c:f>
              <c:numCache>
                <c:formatCode>0.00</c:formatCode>
                <c:ptCount val="687"/>
                <c:pt idx="0">
                  <c:v>117.1666666666667</c:v>
                </c:pt>
                <c:pt idx="1">
                  <c:v>113.8333333333333</c:v>
                </c:pt>
                <c:pt idx="2">
                  <c:v>84.33333333333333</c:v>
                </c:pt>
                <c:pt idx="3">
                  <c:v>151.6666666666667</c:v>
                </c:pt>
                <c:pt idx="4">
                  <c:v>151.5</c:v>
                </c:pt>
                <c:pt idx="5">
                  <c:v>387.6666666666666</c:v>
                </c:pt>
                <c:pt idx="6">
                  <c:v>238.1666666666667</c:v>
                </c:pt>
                <c:pt idx="7">
                  <c:v>286.3333333333333</c:v>
                </c:pt>
                <c:pt idx="8">
                  <c:v>216.8333333333333</c:v>
                </c:pt>
                <c:pt idx="9">
                  <c:v>200.5</c:v>
                </c:pt>
                <c:pt idx="10">
                  <c:v>221.3333333333333</c:v>
                </c:pt>
                <c:pt idx="11">
                  <c:v>258.0</c:v>
                </c:pt>
                <c:pt idx="12">
                  <c:v>97.5</c:v>
                </c:pt>
                <c:pt idx="13">
                  <c:v>193.1666666666667</c:v>
                </c:pt>
                <c:pt idx="14">
                  <c:v>178.3333333333333</c:v>
                </c:pt>
                <c:pt idx="15">
                  <c:v>245.3333333333333</c:v>
                </c:pt>
                <c:pt idx="16">
                  <c:v>188.0</c:v>
                </c:pt>
                <c:pt idx="17">
                  <c:v>168.0</c:v>
                </c:pt>
                <c:pt idx="18">
                  <c:v>204.8333333333333</c:v>
                </c:pt>
                <c:pt idx="19">
                  <c:v>212.1666666666667</c:v>
                </c:pt>
                <c:pt idx="20">
                  <c:v>233.1666666666667</c:v>
                </c:pt>
                <c:pt idx="21">
                  <c:v>246.8333333333333</c:v>
                </c:pt>
                <c:pt idx="22">
                  <c:v>264.1666666666666</c:v>
                </c:pt>
                <c:pt idx="23">
                  <c:v>268.6666666666666</c:v>
                </c:pt>
                <c:pt idx="24">
                  <c:v>96.33333333333333</c:v>
                </c:pt>
                <c:pt idx="25">
                  <c:v>192.3333333333333</c:v>
                </c:pt>
                <c:pt idx="26">
                  <c:v>140.1666666666667</c:v>
                </c:pt>
                <c:pt idx="27">
                  <c:v>193.0</c:v>
                </c:pt>
                <c:pt idx="28">
                  <c:v>199.8333333333333</c:v>
                </c:pt>
                <c:pt idx="29">
                  <c:v>181.6666666666667</c:v>
                </c:pt>
                <c:pt idx="30">
                  <c:v>246.6666666666667</c:v>
                </c:pt>
                <c:pt idx="31">
                  <c:v>292.6666666666666</c:v>
                </c:pt>
                <c:pt idx="32">
                  <c:v>208.6666666666667</c:v>
                </c:pt>
                <c:pt idx="33">
                  <c:v>267.8333333333333</c:v>
                </c:pt>
                <c:pt idx="34">
                  <c:v>174.3333333333333</c:v>
                </c:pt>
                <c:pt idx="35">
                  <c:v>208.1666666666667</c:v>
                </c:pt>
                <c:pt idx="36">
                  <c:v>174.0</c:v>
                </c:pt>
                <c:pt idx="37">
                  <c:v>146.0</c:v>
                </c:pt>
                <c:pt idx="38">
                  <c:v>306.3333333333333</c:v>
                </c:pt>
                <c:pt idx="39">
                  <c:v>196.5</c:v>
                </c:pt>
                <c:pt idx="40">
                  <c:v>299.25</c:v>
                </c:pt>
                <c:pt idx="41">
                  <c:v>237.0</c:v>
                </c:pt>
                <c:pt idx="42">
                  <c:v>234.3333333333333</c:v>
                </c:pt>
                <c:pt idx="43">
                  <c:v>517.5</c:v>
                </c:pt>
                <c:pt idx="44">
                  <c:v>189.0</c:v>
                </c:pt>
                <c:pt idx="45">
                  <c:v>256.8333333333333</c:v>
                </c:pt>
                <c:pt idx="46">
                  <c:v>249.6666666666667</c:v>
                </c:pt>
                <c:pt idx="47">
                  <c:v>220.8333333333333</c:v>
                </c:pt>
                <c:pt idx="48">
                  <c:v>142.3333333333333</c:v>
                </c:pt>
                <c:pt idx="49">
                  <c:v>128.5</c:v>
                </c:pt>
                <c:pt idx="50">
                  <c:v>189.1666666666667</c:v>
                </c:pt>
                <c:pt idx="51">
                  <c:v>206.8333333333333</c:v>
                </c:pt>
                <c:pt idx="52">
                  <c:v>413.6666666666666</c:v>
                </c:pt>
                <c:pt idx="53">
                  <c:v>179.8333333333333</c:v>
                </c:pt>
                <c:pt idx="54">
                  <c:v>116.3333333333333</c:v>
                </c:pt>
                <c:pt idx="55">
                  <c:v>216.6666666666667</c:v>
                </c:pt>
                <c:pt idx="56">
                  <c:v>294.5</c:v>
                </c:pt>
                <c:pt idx="57">
                  <c:v>252.8333333333333</c:v>
                </c:pt>
                <c:pt idx="58">
                  <c:v>248.1666666666667</c:v>
                </c:pt>
                <c:pt idx="59">
                  <c:v>171.6666666666667</c:v>
                </c:pt>
                <c:pt idx="60">
                  <c:v>190.0</c:v>
                </c:pt>
                <c:pt idx="61">
                  <c:v>192.1666666666667</c:v>
                </c:pt>
                <c:pt idx="62">
                  <c:v>206.0</c:v>
                </c:pt>
                <c:pt idx="63">
                  <c:v>181.8333333333333</c:v>
                </c:pt>
                <c:pt idx="64">
                  <c:v>230.6666666666667</c:v>
                </c:pt>
                <c:pt idx="65">
                  <c:v>180.6666666666667</c:v>
                </c:pt>
                <c:pt idx="66">
                  <c:v>244.8333333333333</c:v>
                </c:pt>
                <c:pt idx="67">
                  <c:v>283.0</c:v>
                </c:pt>
                <c:pt idx="68">
                  <c:v>543.8333333333333</c:v>
                </c:pt>
                <c:pt idx="69">
                  <c:v>279.5</c:v>
                </c:pt>
                <c:pt idx="70">
                  <c:v>162.8333333333333</c:v>
                </c:pt>
                <c:pt idx="71">
                  <c:v>111.1666666666667</c:v>
                </c:pt>
                <c:pt idx="72">
                  <c:v>189.3333333333333</c:v>
                </c:pt>
                <c:pt idx="73">
                  <c:v>233.1666666666667</c:v>
                </c:pt>
                <c:pt idx="74">
                  <c:v>232.25</c:v>
                </c:pt>
                <c:pt idx="75">
                  <c:v>231.0</c:v>
                </c:pt>
                <c:pt idx="76">
                  <c:v>141.6666666666667</c:v>
                </c:pt>
                <c:pt idx="77">
                  <c:v>281.5</c:v>
                </c:pt>
                <c:pt idx="78">
                  <c:v>238.6666666666667</c:v>
                </c:pt>
                <c:pt idx="79">
                  <c:v>257.1666666666666</c:v>
                </c:pt>
                <c:pt idx="80">
                  <c:v>225.1666666666667</c:v>
                </c:pt>
                <c:pt idx="81">
                  <c:v>103.6666666666667</c:v>
                </c:pt>
                <c:pt idx="82">
                  <c:v>220.5</c:v>
                </c:pt>
                <c:pt idx="83">
                  <c:v>184.0</c:v>
                </c:pt>
                <c:pt idx="84">
                  <c:v>181.8333333333333</c:v>
                </c:pt>
                <c:pt idx="85">
                  <c:v>207.0</c:v>
                </c:pt>
                <c:pt idx="86">
                  <c:v>205.8333333333333</c:v>
                </c:pt>
                <c:pt idx="87">
                  <c:v>311.5</c:v>
                </c:pt>
                <c:pt idx="88">
                  <c:v>213.5</c:v>
                </c:pt>
                <c:pt idx="89">
                  <c:v>230.6666666666667</c:v>
                </c:pt>
                <c:pt idx="90" formatCode="General">
                  <c:v>0.0</c:v>
                </c:pt>
                <c:pt idx="91">
                  <c:v>552.5</c:v>
                </c:pt>
                <c:pt idx="92">
                  <c:v>214.6666666666667</c:v>
                </c:pt>
                <c:pt idx="93">
                  <c:v>260.6666666666666</c:v>
                </c:pt>
                <c:pt idx="94">
                  <c:v>240.3333333333333</c:v>
                </c:pt>
                <c:pt idx="95">
                  <c:v>220.0</c:v>
                </c:pt>
                <c:pt idx="96">
                  <c:v>226.1666666666667</c:v>
                </c:pt>
                <c:pt idx="97">
                  <c:v>182.8333333333333</c:v>
                </c:pt>
                <c:pt idx="98">
                  <c:v>166.0</c:v>
                </c:pt>
                <c:pt idx="99">
                  <c:v>177.0</c:v>
                </c:pt>
                <c:pt idx="100">
                  <c:v>160.1666666666667</c:v>
                </c:pt>
                <c:pt idx="101">
                  <c:v>264.1666666666666</c:v>
                </c:pt>
                <c:pt idx="102">
                  <c:v>160.1666666666667</c:v>
                </c:pt>
                <c:pt idx="103">
                  <c:v>231.5</c:v>
                </c:pt>
                <c:pt idx="104">
                  <c:v>240.6666666666667</c:v>
                </c:pt>
                <c:pt idx="105">
                  <c:v>482.3333333333333</c:v>
                </c:pt>
                <c:pt idx="106">
                  <c:v>192.3333333333333</c:v>
                </c:pt>
                <c:pt idx="107">
                  <c:v>171.0</c:v>
                </c:pt>
                <c:pt idx="108">
                  <c:v>225.3333333333333</c:v>
                </c:pt>
                <c:pt idx="109">
                  <c:v>453.6666666666666</c:v>
                </c:pt>
                <c:pt idx="110">
                  <c:v>198.5</c:v>
                </c:pt>
                <c:pt idx="111">
                  <c:v>153.6666666666667</c:v>
                </c:pt>
                <c:pt idx="112">
                  <c:v>170.8333333333333</c:v>
                </c:pt>
                <c:pt idx="113" formatCode="General">
                  <c:v>0.0</c:v>
                </c:pt>
                <c:pt idx="114" formatCode="General">
                  <c:v>0.0</c:v>
                </c:pt>
                <c:pt idx="115">
                  <c:v>247.0</c:v>
                </c:pt>
                <c:pt idx="116">
                  <c:v>174.0</c:v>
                </c:pt>
                <c:pt idx="117">
                  <c:v>221.5</c:v>
                </c:pt>
                <c:pt idx="118">
                  <c:v>414.8333333333333</c:v>
                </c:pt>
                <c:pt idx="119">
                  <c:v>238.0</c:v>
                </c:pt>
                <c:pt idx="120">
                  <c:v>178.1666666666667</c:v>
                </c:pt>
                <c:pt idx="121">
                  <c:v>344.1666666666666</c:v>
                </c:pt>
                <c:pt idx="122">
                  <c:v>229.0</c:v>
                </c:pt>
                <c:pt idx="123">
                  <c:v>177.1666666666667</c:v>
                </c:pt>
                <c:pt idx="124">
                  <c:v>236.8333333333333</c:v>
                </c:pt>
                <c:pt idx="125">
                  <c:v>197.0</c:v>
                </c:pt>
                <c:pt idx="126">
                  <c:v>270.6666666666666</c:v>
                </c:pt>
                <c:pt idx="127">
                  <c:v>162.6666666666667</c:v>
                </c:pt>
                <c:pt idx="128">
                  <c:v>330.1666666666666</c:v>
                </c:pt>
                <c:pt idx="129">
                  <c:v>180.5</c:v>
                </c:pt>
                <c:pt idx="130">
                  <c:v>407.0</c:v>
                </c:pt>
                <c:pt idx="131">
                  <c:v>174.8333333333333</c:v>
                </c:pt>
                <c:pt idx="132">
                  <c:v>214.5</c:v>
                </c:pt>
                <c:pt idx="133">
                  <c:v>153.1666666666667</c:v>
                </c:pt>
                <c:pt idx="134">
                  <c:v>189.5</c:v>
                </c:pt>
                <c:pt idx="135">
                  <c:v>218.8333333333333</c:v>
                </c:pt>
                <c:pt idx="136">
                  <c:v>200.3333333333333</c:v>
                </c:pt>
                <c:pt idx="137">
                  <c:v>163.0</c:v>
                </c:pt>
                <c:pt idx="138">
                  <c:v>184.1666666666667</c:v>
                </c:pt>
                <c:pt idx="139">
                  <c:v>254.8333333333333</c:v>
                </c:pt>
                <c:pt idx="140">
                  <c:v>307.1666666666666</c:v>
                </c:pt>
                <c:pt idx="141">
                  <c:v>393.3333333333333</c:v>
                </c:pt>
                <c:pt idx="142">
                  <c:v>178.5</c:v>
                </c:pt>
                <c:pt idx="143">
                  <c:v>196.6666666666667</c:v>
                </c:pt>
                <c:pt idx="144">
                  <c:v>141.6666666666667</c:v>
                </c:pt>
                <c:pt idx="145">
                  <c:v>243.0</c:v>
                </c:pt>
                <c:pt idx="146">
                  <c:v>242.0</c:v>
                </c:pt>
                <c:pt idx="147">
                  <c:v>163.5</c:v>
                </c:pt>
                <c:pt idx="148">
                  <c:v>174.3333333333333</c:v>
                </c:pt>
                <c:pt idx="149">
                  <c:v>192.3333333333333</c:v>
                </c:pt>
                <c:pt idx="150">
                  <c:v>222.5</c:v>
                </c:pt>
                <c:pt idx="151">
                  <c:v>226.1666666666667</c:v>
                </c:pt>
                <c:pt idx="152">
                  <c:v>138.3333333333333</c:v>
                </c:pt>
                <c:pt idx="153">
                  <c:v>257.3333333333333</c:v>
                </c:pt>
                <c:pt idx="154">
                  <c:v>239.1666666666667</c:v>
                </c:pt>
                <c:pt idx="155">
                  <c:v>325.3333333333333</c:v>
                </c:pt>
                <c:pt idx="156">
                  <c:v>324.6666666666666</c:v>
                </c:pt>
                <c:pt idx="157">
                  <c:v>176.5</c:v>
                </c:pt>
                <c:pt idx="158">
                  <c:v>116.1666666666667</c:v>
                </c:pt>
                <c:pt idx="159">
                  <c:v>160.6666666666667</c:v>
                </c:pt>
                <c:pt idx="160">
                  <c:v>207.5</c:v>
                </c:pt>
                <c:pt idx="161">
                  <c:v>208.3333333333333</c:v>
                </c:pt>
                <c:pt idx="162">
                  <c:v>150.8333333333333</c:v>
                </c:pt>
                <c:pt idx="163">
                  <c:v>190.5</c:v>
                </c:pt>
                <c:pt idx="164">
                  <c:v>324.0</c:v>
                </c:pt>
                <c:pt idx="165">
                  <c:v>169.5</c:v>
                </c:pt>
                <c:pt idx="166">
                  <c:v>357.5</c:v>
                </c:pt>
                <c:pt idx="167">
                  <c:v>192.5</c:v>
                </c:pt>
                <c:pt idx="168">
                  <c:v>193.6666666666667</c:v>
                </c:pt>
                <c:pt idx="169">
                  <c:v>294.0</c:v>
                </c:pt>
                <c:pt idx="170">
                  <c:v>568.1666666666666</c:v>
                </c:pt>
                <c:pt idx="171">
                  <c:v>194.5</c:v>
                </c:pt>
                <c:pt idx="172">
                  <c:v>130.8333333333333</c:v>
                </c:pt>
                <c:pt idx="173">
                  <c:v>503.5</c:v>
                </c:pt>
                <c:pt idx="174">
                  <c:v>209.0</c:v>
                </c:pt>
                <c:pt idx="175">
                  <c:v>173.5</c:v>
                </c:pt>
                <c:pt idx="176">
                  <c:v>265.1666666666666</c:v>
                </c:pt>
                <c:pt idx="177">
                  <c:v>176.5</c:v>
                </c:pt>
                <c:pt idx="178">
                  <c:v>178.6666666666667</c:v>
                </c:pt>
                <c:pt idx="179">
                  <c:v>230.8333333333333</c:v>
                </c:pt>
                <c:pt idx="180">
                  <c:v>132.8333333333333</c:v>
                </c:pt>
                <c:pt idx="181">
                  <c:v>186.3333333333333</c:v>
                </c:pt>
                <c:pt idx="182">
                  <c:v>137.1666666666667</c:v>
                </c:pt>
                <c:pt idx="183">
                  <c:v>166.8333333333333</c:v>
                </c:pt>
                <c:pt idx="184">
                  <c:v>190.1666666666667</c:v>
                </c:pt>
                <c:pt idx="185" formatCode="General">
                  <c:v>0.0</c:v>
                </c:pt>
                <c:pt idx="186">
                  <c:v>257.1666666666666</c:v>
                </c:pt>
                <c:pt idx="187">
                  <c:v>235.8333333333333</c:v>
                </c:pt>
                <c:pt idx="188">
                  <c:v>217.1666666666667</c:v>
                </c:pt>
                <c:pt idx="189">
                  <c:v>226.5</c:v>
                </c:pt>
                <c:pt idx="190">
                  <c:v>158.5</c:v>
                </c:pt>
                <c:pt idx="191">
                  <c:v>238.84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>
                  <c:v>201.3333333333333</c:v>
                </c:pt>
                <c:pt idx="195" formatCode="General">
                  <c:v>0.0</c:v>
                </c:pt>
                <c:pt idx="196">
                  <c:v>235.6666666666667</c:v>
                </c:pt>
                <c:pt idx="197">
                  <c:v>190.0</c:v>
                </c:pt>
                <c:pt idx="198">
                  <c:v>216.8333333333333</c:v>
                </c:pt>
                <c:pt idx="199" formatCode="General">
                  <c:v>0.0</c:v>
                </c:pt>
                <c:pt idx="200" formatCode="General">
                  <c:v>0.0</c:v>
                </c:pt>
                <c:pt idx="201">
                  <c:v>195.3333333333333</c:v>
                </c:pt>
                <c:pt idx="202">
                  <c:v>222.6666666666667</c:v>
                </c:pt>
                <c:pt idx="203">
                  <c:v>170.8333333333333</c:v>
                </c:pt>
                <c:pt idx="204" formatCode="General">
                  <c:v>0.0</c:v>
                </c:pt>
                <c:pt idx="205">
                  <c:v>229.0</c:v>
                </c:pt>
                <c:pt idx="206">
                  <c:v>199.5</c:v>
                </c:pt>
                <c:pt idx="207">
                  <c:v>174.0</c:v>
                </c:pt>
                <c:pt idx="208">
                  <c:v>465.6666666666666</c:v>
                </c:pt>
                <c:pt idx="209">
                  <c:v>222.6666666666667</c:v>
                </c:pt>
                <c:pt idx="210">
                  <c:v>195.6666666666667</c:v>
                </c:pt>
                <c:pt idx="211">
                  <c:v>196.8333333333333</c:v>
                </c:pt>
                <c:pt idx="212">
                  <c:v>224.5</c:v>
                </c:pt>
                <c:pt idx="213">
                  <c:v>281.6666666666666</c:v>
                </c:pt>
                <c:pt idx="214">
                  <c:v>162.3333333333333</c:v>
                </c:pt>
                <c:pt idx="215">
                  <c:v>175.1666666666667</c:v>
                </c:pt>
                <c:pt idx="216">
                  <c:v>166.6666666666667</c:v>
                </c:pt>
                <c:pt idx="217">
                  <c:v>129.75</c:v>
                </c:pt>
                <c:pt idx="218" formatCode="General">
                  <c:v>0.0</c:v>
                </c:pt>
                <c:pt idx="219">
                  <c:v>220.3333333333333</c:v>
                </c:pt>
                <c:pt idx="220">
                  <c:v>117.1666666666667</c:v>
                </c:pt>
                <c:pt idx="221">
                  <c:v>278.5</c:v>
                </c:pt>
                <c:pt idx="222">
                  <c:v>202.8333333333333</c:v>
                </c:pt>
                <c:pt idx="223">
                  <c:v>117.25</c:v>
                </c:pt>
                <c:pt idx="224">
                  <c:v>233.6666666666667</c:v>
                </c:pt>
                <c:pt idx="225">
                  <c:v>536.1666666666666</c:v>
                </c:pt>
                <c:pt idx="226">
                  <c:v>219.6666666666667</c:v>
                </c:pt>
                <c:pt idx="227">
                  <c:v>125.1666666666667</c:v>
                </c:pt>
                <c:pt idx="228">
                  <c:v>111.5</c:v>
                </c:pt>
                <c:pt idx="229">
                  <c:v>208.75</c:v>
                </c:pt>
                <c:pt idx="230">
                  <c:v>90.0</c:v>
                </c:pt>
                <c:pt idx="231">
                  <c:v>275.0</c:v>
                </c:pt>
                <c:pt idx="232">
                  <c:v>274.8333333333333</c:v>
                </c:pt>
                <c:pt idx="233">
                  <c:v>297.6666666666666</c:v>
                </c:pt>
                <c:pt idx="234">
                  <c:v>257.3333333333333</c:v>
                </c:pt>
                <c:pt idx="235">
                  <c:v>389.0</c:v>
                </c:pt>
                <c:pt idx="236">
                  <c:v>231.5</c:v>
                </c:pt>
                <c:pt idx="237">
                  <c:v>225.6666666666667</c:v>
                </c:pt>
                <c:pt idx="238">
                  <c:v>196.6666666666667</c:v>
                </c:pt>
                <c:pt idx="239">
                  <c:v>87.5</c:v>
                </c:pt>
                <c:pt idx="240">
                  <c:v>190.0</c:v>
                </c:pt>
                <c:pt idx="241" formatCode="General">
                  <c:v>0.0</c:v>
                </c:pt>
                <c:pt idx="242">
                  <c:v>486.5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>
                  <c:v>204.6666666666667</c:v>
                </c:pt>
                <c:pt idx="246">
                  <c:v>160.8333333333333</c:v>
                </c:pt>
                <c:pt idx="247">
                  <c:v>190.8333333333333</c:v>
                </c:pt>
                <c:pt idx="248">
                  <c:v>171.0</c:v>
                </c:pt>
                <c:pt idx="249">
                  <c:v>182.8333333333333</c:v>
                </c:pt>
                <c:pt idx="250">
                  <c:v>515.1666666666666</c:v>
                </c:pt>
                <c:pt idx="251">
                  <c:v>200.8333333333333</c:v>
                </c:pt>
                <c:pt idx="252" formatCode="General">
                  <c:v>0.0</c:v>
                </c:pt>
                <c:pt idx="253">
                  <c:v>189.5</c:v>
                </c:pt>
                <c:pt idx="254" formatCode="General">
                  <c:v>0.0</c:v>
                </c:pt>
                <c:pt idx="255">
                  <c:v>173.0</c:v>
                </c:pt>
                <c:pt idx="256">
                  <c:v>120.6666666666667</c:v>
                </c:pt>
                <c:pt idx="257">
                  <c:v>277.3333333333333</c:v>
                </c:pt>
                <c:pt idx="258">
                  <c:v>118.0</c:v>
                </c:pt>
                <c:pt idx="259">
                  <c:v>222.1666666666667</c:v>
                </c:pt>
                <c:pt idx="260">
                  <c:v>226.3333333333333</c:v>
                </c:pt>
                <c:pt idx="261">
                  <c:v>142.5</c:v>
                </c:pt>
                <c:pt idx="262">
                  <c:v>149.8333333333333</c:v>
                </c:pt>
                <c:pt idx="263">
                  <c:v>235.8333333333333</c:v>
                </c:pt>
                <c:pt idx="264">
                  <c:v>164.8333333333333</c:v>
                </c:pt>
                <c:pt idx="265">
                  <c:v>148.6666666666667</c:v>
                </c:pt>
                <c:pt idx="266">
                  <c:v>181.0</c:v>
                </c:pt>
                <c:pt idx="267">
                  <c:v>192.5</c:v>
                </c:pt>
                <c:pt idx="268">
                  <c:v>224.5</c:v>
                </c:pt>
                <c:pt idx="269">
                  <c:v>165.5</c:v>
                </c:pt>
                <c:pt idx="270">
                  <c:v>166.5</c:v>
                </c:pt>
                <c:pt idx="271">
                  <c:v>192.0</c:v>
                </c:pt>
                <c:pt idx="272">
                  <c:v>219.1666666666667</c:v>
                </c:pt>
                <c:pt idx="273">
                  <c:v>250.8333333333333</c:v>
                </c:pt>
                <c:pt idx="274">
                  <c:v>258.8333333333333</c:v>
                </c:pt>
                <c:pt idx="275">
                  <c:v>203.5</c:v>
                </c:pt>
                <c:pt idx="276">
                  <c:v>209.0</c:v>
                </c:pt>
                <c:pt idx="277">
                  <c:v>153.5</c:v>
                </c:pt>
                <c:pt idx="278">
                  <c:v>169.1666666666667</c:v>
                </c:pt>
                <c:pt idx="279">
                  <c:v>129.6666666666667</c:v>
                </c:pt>
                <c:pt idx="280">
                  <c:v>94.5</c:v>
                </c:pt>
                <c:pt idx="281">
                  <c:v>163.8333333333333</c:v>
                </c:pt>
                <c:pt idx="282">
                  <c:v>282.1666666666666</c:v>
                </c:pt>
                <c:pt idx="283">
                  <c:v>228.3333333333333</c:v>
                </c:pt>
                <c:pt idx="284">
                  <c:v>240.0</c:v>
                </c:pt>
                <c:pt idx="285">
                  <c:v>247.6666666666667</c:v>
                </c:pt>
                <c:pt idx="286">
                  <c:v>291.5</c:v>
                </c:pt>
                <c:pt idx="287">
                  <c:v>258.75</c:v>
                </c:pt>
                <c:pt idx="288">
                  <c:v>145.1666666666667</c:v>
                </c:pt>
                <c:pt idx="289">
                  <c:v>88.83333333333333</c:v>
                </c:pt>
                <c:pt idx="290">
                  <c:v>234.5</c:v>
                </c:pt>
                <c:pt idx="291">
                  <c:v>146.8333333333333</c:v>
                </c:pt>
                <c:pt idx="292">
                  <c:v>181.0</c:v>
                </c:pt>
                <c:pt idx="293">
                  <c:v>256.0</c:v>
                </c:pt>
                <c:pt idx="294">
                  <c:v>255.5</c:v>
                </c:pt>
                <c:pt idx="295">
                  <c:v>220.0</c:v>
                </c:pt>
                <c:pt idx="296">
                  <c:v>199.0</c:v>
                </c:pt>
                <c:pt idx="297">
                  <c:v>246.8333333333333</c:v>
                </c:pt>
                <c:pt idx="298">
                  <c:v>237.8333333333333</c:v>
                </c:pt>
                <c:pt idx="299">
                  <c:v>239.1666666666667</c:v>
                </c:pt>
                <c:pt idx="300">
                  <c:v>156.0</c:v>
                </c:pt>
                <c:pt idx="301">
                  <c:v>140.8333333333333</c:v>
                </c:pt>
                <c:pt idx="302">
                  <c:v>147.3333333333333</c:v>
                </c:pt>
                <c:pt idx="303">
                  <c:v>132.6666666666667</c:v>
                </c:pt>
                <c:pt idx="304">
                  <c:v>142.3333333333333</c:v>
                </c:pt>
                <c:pt idx="305">
                  <c:v>194.5</c:v>
                </c:pt>
                <c:pt idx="306">
                  <c:v>132.5</c:v>
                </c:pt>
                <c:pt idx="307">
                  <c:v>202.1666666666667</c:v>
                </c:pt>
                <c:pt idx="308">
                  <c:v>205.0</c:v>
                </c:pt>
                <c:pt idx="309">
                  <c:v>147.3333333333333</c:v>
                </c:pt>
                <c:pt idx="310">
                  <c:v>355.0</c:v>
                </c:pt>
                <c:pt idx="311">
                  <c:v>215.6666666666667</c:v>
                </c:pt>
                <c:pt idx="312">
                  <c:v>169.6666666666667</c:v>
                </c:pt>
                <c:pt idx="313">
                  <c:v>286.75</c:v>
                </c:pt>
                <c:pt idx="314">
                  <c:v>187.6666666666667</c:v>
                </c:pt>
                <c:pt idx="315">
                  <c:v>190.1666666666667</c:v>
                </c:pt>
                <c:pt idx="316">
                  <c:v>181.0</c:v>
                </c:pt>
                <c:pt idx="317">
                  <c:v>245.6666666666667</c:v>
                </c:pt>
                <c:pt idx="318">
                  <c:v>179.0</c:v>
                </c:pt>
                <c:pt idx="319">
                  <c:v>203.6666666666667</c:v>
                </c:pt>
                <c:pt idx="320">
                  <c:v>146.8333333333333</c:v>
                </c:pt>
                <c:pt idx="321">
                  <c:v>206.8333333333333</c:v>
                </c:pt>
                <c:pt idx="322">
                  <c:v>258.1666666666666</c:v>
                </c:pt>
                <c:pt idx="323">
                  <c:v>527.1666666666666</c:v>
                </c:pt>
                <c:pt idx="324">
                  <c:v>349.6666666666666</c:v>
                </c:pt>
                <c:pt idx="325">
                  <c:v>209.6666666666667</c:v>
                </c:pt>
                <c:pt idx="326">
                  <c:v>217.1666666666667</c:v>
                </c:pt>
                <c:pt idx="327">
                  <c:v>297.3333333333333</c:v>
                </c:pt>
                <c:pt idx="328">
                  <c:v>202.1666666666667</c:v>
                </c:pt>
                <c:pt idx="329">
                  <c:v>162.5</c:v>
                </c:pt>
                <c:pt idx="330">
                  <c:v>250.1666666666667</c:v>
                </c:pt>
                <c:pt idx="331">
                  <c:v>236.6666666666667</c:v>
                </c:pt>
                <c:pt idx="332">
                  <c:v>142.5</c:v>
                </c:pt>
                <c:pt idx="333">
                  <c:v>240.5</c:v>
                </c:pt>
                <c:pt idx="334">
                  <c:v>334.6666666666666</c:v>
                </c:pt>
                <c:pt idx="335">
                  <c:v>138.8333333333333</c:v>
                </c:pt>
                <c:pt idx="336">
                  <c:v>181.8333333333333</c:v>
                </c:pt>
                <c:pt idx="337">
                  <c:v>146.6666666666667</c:v>
                </c:pt>
                <c:pt idx="338">
                  <c:v>167.8333333333333</c:v>
                </c:pt>
                <c:pt idx="339">
                  <c:v>169.3333333333333</c:v>
                </c:pt>
                <c:pt idx="340">
                  <c:v>125.5</c:v>
                </c:pt>
                <c:pt idx="341">
                  <c:v>98.25</c:v>
                </c:pt>
                <c:pt idx="342">
                  <c:v>136.6666666666667</c:v>
                </c:pt>
                <c:pt idx="343">
                  <c:v>467.0</c:v>
                </c:pt>
                <c:pt idx="344">
                  <c:v>187.6666666666667</c:v>
                </c:pt>
                <c:pt idx="345">
                  <c:v>203.5</c:v>
                </c:pt>
                <c:pt idx="346">
                  <c:v>328.0</c:v>
                </c:pt>
                <c:pt idx="347">
                  <c:v>188.5</c:v>
                </c:pt>
                <c:pt idx="348">
                  <c:v>188.3333333333333</c:v>
                </c:pt>
                <c:pt idx="349">
                  <c:v>154.8333333333333</c:v>
                </c:pt>
                <c:pt idx="350">
                  <c:v>141.3333333333333</c:v>
                </c:pt>
                <c:pt idx="351">
                  <c:v>226.8333333333333</c:v>
                </c:pt>
                <c:pt idx="352">
                  <c:v>189.3333333333333</c:v>
                </c:pt>
                <c:pt idx="353">
                  <c:v>234.3333333333333</c:v>
                </c:pt>
                <c:pt idx="354">
                  <c:v>163.1666666666667</c:v>
                </c:pt>
                <c:pt idx="355">
                  <c:v>182.6666666666667</c:v>
                </c:pt>
                <c:pt idx="356">
                  <c:v>216.3333333333333</c:v>
                </c:pt>
                <c:pt idx="357">
                  <c:v>234.0</c:v>
                </c:pt>
                <c:pt idx="358">
                  <c:v>198.0</c:v>
                </c:pt>
                <c:pt idx="359">
                  <c:v>237.5</c:v>
                </c:pt>
                <c:pt idx="360">
                  <c:v>307.5</c:v>
                </c:pt>
                <c:pt idx="361">
                  <c:v>290.6666666666666</c:v>
                </c:pt>
                <c:pt idx="362">
                  <c:v>192.6666666666667</c:v>
                </c:pt>
                <c:pt idx="363">
                  <c:v>183.6666666666667</c:v>
                </c:pt>
                <c:pt idx="364">
                  <c:v>201.1666666666667</c:v>
                </c:pt>
                <c:pt idx="365" formatCode="General">
                  <c:v>0.0</c:v>
                </c:pt>
                <c:pt idx="366">
                  <c:v>203.5</c:v>
                </c:pt>
                <c:pt idx="367">
                  <c:v>323.5</c:v>
                </c:pt>
                <c:pt idx="368">
                  <c:v>246.0</c:v>
                </c:pt>
                <c:pt idx="369">
                  <c:v>228.6666666666667</c:v>
                </c:pt>
                <c:pt idx="370">
                  <c:v>190.1666666666667</c:v>
                </c:pt>
                <c:pt idx="371">
                  <c:v>456.8333333333333</c:v>
                </c:pt>
                <c:pt idx="372">
                  <c:v>270.5</c:v>
                </c:pt>
                <c:pt idx="373">
                  <c:v>159.1666666666667</c:v>
                </c:pt>
                <c:pt idx="374">
                  <c:v>166.0</c:v>
                </c:pt>
                <c:pt idx="375">
                  <c:v>212.3333333333333</c:v>
                </c:pt>
                <c:pt idx="376">
                  <c:v>213.8333333333333</c:v>
                </c:pt>
                <c:pt idx="377">
                  <c:v>180.0</c:v>
                </c:pt>
                <c:pt idx="378">
                  <c:v>135.3333333333333</c:v>
                </c:pt>
                <c:pt idx="379">
                  <c:v>225.3333333333333</c:v>
                </c:pt>
                <c:pt idx="380">
                  <c:v>184.0</c:v>
                </c:pt>
                <c:pt idx="381">
                  <c:v>195.1666666666667</c:v>
                </c:pt>
                <c:pt idx="382">
                  <c:v>211.6666666666667</c:v>
                </c:pt>
                <c:pt idx="383">
                  <c:v>164.0</c:v>
                </c:pt>
                <c:pt idx="384">
                  <c:v>126.8333333333333</c:v>
                </c:pt>
                <c:pt idx="385">
                  <c:v>213.8333333333333</c:v>
                </c:pt>
                <c:pt idx="386">
                  <c:v>136.8333333333333</c:v>
                </c:pt>
                <c:pt idx="387">
                  <c:v>177.1666666666667</c:v>
                </c:pt>
                <c:pt idx="388">
                  <c:v>423.5</c:v>
                </c:pt>
                <c:pt idx="389">
                  <c:v>183.1666666666667</c:v>
                </c:pt>
                <c:pt idx="390">
                  <c:v>238.3333333333333</c:v>
                </c:pt>
                <c:pt idx="391">
                  <c:v>133.1666666666667</c:v>
                </c:pt>
                <c:pt idx="392">
                  <c:v>206.0</c:v>
                </c:pt>
                <c:pt idx="393">
                  <c:v>250.5</c:v>
                </c:pt>
                <c:pt idx="394">
                  <c:v>257.8333333333333</c:v>
                </c:pt>
                <c:pt idx="395">
                  <c:v>121.1666666666667</c:v>
                </c:pt>
                <c:pt idx="396">
                  <c:v>163.8333333333333</c:v>
                </c:pt>
                <c:pt idx="397">
                  <c:v>145.0</c:v>
                </c:pt>
                <c:pt idx="398">
                  <c:v>237.1666666666667</c:v>
                </c:pt>
                <c:pt idx="399">
                  <c:v>242.6666666666667</c:v>
                </c:pt>
                <c:pt idx="400">
                  <c:v>110.3333333333333</c:v>
                </c:pt>
                <c:pt idx="401">
                  <c:v>125.0</c:v>
                </c:pt>
                <c:pt idx="402">
                  <c:v>140.0</c:v>
                </c:pt>
                <c:pt idx="403">
                  <c:v>311.0</c:v>
                </c:pt>
                <c:pt idx="404">
                  <c:v>189.5</c:v>
                </c:pt>
                <c:pt idx="405">
                  <c:v>175.5</c:v>
                </c:pt>
                <c:pt idx="406">
                  <c:v>399.0</c:v>
                </c:pt>
                <c:pt idx="407">
                  <c:v>83.33333333333333</c:v>
                </c:pt>
                <c:pt idx="408">
                  <c:v>262.3333333333333</c:v>
                </c:pt>
                <c:pt idx="409">
                  <c:v>153.5</c:v>
                </c:pt>
                <c:pt idx="410">
                  <c:v>233.3333333333333</c:v>
                </c:pt>
                <c:pt idx="411">
                  <c:v>222.5</c:v>
                </c:pt>
                <c:pt idx="412">
                  <c:v>218.8333333333333</c:v>
                </c:pt>
                <c:pt idx="413">
                  <c:v>174.6666666666667</c:v>
                </c:pt>
                <c:pt idx="414">
                  <c:v>202.5</c:v>
                </c:pt>
                <c:pt idx="415">
                  <c:v>204.8333333333333</c:v>
                </c:pt>
                <c:pt idx="416">
                  <c:v>211.8333333333333</c:v>
                </c:pt>
                <c:pt idx="417">
                  <c:v>192.3333333333333</c:v>
                </c:pt>
                <c:pt idx="418">
                  <c:v>209.5</c:v>
                </c:pt>
                <c:pt idx="419">
                  <c:v>176.6666666666667</c:v>
                </c:pt>
                <c:pt idx="420">
                  <c:v>150.1666666666667</c:v>
                </c:pt>
                <c:pt idx="421">
                  <c:v>230.1666666666667</c:v>
                </c:pt>
                <c:pt idx="422">
                  <c:v>230.5</c:v>
                </c:pt>
                <c:pt idx="423">
                  <c:v>239.6666666666667</c:v>
                </c:pt>
                <c:pt idx="424">
                  <c:v>261.6666666666666</c:v>
                </c:pt>
                <c:pt idx="425">
                  <c:v>215.6666666666667</c:v>
                </c:pt>
                <c:pt idx="426">
                  <c:v>160.6666666666667</c:v>
                </c:pt>
                <c:pt idx="427">
                  <c:v>246.6666666666667</c:v>
                </c:pt>
                <c:pt idx="428">
                  <c:v>501.8333333333333</c:v>
                </c:pt>
                <c:pt idx="429">
                  <c:v>166.6666666666667</c:v>
                </c:pt>
                <c:pt idx="430">
                  <c:v>101.0</c:v>
                </c:pt>
                <c:pt idx="431">
                  <c:v>232.0</c:v>
                </c:pt>
                <c:pt idx="432">
                  <c:v>410.5</c:v>
                </c:pt>
                <c:pt idx="433">
                  <c:v>303.0</c:v>
                </c:pt>
                <c:pt idx="434">
                  <c:v>161.8333333333333</c:v>
                </c:pt>
                <c:pt idx="435">
                  <c:v>205.5</c:v>
                </c:pt>
                <c:pt idx="436">
                  <c:v>245.5</c:v>
                </c:pt>
                <c:pt idx="437">
                  <c:v>240.3333333333333</c:v>
                </c:pt>
                <c:pt idx="438">
                  <c:v>418.3333333333333</c:v>
                </c:pt>
                <c:pt idx="439" formatCode="General">
                  <c:v>0.0</c:v>
                </c:pt>
                <c:pt idx="440" formatCode="General">
                  <c:v>0.0</c:v>
                </c:pt>
                <c:pt idx="441">
                  <c:v>223.3333333333333</c:v>
                </c:pt>
                <c:pt idx="442">
                  <c:v>176.0</c:v>
                </c:pt>
                <c:pt idx="443" formatCode="General">
                  <c:v>0.0</c:v>
                </c:pt>
                <c:pt idx="444">
                  <c:v>205.3333333333333</c:v>
                </c:pt>
                <c:pt idx="445">
                  <c:v>211.5</c:v>
                </c:pt>
                <c:pt idx="446">
                  <c:v>223.6666666666667</c:v>
                </c:pt>
                <c:pt idx="447">
                  <c:v>198.0</c:v>
                </c:pt>
                <c:pt idx="448" formatCode="General">
                  <c:v>0.0</c:v>
                </c:pt>
                <c:pt idx="449">
                  <c:v>258.0</c:v>
                </c:pt>
                <c:pt idx="450">
                  <c:v>554.5</c:v>
                </c:pt>
                <c:pt idx="451">
                  <c:v>249.6666666666667</c:v>
                </c:pt>
                <c:pt idx="452" formatCode="General">
                  <c:v>0.0</c:v>
                </c:pt>
                <c:pt idx="453">
                  <c:v>318.0</c:v>
                </c:pt>
                <c:pt idx="454">
                  <c:v>319.0</c:v>
                </c:pt>
                <c:pt idx="455">
                  <c:v>251.5</c:v>
                </c:pt>
                <c:pt idx="456">
                  <c:v>206.6666666666667</c:v>
                </c:pt>
                <c:pt idx="457">
                  <c:v>157.3333333333333</c:v>
                </c:pt>
                <c:pt idx="458">
                  <c:v>218.1666666666667</c:v>
                </c:pt>
                <c:pt idx="459">
                  <c:v>552.6666666666666</c:v>
                </c:pt>
                <c:pt idx="460">
                  <c:v>231.1666666666667</c:v>
                </c:pt>
                <c:pt idx="461">
                  <c:v>305.0</c:v>
                </c:pt>
                <c:pt idx="462" formatCode="General">
                  <c:v>0.0</c:v>
                </c:pt>
                <c:pt idx="463" formatCode="General">
                  <c:v>0.0</c:v>
                </c:pt>
                <c:pt idx="464">
                  <c:v>223.3333333333333</c:v>
                </c:pt>
                <c:pt idx="465">
                  <c:v>273.0</c:v>
                </c:pt>
                <c:pt idx="466" formatCode="General">
                  <c:v>0.0</c:v>
                </c:pt>
                <c:pt idx="467">
                  <c:v>192.6666666666667</c:v>
                </c:pt>
                <c:pt idx="468">
                  <c:v>208.6666666666667</c:v>
                </c:pt>
                <c:pt idx="469">
                  <c:v>248.8333333333333</c:v>
                </c:pt>
                <c:pt idx="470">
                  <c:v>239.5</c:v>
                </c:pt>
                <c:pt idx="471">
                  <c:v>219.1666666666667</c:v>
                </c:pt>
                <c:pt idx="472">
                  <c:v>270.5</c:v>
                </c:pt>
                <c:pt idx="473">
                  <c:v>122.5</c:v>
                </c:pt>
                <c:pt idx="474">
                  <c:v>155.0</c:v>
                </c:pt>
                <c:pt idx="475" formatCode="General">
                  <c:v>0.0</c:v>
                </c:pt>
                <c:pt idx="476">
                  <c:v>406.0</c:v>
                </c:pt>
                <c:pt idx="477" formatCode="General">
                  <c:v>0.0</c:v>
                </c:pt>
                <c:pt idx="478">
                  <c:v>164.0</c:v>
                </c:pt>
                <c:pt idx="479">
                  <c:v>82.33333333333333</c:v>
                </c:pt>
                <c:pt idx="480">
                  <c:v>200.3333333333333</c:v>
                </c:pt>
                <c:pt idx="481">
                  <c:v>284.1666666666666</c:v>
                </c:pt>
                <c:pt idx="482">
                  <c:v>217.6666666666667</c:v>
                </c:pt>
                <c:pt idx="483">
                  <c:v>518.5</c:v>
                </c:pt>
                <c:pt idx="484">
                  <c:v>215.6666666666667</c:v>
                </c:pt>
                <c:pt idx="485">
                  <c:v>217.5</c:v>
                </c:pt>
                <c:pt idx="486">
                  <c:v>541.5</c:v>
                </c:pt>
                <c:pt idx="487">
                  <c:v>554.5</c:v>
                </c:pt>
                <c:pt idx="488">
                  <c:v>239.6666666666667</c:v>
                </c:pt>
                <c:pt idx="489" formatCode="General">
                  <c:v>0.0</c:v>
                </c:pt>
                <c:pt idx="490" formatCode="General">
                  <c:v>0.0</c:v>
                </c:pt>
                <c:pt idx="491">
                  <c:v>284.3333333333333</c:v>
                </c:pt>
                <c:pt idx="492">
                  <c:v>176.0</c:v>
                </c:pt>
                <c:pt idx="493">
                  <c:v>191.5</c:v>
                </c:pt>
                <c:pt idx="494">
                  <c:v>265.8333333333333</c:v>
                </c:pt>
                <c:pt idx="495">
                  <c:v>224.3333333333333</c:v>
                </c:pt>
                <c:pt idx="496">
                  <c:v>225.1666666666667</c:v>
                </c:pt>
                <c:pt idx="497">
                  <c:v>501.1666666666666</c:v>
                </c:pt>
                <c:pt idx="498">
                  <c:v>219.5</c:v>
                </c:pt>
                <c:pt idx="499">
                  <c:v>361.8333333333333</c:v>
                </c:pt>
                <c:pt idx="500">
                  <c:v>184.0</c:v>
                </c:pt>
                <c:pt idx="501">
                  <c:v>198.6666666666667</c:v>
                </c:pt>
                <c:pt idx="502">
                  <c:v>222.5</c:v>
                </c:pt>
                <c:pt idx="503">
                  <c:v>345.1666666666666</c:v>
                </c:pt>
                <c:pt idx="504">
                  <c:v>215.5</c:v>
                </c:pt>
                <c:pt idx="505">
                  <c:v>162.8333333333333</c:v>
                </c:pt>
                <c:pt idx="506">
                  <c:v>256.8333333333333</c:v>
                </c:pt>
                <c:pt idx="507">
                  <c:v>513.5</c:v>
                </c:pt>
                <c:pt idx="508" formatCode="General">
                  <c:v>0.0</c:v>
                </c:pt>
                <c:pt idx="509">
                  <c:v>206.6666666666667</c:v>
                </c:pt>
                <c:pt idx="510">
                  <c:v>226.1666666666667</c:v>
                </c:pt>
                <c:pt idx="511">
                  <c:v>290.0</c:v>
                </c:pt>
                <c:pt idx="512">
                  <c:v>288.1666666666666</c:v>
                </c:pt>
                <c:pt idx="513">
                  <c:v>174.1666666666667</c:v>
                </c:pt>
                <c:pt idx="514">
                  <c:v>447.1666666666666</c:v>
                </c:pt>
                <c:pt idx="515">
                  <c:v>236.1666666666667</c:v>
                </c:pt>
                <c:pt idx="516">
                  <c:v>443.0</c:v>
                </c:pt>
                <c:pt idx="517">
                  <c:v>220.6666666666667</c:v>
                </c:pt>
                <c:pt idx="518">
                  <c:v>154.1666666666667</c:v>
                </c:pt>
                <c:pt idx="519">
                  <c:v>220.0</c:v>
                </c:pt>
                <c:pt idx="520">
                  <c:v>164.1666666666667</c:v>
                </c:pt>
                <c:pt idx="521">
                  <c:v>267.8333333333333</c:v>
                </c:pt>
                <c:pt idx="522">
                  <c:v>218.5</c:v>
                </c:pt>
                <c:pt idx="523">
                  <c:v>245.5</c:v>
                </c:pt>
                <c:pt idx="524">
                  <c:v>272.1666666666666</c:v>
                </c:pt>
                <c:pt idx="525">
                  <c:v>211.6666666666667</c:v>
                </c:pt>
                <c:pt idx="526">
                  <c:v>182.3333333333333</c:v>
                </c:pt>
                <c:pt idx="527">
                  <c:v>217.6666666666667</c:v>
                </c:pt>
                <c:pt idx="528">
                  <c:v>175.5</c:v>
                </c:pt>
                <c:pt idx="529">
                  <c:v>169.0</c:v>
                </c:pt>
                <c:pt idx="530">
                  <c:v>155.6666666666667</c:v>
                </c:pt>
                <c:pt idx="531">
                  <c:v>145.25</c:v>
                </c:pt>
                <c:pt idx="532">
                  <c:v>124.6666666666667</c:v>
                </c:pt>
                <c:pt idx="533">
                  <c:v>434.8333333333333</c:v>
                </c:pt>
                <c:pt idx="534">
                  <c:v>219.8333333333333</c:v>
                </c:pt>
                <c:pt idx="535">
                  <c:v>173.6666666666667</c:v>
                </c:pt>
                <c:pt idx="536">
                  <c:v>220.1666666666667</c:v>
                </c:pt>
                <c:pt idx="537">
                  <c:v>458.6666666666666</c:v>
                </c:pt>
                <c:pt idx="538">
                  <c:v>266.8333333333333</c:v>
                </c:pt>
                <c:pt idx="539">
                  <c:v>143.0</c:v>
                </c:pt>
                <c:pt idx="540">
                  <c:v>218.0</c:v>
                </c:pt>
                <c:pt idx="541">
                  <c:v>219.1666666666667</c:v>
                </c:pt>
                <c:pt idx="542">
                  <c:v>181.3333333333333</c:v>
                </c:pt>
                <c:pt idx="543">
                  <c:v>254.6666666666667</c:v>
                </c:pt>
                <c:pt idx="544">
                  <c:v>376.0</c:v>
                </c:pt>
                <c:pt idx="545">
                  <c:v>206.6666666666667</c:v>
                </c:pt>
                <c:pt idx="546">
                  <c:v>332.0</c:v>
                </c:pt>
                <c:pt idx="547">
                  <c:v>256.3333333333333</c:v>
                </c:pt>
                <c:pt idx="548" formatCode="##0.00">
                  <c:v>0.0</c:v>
                </c:pt>
                <c:pt idx="549">
                  <c:v>264.5</c:v>
                </c:pt>
                <c:pt idx="550">
                  <c:v>206.1666666666667</c:v>
                </c:pt>
                <c:pt idx="551">
                  <c:v>199.1666666666667</c:v>
                </c:pt>
                <c:pt idx="552">
                  <c:v>201.3333333333333</c:v>
                </c:pt>
                <c:pt idx="553">
                  <c:v>248.8333333333333</c:v>
                </c:pt>
                <c:pt idx="554">
                  <c:v>300.0</c:v>
                </c:pt>
                <c:pt idx="555">
                  <c:v>207.5</c:v>
                </c:pt>
                <c:pt idx="556">
                  <c:v>174.0</c:v>
                </c:pt>
                <c:pt idx="557">
                  <c:v>164.3333333333333</c:v>
                </c:pt>
                <c:pt idx="558">
                  <c:v>172.1666666666667</c:v>
                </c:pt>
                <c:pt idx="559">
                  <c:v>117.5</c:v>
                </c:pt>
                <c:pt idx="560">
                  <c:v>168.5</c:v>
                </c:pt>
                <c:pt idx="561">
                  <c:v>292.5</c:v>
                </c:pt>
                <c:pt idx="562">
                  <c:v>227.5</c:v>
                </c:pt>
                <c:pt idx="563" formatCode="##0.00">
                  <c:v>0.0</c:v>
                </c:pt>
                <c:pt idx="564">
                  <c:v>160.8333333333333</c:v>
                </c:pt>
                <c:pt idx="565">
                  <c:v>207.5</c:v>
                </c:pt>
                <c:pt idx="566">
                  <c:v>278.0</c:v>
                </c:pt>
                <c:pt idx="567">
                  <c:v>248.3333333333333</c:v>
                </c:pt>
                <c:pt idx="568">
                  <c:v>332.5</c:v>
                </c:pt>
                <c:pt idx="569">
                  <c:v>246.8333333333333</c:v>
                </c:pt>
                <c:pt idx="570">
                  <c:v>258.8333333333333</c:v>
                </c:pt>
                <c:pt idx="571">
                  <c:v>221.3333333333333</c:v>
                </c:pt>
                <c:pt idx="572">
                  <c:v>242.0</c:v>
                </c:pt>
                <c:pt idx="573">
                  <c:v>187.0</c:v>
                </c:pt>
                <c:pt idx="574">
                  <c:v>143.8333333333333</c:v>
                </c:pt>
                <c:pt idx="575">
                  <c:v>283.8333333333333</c:v>
                </c:pt>
                <c:pt idx="576">
                  <c:v>187.5</c:v>
                </c:pt>
                <c:pt idx="577">
                  <c:v>204.5</c:v>
                </c:pt>
                <c:pt idx="578">
                  <c:v>244.0</c:v>
                </c:pt>
                <c:pt idx="579">
                  <c:v>301.6666666666666</c:v>
                </c:pt>
                <c:pt idx="580">
                  <c:v>281.6666666666666</c:v>
                </c:pt>
                <c:pt idx="581">
                  <c:v>224.6666666666667</c:v>
                </c:pt>
                <c:pt idx="582">
                  <c:v>212.3333333333333</c:v>
                </c:pt>
                <c:pt idx="583">
                  <c:v>381.3333333333333</c:v>
                </c:pt>
                <c:pt idx="584">
                  <c:v>222.8333333333333</c:v>
                </c:pt>
                <c:pt idx="585">
                  <c:v>239.8333333333333</c:v>
                </c:pt>
                <c:pt idx="586">
                  <c:v>238.1666666666667</c:v>
                </c:pt>
                <c:pt idx="587">
                  <c:v>162.8333333333333</c:v>
                </c:pt>
                <c:pt idx="588">
                  <c:v>189.5</c:v>
                </c:pt>
                <c:pt idx="589">
                  <c:v>0.0</c:v>
                </c:pt>
                <c:pt idx="590">
                  <c:v>223.0</c:v>
                </c:pt>
                <c:pt idx="591">
                  <c:v>511.1666666666666</c:v>
                </c:pt>
                <c:pt idx="592">
                  <c:v>0.0</c:v>
                </c:pt>
                <c:pt idx="593">
                  <c:v>216.1666666666667</c:v>
                </c:pt>
                <c:pt idx="594">
                  <c:v>190.8333333333333</c:v>
                </c:pt>
                <c:pt idx="595">
                  <c:v>225.3333333333333</c:v>
                </c:pt>
                <c:pt idx="596">
                  <c:v>211.25</c:v>
                </c:pt>
                <c:pt idx="597">
                  <c:v>289.1666666666666</c:v>
                </c:pt>
                <c:pt idx="598">
                  <c:v>244.5</c:v>
                </c:pt>
                <c:pt idx="599">
                  <c:v>261.6666666666666</c:v>
                </c:pt>
                <c:pt idx="600">
                  <c:v>225.3333333333333</c:v>
                </c:pt>
                <c:pt idx="601">
                  <c:v>143.6666666666667</c:v>
                </c:pt>
                <c:pt idx="602">
                  <c:v>415.25</c:v>
                </c:pt>
                <c:pt idx="603">
                  <c:v>204.0</c:v>
                </c:pt>
                <c:pt idx="604">
                  <c:v>217.1666666666667</c:v>
                </c:pt>
                <c:pt idx="605">
                  <c:v>288.6666666666666</c:v>
                </c:pt>
                <c:pt idx="606">
                  <c:v>181.1666666666667</c:v>
                </c:pt>
                <c:pt idx="607">
                  <c:v>136.3333333333333</c:v>
                </c:pt>
                <c:pt idx="608">
                  <c:v>297.1666666666666</c:v>
                </c:pt>
                <c:pt idx="609">
                  <c:v>257.0</c:v>
                </c:pt>
                <c:pt idx="610">
                  <c:v>501.8333333333333</c:v>
                </c:pt>
                <c:pt idx="611">
                  <c:v>296.8333333333333</c:v>
                </c:pt>
                <c:pt idx="612">
                  <c:v>191.5</c:v>
                </c:pt>
                <c:pt idx="613">
                  <c:v>185.5</c:v>
                </c:pt>
                <c:pt idx="614">
                  <c:v>518.3333333333333</c:v>
                </c:pt>
                <c:pt idx="615">
                  <c:v>236.8333333333333</c:v>
                </c:pt>
                <c:pt idx="616">
                  <c:v>157.5</c:v>
                </c:pt>
                <c:pt idx="617">
                  <c:v>95.16666666666667</c:v>
                </c:pt>
                <c:pt idx="618">
                  <c:v>260.6666666666666</c:v>
                </c:pt>
                <c:pt idx="619">
                  <c:v>181.0</c:v>
                </c:pt>
                <c:pt idx="620">
                  <c:v>214.3333333333333</c:v>
                </c:pt>
                <c:pt idx="621">
                  <c:v>177.5</c:v>
                </c:pt>
                <c:pt idx="622">
                  <c:v>213.6666666666667</c:v>
                </c:pt>
                <c:pt idx="623">
                  <c:v>226.5</c:v>
                </c:pt>
                <c:pt idx="624">
                  <c:v>243.5</c:v>
                </c:pt>
                <c:pt idx="625">
                  <c:v>267.6666666666666</c:v>
                </c:pt>
                <c:pt idx="626">
                  <c:v>193.3333333333333</c:v>
                </c:pt>
                <c:pt idx="627">
                  <c:v>239.8333333333333</c:v>
                </c:pt>
                <c:pt idx="628">
                  <c:v>146.1666666666667</c:v>
                </c:pt>
                <c:pt idx="629">
                  <c:v>147.8333333333333</c:v>
                </c:pt>
                <c:pt idx="630">
                  <c:v>172.3333333333333</c:v>
                </c:pt>
                <c:pt idx="631">
                  <c:v>162.6666666666667</c:v>
                </c:pt>
                <c:pt idx="632">
                  <c:v>454.8333333333333</c:v>
                </c:pt>
                <c:pt idx="633">
                  <c:v>132.5</c:v>
                </c:pt>
                <c:pt idx="634">
                  <c:v>179.75</c:v>
                </c:pt>
                <c:pt idx="635">
                  <c:v>198.8333333333333</c:v>
                </c:pt>
                <c:pt idx="636">
                  <c:v>203.1666666666667</c:v>
                </c:pt>
                <c:pt idx="637">
                  <c:v>186.8333333333333</c:v>
                </c:pt>
                <c:pt idx="638">
                  <c:v>257.5</c:v>
                </c:pt>
                <c:pt idx="639">
                  <c:v>168.3333333333333</c:v>
                </c:pt>
                <c:pt idx="640">
                  <c:v>225.6666666666667</c:v>
                </c:pt>
                <c:pt idx="641">
                  <c:v>223.5</c:v>
                </c:pt>
                <c:pt idx="642">
                  <c:v>210.6666666666667</c:v>
                </c:pt>
                <c:pt idx="643">
                  <c:v>285.1666666666666</c:v>
                </c:pt>
                <c:pt idx="644">
                  <c:v>125.8333333333333</c:v>
                </c:pt>
                <c:pt idx="645">
                  <c:v>263.3333333333333</c:v>
                </c:pt>
                <c:pt idx="646">
                  <c:v>195.5</c:v>
                </c:pt>
                <c:pt idx="647">
                  <c:v>215.5</c:v>
                </c:pt>
                <c:pt idx="648">
                  <c:v>203.6666666666667</c:v>
                </c:pt>
                <c:pt idx="649">
                  <c:v>386.3333333333333</c:v>
                </c:pt>
                <c:pt idx="650">
                  <c:v>187.0</c:v>
                </c:pt>
                <c:pt idx="651">
                  <c:v>154.5</c:v>
                </c:pt>
                <c:pt idx="652">
                  <c:v>262.1666666666666</c:v>
                </c:pt>
                <c:pt idx="653">
                  <c:v>235.0</c:v>
                </c:pt>
                <c:pt idx="654">
                  <c:v>200.3333333333333</c:v>
                </c:pt>
                <c:pt idx="655">
                  <c:v>347.0</c:v>
                </c:pt>
                <c:pt idx="656">
                  <c:v>237.8333333333333</c:v>
                </c:pt>
                <c:pt idx="657">
                  <c:v>153.0</c:v>
                </c:pt>
                <c:pt idx="658">
                  <c:v>233.6666666666667</c:v>
                </c:pt>
                <c:pt idx="659">
                  <c:v>0.0</c:v>
                </c:pt>
                <c:pt idx="660">
                  <c:v>195.5</c:v>
                </c:pt>
                <c:pt idx="661">
                  <c:v>199.8333333333333</c:v>
                </c:pt>
                <c:pt idx="662">
                  <c:v>217.3333333333333</c:v>
                </c:pt>
                <c:pt idx="663">
                  <c:v>212.8333333333333</c:v>
                </c:pt>
                <c:pt idx="664">
                  <c:v>205.6666666666667</c:v>
                </c:pt>
                <c:pt idx="665">
                  <c:v>187.8333333333333</c:v>
                </c:pt>
                <c:pt idx="666">
                  <c:v>262.6666666666666</c:v>
                </c:pt>
                <c:pt idx="667">
                  <c:v>215.3333333333333</c:v>
                </c:pt>
                <c:pt idx="668">
                  <c:v>189.3333333333333</c:v>
                </c:pt>
                <c:pt idx="669">
                  <c:v>207.6666666666667</c:v>
                </c:pt>
                <c:pt idx="670">
                  <c:v>255.5</c:v>
                </c:pt>
                <c:pt idx="671">
                  <c:v>354.0</c:v>
                </c:pt>
                <c:pt idx="672">
                  <c:v>222.1666666666667</c:v>
                </c:pt>
                <c:pt idx="673">
                  <c:v>191.8333333333333</c:v>
                </c:pt>
                <c:pt idx="674">
                  <c:v>172.1666666666667</c:v>
                </c:pt>
                <c:pt idx="675">
                  <c:v>188.3333333333333</c:v>
                </c:pt>
                <c:pt idx="676">
                  <c:v>201.0</c:v>
                </c:pt>
                <c:pt idx="677">
                  <c:v>344.1666666666666</c:v>
                </c:pt>
                <c:pt idx="678">
                  <c:v>274.75</c:v>
                </c:pt>
                <c:pt idx="679">
                  <c:v>208.3333333333333</c:v>
                </c:pt>
                <c:pt idx="680">
                  <c:v>176.6666666666667</c:v>
                </c:pt>
                <c:pt idx="681">
                  <c:v>497.5</c:v>
                </c:pt>
                <c:pt idx="682">
                  <c:v>353.8333333333333</c:v>
                </c:pt>
                <c:pt idx="683">
                  <c:v>124.0</c:v>
                </c:pt>
                <c:pt idx="684">
                  <c:v>114.1666666666667</c:v>
                </c:pt>
                <c:pt idx="685">
                  <c:v>155.5</c:v>
                </c:pt>
                <c:pt idx="686">
                  <c:v>339.75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00656"/>
        <c:axId val="544802704"/>
      </c:scatterChart>
      <c:valAx>
        <c:axId val="54480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2704"/>
        <c:crosses val="autoZero"/>
        <c:crossBetween val="midCat"/>
      </c:valAx>
      <c:valAx>
        <c:axId val="5448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Plant Total Nitrogen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'1_QTL_AllFamilies'!$Y$2:$Y$688</c:f>
              <c:numCache>
                <c:formatCode>General</c:formatCode>
                <c:ptCount val="687"/>
                <c:pt idx="0">
                  <c:v>1.94</c:v>
                </c:pt>
                <c:pt idx="1">
                  <c:v>1.84</c:v>
                </c:pt>
                <c:pt idx="2">
                  <c:v>1.01</c:v>
                </c:pt>
                <c:pt idx="3">
                  <c:v>1.13</c:v>
                </c:pt>
                <c:pt idx="4">
                  <c:v>1.44</c:v>
                </c:pt>
                <c:pt idx="5">
                  <c:v>1.29</c:v>
                </c:pt>
                <c:pt idx="6">
                  <c:v>1.51</c:v>
                </c:pt>
                <c:pt idx="7">
                  <c:v>1.16</c:v>
                </c:pt>
                <c:pt idx="8">
                  <c:v>1.15</c:v>
                </c:pt>
                <c:pt idx="9">
                  <c:v>1.29</c:v>
                </c:pt>
                <c:pt idx="10">
                  <c:v>1.23</c:v>
                </c:pt>
                <c:pt idx="11">
                  <c:v>1.35</c:v>
                </c:pt>
                <c:pt idx="12">
                  <c:v>2.18</c:v>
                </c:pt>
                <c:pt idx="13">
                  <c:v>1.11</c:v>
                </c:pt>
                <c:pt idx="14">
                  <c:v>0.65</c:v>
                </c:pt>
                <c:pt idx="15">
                  <c:v>1.18</c:v>
                </c:pt>
                <c:pt idx="16">
                  <c:v>1.06</c:v>
                </c:pt>
                <c:pt idx="17">
                  <c:v>0.7</c:v>
                </c:pt>
                <c:pt idx="18">
                  <c:v>1.3</c:v>
                </c:pt>
                <c:pt idx="19">
                  <c:v>1.35</c:v>
                </c:pt>
                <c:pt idx="20">
                  <c:v>0.56</c:v>
                </c:pt>
                <c:pt idx="21">
                  <c:v>1.04</c:v>
                </c:pt>
                <c:pt idx="22">
                  <c:v>1.55</c:v>
                </c:pt>
                <c:pt idx="23">
                  <c:v>1.18</c:v>
                </c:pt>
                <c:pt idx="24">
                  <c:v>1.67</c:v>
                </c:pt>
                <c:pt idx="25">
                  <c:v>1.79</c:v>
                </c:pt>
                <c:pt idx="26">
                  <c:v>1.57</c:v>
                </c:pt>
                <c:pt idx="27">
                  <c:v>1.59</c:v>
                </c:pt>
                <c:pt idx="28">
                  <c:v>1.03</c:v>
                </c:pt>
                <c:pt idx="29">
                  <c:v>1.39</c:v>
                </c:pt>
                <c:pt idx="30">
                  <c:v>1.3</c:v>
                </c:pt>
                <c:pt idx="31">
                  <c:v>1.16</c:v>
                </c:pt>
                <c:pt idx="32">
                  <c:v>0.59</c:v>
                </c:pt>
                <c:pt idx="33">
                  <c:v>1.59</c:v>
                </c:pt>
                <c:pt idx="34">
                  <c:v>1.07</c:v>
                </c:pt>
                <c:pt idx="35">
                  <c:v>1.31</c:v>
                </c:pt>
                <c:pt idx="36">
                  <c:v>1.58</c:v>
                </c:pt>
                <c:pt idx="37">
                  <c:v>1.53</c:v>
                </c:pt>
                <c:pt idx="38">
                  <c:v>1.21</c:v>
                </c:pt>
                <c:pt idx="39">
                  <c:v>1.4</c:v>
                </c:pt>
                <c:pt idx="40">
                  <c:v>1.32</c:v>
                </c:pt>
                <c:pt idx="41">
                  <c:v>1.2</c:v>
                </c:pt>
                <c:pt idx="42">
                  <c:v>1.29</c:v>
                </c:pt>
                <c:pt idx="43">
                  <c:v>0.9</c:v>
                </c:pt>
                <c:pt idx="44">
                  <c:v>0.65</c:v>
                </c:pt>
                <c:pt idx="45">
                  <c:v>1.37</c:v>
                </c:pt>
                <c:pt idx="46">
                  <c:v>1.79</c:v>
                </c:pt>
                <c:pt idx="47">
                  <c:v>1.28</c:v>
                </c:pt>
                <c:pt idx="48">
                  <c:v>1.6</c:v>
                </c:pt>
                <c:pt idx="49">
                  <c:v>1.85</c:v>
                </c:pt>
                <c:pt idx="50">
                  <c:v>1.56</c:v>
                </c:pt>
                <c:pt idx="51">
                  <c:v>1.28</c:v>
                </c:pt>
                <c:pt idx="52">
                  <c:v>1.3</c:v>
                </c:pt>
                <c:pt idx="53">
                  <c:v>1.19</c:v>
                </c:pt>
                <c:pt idx="54">
                  <c:v>1.23</c:v>
                </c:pt>
                <c:pt idx="55">
                  <c:v>1.07</c:v>
                </c:pt>
                <c:pt idx="56">
                  <c:v>0.96</c:v>
                </c:pt>
                <c:pt idx="57">
                  <c:v>0.54</c:v>
                </c:pt>
                <c:pt idx="58">
                  <c:v>1.02</c:v>
                </c:pt>
                <c:pt idx="59">
                  <c:v>0.77</c:v>
                </c:pt>
                <c:pt idx="60">
                  <c:v>1.93</c:v>
                </c:pt>
                <c:pt idx="61">
                  <c:v>1.59</c:v>
                </c:pt>
                <c:pt idx="62">
                  <c:v>1.23</c:v>
                </c:pt>
                <c:pt idx="63">
                  <c:v>1.43</c:v>
                </c:pt>
                <c:pt idx="64">
                  <c:v>1.3</c:v>
                </c:pt>
                <c:pt idx="65">
                  <c:v>1.15</c:v>
                </c:pt>
                <c:pt idx="66">
                  <c:v>1.15</c:v>
                </c:pt>
                <c:pt idx="67">
                  <c:v>1.04</c:v>
                </c:pt>
                <c:pt idx="68">
                  <c:v>0.995</c:v>
                </c:pt>
                <c:pt idx="69">
                  <c:v>1.12</c:v>
                </c:pt>
                <c:pt idx="70">
                  <c:v>0.79</c:v>
                </c:pt>
                <c:pt idx="71">
                  <c:v>0.9</c:v>
                </c:pt>
                <c:pt idx="72">
                  <c:v>1.67</c:v>
                </c:pt>
                <c:pt idx="73">
                  <c:v>0.51</c:v>
                </c:pt>
                <c:pt idx="74">
                  <c:v>1.37</c:v>
                </c:pt>
                <c:pt idx="75">
                  <c:v>1.46</c:v>
                </c:pt>
                <c:pt idx="76">
                  <c:v>1.3</c:v>
                </c:pt>
                <c:pt idx="77">
                  <c:v>0.94</c:v>
                </c:pt>
                <c:pt idx="78">
                  <c:v>1.29</c:v>
                </c:pt>
                <c:pt idx="79">
                  <c:v>0.94</c:v>
                </c:pt>
                <c:pt idx="80">
                  <c:v>0.38</c:v>
                </c:pt>
                <c:pt idx="81">
                  <c:v>1.09</c:v>
                </c:pt>
                <c:pt idx="82">
                  <c:v>0.69</c:v>
                </c:pt>
                <c:pt idx="83">
                  <c:v>0.81</c:v>
                </c:pt>
                <c:pt idx="84">
                  <c:v>1.66</c:v>
                </c:pt>
                <c:pt idx="85">
                  <c:v>1.0</c:v>
                </c:pt>
                <c:pt idx="86">
                  <c:v>1.37</c:v>
                </c:pt>
                <c:pt idx="87">
                  <c:v>1.29</c:v>
                </c:pt>
                <c:pt idx="88">
                  <c:v>1.03</c:v>
                </c:pt>
                <c:pt idx="89">
                  <c:v>0.59</c:v>
                </c:pt>
                <c:pt idx="90">
                  <c:v>0.0</c:v>
                </c:pt>
                <c:pt idx="91">
                  <c:v>0.78</c:v>
                </c:pt>
                <c:pt idx="92">
                  <c:v>1.04</c:v>
                </c:pt>
                <c:pt idx="93">
                  <c:v>1.4</c:v>
                </c:pt>
                <c:pt idx="94">
                  <c:v>0.93</c:v>
                </c:pt>
                <c:pt idx="95">
                  <c:v>0.67</c:v>
                </c:pt>
                <c:pt idx="96">
                  <c:v>1.24</c:v>
                </c:pt>
                <c:pt idx="97">
                  <c:v>1.26</c:v>
                </c:pt>
                <c:pt idx="98">
                  <c:v>1.39</c:v>
                </c:pt>
                <c:pt idx="99">
                  <c:v>1.3</c:v>
                </c:pt>
                <c:pt idx="100">
                  <c:v>1.2</c:v>
                </c:pt>
                <c:pt idx="101">
                  <c:v>1.3</c:v>
                </c:pt>
                <c:pt idx="102">
                  <c:v>1.24</c:v>
                </c:pt>
                <c:pt idx="103">
                  <c:v>0.94</c:v>
                </c:pt>
                <c:pt idx="104">
                  <c:v>1.12</c:v>
                </c:pt>
                <c:pt idx="105">
                  <c:v>0.84</c:v>
                </c:pt>
                <c:pt idx="106">
                  <c:v>0.44</c:v>
                </c:pt>
                <c:pt idx="107">
                  <c:v>1.12</c:v>
                </c:pt>
                <c:pt idx="108">
                  <c:v>1.34</c:v>
                </c:pt>
                <c:pt idx="109">
                  <c:v>1.555</c:v>
                </c:pt>
                <c:pt idx="110">
                  <c:v>0.7</c:v>
                </c:pt>
                <c:pt idx="111">
                  <c:v>1.17</c:v>
                </c:pt>
                <c:pt idx="112">
                  <c:v>0.98</c:v>
                </c:pt>
                <c:pt idx="113">
                  <c:v>0.0</c:v>
                </c:pt>
                <c:pt idx="114">
                  <c:v>0.0</c:v>
                </c:pt>
                <c:pt idx="115">
                  <c:v>1.18</c:v>
                </c:pt>
                <c:pt idx="116">
                  <c:v>0.98</c:v>
                </c:pt>
                <c:pt idx="117">
                  <c:v>0.71</c:v>
                </c:pt>
                <c:pt idx="118">
                  <c:v>0.81</c:v>
                </c:pt>
                <c:pt idx="119">
                  <c:v>0.91</c:v>
                </c:pt>
                <c:pt idx="120">
                  <c:v>1.35</c:v>
                </c:pt>
                <c:pt idx="121">
                  <c:v>1.675</c:v>
                </c:pt>
                <c:pt idx="122">
                  <c:v>0.92</c:v>
                </c:pt>
                <c:pt idx="123">
                  <c:v>1.11</c:v>
                </c:pt>
                <c:pt idx="124">
                  <c:v>0.85</c:v>
                </c:pt>
                <c:pt idx="125">
                  <c:v>0.71</c:v>
                </c:pt>
                <c:pt idx="126">
                  <c:v>1.4</c:v>
                </c:pt>
                <c:pt idx="127">
                  <c:v>0.89</c:v>
                </c:pt>
                <c:pt idx="128">
                  <c:v>1.46</c:v>
                </c:pt>
                <c:pt idx="129">
                  <c:v>0.51</c:v>
                </c:pt>
                <c:pt idx="130">
                  <c:v>0.825</c:v>
                </c:pt>
                <c:pt idx="131">
                  <c:v>0.97</c:v>
                </c:pt>
                <c:pt idx="132">
                  <c:v>1.27</c:v>
                </c:pt>
                <c:pt idx="133">
                  <c:v>1.32</c:v>
                </c:pt>
                <c:pt idx="134">
                  <c:v>1.18</c:v>
                </c:pt>
                <c:pt idx="135">
                  <c:v>1.48</c:v>
                </c:pt>
                <c:pt idx="136">
                  <c:v>0.62</c:v>
                </c:pt>
                <c:pt idx="137">
                  <c:v>0.94</c:v>
                </c:pt>
                <c:pt idx="138">
                  <c:v>1.11</c:v>
                </c:pt>
                <c:pt idx="139">
                  <c:v>0.9</c:v>
                </c:pt>
                <c:pt idx="140">
                  <c:v>1.49</c:v>
                </c:pt>
                <c:pt idx="141">
                  <c:v>0.94</c:v>
                </c:pt>
                <c:pt idx="142">
                  <c:v>0.73</c:v>
                </c:pt>
                <c:pt idx="143">
                  <c:v>0.44</c:v>
                </c:pt>
                <c:pt idx="144">
                  <c:v>1.37</c:v>
                </c:pt>
                <c:pt idx="145">
                  <c:v>0.68</c:v>
                </c:pt>
                <c:pt idx="146">
                  <c:v>1.08</c:v>
                </c:pt>
                <c:pt idx="147">
                  <c:v>1.02</c:v>
                </c:pt>
                <c:pt idx="148">
                  <c:v>0.97</c:v>
                </c:pt>
                <c:pt idx="149">
                  <c:v>1.02</c:v>
                </c:pt>
                <c:pt idx="150">
                  <c:v>0.95</c:v>
                </c:pt>
                <c:pt idx="151">
                  <c:v>1.25</c:v>
                </c:pt>
                <c:pt idx="152">
                  <c:v>1.17</c:v>
                </c:pt>
                <c:pt idx="153">
                  <c:v>0.85</c:v>
                </c:pt>
                <c:pt idx="154">
                  <c:v>1.15</c:v>
                </c:pt>
                <c:pt idx="155">
                  <c:v>0.85</c:v>
                </c:pt>
                <c:pt idx="156">
                  <c:v>1.55</c:v>
                </c:pt>
                <c:pt idx="157">
                  <c:v>1.26</c:v>
                </c:pt>
                <c:pt idx="158">
                  <c:v>1.33</c:v>
                </c:pt>
                <c:pt idx="159">
                  <c:v>1.43</c:v>
                </c:pt>
                <c:pt idx="160">
                  <c:v>1.04</c:v>
                </c:pt>
                <c:pt idx="161">
                  <c:v>0.47</c:v>
                </c:pt>
                <c:pt idx="162">
                  <c:v>0.63</c:v>
                </c:pt>
                <c:pt idx="163">
                  <c:v>0.83</c:v>
                </c:pt>
                <c:pt idx="164">
                  <c:v>0.84</c:v>
                </c:pt>
                <c:pt idx="165">
                  <c:v>0.0</c:v>
                </c:pt>
                <c:pt idx="166">
                  <c:v>0.98</c:v>
                </c:pt>
                <c:pt idx="167">
                  <c:v>0.6</c:v>
                </c:pt>
                <c:pt idx="168">
                  <c:v>1.07</c:v>
                </c:pt>
                <c:pt idx="169">
                  <c:v>1.53</c:v>
                </c:pt>
                <c:pt idx="170">
                  <c:v>0.845</c:v>
                </c:pt>
                <c:pt idx="171">
                  <c:v>0.49</c:v>
                </c:pt>
                <c:pt idx="172">
                  <c:v>0.8</c:v>
                </c:pt>
                <c:pt idx="173">
                  <c:v>0.96</c:v>
                </c:pt>
                <c:pt idx="174">
                  <c:v>1.45</c:v>
                </c:pt>
                <c:pt idx="175">
                  <c:v>0.71</c:v>
                </c:pt>
                <c:pt idx="176">
                  <c:v>0.78</c:v>
                </c:pt>
                <c:pt idx="177">
                  <c:v>1.12</c:v>
                </c:pt>
                <c:pt idx="178">
                  <c:v>0.39</c:v>
                </c:pt>
                <c:pt idx="179">
                  <c:v>0.92</c:v>
                </c:pt>
                <c:pt idx="180">
                  <c:v>1.2</c:v>
                </c:pt>
                <c:pt idx="181">
                  <c:v>0.75</c:v>
                </c:pt>
                <c:pt idx="182">
                  <c:v>0.84</c:v>
                </c:pt>
                <c:pt idx="183">
                  <c:v>1.52</c:v>
                </c:pt>
                <c:pt idx="184">
                  <c:v>0.92</c:v>
                </c:pt>
                <c:pt idx="185">
                  <c:v>0.0</c:v>
                </c:pt>
                <c:pt idx="186">
                  <c:v>1.03</c:v>
                </c:pt>
                <c:pt idx="187">
                  <c:v>1.01</c:v>
                </c:pt>
                <c:pt idx="188">
                  <c:v>1.13</c:v>
                </c:pt>
                <c:pt idx="189">
                  <c:v>1.11</c:v>
                </c:pt>
                <c:pt idx="190">
                  <c:v>0.69</c:v>
                </c:pt>
                <c:pt idx="191">
                  <c:v>0.85</c:v>
                </c:pt>
                <c:pt idx="192">
                  <c:v>0.0</c:v>
                </c:pt>
                <c:pt idx="193">
                  <c:v>0.0</c:v>
                </c:pt>
                <c:pt idx="194">
                  <c:v>0.7</c:v>
                </c:pt>
                <c:pt idx="195">
                  <c:v>0.0</c:v>
                </c:pt>
                <c:pt idx="196">
                  <c:v>1.31</c:v>
                </c:pt>
                <c:pt idx="197">
                  <c:v>1.4</c:v>
                </c:pt>
                <c:pt idx="198">
                  <c:v>1.13</c:v>
                </c:pt>
                <c:pt idx="199">
                  <c:v>0.0</c:v>
                </c:pt>
                <c:pt idx="200">
                  <c:v>0.0</c:v>
                </c:pt>
                <c:pt idx="201">
                  <c:v>0.97</c:v>
                </c:pt>
                <c:pt idx="202">
                  <c:v>0.8</c:v>
                </c:pt>
                <c:pt idx="203">
                  <c:v>0.72</c:v>
                </c:pt>
                <c:pt idx="204">
                  <c:v>0.0</c:v>
                </c:pt>
                <c:pt idx="205">
                  <c:v>1.63</c:v>
                </c:pt>
                <c:pt idx="206">
                  <c:v>1.76</c:v>
                </c:pt>
                <c:pt idx="207">
                  <c:v>1.61</c:v>
                </c:pt>
                <c:pt idx="208">
                  <c:v>1.3</c:v>
                </c:pt>
                <c:pt idx="209">
                  <c:v>1.45</c:v>
                </c:pt>
                <c:pt idx="210">
                  <c:v>1.43</c:v>
                </c:pt>
                <c:pt idx="211">
                  <c:v>0.87</c:v>
                </c:pt>
                <c:pt idx="212">
                  <c:v>0.55</c:v>
                </c:pt>
                <c:pt idx="213">
                  <c:v>1.09</c:v>
                </c:pt>
                <c:pt idx="214">
                  <c:v>1.14</c:v>
                </c:pt>
                <c:pt idx="215">
                  <c:v>0.88</c:v>
                </c:pt>
                <c:pt idx="216">
                  <c:v>0.92</c:v>
                </c:pt>
                <c:pt idx="217">
                  <c:v>1.78</c:v>
                </c:pt>
                <c:pt idx="218">
                  <c:v>0.0</c:v>
                </c:pt>
                <c:pt idx="219">
                  <c:v>1.74</c:v>
                </c:pt>
                <c:pt idx="220">
                  <c:v>1.67</c:v>
                </c:pt>
                <c:pt idx="221">
                  <c:v>1.48</c:v>
                </c:pt>
                <c:pt idx="222">
                  <c:v>1.51</c:v>
                </c:pt>
                <c:pt idx="223">
                  <c:v>1.38</c:v>
                </c:pt>
                <c:pt idx="224">
                  <c:v>1.01</c:v>
                </c:pt>
                <c:pt idx="225">
                  <c:v>1.135</c:v>
                </c:pt>
                <c:pt idx="226">
                  <c:v>0.5</c:v>
                </c:pt>
                <c:pt idx="227">
                  <c:v>1.01</c:v>
                </c:pt>
                <c:pt idx="228">
                  <c:v>2.21</c:v>
                </c:pt>
                <c:pt idx="229">
                  <c:v>1.53</c:v>
                </c:pt>
                <c:pt idx="230">
                  <c:v>1.1</c:v>
                </c:pt>
                <c:pt idx="231">
                  <c:v>1.66</c:v>
                </c:pt>
                <c:pt idx="232">
                  <c:v>1.6</c:v>
                </c:pt>
                <c:pt idx="233">
                  <c:v>1.435</c:v>
                </c:pt>
                <c:pt idx="234">
                  <c:v>1.46</c:v>
                </c:pt>
                <c:pt idx="235">
                  <c:v>1.215</c:v>
                </c:pt>
                <c:pt idx="236">
                  <c:v>1.39</c:v>
                </c:pt>
                <c:pt idx="237">
                  <c:v>0.76</c:v>
                </c:pt>
                <c:pt idx="238">
                  <c:v>0.95</c:v>
                </c:pt>
                <c:pt idx="239">
                  <c:v>1.09</c:v>
                </c:pt>
                <c:pt idx="240">
                  <c:v>1.52</c:v>
                </c:pt>
                <c:pt idx="241">
                  <c:v>0.0</c:v>
                </c:pt>
                <c:pt idx="242">
                  <c:v>1.62</c:v>
                </c:pt>
                <c:pt idx="243">
                  <c:v>0.0</c:v>
                </c:pt>
                <c:pt idx="244">
                  <c:v>0.0</c:v>
                </c:pt>
                <c:pt idx="245">
                  <c:v>0.75</c:v>
                </c:pt>
                <c:pt idx="246">
                  <c:v>1.34</c:v>
                </c:pt>
                <c:pt idx="247">
                  <c:v>1.09</c:v>
                </c:pt>
                <c:pt idx="248">
                  <c:v>0.9</c:v>
                </c:pt>
                <c:pt idx="249">
                  <c:v>0.98</c:v>
                </c:pt>
                <c:pt idx="250">
                  <c:v>0.955</c:v>
                </c:pt>
                <c:pt idx="251">
                  <c:v>0.89</c:v>
                </c:pt>
                <c:pt idx="252">
                  <c:v>0.0</c:v>
                </c:pt>
                <c:pt idx="253">
                  <c:v>1.81</c:v>
                </c:pt>
                <c:pt idx="254">
                  <c:v>0.0</c:v>
                </c:pt>
                <c:pt idx="255">
                  <c:v>1.65</c:v>
                </c:pt>
                <c:pt idx="256">
                  <c:v>1.73</c:v>
                </c:pt>
                <c:pt idx="257">
                  <c:v>1.55</c:v>
                </c:pt>
                <c:pt idx="258">
                  <c:v>1.27</c:v>
                </c:pt>
                <c:pt idx="259">
                  <c:v>1.09</c:v>
                </c:pt>
                <c:pt idx="260">
                  <c:v>0.64</c:v>
                </c:pt>
                <c:pt idx="261">
                  <c:v>0.98</c:v>
                </c:pt>
                <c:pt idx="262">
                  <c:v>0.98</c:v>
                </c:pt>
                <c:pt idx="263">
                  <c:v>0.98</c:v>
                </c:pt>
                <c:pt idx="264">
                  <c:v>1.91</c:v>
                </c:pt>
                <c:pt idx="265">
                  <c:v>1.635</c:v>
                </c:pt>
                <c:pt idx="266">
                  <c:v>1.47</c:v>
                </c:pt>
                <c:pt idx="267">
                  <c:v>1.62</c:v>
                </c:pt>
                <c:pt idx="268">
                  <c:v>1.63</c:v>
                </c:pt>
                <c:pt idx="269">
                  <c:v>1.52</c:v>
                </c:pt>
                <c:pt idx="270">
                  <c:v>1.68</c:v>
                </c:pt>
                <c:pt idx="271">
                  <c:v>0.95</c:v>
                </c:pt>
                <c:pt idx="272">
                  <c:v>0.67</c:v>
                </c:pt>
                <c:pt idx="273">
                  <c:v>1.12</c:v>
                </c:pt>
                <c:pt idx="274">
                  <c:v>1.24</c:v>
                </c:pt>
                <c:pt idx="275">
                  <c:v>1.1</c:v>
                </c:pt>
                <c:pt idx="276">
                  <c:v>1.59</c:v>
                </c:pt>
                <c:pt idx="277">
                  <c:v>1.23</c:v>
                </c:pt>
                <c:pt idx="278">
                  <c:v>0.73</c:v>
                </c:pt>
                <c:pt idx="279">
                  <c:v>1.97</c:v>
                </c:pt>
                <c:pt idx="280">
                  <c:v>1.72</c:v>
                </c:pt>
                <c:pt idx="281">
                  <c:v>1.59</c:v>
                </c:pt>
                <c:pt idx="282">
                  <c:v>1.29</c:v>
                </c:pt>
                <c:pt idx="283">
                  <c:v>1.34</c:v>
                </c:pt>
                <c:pt idx="284">
                  <c:v>1.36</c:v>
                </c:pt>
                <c:pt idx="285">
                  <c:v>1.39</c:v>
                </c:pt>
                <c:pt idx="286">
                  <c:v>0.73</c:v>
                </c:pt>
                <c:pt idx="287">
                  <c:v>0.98</c:v>
                </c:pt>
                <c:pt idx="288">
                  <c:v>1.27</c:v>
                </c:pt>
                <c:pt idx="289">
                  <c:v>1.36</c:v>
                </c:pt>
                <c:pt idx="290">
                  <c:v>1.75</c:v>
                </c:pt>
                <c:pt idx="291">
                  <c:v>1.53</c:v>
                </c:pt>
                <c:pt idx="292">
                  <c:v>0.68</c:v>
                </c:pt>
                <c:pt idx="293">
                  <c:v>1.47</c:v>
                </c:pt>
                <c:pt idx="294">
                  <c:v>1.29</c:v>
                </c:pt>
                <c:pt idx="295">
                  <c:v>1.43</c:v>
                </c:pt>
                <c:pt idx="296">
                  <c:v>1.09</c:v>
                </c:pt>
                <c:pt idx="297">
                  <c:v>1.01</c:v>
                </c:pt>
                <c:pt idx="298">
                  <c:v>1.13</c:v>
                </c:pt>
                <c:pt idx="299">
                  <c:v>0.54</c:v>
                </c:pt>
                <c:pt idx="300">
                  <c:v>1.42</c:v>
                </c:pt>
                <c:pt idx="301">
                  <c:v>1.7</c:v>
                </c:pt>
                <c:pt idx="302">
                  <c:v>1.49</c:v>
                </c:pt>
                <c:pt idx="303">
                  <c:v>1.28</c:v>
                </c:pt>
                <c:pt idx="304">
                  <c:v>1.59</c:v>
                </c:pt>
                <c:pt idx="305">
                  <c:v>0.7</c:v>
                </c:pt>
                <c:pt idx="306">
                  <c:v>1.58</c:v>
                </c:pt>
                <c:pt idx="307">
                  <c:v>1.25</c:v>
                </c:pt>
                <c:pt idx="308">
                  <c:v>1.35</c:v>
                </c:pt>
                <c:pt idx="309">
                  <c:v>1.42</c:v>
                </c:pt>
                <c:pt idx="310">
                  <c:v>1.005</c:v>
                </c:pt>
                <c:pt idx="311">
                  <c:v>0.96</c:v>
                </c:pt>
                <c:pt idx="312">
                  <c:v>1.42</c:v>
                </c:pt>
                <c:pt idx="313">
                  <c:v>1.47</c:v>
                </c:pt>
                <c:pt idx="314">
                  <c:v>1.34</c:v>
                </c:pt>
                <c:pt idx="315">
                  <c:v>1.64</c:v>
                </c:pt>
                <c:pt idx="316">
                  <c:v>1.57</c:v>
                </c:pt>
                <c:pt idx="317">
                  <c:v>1.28</c:v>
                </c:pt>
                <c:pt idx="318">
                  <c:v>1.31</c:v>
                </c:pt>
                <c:pt idx="319">
                  <c:v>1.24</c:v>
                </c:pt>
                <c:pt idx="320">
                  <c:v>1.24</c:v>
                </c:pt>
                <c:pt idx="321">
                  <c:v>1.27</c:v>
                </c:pt>
                <c:pt idx="322">
                  <c:v>1.21</c:v>
                </c:pt>
                <c:pt idx="323">
                  <c:v>1.385</c:v>
                </c:pt>
                <c:pt idx="324">
                  <c:v>1.12</c:v>
                </c:pt>
                <c:pt idx="325">
                  <c:v>1.44</c:v>
                </c:pt>
                <c:pt idx="326">
                  <c:v>1.63</c:v>
                </c:pt>
                <c:pt idx="327">
                  <c:v>1.67</c:v>
                </c:pt>
                <c:pt idx="328">
                  <c:v>1.41</c:v>
                </c:pt>
                <c:pt idx="329">
                  <c:v>1.26</c:v>
                </c:pt>
                <c:pt idx="330">
                  <c:v>1.27</c:v>
                </c:pt>
                <c:pt idx="331">
                  <c:v>0.96</c:v>
                </c:pt>
                <c:pt idx="332">
                  <c:v>0.94</c:v>
                </c:pt>
                <c:pt idx="333">
                  <c:v>1.35</c:v>
                </c:pt>
                <c:pt idx="334">
                  <c:v>1.19</c:v>
                </c:pt>
                <c:pt idx="335">
                  <c:v>1.14</c:v>
                </c:pt>
                <c:pt idx="336">
                  <c:v>1.53</c:v>
                </c:pt>
                <c:pt idx="337">
                  <c:v>1.34</c:v>
                </c:pt>
                <c:pt idx="338">
                  <c:v>1.32</c:v>
                </c:pt>
                <c:pt idx="339">
                  <c:v>1.17</c:v>
                </c:pt>
                <c:pt idx="340">
                  <c:v>1.44</c:v>
                </c:pt>
                <c:pt idx="341">
                  <c:v>1.58</c:v>
                </c:pt>
                <c:pt idx="342">
                  <c:v>1.58</c:v>
                </c:pt>
                <c:pt idx="343">
                  <c:v>1.415</c:v>
                </c:pt>
                <c:pt idx="344">
                  <c:v>1.33</c:v>
                </c:pt>
                <c:pt idx="345">
                  <c:v>0.64</c:v>
                </c:pt>
                <c:pt idx="346">
                  <c:v>1.22</c:v>
                </c:pt>
                <c:pt idx="347">
                  <c:v>1.0</c:v>
                </c:pt>
                <c:pt idx="348">
                  <c:v>1.92</c:v>
                </c:pt>
                <c:pt idx="349">
                  <c:v>1.48</c:v>
                </c:pt>
                <c:pt idx="350">
                  <c:v>1.73</c:v>
                </c:pt>
                <c:pt idx="351">
                  <c:v>1.38</c:v>
                </c:pt>
                <c:pt idx="352">
                  <c:v>0.91</c:v>
                </c:pt>
                <c:pt idx="353">
                  <c:v>1.52</c:v>
                </c:pt>
                <c:pt idx="354">
                  <c:v>1.45</c:v>
                </c:pt>
                <c:pt idx="355">
                  <c:v>1.51</c:v>
                </c:pt>
                <c:pt idx="356">
                  <c:v>1.45</c:v>
                </c:pt>
                <c:pt idx="357">
                  <c:v>1.35</c:v>
                </c:pt>
                <c:pt idx="358">
                  <c:v>1.2</c:v>
                </c:pt>
                <c:pt idx="359">
                  <c:v>0.6</c:v>
                </c:pt>
                <c:pt idx="360">
                  <c:v>0.0</c:v>
                </c:pt>
                <c:pt idx="361">
                  <c:v>1.34</c:v>
                </c:pt>
                <c:pt idx="362">
                  <c:v>1.12</c:v>
                </c:pt>
                <c:pt idx="363">
                  <c:v>0.68</c:v>
                </c:pt>
                <c:pt idx="364">
                  <c:v>1.4</c:v>
                </c:pt>
                <c:pt idx="365">
                  <c:v>0.0</c:v>
                </c:pt>
                <c:pt idx="366">
                  <c:v>1.43</c:v>
                </c:pt>
                <c:pt idx="367">
                  <c:v>1.27</c:v>
                </c:pt>
                <c:pt idx="368">
                  <c:v>0.0</c:v>
                </c:pt>
                <c:pt idx="369">
                  <c:v>1.28</c:v>
                </c:pt>
                <c:pt idx="370">
                  <c:v>1.19</c:v>
                </c:pt>
                <c:pt idx="371">
                  <c:v>1.02</c:v>
                </c:pt>
                <c:pt idx="372">
                  <c:v>1.55</c:v>
                </c:pt>
                <c:pt idx="373">
                  <c:v>1.18</c:v>
                </c:pt>
                <c:pt idx="374">
                  <c:v>1.15</c:v>
                </c:pt>
                <c:pt idx="375">
                  <c:v>0.83</c:v>
                </c:pt>
                <c:pt idx="376">
                  <c:v>1.28</c:v>
                </c:pt>
                <c:pt idx="377">
                  <c:v>1.35</c:v>
                </c:pt>
                <c:pt idx="378">
                  <c:v>1.38</c:v>
                </c:pt>
                <c:pt idx="379">
                  <c:v>1.2</c:v>
                </c:pt>
                <c:pt idx="380">
                  <c:v>0.77</c:v>
                </c:pt>
                <c:pt idx="381">
                  <c:v>1.29</c:v>
                </c:pt>
                <c:pt idx="382">
                  <c:v>1.23</c:v>
                </c:pt>
                <c:pt idx="383">
                  <c:v>0.8</c:v>
                </c:pt>
                <c:pt idx="384">
                  <c:v>1.555</c:v>
                </c:pt>
                <c:pt idx="385">
                  <c:v>1.16</c:v>
                </c:pt>
                <c:pt idx="386">
                  <c:v>1.0</c:v>
                </c:pt>
                <c:pt idx="387">
                  <c:v>1.57</c:v>
                </c:pt>
                <c:pt idx="388">
                  <c:v>1.62</c:v>
                </c:pt>
                <c:pt idx="389">
                  <c:v>0.86</c:v>
                </c:pt>
                <c:pt idx="390">
                  <c:v>1.33</c:v>
                </c:pt>
                <c:pt idx="391">
                  <c:v>1.5</c:v>
                </c:pt>
                <c:pt idx="392">
                  <c:v>0.77</c:v>
                </c:pt>
                <c:pt idx="393">
                  <c:v>1.13</c:v>
                </c:pt>
                <c:pt idx="394">
                  <c:v>1.07</c:v>
                </c:pt>
                <c:pt idx="395">
                  <c:v>1.08</c:v>
                </c:pt>
                <c:pt idx="396">
                  <c:v>1.79</c:v>
                </c:pt>
                <c:pt idx="397">
                  <c:v>1.44</c:v>
                </c:pt>
                <c:pt idx="398">
                  <c:v>1.35</c:v>
                </c:pt>
                <c:pt idx="399">
                  <c:v>1.6</c:v>
                </c:pt>
                <c:pt idx="400">
                  <c:v>1.29</c:v>
                </c:pt>
                <c:pt idx="401">
                  <c:v>1.52</c:v>
                </c:pt>
                <c:pt idx="402">
                  <c:v>1.5</c:v>
                </c:pt>
                <c:pt idx="403">
                  <c:v>1.26</c:v>
                </c:pt>
                <c:pt idx="404">
                  <c:v>1.79</c:v>
                </c:pt>
                <c:pt idx="405">
                  <c:v>1.37</c:v>
                </c:pt>
                <c:pt idx="406">
                  <c:v>1.12</c:v>
                </c:pt>
                <c:pt idx="407">
                  <c:v>1.14</c:v>
                </c:pt>
                <c:pt idx="408">
                  <c:v>1.61</c:v>
                </c:pt>
                <c:pt idx="409">
                  <c:v>0.87</c:v>
                </c:pt>
                <c:pt idx="410">
                  <c:v>1.41</c:v>
                </c:pt>
                <c:pt idx="411">
                  <c:v>0.0</c:v>
                </c:pt>
                <c:pt idx="412">
                  <c:v>1.25</c:v>
                </c:pt>
                <c:pt idx="413">
                  <c:v>1.56</c:v>
                </c:pt>
                <c:pt idx="414">
                  <c:v>1.39</c:v>
                </c:pt>
                <c:pt idx="415">
                  <c:v>1.06</c:v>
                </c:pt>
                <c:pt idx="416">
                  <c:v>0.72</c:v>
                </c:pt>
                <c:pt idx="417">
                  <c:v>1.5</c:v>
                </c:pt>
                <c:pt idx="418">
                  <c:v>1.4</c:v>
                </c:pt>
                <c:pt idx="419">
                  <c:v>1.12</c:v>
                </c:pt>
                <c:pt idx="420">
                  <c:v>0.0</c:v>
                </c:pt>
                <c:pt idx="421">
                  <c:v>1.3</c:v>
                </c:pt>
                <c:pt idx="422">
                  <c:v>1.14</c:v>
                </c:pt>
                <c:pt idx="423">
                  <c:v>1.34</c:v>
                </c:pt>
                <c:pt idx="424">
                  <c:v>1.45</c:v>
                </c:pt>
                <c:pt idx="425">
                  <c:v>1.26</c:v>
                </c:pt>
                <c:pt idx="426">
                  <c:v>1.29</c:v>
                </c:pt>
                <c:pt idx="427">
                  <c:v>0.97</c:v>
                </c:pt>
                <c:pt idx="428">
                  <c:v>1.06</c:v>
                </c:pt>
                <c:pt idx="429">
                  <c:v>1.43</c:v>
                </c:pt>
                <c:pt idx="430">
                  <c:v>1.25</c:v>
                </c:pt>
                <c:pt idx="431">
                  <c:v>1.51</c:v>
                </c:pt>
                <c:pt idx="432">
                  <c:v>1.25</c:v>
                </c:pt>
                <c:pt idx="433">
                  <c:v>1.0</c:v>
                </c:pt>
                <c:pt idx="434">
                  <c:v>1.15</c:v>
                </c:pt>
                <c:pt idx="435">
                  <c:v>1.43</c:v>
                </c:pt>
                <c:pt idx="436">
                  <c:v>1.47</c:v>
                </c:pt>
                <c:pt idx="437">
                  <c:v>1.03</c:v>
                </c:pt>
                <c:pt idx="438">
                  <c:v>1.19</c:v>
                </c:pt>
                <c:pt idx="439">
                  <c:v>0.0</c:v>
                </c:pt>
                <c:pt idx="440">
                  <c:v>0.0</c:v>
                </c:pt>
                <c:pt idx="441">
                  <c:v>0.59</c:v>
                </c:pt>
                <c:pt idx="442">
                  <c:v>0.0</c:v>
                </c:pt>
                <c:pt idx="443">
                  <c:v>0.0</c:v>
                </c:pt>
                <c:pt idx="444">
                  <c:v>1.54</c:v>
                </c:pt>
                <c:pt idx="445">
                  <c:v>0.81</c:v>
                </c:pt>
                <c:pt idx="446">
                  <c:v>1.28</c:v>
                </c:pt>
                <c:pt idx="447">
                  <c:v>1.25</c:v>
                </c:pt>
                <c:pt idx="448">
                  <c:v>0.0</c:v>
                </c:pt>
                <c:pt idx="449">
                  <c:v>1.25</c:v>
                </c:pt>
                <c:pt idx="450">
                  <c:v>1.53</c:v>
                </c:pt>
                <c:pt idx="451">
                  <c:v>1.32</c:v>
                </c:pt>
                <c:pt idx="452">
                  <c:v>0.0</c:v>
                </c:pt>
                <c:pt idx="453">
                  <c:v>0.0</c:v>
                </c:pt>
                <c:pt idx="454">
                  <c:v>0.91</c:v>
                </c:pt>
                <c:pt idx="455">
                  <c:v>1.59</c:v>
                </c:pt>
                <c:pt idx="456">
                  <c:v>1.55</c:v>
                </c:pt>
                <c:pt idx="457">
                  <c:v>1.74</c:v>
                </c:pt>
                <c:pt idx="458">
                  <c:v>0.51</c:v>
                </c:pt>
                <c:pt idx="459">
                  <c:v>1.195</c:v>
                </c:pt>
                <c:pt idx="460">
                  <c:v>1.47</c:v>
                </c:pt>
                <c:pt idx="461">
                  <c:v>1.35</c:v>
                </c:pt>
                <c:pt idx="462">
                  <c:v>0.0</c:v>
                </c:pt>
                <c:pt idx="463">
                  <c:v>0.0</c:v>
                </c:pt>
                <c:pt idx="464">
                  <c:v>0.59</c:v>
                </c:pt>
                <c:pt idx="465">
                  <c:v>1.79</c:v>
                </c:pt>
                <c:pt idx="466">
                  <c:v>0.0</c:v>
                </c:pt>
                <c:pt idx="467">
                  <c:v>0.0</c:v>
                </c:pt>
                <c:pt idx="468">
                  <c:v>1.18</c:v>
                </c:pt>
                <c:pt idx="469">
                  <c:v>1.38</c:v>
                </c:pt>
                <c:pt idx="470">
                  <c:v>0.86</c:v>
                </c:pt>
                <c:pt idx="471">
                  <c:v>0.0</c:v>
                </c:pt>
                <c:pt idx="472">
                  <c:v>1.58</c:v>
                </c:pt>
                <c:pt idx="473">
                  <c:v>1.53</c:v>
                </c:pt>
                <c:pt idx="474">
                  <c:v>1.69</c:v>
                </c:pt>
                <c:pt idx="475">
                  <c:v>0.0</c:v>
                </c:pt>
                <c:pt idx="476">
                  <c:v>1.61</c:v>
                </c:pt>
                <c:pt idx="477">
                  <c:v>0.0</c:v>
                </c:pt>
                <c:pt idx="478">
                  <c:v>1.45</c:v>
                </c:pt>
                <c:pt idx="479">
                  <c:v>1.08</c:v>
                </c:pt>
                <c:pt idx="480">
                  <c:v>1.53</c:v>
                </c:pt>
                <c:pt idx="481">
                  <c:v>1.2</c:v>
                </c:pt>
                <c:pt idx="482">
                  <c:v>1.21</c:v>
                </c:pt>
                <c:pt idx="483">
                  <c:v>1.405</c:v>
                </c:pt>
                <c:pt idx="484">
                  <c:v>1.17</c:v>
                </c:pt>
                <c:pt idx="485">
                  <c:v>1.43</c:v>
                </c:pt>
                <c:pt idx="486">
                  <c:v>1.49</c:v>
                </c:pt>
                <c:pt idx="487">
                  <c:v>1.1</c:v>
                </c:pt>
                <c:pt idx="488">
                  <c:v>1.36</c:v>
                </c:pt>
                <c:pt idx="489">
                  <c:v>0.0</c:v>
                </c:pt>
                <c:pt idx="490">
                  <c:v>0.0</c:v>
                </c:pt>
                <c:pt idx="491">
                  <c:v>1.26</c:v>
                </c:pt>
                <c:pt idx="492">
                  <c:v>1.27</c:v>
                </c:pt>
                <c:pt idx="493">
                  <c:v>1.06</c:v>
                </c:pt>
                <c:pt idx="494">
                  <c:v>1.17</c:v>
                </c:pt>
                <c:pt idx="495">
                  <c:v>1.6</c:v>
                </c:pt>
                <c:pt idx="496">
                  <c:v>1.37</c:v>
                </c:pt>
                <c:pt idx="497">
                  <c:v>1.305</c:v>
                </c:pt>
                <c:pt idx="498">
                  <c:v>0.58</c:v>
                </c:pt>
                <c:pt idx="499">
                  <c:v>0.95</c:v>
                </c:pt>
                <c:pt idx="500">
                  <c:v>1.46</c:v>
                </c:pt>
                <c:pt idx="501">
                  <c:v>1.55</c:v>
                </c:pt>
                <c:pt idx="502">
                  <c:v>0.56</c:v>
                </c:pt>
                <c:pt idx="503">
                  <c:v>0.77</c:v>
                </c:pt>
                <c:pt idx="504">
                  <c:v>1.39</c:v>
                </c:pt>
                <c:pt idx="505">
                  <c:v>1.19</c:v>
                </c:pt>
                <c:pt idx="506">
                  <c:v>1.35</c:v>
                </c:pt>
                <c:pt idx="507">
                  <c:v>1.315</c:v>
                </c:pt>
                <c:pt idx="508">
                  <c:v>0.0</c:v>
                </c:pt>
                <c:pt idx="509">
                  <c:v>1.21</c:v>
                </c:pt>
                <c:pt idx="510">
                  <c:v>1.12</c:v>
                </c:pt>
                <c:pt idx="511">
                  <c:v>1.05</c:v>
                </c:pt>
                <c:pt idx="512">
                  <c:v>1.02</c:v>
                </c:pt>
                <c:pt idx="513">
                  <c:v>0.82</c:v>
                </c:pt>
                <c:pt idx="514">
                  <c:v>1.115</c:v>
                </c:pt>
                <c:pt idx="515">
                  <c:v>1.01</c:v>
                </c:pt>
                <c:pt idx="516">
                  <c:v>1.02</c:v>
                </c:pt>
                <c:pt idx="517">
                  <c:v>1.32</c:v>
                </c:pt>
                <c:pt idx="518">
                  <c:v>0.8</c:v>
                </c:pt>
                <c:pt idx="519">
                  <c:v>0.88</c:v>
                </c:pt>
                <c:pt idx="520">
                  <c:v>1.29</c:v>
                </c:pt>
                <c:pt idx="521">
                  <c:v>1.31</c:v>
                </c:pt>
                <c:pt idx="522">
                  <c:v>0.89</c:v>
                </c:pt>
                <c:pt idx="523">
                  <c:v>0.84</c:v>
                </c:pt>
                <c:pt idx="524">
                  <c:v>0.91</c:v>
                </c:pt>
                <c:pt idx="525">
                  <c:v>0.52</c:v>
                </c:pt>
                <c:pt idx="526">
                  <c:v>0.9</c:v>
                </c:pt>
                <c:pt idx="527">
                  <c:v>0.99</c:v>
                </c:pt>
                <c:pt idx="528">
                  <c:v>0.61</c:v>
                </c:pt>
                <c:pt idx="529">
                  <c:v>1.05</c:v>
                </c:pt>
                <c:pt idx="530">
                  <c:v>1.05</c:v>
                </c:pt>
                <c:pt idx="531">
                  <c:v>0.97</c:v>
                </c:pt>
                <c:pt idx="532">
                  <c:v>1.05</c:v>
                </c:pt>
                <c:pt idx="533">
                  <c:v>1.135</c:v>
                </c:pt>
                <c:pt idx="534">
                  <c:v>0.84</c:v>
                </c:pt>
                <c:pt idx="535">
                  <c:v>1.22</c:v>
                </c:pt>
                <c:pt idx="536">
                  <c:v>0.88</c:v>
                </c:pt>
                <c:pt idx="537">
                  <c:v>0.835</c:v>
                </c:pt>
                <c:pt idx="538">
                  <c:v>0.67</c:v>
                </c:pt>
                <c:pt idx="539">
                  <c:v>0.91</c:v>
                </c:pt>
                <c:pt idx="540">
                  <c:v>1.38</c:v>
                </c:pt>
                <c:pt idx="541">
                  <c:v>1.21</c:v>
                </c:pt>
                <c:pt idx="542">
                  <c:v>1.12</c:v>
                </c:pt>
                <c:pt idx="543">
                  <c:v>1.03</c:v>
                </c:pt>
                <c:pt idx="544">
                  <c:v>1.09</c:v>
                </c:pt>
                <c:pt idx="545">
                  <c:v>1.44</c:v>
                </c:pt>
                <c:pt idx="546">
                  <c:v>0.95</c:v>
                </c:pt>
                <c:pt idx="547">
                  <c:v>0.87</c:v>
                </c:pt>
                <c:pt idx="548">
                  <c:v>0.0</c:v>
                </c:pt>
                <c:pt idx="549">
                  <c:v>1.22</c:v>
                </c:pt>
                <c:pt idx="550">
                  <c:v>0.0</c:v>
                </c:pt>
                <c:pt idx="551">
                  <c:v>0.94</c:v>
                </c:pt>
                <c:pt idx="552">
                  <c:v>1.27</c:v>
                </c:pt>
                <c:pt idx="553">
                  <c:v>1.36</c:v>
                </c:pt>
                <c:pt idx="554">
                  <c:v>1.16</c:v>
                </c:pt>
                <c:pt idx="555">
                  <c:v>1.25</c:v>
                </c:pt>
                <c:pt idx="556">
                  <c:v>1.31</c:v>
                </c:pt>
                <c:pt idx="557">
                  <c:v>1.1</c:v>
                </c:pt>
                <c:pt idx="558">
                  <c:v>0.98</c:v>
                </c:pt>
                <c:pt idx="559">
                  <c:v>1.15</c:v>
                </c:pt>
                <c:pt idx="560">
                  <c:v>1.04</c:v>
                </c:pt>
                <c:pt idx="561">
                  <c:v>0.94</c:v>
                </c:pt>
                <c:pt idx="562">
                  <c:v>1.04</c:v>
                </c:pt>
                <c:pt idx="563">
                  <c:v>0.0</c:v>
                </c:pt>
                <c:pt idx="564">
                  <c:v>1.44</c:v>
                </c:pt>
                <c:pt idx="565">
                  <c:v>1.24</c:v>
                </c:pt>
                <c:pt idx="566">
                  <c:v>1.0</c:v>
                </c:pt>
                <c:pt idx="567">
                  <c:v>1.24</c:v>
                </c:pt>
                <c:pt idx="568">
                  <c:v>1.225</c:v>
                </c:pt>
                <c:pt idx="569">
                  <c:v>1.12</c:v>
                </c:pt>
                <c:pt idx="570">
                  <c:v>1.33</c:v>
                </c:pt>
                <c:pt idx="571">
                  <c:v>1.12</c:v>
                </c:pt>
                <c:pt idx="572">
                  <c:v>0.92</c:v>
                </c:pt>
                <c:pt idx="573">
                  <c:v>0.95</c:v>
                </c:pt>
                <c:pt idx="574">
                  <c:v>1.08</c:v>
                </c:pt>
                <c:pt idx="575">
                  <c:v>0.66</c:v>
                </c:pt>
                <c:pt idx="576">
                  <c:v>1.19</c:v>
                </c:pt>
                <c:pt idx="577">
                  <c:v>1.38</c:v>
                </c:pt>
                <c:pt idx="578">
                  <c:v>1.34</c:v>
                </c:pt>
                <c:pt idx="579">
                  <c:v>1.23</c:v>
                </c:pt>
                <c:pt idx="580">
                  <c:v>1.6</c:v>
                </c:pt>
                <c:pt idx="581">
                  <c:v>0.98</c:v>
                </c:pt>
                <c:pt idx="582">
                  <c:v>0.72</c:v>
                </c:pt>
                <c:pt idx="583">
                  <c:v>1.39</c:v>
                </c:pt>
                <c:pt idx="584">
                  <c:v>1.06</c:v>
                </c:pt>
                <c:pt idx="585">
                  <c:v>1.02</c:v>
                </c:pt>
                <c:pt idx="586">
                  <c:v>0.71</c:v>
                </c:pt>
                <c:pt idx="587">
                  <c:v>0.67</c:v>
                </c:pt>
                <c:pt idx="588">
                  <c:v>0.57</c:v>
                </c:pt>
                <c:pt idx="589">
                  <c:v>0.0</c:v>
                </c:pt>
                <c:pt idx="590">
                  <c:v>1.24</c:v>
                </c:pt>
                <c:pt idx="591">
                  <c:v>1.34</c:v>
                </c:pt>
                <c:pt idx="592">
                  <c:v>0.0</c:v>
                </c:pt>
                <c:pt idx="593">
                  <c:v>1.07</c:v>
                </c:pt>
                <c:pt idx="594">
                  <c:v>1.13</c:v>
                </c:pt>
                <c:pt idx="595">
                  <c:v>0.57</c:v>
                </c:pt>
                <c:pt idx="596">
                  <c:v>1.38</c:v>
                </c:pt>
                <c:pt idx="597">
                  <c:v>0.98</c:v>
                </c:pt>
                <c:pt idx="598">
                  <c:v>0.82</c:v>
                </c:pt>
                <c:pt idx="599">
                  <c:v>1.06</c:v>
                </c:pt>
                <c:pt idx="600">
                  <c:v>1.21</c:v>
                </c:pt>
                <c:pt idx="601">
                  <c:v>1.31</c:v>
                </c:pt>
                <c:pt idx="602">
                  <c:v>1.34</c:v>
                </c:pt>
                <c:pt idx="603">
                  <c:v>1.3</c:v>
                </c:pt>
                <c:pt idx="604">
                  <c:v>0.58</c:v>
                </c:pt>
                <c:pt idx="605">
                  <c:v>1.1</c:v>
                </c:pt>
                <c:pt idx="606">
                  <c:v>1.17</c:v>
                </c:pt>
                <c:pt idx="607">
                  <c:v>1.2</c:v>
                </c:pt>
                <c:pt idx="608">
                  <c:v>0.81</c:v>
                </c:pt>
                <c:pt idx="609">
                  <c:v>0.95</c:v>
                </c:pt>
                <c:pt idx="610">
                  <c:v>1.2</c:v>
                </c:pt>
                <c:pt idx="611">
                  <c:v>0.0</c:v>
                </c:pt>
                <c:pt idx="612">
                  <c:v>1.33</c:v>
                </c:pt>
                <c:pt idx="613">
                  <c:v>1.12</c:v>
                </c:pt>
                <c:pt idx="614">
                  <c:v>1.3</c:v>
                </c:pt>
                <c:pt idx="615">
                  <c:v>1.29</c:v>
                </c:pt>
                <c:pt idx="616">
                  <c:v>1.33</c:v>
                </c:pt>
                <c:pt idx="617">
                  <c:v>1.12</c:v>
                </c:pt>
                <c:pt idx="618">
                  <c:v>0.91</c:v>
                </c:pt>
                <c:pt idx="619">
                  <c:v>1.04</c:v>
                </c:pt>
                <c:pt idx="620">
                  <c:v>0.95</c:v>
                </c:pt>
                <c:pt idx="621">
                  <c:v>0.44</c:v>
                </c:pt>
                <c:pt idx="622">
                  <c:v>1.01</c:v>
                </c:pt>
                <c:pt idx="623">
                  <c:v>0.79</c:v>
                </c:pt>
                <c:pt idx="624">
                  <c:v>1.11</c:v>
                </c:pt>
                <c:pt idx="625">
                  <c:v>1.4</c:v>
                </c:pt>
                <c:pt idx="626">
                  <c:v>0.59</c:v>
                </c:pt>
                <c:pt idx="627">
                  <c:v>1.02</c:v>
                </c:pt>
                <c:pt idx="628">
                  <c:v>0.95</c:v>
                </c:pt>
                <c:pt idx="629">
                  <c:v>1.27</c:v>
                </c:pt>
                <c:pt idx="630">
                  <c:v>0.99</c:v>
                </c:pt>
                <c:pt idx="631">
                  <c:v>0.97</c:v>
                </c:pt>
                <c:pt idx="632">
                  <c:v>1.17</c:v>
                </c:pt>
                <c:pt idx="633">
                  <c:v>0.84</c:v>
                </c:pt>
                <c:pt idx="634">
                  <c:v>1.04</c:v>
                </c:pt>
                <c:pt idx="635">
                  <c:v>0.82</c:v>
                </c:pt>
                <c:pt idx="636">
                  <c:v>1.51</c:v>
                </c:pt>
                <c:pt idx="637">
                  <c:v>0.0</c:v>
                </c:pt>
                <c:pt idx="638">
                  <c:v>1.05</c:v>
                </c:pt>
                <c:pt idx="639">
                  <c:v>1.45</c:v>
                </c:pt>
                <c:pt idx="640">
                  <c:v>1.14</c:v>
                </c:pt>
                <c:pt idx="641">
                  <c:v>1.08</c:v>
                </c:pt>
                <c:pt idx="642">
                  <c:v>1.02</c:v>
                </c:pt>
                <c:pt idx="643">
                  <c:v>0.98</c:v>
                </c:pt>
                <c:pt idx="644">
                  <c:v>1.22</c:v>
                </c:pt>
                <c:pt idx="645">
                  <c:v>0.84</c:v>
                </c:pt>
                <c:pt idx="646">
                  <c:v>1.13</c:v>
                </c:pt>
                <c:pt idx="647">
                  <c:v>0.92</c:v>
                </c:pt>
                <c:pt idx="648">
                  <c:v>1.135</c:v>
                </c:pt>
                <c:pt idx="649">
                  <c:v>1.32</c:v>
                </c:pt>
                <c:pt idx="650">
                  <c:v>1.22</c:v>
                </c:pt>
                <c:pt idx="651">
                  <c:v>1.39</c:v>
                </c:pt>
                <c:pt idx="652">
                  <c:v>0.86</c:v>
                </c:pt>
                <c:pt idx="653">
                  <c:v>1.05</c:v>
                </c:pt>
                <c:pt idx="654">
                  <c:v>0.99</c:v>
                </c:pt>
                <c:pt idx="655">
                  <c:v>1.08</c:v>
                </c:pt>
                <c:pt idx="656">
                  <c:v>0.8</c:v>
                </c:pt>
                <c:pt idx="657">
                  <c:v>0.0</c:v>
                </c:pt>
                <c:pt idx="658">
                  <c:v>0.87</c:v>
                </c:pt>
                <c:pt idx="659">
                  <c:v>0.0</c:v>
                </c:pt>
                <c:pt idx="660">
                  <c:v>1.35</c:v>
                </c:pt>
                <c:pt idx="661">
                  <c:v>0.71</c:v>
                </c:pt>
                <c:pt idx="662">
                  <c:v>1.29</c:v>
                </c:pt>
                <c:pt idx="663">
                  <c:v>1.37</c:v>
                </c:pt>
                <c:pt idx="664">
                  <c:v>1.02</c:v>
                </c:pt>
                <c:pt idx="665">
                  <c:v>1.23</c:v>
                </c:pt>
                <c:pt idx="666">
                  <c:v>0.93</c:v>
                </c:pt>
                <c:pt idx="667">
                  <c:v>0.83</c:v>
                </c:pt>
                <c:pt idx="668">
                  <c:v>1.39</c:v>
                </c:pt>
                <c:pt idx="669">
                  <c:v>0.94</c:v>
                </c:pt>
                <c:pt idx="670">
                  <c:v>0.89</c:v>
                </c:pt>
                <c:pt idx="671">
                  <c:v>0.86</c:v>
                </c:pt>
                <c:pt idx="672">
                  <c:v>1.46</c:v>
                </c:pt>
                <c:pt idx="673">
                  <c:v>0.61</c:v>
                </c:pt>
                <c:pt idx="674">
                  <c:v>1.46</c:v>
                </c:pt>
                <c:pt idx="675">
                  <c:v>0.96</c:v>
                </c:pt>
                <c:pt idx="676">
                  <c:v>1.2</c:v>
                </c:pt>
                <c:pt idx="677">
                  <c:v>1.04</c:v>
                </c:pt>
                <c:pt idx="678">
                  <c:v>1.06</c:v>
                </c:pt>
                <c:pt idx="679">
                  <c:v>1.31</c:v>
                </c:pt>
                <c:pt idx="680">
                  <c:v>1.26</c:v>
                </c:pt>
                <c:pt idx="681">
                  <c:v>1.145</c:v>
                </c:pt>
                <c:pt idx="682">
                  <c:v>1.1</c:v>
                </c:pt>
                <c:pt idx="683">
                  <c:v>1.18</c:v>
                </c:pt>
                <c:pt idx="684">
                  <c:v>1.29</c:v>
                </c:pt>
                <c:pt idx="685">
                  <c:v>1.37</c:v>
                </c:pt>
                <c:pt idx="686">
                  <c:v>1.24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19264"/>
        <c:axId val="500701424"/>
      </c:scatterChart>
      <c:valAx>
        <c:axId val="50111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01424"/>
        <c:crosses val="autoZero"/>
        <c:crossBetween val="midCat"/>
      </c:valAx>
      <c:valAx>
        <c:axId val="5007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1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312058</xdr:colOff>
      <xdr:row>689</xdr:row>
      <xdr:rowOff>2</xdr:rowOff>
    </xdr:from>
    <xdr:to>
      <xdr:col>23</xdr:col>
      <xdr:colOff>575259</xdr:colOff>
      <xdr:row>710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712</xdr:row>
      <xdr:rowOff>0</xdr:rowOff>
    </xdr:from>
    <xdr:to>
      <xdr:col>23</xdr:col>
      <xdr:colOff>580572</xdr:colOff>
      <xdr:row>733</xdr:row>
      <xdr:rowOff>126998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735</xdr:row>
      <xdr:rowOff>0</xdr:rowOff>
    </xdr:from>
    <xdr:to>
      <xdr:col>23</xdr:col>
      <xdr:colOff>580572</xdr:colOff>
      <xdr:row>756</xdr:row>
      <xdr:rowOff>126998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758</xdr:row>
      <xdr:rowOff>0</xdr:rowOff>
    </xdr:from>
    <xdr:to>
      <xdr:col>23</xdr:col>
      <xdr:colOff>580572</xdr:colOff>
      <xdr:row>779</xdr:row>
      <xdr:rowOff>126998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781</xdr:row>
      <xdr:rowOff>0</xdr:rowOff>
    </xdr:from>
    <xdr:to>
      <xdr:col>23</xdr:col>
      <xdr:colOff>580572</xdr:colOff>
      <xdr:row>802</xdr:row>
      <xdr:rowOff>126998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804</xdr:row>
      <xdr:rowOff>0</xdr:rowOff>
    </xdr:from>
    <xdr:to>
      <xdr:col>23</xdr:col>
      <xdr:colOff>580572</xdr:colOff>
      <xdr:row>825</xdr:row>
      <xdr:rowOff>126998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689</xdr:row>
      <xdr:rowOff>0</xdr:rowOff>
    </xdr:from>
    <xdr:to>
      <xdr:col>38</xdr:col>
      <xdr:colOff>399143</xdr:colOff>
      <xdr:row>710</xdr:row>
      <xdr:rowOff>126998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712</xdr:row>
      <xdr:rowOff>0</xdr:rowOff>
    </xdr:from>
    <xdr:to>
      <xdr:col>38</xdr:col>
      <xdr:colOff>399143</xdr:colOff>
      <xdr:row>733</xdr:row>
      <xdr:rowOff>126998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735</xdr:row>
      <xdr:rowOff>0</xdr:rowOff>
    </xdr:from>
    <xdr:to>
      <xdr:col>38</xdr:col>
      <xdr:colOff>399143</xdr:colOff>
      <xdr:row>756</xdr:row>
      <xdr:rowOff>126998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758</xdr:row>
      <xdr:rowOff>0</xdr:rowOff>
    </xdr:from>
    <xdr:to>
      <xdr:col>38</xdr:col>
      <xdr:colOff>399143</xdr:colOff>
      <xdr:row>779</xdr:row>
      <xdr:rowOff>126998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781</xdr:row>
      <xdr:rowOff>0</xdr:rowOff>
    </xdr:from>
    <xdr:to>
      <xdr:col>38</xdr:col>
      <xdr:colOff>399143</xdr:colOff>
      <xdr:row>802</xdr:row>
      <xdr:rowOff>126998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69"/>
  <sheetViews>
    <sheetView tabSelected="1" zoomScale="70" zoomScaleNormal="70" zoomScalePageLayoutView="70" workbookViewId="0"/>
  </sheetViews>
  <sheetFormatPr baseColWidth="10" defaultColWidth="11" defaultRowHeight="16" x14ac:dyDescent="0.2"/>
  <cols>
    <col min="1" max="1" width="9.1640625" bestFit="1" customWidth="1"/>
    <col min="2" max="2" width="7.83203125" bestFit="1" customWidth="1"/>
    <col min="3" max="3" width="5.6640625" style="1" bestFit="1" customWidth="1"/>
    <col min="4" max="4" width="12.5" style="1" customWidth="1"/>
    <col min="5" max="5" width="10.5" style="2" bestFit="1" customWidth="1"/>
    <col min="6" max="6" width="4.1640625" style="2" bestFit="1" customWidth="1"/>
    <col min="7" max="7" width="3.1640625" style="3" bestFit="1" customWidth="1"/>
    <col min="8" max="8" width="4.1640625" style="3" bestFit="1" customWidth="1"/>
    <col min="9" max="9" width="4.33203125" style="3" bestFit="1" customWidth="1"/>
    <col min="10" max="10" width="6.6640625" style="1" bestFit="1" customWidth="1"/>
    <col min="11" max="11" width="8.83203125" style="1" bestFit="1" customWidth="1"/>
    <col min="12" max="12" width="8.6640625" style="1" bestFit="1" customWidth="1"/>
    <col min="13" max="13" width="6.6640625" style="14" bestFit="1" customWidth="1"/>
    <col min="14" max="14" width="8.83203125" style="14" bestFit="1" customWidth="1"/>
    <col min="15" max="15" width="8.6640625" style="14" bestFit="1" customWidth="1"/>
    <col min="16" max="16" width="6.6640625" style="14" bestFit="1" customWidth="1"/>
    <col min="17" max="17" width="8.83203125" style="14" bestFit="1" customWidth="1"/>
    <col min="18" max="18" width="8.6640625" style="14" bestFit="1" customWidth="1"/>
    <col min="19" max="19" width="5.6640625" style="1" bestFit="1" customWidth="1"/>
    <col min="20" max="20" width="8.83203125" style="1" bestFit="1" customWidth="1"/>
    <col min="21" max="21" width="8.6640625" style="1" bestFit="1" customWidth="1"/>
    <col min="22" max="22" width="6.6640625" style="5" bestFit="1" customWidth="1"/>
    <col min="23" max="23" width="8.83203125" style="1" bestFit="1" customWidth="1"/>
    <col min="24" max="24" width="8.6640625" style="1" bestFit="1" customWidth="1"/>
    <col min="25" max="25" width="6.1640625" style="2" bestFit="1" customWidth="1"/>
    <col min="26" max="26" width="8.83203125" style="2" bestFit="1" customWidth="1"/>
    <col min="27" max="27" width="8.6640625" style="2" bestFit="1" customWidth="1"/>
    <col min="28" max="28" width="5.6640625" bestFit="1" customWidth="1"/>
    <col min="29" max="29" width="8.83203125" bestFit="1" customWidth="1"/>
    <col min="30" max="30" width="8.6640625" bestFit="1" customWidth="1"/>
    <col min="31" max="31" width="6.1640625" bestFit="1" customWidth="1"/>
    <col min="32" max="32" width="8.83203125" bestFit="1" customWidth="1"/>
    <col min="33" max="33" width="8.6640625" bestFit="1" customWidth="1"/>
  </cols>
  <sheetData>
    <row r="1" spans="1:33" x14ac:dyDescent="0.2">
      <c r="A1" t="s">
        <v>0</v>
      </c>
      <c r="B1" t="s">
        <v>1</v>
      </c>
      <c r="C1" s="1" t="s">
        <v>309</v>
      </c>
      <c r="D1" s="1" t="s">
        <v>321</v>
      </c>
      <c r="E1" s="2" t="s">
        <v>2</v>
      </c>
      <c r="F1" s="2" t="s">
        <v>3</v>
      </c>
      <c r="G1" s="3" t="s">
        <v>308</v>
      </c>
      <c r="H1" s="3" t="s">
        <v>307</v>
      </c>
      <c r="I1" s="3" t="s">
        <v>306</v>
      </c>
      <c r="J1" s="1" t="s">
        <v>305</v>
      </c>
      <c r="K1" s="1" t="s">
        <v>310</v>
      </c>
      <c r="L1" s="1" t="s">
        <v>334</v>
      </c>
      <c r="M1" s="4" t="s">
        <v>304</v>
      </c>
      <c r="N1" s="1" t="s">
        <v>310</v>
      </c>
      <c r="O1" s="1" t="s">
        <v>333</v>
      </c>
      <c r="P1" s="4" t="s">
        <v>303</v>
      </c>
      <c r="Q1" s="1" t="s">
        <v>310</v>
      </c>
      <c r="R1" s="1" t="s">
        <v>335</v>
      </c>
      <c r="S1" s="1" t="s">
        <v>302</v>
      </c>
      <c r="T1" s="1" t="s">
        <v>310</v>
      </c>
      <c r="U1" s="1" t="s">
        <v>322</v>
      </c>
      <c r="V1" s="5" t="s">
        <v>298</v>
      </c>
      <c r="W1" s="1" t="s">
        <v>310</v>
      </c>
      <c r="X1" s="1" t="s">
        <v>322</v>
      </c>
      <c r="Y1" s="2" t="s">
        <v>299</v>
      </c>
      <c r="Z1" s="1" t="s">
        <v>310</v>
      </c>
      <c r="AA1" s="1" t="s">
        <v>322</v>
      </c>
      <c r="AB1" t="s">
        <v>300</v>
      </c>
      <c r="AC1" s="1" t="s">
        <v>310</v>
      </c>
      <c r="AD1" s="1" t="s">
        <v>322</v>
      </c>
      <c r="AE1" t="s">
        <v>301</v>
      </c>
      <c r="AF1" s="1" t="s">
        <v>310</v>
      </c>
      <c r="AG1" s="1" t="s">
        <v>322</v>
      </c>
    </row>
    <row r="2" spans="1:33" x14ac:dyDescent="0.2">
      <c r="A2">
        <v>3</v>
      </c>
      <c r="B2">
        <v>1</v>
      </c>
      <c r="C2" s="1">
        <v>3.01</v>
      </c>
      <c r="D2" s="1" t="s">
        <v>317</v>
      </c>
      <c r="E2" s="6" t="s">
        <v>4</v>
      </c>
      <c r="F2" s="6">
        <v>1</v>
      </c>
      <c r="G2" s="3">
        <v>5</v>
      </c>
      <c r="H2" s="3">
        <v>80</v>
      </c>
      <c r="I2" s="3">
        <v>85</v>
      </c>
      <c r="J2" s="7" t="s">
        <v>29</v>
      </c>
      <c r="K2" s="1">
        <f>129.8605-1.0998*(A2)</f>
        <v>126.5611</v>
      </c>
      <c r="L2" s="7" t="s">
        <v>29</v>
      </c>
      <c r="M2" s="7" t="s">
        <v>29</v>
      </c>
      <c r="N2" s="1">
        <f>116.23502-0.80174*(A2)</f>
        <v>113.82980000000001</v>
      </c>
      <c r="O2" s="7" t="s">
        <v>29</v>
      </c>
      <c r="P2" s="7" t="s">
        <v>29</v>
      </c>
      <c r="Q2" s="1">
        <f>107.1334-0.8356*(A2)</f>
        <v>104.6266</v>
      </c>
      <c r="R2" s="7" t="s">
        <v>29</v>
      </c>
      <c r="S2" s="1">
        <f>5/3</f>
        <v>1.6666666666666667</v>
      </c>
      <c r="T2" s="1">
        <f>3.225879-0.009715*(A2)</f>
        <v>3.1967339999999997</v>
      </c>
      <c r="V2" s="5">
        <v>117.16666666666667</v>
      </c>
      <c r="W2" s="1">
        <f>214.8288-0.3841*(A2)</f>
        <v>213.6765</v>
      </c>
      <c r="Y2" s="2">
        <v>1.94</v>
      </c>
      <c r="Z2" s="1">
        <f>1.210422-0.0011471*(A2)</f>
        <v>1.2069807000000001</v>
      </c>
      <c r="AB2" s="8">
        <v>2.6333333333333333</v>
      </c>
      <c r="AC2" s="1">
        <f>40.1181-0.1102*(A2)</f>
        <v>39.787500000000001</v>
      </c>
      <c r="AD2" s="8"/>
      <c r="AE2">
        <v>2.335</v>
      </c>
      <c r="AF2" s="1">
        <f>2.084527-0.0007433*(A2)</f>
        <v>2.0822970999999999</v>
      </c>
    </row>
    <row r="3" spans="1:33" x14ac:dyDescent="0.2">
      <c r="A3">
        <v>3</v>
      </c>
      <c r="B3">
        <v>2</v>
      </c>
      <c r="C3" s="1">
        <v>3.02</v>
      </c>
      <c r="D3" s="1" t="s">
        <v>317</v>
      </c>
      <c r="E3" s="6" t="s">
        <v>12</v>
      </c>
      <c r="F3" s="6">
        <v>1</v>
      </c>
      <c r="G3" s="3">
        <v>14</v>
      </c>
      <c r="H3" s="3">
        <v>80</v>
      </c>
      <c r="I3" s="3">
        <v>85</v>
      </c>
      <c r="J3" s="7" t="s">
        <v>29</v>
      </c>
      <c r="K3" s="1">
        <f t="shared" ref="K3:K66" si="0">129.8605-1.0998*(A3)</f>
        <v>126.5611</v>
      </c>
      <c r="L3" s="7" t="s">
        <v>29</v>
      </c>
      <c r="M3" s="7" t="s">
        <v>29</v>
      </c>
      <c r="N3" s="1">
        <f t="shared" ref="N3:N66" si="1">116.23502-0.80174*(A3)</f>
        <v>113.82980000000001</v>
      </c>
      <c r="O3" s="7" t="s">
        <v>29</v>
      </c>
      <c r="P3" s="7" t="s">
        <v>29</v>
      </c>
      <c r="Q3" s="1">
        <f t="shared" ref="Q3:Q66" si="2">107.1334-0.8356*(A3)</f>
        <v>104.6266</v>
      </c>
      <c r="R3" s="7" t="s">
        <v>29</v>
      </c>
      <c r="S3" s="1">
        <v>1.6666666666666667</v>
      </c>
      <c r="T3" s="1" t="s">
        <v>325</v>
      </c>
      <c r="V3" s="5">
        <v>113.83333333333333</v>
      </c>
      <c r="W3" s="1" t="s">
        <v>326</v>
      </c>
      <c r="Y3" s="2">
        <v>1.84</v>
      </c>
      <c r="Z3" s="2" t="s">
        <v>327</v>
      </c>
      <c r="AB3" s="8">
        <v>1.0666666666666664</v>
      </c>
      <c r="AC3" s="2" t="s">
        <v>328</v>
      </c>
      <c r="AD3" s="8"/>
      <c r="AE3">
        <v>2.23</v>
      </c>
      <c r="AF3" s="2" t="s">
        <v>329</v>
      </c>
    </row>
    <row r="4" spans="1:33" x14ac:dyDescent="0.2">
      <c r="A4">
        <v>3</v>
      </c>
      <c r="B4">
        <v>3</v>
      </c>
      <c r="C4" s="1">
        <v>3.03</v>
      </c>
      <c r="D4" s="1" t="s">
        <v>317</v>
      </c>
      <c r="E4" s="6" t="s">
        <v>20</v>
      </c>
      <c r="F4" s="6">
        <v>1</v>
      </c>
      <c r="G4" s="3">
        <v>13</v>
      </c>
      <c r="H4" s="3">
        <v>100</v>
      </c>
      <c r="I4" s="3">
        <v>100</v>
      </c>
      <c r="J4" s="7" t="s">
        <v>29</v>
      </c>
      <c r="K4" s="1">
        <f t="shared" si="0"/>
        <v>126.5611</v>
      </c>
      <c r="L4" s="7" t="s">
        <v>29</v>
      </c>
      <c r="M4" s="7" t="s">
        <v>29</v>
      </c>
      <c r="N4" s="1">
        <f t="shared" si="1"/>
        <v>113.82980000000001</v>
      </c>
      <c r="O4" s="7" t="s">
        <v>29</v>
      </c>
      <c r="P4" s="7" t="s">
        <v>29</v>
      </c>
      <c r="Q4" s="1">
        <f t="shared" si="2"/>
        <v>104.6266</v>
      </c>
      <c r="R4" s="7" t="s">
        <v>29</v>
      </c>
      <c r="S4" s="1">
        <v>2.3333333333333335</v>
      </c>
      <c r="V4" s="5">
        <v>84.333333333333329</v>
      </c>
      <c r="Y4" s="2">
        <v>1.01</v>
      </c>
      <c r="AB4" s="8">
        <v>4.7666666666666666</v>
      </c>
      <c r="AC4" s="8"/>
      <c r="AD4" s="8"/>
      <c r="AE4">
        <v>2.09</v>
      </c>
    </row>
    <row r="5" spans="1:33" x14ac:dyDescent="0.2">
      <c r="A5">
        <v>3</v>
      </c>
      <c r="B5">
        <v>4</v>
      </c>
      <c r="C5" s="1">
        <v>3.04</v>
      </c>
      <c r="D5" s="1" t="s">
        <v>317</v>
      </c>
      <c r="E5" s="6" t="s">
        <v>28</v>
      </c>
      <c r="F5" s="6">
        <v>1</v>
      </c>
      <c r="G5" s="3">
        <v>13</v>
      </c>
      <c r="H5" s="3">
        <v>80</v>
      </c>
      <c r="I5" s="3">
        <v>85</v>
      </c>
      <c r="J5" s="7" t="s">
        <v>29</v>
      </c>
      <c r="K5" s="1">
        <f t="shared" si="0"/>
        <v>126.5611</v>
      </c>
      <c r="L5" s="7" t="s">
        <v>29</v>
      </c>
      <c r="M5" s="7" t="s">
        <v>29</v>
      </c>
      <c r="N5" s="1">
        <f t="shared" si="1"/>
        <v>113.82980000000001</v>
      </c>
      <c r="O5" s="7" t="s">
        <v>29</v>
      </c>
      <c r="P5" s="7" t="s">
        <v>29</v>
      </c>
      <c r="Q5" s="1">
        <f t="shared" si="2"/>
        <v>104.6266</v>
      </c>
      <c r="R5" s="7" t="s">
        <v>29</v>
      </c>
      <c r="S5" s="1">
        <v>3.6666666666666665</v>
      </c>
      <c r="V5" s="5">
        <v>151.66666666666666</v>
      </c>
      <c r="Y5" s="2">
        <v>1.1299999999999999</v>
      </c>
      <c r="AB5" s="8" t="s">
        <v>29</v>
      </c>
      <c r="AC5" s="8"/>
      <c r="AD5" s="8"/>
      <c r="AE5" s="8" t="s">
        <v>29</v>
      </c>
    </row>
    <row r="6" spans="1:33" x14ac:dyDescent="0.2">
      <c r="A6">
        <v>3</v>
      </c>
      <c r="B6">
        <v>5</v>
      </c>
      <c r="C6" s="1">
        <v>3.05</v>
      </c>
      <c r="D6" s="1" t="s">
        <v>317</v>
      </c>
      <c r="E6" s="6" t="s">
        <v>35</v>
      </c>
      <c r="F6" s="6">
        <v>1</v>
      </c>
      <c r="G6" s="3">
        <v>10</v>
      </c>
      <c r="H6" s="3">
        <v>80</v>
      </c>
      <c r="I6" s="3">
        <v>85</v>
      </c>
      <c r="J6" s="7" t="s">
        <v>29</v>
      </c>
      <c r="K6" s="1">
        <f t="shared" si="0"/>
        <v>126.5611</v>
      </c>
      <c r="L6" s="7" t="s">
        <v>29</v>
      </c>
      <c r="M6" s="7" t="s">
        <v>29</v>
      </c>
      <c r="N6" s="1">
        <f t="shared" si="1"/>
        <v>113.82980000000001</v>
      </c>
      <c r="O6" s="7" t="s">
        <v>29</v>
      </c>
      <c r="P6" s="7" t="s">
        <v>29</v>
      </c>
      <c r="Q6" s="1">
        <f t="shared" si="2"/>
        <v>104.6266</v>
      </c>
      <c r="R6" s="7" t="s">
        <v>29</v>
      </c>
      <c r="S6" s="1">
        <v>4</v>
      </c>
      <c r="V6" s="5">
        <v>151.5</v>
      </c>
      <c r="Y6" s="2">
        <v>1.44</v>
      </c>
      <c r="AB6" s="8">
        <v>0.26666666666666633</v>
      </c>
      <c r="AC6" s="8"/>
      <c r="AD6" s="8"/>
      <c r="AE6">
        <v>2.12</v>
      </c>
    </row>
    <row r="7" spans="1:33" x14ac:dyDescent="0.2">
      <c r="A7">
        <v>3</v>
      </c>
      <c r="B7">
        <v>6</v>
      </c>
      <c r="C7" s="1">
        <v>3.06</v>
      </c>
      <c r="D7" s="1" t="s">
        <v>315</v>
      </c>
      <c r="E7" s="9" t="s">
        <v>9</v>
      </c>
      <c r="F7" s="9">
        <v>1</v>
      </c>
      <c r="G7" s="3">
        <v>12</v>
      </c>
      <c r="H7" s="3">
        <v>100</v>
      </c>
      <c r="I7" s="3">
        <v>100</v>
      </c>
      <c r="J7" s="7" t="s">
        <v>29</v>
      </c>
      <c r="K7" s="1">
        <f t="shared" si="0"/>
        <v>126.5611</v>
      </c>
      <c r="L7" s="7" t="s">
        <v>29</v>
      </c>
      <c r="M7" s="7" t="s">
        <v>29</v>
      </c>
      <c r="N7" s="1">
        <f t="shared" si="1"/>
        <v>113.82980000000001</v>
      </c>
      <c r="O7" s="7" t="s">
        <v>29</v>
      </c>
      <c r="P7" s="7" t="s">
        <v>29</v>
      </c>
      <c r="Q7" s="1">
        <f t="shared" si="2"/>
        <v>104.6266</v>
      </c>
      <c r="R7" s="7" t="s">
        <v>29</v>
      </c>
      <c r="S7" s="1">
        <v>11.333333333333334</v>
      </c>
      <c r="V7" s="5">
        <v>387.66666666666669</v>
      </c>
      <c r="Y7" s="2">
        <v>1.29</v>
      </c>
      <c r="AB7" s="8">
        <v>0.86666666666666659</v>
      </c>
      <c r="AC7" s="8"/>
      <c r="AD7" s="8"/>
      <c r="AE7">
        <v>2.79</v>
      </c>
    </row>
    <row r="8" spans="1:33" x14ac:dyDescent="0.2">
      <c r="A8">
        <v>3</v>
      </c>
      <c r="B8">
        <v>7</v>
      </c>
      <c r="C8" s="1">
        <v>3.07</v>
      </c>
      <c r="D8" s="1" t="s">
        <v>319</v>
      </c>
      <c r="E8" s="6" t="s">
        <v>8</v>
      </c>
      <c r="F8" s="6">
        <v>2</v>
      </c>
      <c r="G8" s="3">
        <v>10</v>
      </c>
      <c r="H8" s="3">
        <v>80</v>
      </c>
      <c r="I8" s="3">
        <v>80</v>
      </c>
      <c r="J8" s="7" t="s">
        <v>29</v>
      </c>
      <c r="K8" s="1">
        <f t="shared" si="0"/>
        <v>126.5611</v>
      </c>
      <c r="L8" s="7" t="s">
        <v>29</v>
      </c>
      <c r="M8" s="7" t="s">
        <v>29</v>
      </c>
      <c r="N8" s="1">
        <f t="shared" si="1"/>
        <v>113.82980000000001</v>
      </c>
      <c r="O8" s="7" t="s">
        <v>29</v>
      </c>
      <c r="P8" s="7" t="s">
        <v>29</v>
      </c>
      <c r="Q8" s="1">
        <f t="shared" si="2"/>
        <v>104.6266</v>
      </c>
      <c r="R8" s="7" t="s">
        <v>29</v>
      </c>
      <c r="S8" s="1">
        <f>13/3</f>
        <v>4.333333333333333</v>
      </c>
      <c r="V8" s="5">
        <v>238.16666666666666</v>
      </c>
      <c r="Y8" s="2">
        <v>1.51</v>
      </c>
      <c r="AB8" s="8">
        <v>5.5999999999999988</v>
      </c>
      <c r="AC8" s="8"/>
      <c r="AD8" s="8"/>
      <c r="AE8">
        <v>2.44</v>
      </c>
    </row>
    <row r="9" spans="1:33" x14ac:dyDescent="0.2">
      <c r="A9">
        <v>3</v>
      </c>
      <c r="B9">
        <v>8</v>
      </c>
      <c r="C9" s="1">
        <v>3.08</v>
      </c>
      <c r="D9" s="1" t="s">
        <v>319</v>
      </c>
      <c r="E9" s="6" t="s">
        <v>16</v>
      </c>
      <c r="F9" s="6">
        <v>2</v>
      </c>
      <c r="G9" s="3">
        <v>15</v>
      </c>
      <c r="H9" s="3">
        <v>85</v>
      </c>
      <c r="I9" s="3">
        <v>85</v>
      </c>
      <c r="J9" s="7" t="s">
        <v>29</v>
      </c>
      <c r="K9" s="1">
        <f t="shared" si="0"/>
        <v>126.5611</v>
      </c>
      <c r="L9" s="7" t="s">
        <v>29</v>
      </c>
      <c r="M9" s="7" t="s">
        <v>29</v>
      </c>
      <c r="N9" s="1">
        <f t="shared" si="1"/>
        <v>113.82980000000001</v>
      </c>
      <c r="O9" s="7" t="s">
        <v>29</v>
      </c>
      <c r="P9" s="7" t="s">
        <v>29</v>
      </c>
      <c r="Q9" s="1">
        <f t="shared" si="2"/>
        <v>104.6266</v>
      </c>
      <c r="R9" s="7" t="s">
        <v>29</v>
      </c>
      <c r="S9" s="1">
        <v>2</v>
      </c>
      <c r="V9" s="5">
        <v>286.33333333333331</v>
      </c>
      <c r="Y9" s="2">
        <v>1.1599999999999999</v>
      </c>
      <c r="AB9" s="8">
        <v>75.333333333333329</v>
      </c>
      <c r="AC9" s="8"/>
      <c r="AD9" s="8"/>
      <c r="AE9">
        <v>2.04</v>
      </c>
    </row>
    <row r="10" spans="1:33" x14ac:dyDescent="0.2">
      <c r="A10">
        <v>3</v>
      </c>
      <c r="B10">
        <v>9</v>
      </c>
      <c r="C10" s="1">
        <v>3.09</v>
      </c>
      <c r="D10" s="1" t="s">
        <v>319</v>
      </c>
      <c r="E10" s="6" t="s">
        <v>24</v>
      </c>
      <c r="F10" s="6">
        <v>2</v>
      </c>
      <c r="G10" s="3">
        <v>14</v>
      </c>
      <c r="H10" s="3">
        <v>80</v>
      </c>
      <c r="I10" s="3">
        <v>85</v>
      </c>
      <c r="J10" s="7" t="s">
        <v>29</v>
      </c>
      <c r="K10" s="1">
        <f t="shared" si="0"/>
        <v>126.5611</v>
      </c>
      <c r="L10" s="7" t="s">
        <v>29</v>
      </c>
      <c r="M10" s="7" t="s">
        <v>29</v>
      </c>
      <c r="N10" s="1">
        <f t="shared" si="1"/>
        <v>113.82980000000001</v>
      </c>
      <c r="O10" s="7" t="s">
        <v>29</v>
      </c>
      <c r="P10" s="7" t="s">
        <v>29</v>
      </c>
      <c r="Q10" s="1">
        <f t="shared" si="2"/>
        <v>104.6266</v>
      </c>
      <c r="R10" s="7" t="s">
        <v>29</v>
      </c>
      <c r="S10" s="1">
        <v>5</v>
      </c>
      <c r="V10" s="5">
        <v>216.83333333333334</v>
      </c>
      <c r="Y10" s="2">
        <v>1.1499999999999999</v>
      </c>
      <c r="AB10" s="8">
        <v>18.400000000000002</v>
      </c>
      <c r="AC10" s="8"/>
      <c r="AD10" s="8"/>
      <c r="AE10">
        <v>2.15</v>
      </c>
    </row>
    <row r="11" spans="1:33" x14ac:dyDescent="0.2">
      <c r="A11">
        <v>3</v>
      </c>
      <c r="B11">
        <v>10</v>
      </c>
      <c r="C11" s="1">
        <v>3.1</v>
      </c>
      <c r="D11" s="1" t="s">
        <v>319</v>
      </c>
      <c r="E11" s="6" t="s">
        <v>32</v>
      </c>
      <c r="F11" s="6">
        <v>2</v>
      </c>
      <c r="G11" s="3">
        <v>12</v>
      </c>
      <c r="H11" s="3">
        <v>80</v>
      </c>
      <c r="I11" s="3">
        <v>85</v>
      </c>
      <c r="J11" s="7" t="s">
        <v>29</v>
      </c>
      <c r="K11" s="1">
        <f t="shared" si="0"/>
        <v>126.5611</v>
      </c>
      <c r="L11" s="7" t="s">
        <v>29</v>
      </c>
      <c r="M11" s="7" t="s">
        <v>29</v>
      </c>
      <c r="N11" s="1">
        <f t="shared" si="1"/>
        <v>113.82980000000001</v>
      </c>
      <c r="O11" s="7" t="s">
        <v>29</v>
      </c>
      <c r="P11" s="7" t="s">
        <v>29</v>
      </c>
      <c r="Q11" s="1">
        <f t="shared" si="2"/>
        <v>104.6266</v>
      </c>
      <c r="R11" s="7" t="s">
        <v>29</v>
      </c>
      <c r="S11" s="1">
        <v>3.6666666666666665</v>
      </c>
      <c r="V11" s="5">
        <v>200.5</v>
      </c>
      <c r="Y11" s="2">
        <v>1.29</v>
      </c>
      <c r="AB11" s="8">
        <v>8.4</v>
      </c>
      <c r="AC11" s="8"/>
      <c r="AD11" s="8"/>
      <c r="AE11">
        <v>2.35</v>
      </c>
    </row>
    <row r="12" spans="1:33" x14ac:dyDescent="0.2">
      <c r="A12">
        <v>3</v>
      </c>
      <c r="B12">
        <v>11</v>
      </c>
      <c r="C12" s="1">
        <v>3.11</v>
      </c>
      <c r="D12" s="1" t="s">
        <v>319</v>
      </c>
      <c r="E12" s="6" t="s">
        <v>38</v>
      </c>
      <c r="F12" s="6">
        <v>2</v>
      </c>
      <c r="G12" s="3">
        <v>14</v>
      </c>
      <c r="H12" s="3">
        <v>80</v>
      </c>
      <c r="I12" s="3">
        <v>85</v>
      </c>
      <c r="J12" s="7" t="s">
        <v>29</v>
      </c>
      <c r="K12" s="1">
        <f t="shared" si="0"/>
        <v>126.5611</v>
      </c>
      <c r="L12" s="7" t="s">
        <v>29</v>
      </c>
      <c r="M12" s="7" t="s">
        <v>29</v>
      </c>
      <c r="N12" s="1">
        <f t="shared" si="1"/>
        <v>113.82980000000001</v>
      </c>
      <c r="O12" s="7" t="s">
        <v>29</v>
      </c>
      <c r="P12" s="7" t="s">
        <v>29</v>
      </c>
      <c r="Q12" s="1">
        <f t="shared" si="2"/>
        <v>104.6266</v>
      </c>
      <c r="R12" s="7" t="s">
        <v>29</v>
      </c>
      <c r="S12" s="1">
        <v>4.333333333333333</v>
      </c>
      <c r="V12" s="5">
        <v>221.33333333333334</v>
      </c>
      <c r="Y12" s="2">
        <v>1.23</v>
      </c>
      <c r="AB12" s="8">
        <v>37.966666666666661</v>
      </c>
      <c r="AC12" s="8"/>
      <c r="AD12" s="8"/>
      <c r="AE12">
        <v>2.2450000000000001</v>
      </c>
    </row>
    <row r="13" spans="1:33" x14ac:dyDescent="0.2">
      <c r="A13">
        <v>3</v>
      </c>
      <c r="B13">
        <v>12</v>
      </c>
      <c r="C13" s="1">
        <v>3.12</v>
      </c>
      <c r="D13" s="1" t="s">
        <v>319</v>
      </c>
      <c r="E13" s="6" t="s">
        <v>6</v>
      </c>
      <c r="F13" s="6">
        <v>2</v>
      </c>
      <c r="G13" s="3">
        <v>10</v>
      </c>
      <c r="H13" s="3">
        <v>80</v>
      </c>
      <c r="I13" s="3">
        <v>85</v>
      </c>
      <c r="J13" s="7" t="s">
        <v>29</v>
      </c>
      <c r="K13" s="1">
        <f t="shared" si="0"/>
        <v>126.5611</v>
      </c>
      <c r="L13" s="7" t="s">
        <v>29</v>
      </c>
      <c r="M13" s="7" t="s">
        <v>29</v>
      </c>
      <c r="N13" s="1">
        <f t="shared" si="1"/>
        <v>113.82980000000001</v>
      </c>
      <c r="O13" s="7" t="s">
        <v>29</v>
      </c>
      <c r="P13" s="7" t="s">
        <v>29</v>
      </c>
      <c r="Q13" s="1">
        <f t="shared" si="2"/>
        <v>104.6266</v>
      </c>
      <c r="R13" s="7" t="s">
        <v>29</v>
      </c>
      <c r="S13" s="1">
        <v>5.333333333333333</v>
      </c>
      <c r="V13" s="5">
        <v>258</v>
      </c>
      <c r="Y13" s="2">
        <v>1.35</v>
      </c>
      <c r="AB13" s="8">
        <v>24.166666666666668</v>
      </c>
      <c r="AC13" s="8"/>
      <c r="AD13" s="8"/>
      <c r="AE13">
        <v>1.98</v>
      </c>
    </row>
    <row r="14" spans="1:33" x14ac:dyDescent="0.2">
      <c r="A14">
        <v>4</v>
      </c>
      <c r="B14">
        <v>1</v>
      </c>
      <c r="C14" s="1">
        <v>4.01</v>
      </c>
      <c r="D14" s="1" t="s">
        <v>317</v>
      </c>
      <c r="E14" s="6" t="s">
        <v>44</v>
      </c>
      <c r="F14" s="6">
        <v>1</v>
      </c>
      <c r="G14" s="3">
        <v>10</v>
      </c>
      <c r="H14" s="3">
        <v>100</v>
      </c>
      <c r="I14" s="3">
        <v>100</v>
      </c>
      <c r="J14" s="1">
        <v>131.83775624965355</v>
      </c>
      <c r="K14" s="1">
        <f t="shared" si="0"/>
        <v>125.46129999999999</v>
      </c>
      <c r="L14" s="1">
        <f t="shared" ref="L14:L66" si="3">J14-K14</f>
        <v>6.3764562496535575</v>
      </c>
      <c r="M14" s="7">
        <v>127.41549948467697</v>
      </c>
      <c r="N14" s="1">
        <f t="shared" si="1"/>
        <v>113.02806000000001</v>
      </c>
      <c r="O14" s="1">
        <f t="shared" ref="O14:O65" si="4">M14-N14</f>
        <v>14.38743948467696</v>
      </c>
      <c r="P14" s="7">
        <v>130.17152387070612</v>
      </c>
      <c r="Q14" s="1">
        <f t="shared" si="2"/>
        <v>103.791</v>
      </c>
      <c r="R14" s="1">
        <f t="shared" ref="R14:R65" si="5">P14-Q14</f>
        <v>26.380523870706128</v>
      </c>
      <c r="S14" s="1">
        <v>3</v>
      </c>
      <c r="V14" s="5">
        <v>97.5</v>
      </c>
      <c r="Y14" s="2">
        <v>2.1800000000000002</v>
      </c>
      <c r="AB14" s="8" t="s">
        <v>29</v>
      </c>
      <c r="AC14" s="8"/>
      <c r="AD14" s="8"/>
      <c r="AE14" s="8" t="s">
        <v>29</v>
      </c>
    </row>
    <row r="15" spans="1:33" x14ac:dyDescent="0.2">
      <c r="A15">
        <v>4</v>
      </c>
      <c r="B15">
        <v>2</v>
      </c>
      <c r="C15" s="1">
        <v>4.0199999999999996</v>
      </c>
      <c r="D15" s="1" t="s">
        <v>317</v>
      </c>
      <c r="E15" s="6" t="s">
        <v>50</v>
      </c>
      <c r="F15" s="6">
        <v>1</v>
      </c>
      <c r="G15" s="3">
        <v>14</v>
      </c>
      <c r="H15" s="3">
        <v>85</v>
      </c>
      <c r="I15" s="3">
        <v>92</v>
      </c>
      <c r="J15" s="1">
        <v>161.09498272813181</v>
      </c>
      <c r="K15" s="1">
        <f t="shared" si="0"/>
        <v>125.46129999999999</v>
      </c>
      <c r="L15" s="1">
        <f t="shared" si="3"/>
        <v>35.633682728131816</v>
      </c>
      <c r="M15" s="7">
        <v>140.88295006223089</v>
      </c>
      <c r="N15" s="1">
        <f t="shared" si="1"/>
        <v>113.02806000000001</v>
      </c>
      <c r="O15" s="1">
        <f t="shared" si="4"/>
        <v>27.854890062230879</v>
      </c>
      <c r="P15" s="7">
        <v>109.99724189821475</v>
      </c>
      <c r="Q15" s="1">
        <f t="shared" si="2"/>
        <v>103.791</v>
      </c>
      <c r="R15" s="1">
        <f t="shared" si="5"/>
        <v>6.2062418982147562</v>
      </c>
      <c r="S15" s="1">
        <v>2.3333333333333335</v>
      </c>
      <c r="V15" s="5">
        <v>193.16666666666666</v>
      </c>
      <c r="Y15" s="2">
        <v>1.1100000000000001</v>
      </c>
      <c r="AB15" s="8">
        <v>28.933333333333334</v>
      </c>
      <c r="AC15" s="8"/>
      <c r="AD15" s="8"/>
      <c r="AE15">
        <v>1.98</v>
      </c>
    </row>
    <row r="16" spans="1:33" s="16" customFormat="1" x14ac:dyDescent="0.2">
      <c r="A16" s="16">
        <v>4</v>
      </c>
      <c r="B16" s="16">
        <v>3</v>
      </c>
      <c r="C16" s="17">
        <v>4.03</v>
      </c>
      <c r="D16" s="17" t="s">
        <v>316</v>
      </c>
      <c r="E16" s="18" t="s">
        <v>11</v>
      </c>
      <c r="F16" s="18">
        <v>1</v>
      </c>
      <c r="G16" s="19">
        <v>14</v>
      </c>
      <c r="H16" s="19">
        <v>58</v>
      </c>
      <c r="I16" s="19">
        <v>65</v>
      </c>
      <c r="J16" s="17">
        <v>172.57170434652909</v>
      </c>
      <c r="K16" s="17">
        <f t="shared" si="0"/>
        <v>125.46129999999999</v>
      </c>
      <c r="L16" s="17">
        <f t="shared" si="3"/>
        <v>47.110404346529094</v>
      </c>
      <c r="M16" s="20" t="s">
        <v>29</v>
      </c>
      <c r="N16" s="1">
        <f t="shared" si="1"/>
        <v>113.02806000000001</v>
      </c>
      <c r="O16" s="7" t="s">
        <v>29</v>
      </c>
      <c r="P16" s="20" t="s">
        <v>29</v>
      </c>
      <c r="Q16" s="1">
        <f t="shared" si="2"/>
        <v>103.791</v>
      </c>
      <c r="R16" s="7" t="s">
        <v>29</v>
      </c>
      <c r="S16" s="17">
        <v>0</v>
      </c>
      <c r="T16" s="17"/>
      <c r="U16" s="17"/>
      <c r="V16" s="21">
        <v>178.33333333333334</v>
      </c>
      <c r="W16" s="17"/>
      <c r="X16" s="17"/>
      <c r="Y16" s="22">
        <v>0.65</v>
      </c>
      <c r="Z16" s="22"/>
      <c r="AA16" s="22"/>
      <c r="AB16" s="23">
        <v>164.26666666666668</v>
      </c>
      <c r="AC16" s="23"/>
      <c r="AD16" s="23"/>
      <c r="AE16" s="16">
        <v>1.72</v>
      </c>
    </row>
    <row r="17" spans="1:31" x14ac:dyDescent="0.2">
      <c r="A17">
        <v>4</v>
      </c>
      <c r="B17">
        <v>4</v>
      </c>
      <c r="C17" s="1">
        <v>4.04</v>
      </c>
      <c r="D17" s="1" t="s">
        <v>317</v>
      </c>
      <c r="E17" s="6" t="s">
        <v>59</v>
      </c>
      <c r="F17" s="6">
        <v>1</v>
      </c>
      <c r="G17" s="3">
        <v>14</v>
      </c>
      <c r="H17" s="3">
        <v>85</v>
      </c>
      <c r="I17" s="3">
        <v>92</v>
      </c>
      <c r="J17" s="1">
        <v>146.91917208883709</v>
      </c>
      <c r="K17" s="1">
        <f t="shared" si="0"/>
        <v>125.46129999999999</v>
      </c>
      <c r="L17" s="1">
        <f t="shared" si="3"/>
        <v>21.457872088837092</v>
      </c>
      <c r="M17" s="7">
        <v>140.49077951458779</v>
      </c>
      <c r="N17" s="1">
        <f t="shared" si="1"/>
        <v>113.02806000000001</v>
      </c>
      <c r="O17" s="1">
        <f t="shared" si="4"/>
        <v>27.462719514587775</v>
      </c>
      <c r="P17" s="7">
        <v>129.81593430140182</v>
      </c>
      <c r="Q17" s="1">
        <f t="shared" si="2"/>
        <v>103.791</v>
      </c>
      <c r="R17" s="1">
        <f t="shared" si="5"/>
        <v>26.024934301401828</v>
      </c>
      <c r="S17" s="1">
        <v>1.3333333333333333</v>
      </c>
      <c r="V17" s="5">
        <v>245.33333333333334</v>
      </c>
      <c r="Y17" s="2">
        <v>1.18</v>
      </c>
      <c r="AB17" s="8">
        <v>24.2</v>
      </c>
      <c r="AC17" s="8"/>
      <c r="AD17" s="8"/>
      <c r="AE17">
        <v>2.2000000000000002</v>
      </c>
    </row>
    <row r="18" spans="1:31" x14ac:dyDescent="0.2">
      <c r="A18">
        <v>4</v>
      </c>
      <c r="B18">
        <v>5</v>
      </c>
      <c r="C18" s="1">
        <v>4.05</v>
      </c>
      <c r="D18" s="1" t="s">
        <v>317</v>
      </c>
      <c r="E18" s="6" t="s">
        <v>66</v>
      </c>
      <c r="F18" s="6">
        <v>1</v>
      </c>
      <c r="G18" s="3">
        <v>12</v>
      </c>
      <c r="H18" s="3">
        <v>80</v>
      </c>
      <c r="I18" s="3">
        <v>85</v>
      </c>
      <c r="J18" s="1">
        <v>185.39455608052026</v>
      </c>
      <c r="K18" s="1">
        <f t="shared" si="0"/>
        <v>125.46129999999999</v>
      </c>
      <c r="L18" s="1">
        <f t="shared" si="3"/>
        <v>59.933256080520266</v>
      </c>
      <c r="M18" s="7">
        <v>149.58183777029268</v>
      </c>
      <c r="N18" s="1">
        <f t="shared" si="1"/>
        <v>113.02806000000001</v>
      </c>
      <c r="O18" s="1">
        <f t="shared" si="4"/>
        <v>36.553777770292669</v>
      </c>
      <c r="P18" s="7">
        <v>128.10576741389698</v>
      </c>
      <c r="Q18" s="1">
        <f t="shared" si="2"/>
        <v>103.791</v>
      </c>
      <c r="R18" s="1">
        <f t="shared" si="5"/>
        <v>24.314767413896988</v>
      </c>
      <c r="S18" s="1">
        <v>3.3333333333333335</v>
      </c>
      <c r="V18" s="5">
        <v>188</v>
      </c>
      <c r="Y18" s="2">
        <v>1.06</v>
      </c>
      <c r="AB18" s="8">
        <v>0.13333333333333316</v>
      </c>
      <c r="AC18" s="8"/>
      <c r="AD18" s="8"/>
      <c r="AE18">
        <v>2.0299999999999998</v>
      </c>
    </row>
    <row r="19" spans="1:31" s="16" customFormat="1" x14ac:dyDescent="0.2">
      <c r="A19" s="16">
        <v>4</v>
      </c>
      <c r="B19" s="16">
        <v>6</v>
      </c>
      <c r="C19" s="17">
        <v>4.0599999999999996</v>
      </c>
      <c r="D19" s="17" t="s">
        <v>316</v>
      </c>
      <c r="E19" s="18" t="s">
        <v>11</v>
      </c>
      <c r="F19" s="18">
        <v>1</v>
      </c>
      <c r="G19" s="19">
        <v>15</v>
      </c>
      <c r="H19" s="19">
        <v>58</v>
      </c>
      <c r="I19" s="19">
        <v>65</v>
      </c>
      <c r="J19" s="17">
        <v>133.67029594904142</v>
      </c>
      <c r="K19" s="17">
        <f t="shared" si="0"/>
        <v>125.46129999999999</v>
      </c>
      <c r="L19" s="17">
        <f t="shared" si="3"/>
        <v>8.208995949041423</v>
      </c>
      <c r="M19" s="20" t="s">
        <v>29</v>
      </c>
      <c r="N19" s="1">
        <f t="shared" si="1"/>
        <v>113.02806000000001</v>
      </c>
      <c r="O19" s="7" t="s">
        <v>29</v>
      </c>
      <c r="P19" s="20" t="s">
        <v>29</v>
      </c>
      <c r="Q19" s="1">
        <f t="shared" si="2"/>
        <v>103.791</v>
      </c>
      <c r="R19" s="7" t="s">
        <v>29</v>
      </c>
      <c r="S19" s="17">
        <v>0</v>
      </c>
      <c r="T19" s="17"/>
      <c r="U19" s="17"/>
      <c r="V19" s="21">
        <v>168</v>
      </c>
      <c r="W19" s="17"/>
      <c r="X19" s="17"/>
      <c r="Y19" s="22">
        <v>0.7</v>
      </c>
      <c r="Z19" s="22"/>
      <c r="AA19" s="22"/>
      <c r="AB19" s="23">
        <v>146.33333333333334</v>
      </c>
      <c r="AC19" s="23"/>
      <c r="AD19" s="23"/>
      <c r="AE19" s="16">
        <v>1.56</v>
      </c>
    </row>
    <row r="20" spans="1:31" x14ac:dyDescent="0.2">
      <c r="A20">
        <v>4</v>
      </c>
      <c r="B20">
        <v>7</v>
      </c>
      <c r="C20" s="1">
        <v>4.07</v>
      </c>
      <c r="D20" s="1" t="s">
        <v>319</v>
      </c>
      <c r="E20" s="6" t="s">
        <v>48</v>
      </c>
      <c r="F20" s="6">
        <v>2</v>
      </c>
      <c r="G20" s="3">
        <v>14</v>
      </c>
      <c r="H20" s="3">
        <v>73</v>
      </c>
      <c r="I20" s="3">
        <v>80</v>
      </c>
      <c r="J20" s="1">
        <v>170.67243635800662</v>
      </c>
      <c r="K20" s="1">
        <f t="shared" si="0"/>
        <v>125.46129999999999</v>
      </c>
      <c r="L20" s="1">
        <f t="shared" si="3"/>
        <v>45.211136358006627</v>
      </c>
      <c r="M20" s="7">
        <v>142.95620936732053</v>
      </c>
      <c r="N20" s="1">
        <f t="shared" si="1"/>
        <v>113.02806000000001</v>
      </c>
      <c r="O20" s="1">
        <f t="shared" si="4"/>
        <v>29.928149367320515</v>
      </c>
      <c r="P20" s="7">
        <v>128.97320900045659</v>
      </c>
      <c r="Q20" s="1">
        <f t="shared" si="2"/>
        <v>103.791</v>
      </c>
      <c r="R20" s="1">
        <f t="shared" si="5"/>
        <v>25.182209000456595</v>
      </c>
      <c r="S20" s="1">
        <f>1/3</f>
        <v>0.33333333333333331</v>
      </c>
      <c r="V20" s="5">
        <v>204.83333333333334</v>
      </c>
      <c r="Y20" s="2">
        <v>1.3</v>
      </c>
      <c r="AB20" s="8">
        <v>23.799999999999997</v>
      </c>
      <c r="AC20" s="8"/>
      <c r="AD20" s="8"/>
      <c r="AE20">
        <v>2.25</v>
      </c>
    </row>
    <row r="21" spans="1:31" x14ac:dyDescent="0.2">
      <c r="A21">
        <v>4</v>
      </c>
      <c r="B21">
        <v>8</v>
      </c>
      <c r="C21" s="1">
        <v>4.08</v>
      </c>
      <c r="D21" s="1" t="s">
        <v>319</v>
      </c>
      <c r="E21" s="6" t="s">
        <v>46</v>
      </c>
      <c r="F21" s="6">
        <v>2</v>
      </c>
      <c r="G21" s="3">
        <v>10</v>
      </c>
      <c r="H21" s="3">
        <v>80</v>
      </c>
      <c r="I21" s="3">
        <v>85</v>
      </c>
      <c r="J21" s="1">
        <v>111.04183168414924</v>
      </c>
      <c r="K21" s="1">
        <f t="shared" si="0"/>
        <v>125.46129999999999</v>
      </c>
      <c r="L21" s="1">
        <f t="shared" si="3"/>
        <v>-14.41946831585075</v>
      </c>
      <c r="M21" s="7">
        <v>97.412509399988267</v>
      </c>
      <c r="N21" s="1">
        <f t="shared" si="1"/>
        <v>113.02806000000001</v>
      </c>
      <c r="O21" s="1">
        <f t="shared" si="4"/>
        <v>-15.615550600011744</v>
      </c>
      <c r="P21" s="7">
        <v>106.5556743865216</v>
      </c>
      <c r="Q21" s="1">
        <f t="shared" si="2"/>
        <v>103.791</v>
      </c>
      <c r="R21" s="1">
        <f t="shared" si="5"/>
        <v>2.7646743865216052</v>
      </c>
      <c r="S21" s="1">
        <v>3</v>
      </c>
      <c r="V21" s="5">
        <v>212.16666666666666</v>
      </c>
      <c r="Y21" s="2">
        <v>1.35</v>
      </c>
      <c r="AB21" s="8">
        <v>0.59999999999999964</v>
      </c>
      <c r="AC21" s="8"/>
      <c r="AD21" s="8"/>
      <c r="AE21">
        <v>2.39</v>
      </c>
    </row>
    <row r="22" spans="1:31" s="16" customFormat="1" x14ac:dyDescent="0.2">
      <c r="A22" s="16">
        <v>4</v>
      </c>
      <c r="B22" s="16">
        <v>9</v>
      </c>
      <c r="C22" s="17">
        <v>4.09</v>
      </c>
      <c r="D22" s="17" t="s">
        <v>316</v>
      </c>
      <c r="E22" s="18" t="s">
        <v>11</v>
      </c>
      <c r="F22" s="18">
        <v>2</v>
      </c>
      <c r="G22" s="19">
        <v>15</v>
      </c>
      <c r="H22" s="19">
        <v>58</v>
      </c>
      <c r="I22" s="19">
        <v>65</v>
      </c>
      <c r="J22" s="17">
        <v>147.09691542434706</v>
      </c>
      <c r="K22" s="17">
        <f t="shared" si="0"/>
        <v>125.46129999999999</v>
      </c>
      <c r="L22" s="17">
        <f t="shared" si="3"/>
        <v>21.635615424347066</v>
      </c>
      <c r="M22" s="20" t="s">
        <v>29</v>
      </c>
      <c r="N22" s="1">
        <f t="shared" si="1"/>
        <v>113.02806000000001</v>
      </c>
      <c r="O22" s="7" t="s">
        <v>29</v>
      </c>
      <c r="P22" s="20" t="s">
        <v>29</v>
      </c>
      <c r="Q22" s="1">
        <f t="shared" si="2"/>
        <v>103.791</v>
      </c>
      <c r="R22" s="7" t="s">
        <v>29</v>
      </c>
      <c r="S22" s="17">
        <v>0</v>
      </c>
      <c r="T22" s="17"/>
      <c r="U22" s="17"/>
      <c r="V22" s="21">
        <v>233.16666666666666</v>
      </c>
      <c r="W22" s="17"/>
      <c r="X22" s="17"/>
      <c r="Y22" s="22">
        <v>0.56000000000000005</v>
      </c>
      <c r="Z22" s="22"/>
      <c r="AA22" s="22"/>
      <c r="AB22" s="23">
        <v>209.50000000000003</v>
      </c>
      <c r="AC22" s="23"/>
      <c r="AD22" s="23"/>
      <c r="AE22" s="16">
        <v>1.56</v>
      </c>
    </row>
    <row r="23" spans="1:31" x14ac:dyDescent="0.2">
      <c r="A23">
        <v>4</v>
      </c>
      <c r="B23">
        <v>10</v>
      </c>
      <c r="C23" s="1">
        <v>4.0999999999999996</v>
      </c>
      <c r="D23" s="1" t="s">
        <v>319</v>
      </c>
      <c r="E23" s="6" t="s">
        <v>62</v>
      </c>
      <c r="F23" s="6">
        <v>2</v>
      </c>
      <c r="G23" s="3">
        <v>15</v>
      </c>
      <c r="H23" s="3">
        <v>85</v>
      </c>
      <c r="I23" s="3">
        <v>85</v>
      </c>
      <c r="J23" s="1">
        <v>129.50677040637675</v>
      </c>
      <c r="K23" s="1">
        <f t="shared" si="0"/>
        <v>125.46129999999999</v>
      </c>
      <c r="L23" s="1">
        <f t="shared" si="3"/>
        <v>4.0454704063767508</v>
      </c>
      <c r="M23" s="7">
        <v>149.94988018144099</v>
      </c>
      <c r="N23" s="1">
        <f t="shared" si="1"/>
        <v>113.02806000000001</v>
      </c>
      <c r="O23" s="1">
        <f t="shared" si="4"/>
        <v>36.921820181440978</v>
      </c>
      <c r="P23" s="7">
        <v>141.02916193526883</v>
      </c>
      <c r="Q23" s="1">
        <f t="shared" si="2"/>
        <v>103.791</v>
      </c>
      <c r="R23" s="1">
        <f t="shared" si="5"/>
        <v>37.238161935268835</v>
      </c>
      <c r="S23" s="1">
        <v>1.3333333333333333</v>
      </c>
      <c r="V23" s="5">
        <v>246.83333333333334</v>
      </c>
      <c r="Y23" s="2">
        <v>1.04</v>
      </c>
      <c r="AB23" s="8">
        <v>12.366666666666667</v>
      </c>
      <c r="AC23" s="8"/>
      <c r="AD23" s="8"/>
      <c r="AE23">
        <v>2.39</v>
      </c>
    </row>
    <row r="24" spans="1:31" x14ac:dyDescent="0.2">
      <c r="A24">
        <v>4</v>
      </c>
      <c r="B24">
        <v>11</v>
      </c>
      <c r="C24" s="1">
        <v>4.1100000000000003</v>
      </c>
      <c r="D24" s="1" t="s">
        <v>319</v>
      </c>
      <c r="E24" s="6" t="s">
        <v>69</v>
      </c>
      <c r="F24" s="6">
        <v>2</v>
      </c>
      <c r="G24" s="3">
        <v>11</v>
      </c>
      <c r="H24" s="3">
        <v>73</v>
      </c>
      <c r="I24" s="3">
        <v>80</v>
      </c>
      <c r="J24" s="1">
        <v>182.03483561398193</v>
      </c>
      <c r="K24" s="1">
        <f t="shared" si="0"/>
        <v>125.46129999999999</v>
      </c>
      <c r="L24" s="1">
        <f t="shared" si="3"/>
        <v>56.573535613981932</v>
      </c>
      <c r="M24" s="7">
        <v>136.60268673541754</v>
      </c>
      <c r="N24" s="1">
        <f t="shared" si="1"/>
        <v>113.02806000000001</v>
      </c>
      <c r="O24" s="1">
        <f t="shared" si="4"/>
        <v>23.574626735417525</v>
      </c>
      <c r="P24" s="7">
        <v>120.5858895805744</v>
      </c>
      <c r="Q24" s="1">
        <f t="shared" si="2"/>
        <v>103.791</v>
      </c>
      <c r="R24" s="1">
        <f t="shared" si="5"/>
        <v>16.794889580574406</v>
      </c>
      <c r="S24" s="1">
        <f>7/3</f>
        <v>2.3333333333333335</v>
      </c>
      <c r="V24" s="5">
        <v>264.16666666666669</v>
      </c>
      <c r="Y24" s="2">
        <v>1.55</v>
      </c>
      <c r="AB24" s="8">
        <v>0.39999999999999974</v>
      </c>
      <c r="AC24" s="8"/>
      <c r="AD24" s="8"/>
      <c r="AE24">
        <v>2.61</v>
      </c>
    </row>
    <row r="25" spans="1:31" x14ac:dyDescent="0.2">
      <c r="A25">
        <v>4</v>
      </c>
      <c r="B25">
        <v>12</v>
      </c>
      <c r="C25" s="1">
        <v>4.12</v>
      </c>
      <c r="D25" s="1" t="s">
        <v>315</v>
      </c>
      <c r="E25" s="9" t="s">
        <v>9</v>
      </c>
      <c r="F25" s="6">
        <v>2</v>
      </c>
      <c r="G25" s="3">
        <v>15</v>
      </c>
      <c r="H25" s="3">
        <v>100</v>
      </c>
      <c r="I25" s="3">
        <v>100</v>
      </c>
      <c r="J25" s="1">
        <v>121.80699325680899</v>
      </c>
      <c r="K25" s="1">
        <f>129.8605-1.0998*(A25)</f>
        <v>125.46129999999999</v>
      </c>
      <c r="L25" s="1">
        <f t="shared" si="3"/>
        <v>-3.6543067431910004</v>
      </c>
      <c r="M25" s="7">
        <v>126.49522203036284</v>
      </c>
      <c r="N25" s="1">
        <f>116.23502-0.80174*(A25)</f>
        <v>113.02806000000001</v>
      </c>
      <c r="O25" s="1">
        <f t="shared" si="4"/>
        <v>13.467162030362829</v>
      </c>
      <c r="P25" s="7">
        <v>97.771143597902039</v>
      </c>
      <c r="Q25" s="1">
        <f t="shared" si="2"/>
        <v>103.791</v>
      </c>
      <c r="R25" s="1">
        <f t="shared" si="5"/>
        <v>-6.0198564020979575</v>
      </c>
      <c r="S25" s="1">
        <v>8.6666666666666661</v>
      </c>
      <c r="V25" s="5">
        <v>268.66666666666669</v>
      </c>
      <c r="Y25" s="2">
        <v>1.18</v>
      </c>
      <c r="AB25" s="8" t="s">
        <v>29</v>
      </c>
      <c r="AC25" s="8"/>
      <c r="AD25" s="8"/>
      <c r="AE25" s="8" t="s">
        <v>29</v>
      </c>
    </row>
    <row r="26" spans="1:31" x14ac:dyDescent="0.2">
      <c r="A26">
        <v>5</v>
      </c>
      <c r="B26">
        <v>1</v>
      </c>
      <c r="C26" s="1">
        <v>5.01</v>
      </c>
      <c r="D26" s="1" t="s">
        <v>317</v>
      </c>
      <c r="E26" s="6" t="s">
        <v>73</v>
      </c>
      <c r="F26" s="6">
        <v>1</v>
      </c>
      <c r="G26" s="3">
        <v>14</v>
      </c>
      <c r="H26" s="3">
        <v>85</v>
      </c>
      <c r="I26" s="3">
        <v>92</v>
      </c>
      <c r="J26" s="7" t="s">
        <v>29</v>
      </c>
      <c r="K26" s="1">
        <f t="shared" si="0"/>
        <v>124.36150000000001</v>
      </c>
      <c r="L26" s="7" t="s">
        <v>29</v>
      </c>
      <c r="M26" s="7" t="s">
        <v>29</v>
      </c>
      <c r="N26" s="1">
        <f t="shared" si="1"/>
        <v>112.22632</v>
      </c>
      <c r="O26" s="7" t="s">
        <v>29</v>
      </c>
      <c r="P26" s="7" t="s">
        <v>29</v>
      </c>
      <c r="Q26" s="1">
        <f t="shared" si="2"/>
        <v>102.9554</v>
      </c>
      <c r="R26" s="7" t="s">
        <v>29</v>
      </c>
      <c r="S26" s="1">
        <v>1.3333333333333333</v>
      </c>
      <c r="V26" s="5">
        <v>96.333333333333329</v>
      </c>
      <c r="Y26" s="2">
        <v>1.67</v>
      </c>
      <c r="AB26" s="8" t="s">
        <v>29</v>
      </c>
      <c r="AC26" s="8"/>
      <c r="AD26" s="8"/>
      <c r="AE26" s="8" t="s">
        <v>29</v>
      </c>
    </row>
    <row r="27" spans="1:31" x14ac:dyDescent="0.2">
      <c r="A27">
        <v>5</v>
      </c>
      <c r="B27">
        <v>2</v>
      </c>
      <c r="C27" s="1">
        <v>5.0199999999999996</v>
      </c>
      <c r="D27" s="1" t="s">
        <v>317</v>
      </c>
      <c r="E27" s="6" t="s">
        <v>79</v>
      </c>
      <c r="F27" s="6">
        <v>1</v>
      </c>
      <c r="G27" s="3">
        <v>9</v>
      </c>
      <c r="H27" s="3">
        <v>80</v>
      </c>
      <c r="I27" s="3">
        <v>85</v>
      </c>
      <c r="J27" s="7" t="s">
        <v>29</v>
      </c>
      <c r="K27" s="1">
        <f t="shared" si="0"/>
        <v>124.36150000000001</v>
      </c>
      <c r="L27" s="7" t="s">
        <v>29</v>
      </c>
      <c r="M27" s="7" t="s">
        <v>29</v>
      </c>
      <c r="N27" s="1">
        <f t="shared" si="1"/>
        <v>112.22632</v>
      </c>
      <c r="O27" s="7" t="s">
        <v>29</v>
      </c>
      <c r="P27" s="7" t="s">
        <v>29</v>
      </c>
      <c r="Q27" s="1">
        <f t="shared" si="2"/>
        <v>102.9554</v>
      </c>
      <c r="R27" s="7" t="s">
        <v>29</v>
      </c>
      <c r="S27" s="1">
        <v>4</v>
      </c>
      <c r="V27" s="5">
        <v>192.33333333333334</v>
      </c>
      <c r="Y27" s="2">
        <v>1.79</v>
      </c>
      <c r="AB27" s="8" t="s">
        <v>29</v>
      </c>
      <c r="AC27" s="8"/>
      <c r="AD27" s="8"/>
      <c r="AE27" s="8" t="s">
        <v>29</v>
      </c>
    </row>
    <row r="28" spans="1:31" x14ac:dyDescent="0.2">
      <c r="A28">
        <v>5</v>
      </c>
      <c r="B28">
        <v>3</v>
      </c>
      <c r="C28" s="1">
        <v>5.03</v>
      </c>
      <c r="D28" s="1" t="s">
        <v>317</v>
      </c>
      <c r="E28" s="6" t="s">
        <v>84</v>
      </c>
      <c r="F28" s="6">
        <v>1</v>
      </c>
      <c r="G28" s="3">
        <v>11</v>
      </c>
      <c r="H28" s="3">
        <v>85</v>
      </c>
      <c r="I28" s="3">
        <v>92</v>
      </c>
      <c r="J28" s="7" t="s">
        <v>29</v>
      </c>
      <c r="K28" s="1">
        <f t="shared" si="0"/>
        <v>124.36150000000001</v>
      </c>
      <c r="L28" s="7" t="s">
        <v>29</v>
      </c>
      <c r="M28" s="7" t="s">
        <v>29</v>
      </c>
      <c r="N28" s="1">
        <f t="shared" si="1"/>
        <v>112.22632</v>
      </c>
      <c r="O28" s="7" t="s">
        <v>29</v>
      </c>
      <c r="P28" s="7" t="s">
        <v>29</v>
      </c>
      <c r="Q28" s="1">
        <f t="shared" si="2"/>
        <v>102.9554</v>
      </c>
      <c r="R28" s="7" t="s">
        <v>29</v>
      </c>
      <c r="S28" s="1">
        <v>2.3333333333333335</v>
      </c>
      <c r="V28" s="5">
        <v>140.16666666666666</v>
      </c>
      <c r="Y28" s="2">
        <v>1.57</v>
      </c>
      <c r="AB28" s="8" t="s">
        <v>29</v>
      </c>
      <c r="AC28" s="8"/>
      <c r="AD28" s="8"/>
      <c r="AE28" s="8" t="s">
        <v>29</v>
      </c>
    </row>
    <row r="29" spans="1:31" x14ac:dyDescent="0.2">
      <c r="A29">
        <v>5</v>
      </c>
      <c r="B29">
        <v>4</v>
      </c>
      <c r="C29" s="1">
        <v>5.04</v>
      </c>
      <c r="D29" s="1" t="s">
        <v>317</v>
      </c>
      <c r="E29" s="6" t="s">
        <v>89</v>
      </c>
      <c r="F29" s="6">
        <v>1</v>
      </c>
      <c r="G29" s="3">
        <v>4</v>
      </c>
      <c r="H29" s="3">
        <v>85</v>
      </c>
      <c r="I29" s="3">
        <v>92</v>
      </c>
      <c r="J29" s="7" t="s">
        <v>29</v>
      </c>
      <c r="K29" s="1">
        <f t="shared" si="0"/>
        <v>124.36150000000001</v>
      </c>
      <c r="L29" s="7" t="s">
        <v>29</v>
      </c>
      <c r="M29" s="7" t="s">
        <v>29</v>
      </c>
      <c r="N29" s="1">
        <f t="shared" si="1"/>
        <v>112.22632</v>
      </c>
      <c r="O29" s="7" t="s">
        <v>29</v>
      </c>
      <c r="P29" s="7" t="s">
        <v>29</v>
      </c>
      <c r="Q29" s="1">
        <f t="shared" si="2"/>
        <v>102.9554</v>
      </c>
      <c r="R29" s="7" t="s">
        <v>29</v>
      </c>
      <c r="S29" s="1">
        <v>4</v>
      </c>
      <c r="V29" s="5">
        <v>193</v>
      </c>
      <c r="Y29" s="2">
        <v>1.59</v>
      </c>
      <c r="AB29" s="8" t="s">
        <v>29</v>
      </c>
      <c r="AC29" s="8"/>
      <c r="AD29" s="8"/>
      <c r="AE29" s="8" t="s">
        <v>29</v>
      </c>
    </row>
    <row r="30" spans="1:31" x14ac:dyDescent="0.2">
      <c r="A30">
        <v>5</v>
      </c>
      <c r="B30">
        <v>5</v>
      </c>
      <c r="C30" s="1">
        <v>5.05</v>
      </c>
      <c r="D30" s="1" t="s">
        <v>317</v>
      </c>
      <c r="E30" s="6" t="s">
        <v>95</v>
      </c>
      <c r="F30" s="6">
        <v>1</v>
      </c>
      <c r="G30" s="3">
        <v>10</v>
      </c>
      <c r="H30" s="3">
        <v>73</v>
      </c>
      <c r="I30" s="3">
        <v>80</v>
      </c>
      <c r="J30" s="7" t="s">
        <v>29</v>
      </c>
      <c r="K30" s="1">
        <f t="shared" si="0"/>
        <v>124.36150000000001</v>
      </c>
      <c r="L30" s="7" t="s">
        <v>29</v>
      </c>
      <c r="M30" s="7" t="s">
        <v>29</v>
      </c>
      <c r="N30" s="1">
        <f t="shared" si="1"/>
        <v>112.22632</v>
      </c>
      <c r="O30" s="7" t="s">
        <v>29</v>
      </c>
      <c r="P30" s="7" t="s">
        <v>29</v>
      </c>
      <c r="Q30" s="1">
        <f t="shared" si="2"/>
        <v>102.9554</v>
      </c>
      <c r="R30" s="7" t="s">
        <v>29</v>
      </c>
      <c r="S30" s="1">
        <f>3/3</f>
        <v>1</v>
      </c>
      <c r="V30" s="5">
        <v>199.83333333333334</v>
      </c>
      <c r="Y30" s="2">
        <v>1.03</v>
      </c>
      <c r="AB30" s="8">
        <v>35</v>
      </c>
      <c r="AC30" s="8"/>
      <c r="AD30" s="8"/>
      <c r="AE30">
        <v>1.93</v>
      </c>
    </row>
    <row r="31" spans="1:31" x14ac:dyDescent="0.2">
      <c r="A31">
        <v>5</v>
      </c>
      <c r="B31">
        <v>6</v>
      </c>
      <c r="C31" s="1">
        <v>5.0599999999999996</v>
      </c>
      <c r="D31" s="1" t="s">
        <v>317</v>
      </c>
      <c r="E31" s="6" t="s">
        <v>94</v>
      </c>
      <c r="F31" s="9">
        <v>1</v>
      </c>
      <c r="G31" s="3">
        <v>13</v>
      </c>
      <c r="H31" s="3">
        <v>73</v>
      </c>
      <c r="I31" s="3">
        <v>80</v>
      </c>
      <c r="J31" s="7" t="s">
        <v>29</v>
      </c>
      <c r="K31" s="1">
        <f t="shared" si="0"/>
        <v>124.36150000000001</v>
      </c>
      <c r="L31" s="7" t="s">
        <v>29</v>
      </c>
      <c r="M31" s="7" t="s">
        <v>29</v>
      </c>
      <c r="N31" s="1">
        <f t="shared" si="1"/>
        <v>112.22632</v>
      </c>
      <c r="O31" s="7" t="s">
        <v>29</v>
      </c>
      <c r="P31" s="7" t="s">
        <v>29</v>
      </c>
      <c r="Q31" s="1">
        <f t="shared" si="2"/>
        <v>102.9554</v>
      </c>
      <c r="R31" s="7" t="s">
        <v>29</v>
      </c>
      <c r="S31" s="1">
        <f>10/3</f>
        <v>3.3333333333333335</v>
      </c>
      <c r="V31" s="5">
        <v>181.66666666666666</v>
      </c>
      <c r="Y31" s="2">
        <v>1.39</v>
      </c>
      <c r="AB31" s="8" t="s">
        <v>29</v>
      </c>
      <c r="AC31" s="8"/>
      <c r="AD31" s="8"/>
      <c r="AE31" s="8" t="s">
        <v>29</v>
      </c>
    </row>
    <row r="32" spans="1:31" x14ac:dyDescent="0.2">
      <c r="A32">
        <v>5</v>
      </c>
      <c r="B32">
        <v>7</v>
      </c>
      <c r="C32" s="1">
        <v>5.07</v>
      </c>
      <c r="D32" s="1" t="s">
        <v>319</v>
      </c>
      <c r="E32" s="6" t="s">
        <v>77</v>
      </c>
      <c r="F32" s="6">
        <v>2</v>
      </c>
      <c r="G32" s="3">
        <v>13</v>
      </c>
      <c r="H32" s="3">
        <v>85</v>
      </c>
      <c r="I32" s="3">
        <v>85</v>
      </c>
      <c r="J32" s="7" t="s">
        <v>29</v>
      </c>
      <c r="K32" s="1">
        <f t="shared" si="0"/>
        <v>124.36150000000001</v>
      </c>
      <c r="L32" s="7" t="s">
        <v>29</v>
      </c>
      <c r="M32" s="7" t="s">
        <v>29</v>
      </c>
      <c r="N32" s="1">
        <f t="shared" si="1"/>
        <v>112.22632</v>
      </c>
      <c r="O32" s="7" t="s">
        <v>29</v>
      </c>
      <c r="P32" s="7" t="s">
        <v>29</v>
      </c>
      <c r="Q32" s="1">
        <f t="shared" si="2"/>
        <v>102.9554</v>
      </c>
      <c r="R32" s="7" t="s">
        <v>29</v>
      </c>
      <c r="S32" s="1">
        <v>3</v>
      </c>
      <c r="V32" s="5">
        <v>246.66666666666666</v>
      </c>
      <c r="Y32" s="2">
        <v>1.3</v>
      </c>
      <c r="AB32" s="8">
        <v>18.7</v>
      </c>
      <c r="AC32" s="8"/>
      <c r="AD32" s="8"/>
      <c r="AE32">
        <v>2.0499999999999998</v>
      </c>
    </row>
    <row r="33" spans="1:31" x14ac:dyDescent="0.2">
      <c r="A33">
        <v>5</v>
      </c>
      <c r="B33">
        <v>8</v>
      </c>
      <c r="C33" s="1">
        <v>5.08</v>
      </c>
      <c r="D33" s="1" t="s">
        <v>319</v>
      </c>
      <c r="E33" s="6" t="s">
        <v>82</v>
      </c>
      <c r="F33" s="6">
        <v>2</v>
      </c>
      <c r="G33" s="3">
        <v>14</v>
      </c>
      <c r="H33" s="3">
        <v>80</v>
      </c>
      <c r="I33" s="3">
        <v>85</v>
      </c>
      <c r="J33" s="7" t="s">
        <v>29</v>
      </c>
      <c r="K33" s="1">
        <f t="shared" si="0"/>
        <v>124.36150000000001</v>
      </c>
      <c r="L33" s="7" t="s">
        <v>29</v>
      </c>
      <c r="M33" s="7" t="s">
        <v>29</v>
      </c>
      <c r="N33" s="1">
        <f t="shared" si="1"/>
        <v>112.22632</v>
      </c>
      <c r="O33" s="7" t="s">
        <v>29</v>
      </c>
      <c r="P33" s="7" t="s">
        <v>29</v>
      </c>
      <c r="Q33" s="1">
        <f t="shared" si="2"/>
        <v>102.9554</v>
      </c>
      <c r="R33" s="7" t="s">
        <v>29</v>
      </c>
      <c r="S33" s="1">
        <v>3.6666666666666665</v>
      </c>
      <c r="V33" s="5">
        <v>292.66666666666669</v>
      </c>
      <c r="Y33" s="2">
        <v>1.1599999999999999</v>
      </c>
      <c r="AB33" s="8">
        <v>11.200000000000001</v>
      </c>
      <c r="AC33" s="8"/>
      <c r="AD33" s="8"/>
      <c r="AE33">
        <v>2.2200000000000002</v>
      </c>
    </row>
    <row r="34" spans="1:31" s="16" customFormat="1" x14ac:dyDescent="0.2">
      <c r="A34" s="16">
        <v>5</v>
      </c>
      <c r="B34" s="16">
        <v>9</v>
      </c>
      <c r="C34" s="17">
        <v>5.09</v>
      </c>
      <c r="D34" s="17" t="s">
        <v>316</v>
      </c>
      <c r="E34" s="18" t="s">
        <v>11</v>
      </c>
      <c r="F34" s="18">
        <v>2</v>
      </c>
      <c r="G34" s="19">
        <v>14</v>
      </c>
      <c r="H34" s="19">
        <v>58</v>
      </c>
      <c r="I34" s="19">
        <v>65</v>
      </c>
      <c r="J34" s="20" t="s">
        <v>29</v>
      </c>
      <c r="K34" s="17">
        <f t="shared" si="0"/>
        <v>124.36150000000001</v>
      </c>
      <c r="L34" s="20" t="s">
        <v>29</v>
      </c>
      <c r="M34" s="20" t="s">
        <v>29</v>
      </c>
      <c r="N34" s="1">
        <f t="shared" si="1"/>
        <v>112.22632</v>
      </c>
      <c r="O34" s="7" t="s">
        <v>29</v>
      </c>
      <c r="P34" s="20" t="s">
        <v>29</v>
      </c>
      <c r="Q34" s="1">
        <f t="shared" si="2"/>
        <v>102.9554</v>
      </c>
      <c r="R34" s="7" t="s">
        <v>29</v>
      </c>
      <c r="S34" s="17">
        <v>0</v>
      </c>
      <c r="T34" s="17"/>
      <c r="U34" s="17"/>
      <c r="V34" s="21">
        <v>208.66666666666666</v>
      </c>
      <c r="W34" s="17"/>
      <c r="X34" s="17"/>
      <c r="Y34" s="22">
        <v>0.59</v>
      </c>
      <c r="Z34" s="22"/>
      <c r="AA34" s="22"/>
      <c r="AB34" s="23">
        <v>214.10000000000002</v>
      </c>
      <c r="AC34" s="23"/>
      <c r="AD34" s="23"/>
      <c r="AE34" s="16">
        <v>1.45</v>
      </c>
    </row>
    <row r="35" spans="1:31" x14ac:dyDescent="0.2">
      <c r="A35">
        <v>5</v>
      </c>
      <c r="B35">
        <v>10</v>
      </c>
      <c r="C35" s="1">
        <v>5.0999999999999996</v>
      </c>
      <c r="D35" s="1" t="s">
        <v>319</v>
      </c>
      <c r="E35" s="6" t="s">
        <v>30</v>
      </c>
      <c r="F35" s="6">
        <v>2</v>
      </c>
      <c r="G35" s="3">
        <v>8</v>
      </c>
      <c r="H35" s="3">
        <v>73</v>
      </c>
      <c r="I35" s="3">
        <v>80</v>
      </c>
      <c r="J35" s="7" t="s">
        <v>29</v>
      </c>
      <c r="K35" s="1">
        <f t="shared" si="0"/>
        <v>124.36150000000001</v>
      </c>
      <c r="L35" s="7" t="s">
        <v>29</v>
      </c>
      <c r="M35" s="7" t="s">
        <v>29</v>
      </c>
      <c r="N35" s="1">
        <f t="shared" si="1"/>
        <v>112.22632</v>
      </c>
      <c r="O35" s="7" t="s">
        <v>29</v>
      </c>
      <c r="P35" s="7" t="s">
        <v>29</v>
      </c>
      <c r="Q35" s="1">
        <f t="shared" si="2"/>
        <v>102.9554</v>
      </c>
      <c r="R35" s="7" t="s">
        <v>29</v>
      </c>
      <c r="S35" s="1">
        <f>16/3</f>
        <v>5.333333333333333</v>
      </c>
      <c r="V35" s="5">
        <v>267.83333333333331</v>
      </c>
      <c r="Y35" s="2">
        <v>1.59</v>
      </c>
      <c r="AB35" s="8" t="s">
        <v>29</v>
      </c>
      <c r="AC35" s="8"/>
      <c r="AD35" s="8"/>
      <c r="AE35" s="8" t="s">
        <v>29</v>
      </c>
    </row>
    <row r="36" spans="1:31" x14ac:dyDescent="0.2">
      <c r="A36">
        <v>5</v>
      </c>
      <c r="B36">
        <v>11</v>
      </c>
      <c r="C36" s="1">
        <v>5.1100000000000003</v>
      </c>
      <c r="D36" s="1" t="s">
        <v>319</v>
      </c>
      <c r="E36" s="6" t="s">
        <v>97</v>
      </c>
      <c r="F36" s="6">
        <v>2</v>
      </c>
      <c r="G36" s="3">
        <v>14</v>
      </c>
      <c r="H36" s="3">
        <v>85</v>
      </c>
      <c r="I36" s="3">
        <v>85</v>
      </c>
      <c r="J36" s="7" t="s">
        <v>29</v>
      </c>
      <c r="K36" s="1">
        <f t="shared" si="0"/>
        <v>124.36150000000001</v>
      </c>
      <c r="L36" s="7" t="s">
        <v>29</v>
      </c>
      <c r="M36" s="7" t="s">
        <v>29</v>
      </c>
      <c r="N36" s="1">
        <f t="shared" si="1"/>
        <v>112.22632</v>
      </c>
      <c r="O36" s="7" t="s">
        <v>29</v>
      </c>
      <c r="P36" s="7" t="s">
        <v>29</v>
      </c>
      <c r="Q36" s="1">
        <f t="shared" si="2"/>
        <v>102.9554</v>
      </c>
      <c r="R36" s="7" t="s">
        <v>29</v>
      </c>
      <c r="S36" s="1">
        <v>1.3333333333333333</v>
      </c>
      <c r="V36" s="5">
        <v>174.33333333333334</v>
      </c>
      <c r="Y36" s="2">
        <v>1.07</v>
      </c>
      <c r="AB36" s="8">
        <v>68.2</v>
      </c>
      <c r="AC36" s="8"/>
      <c r="AD36" s="8"/>
      <c r="AE36">
        <v>1.77</v>
      </c>
    </row>
    <row r="37" spans="1:31" x14ac:dyDescent="0.2">
      <c r="A37">
        <v>5</v>
      </c>
      <c r="B37">
        <v>12</v>
      </c>
      <c r="C37" s="1">
        <v>5.12</v>
      </c>
      <c r="D37" s="1" t="s">
        <v>319</v>
      </c>
      <c r="E37" s="6" t="s">
        <v>101</v>
      </c>
      <c r="F37" s="6">
        <v>2</v>
      </c>
      <c r="G37" s="3">
        <v>14</v>
      </c>
      <c r="H37" s="3">
        <v>85</v>
      </c>
      <c r="I37" s="3">
        <v>85</v>
      </c>
      <c r="J37" s="7" t="s">
        <v>29</v>
      </c>
      <c r="K37" s="1">
        <f t="shared" si="0"/>
        <v>124.36150000000001</v>
      </c>
      <c r="L37" s="7" t="s">
        <v>29</v>
      </c>
      <c r="M37" s="7" t="s">
        <v>29</v>
      </c>
      <c r="N37" s="1">
        <f>116.23502-0.80174*(A37)</f>
        <v>112.22632</v>
      </c>
      <c r="O37" s="7" t="s">
        <v>29</v>
      </c>
      <c r="P37" s="7" t="s">
        <v>29</v>
      </c>
      <c r="Q37" s="1">
        <f t="shared" si="2"/>
        <v>102.9554</v>
      </c>
      <c r="R37" s="7" t="s">
        <v>29</v>
      </c>
      <c r="S37" s="1">
        <v>4.666666666666667</v>
      </c>
      <c r="V37" s="5">
        <v>208.16666666666666</v>
      </c>
      <c r="Y37" s="2">
        <v>1.31</v>
      </c>
      <c r="AB37" s="8">
        <v>15.100000000000001</v>
      </c>
      <c r="AC37" s="8"/>
      <c r="AD37" s="8"/>
      <c r="AE37">
        <v>2.56</v>
      </c>
    </row>
    <row r="38" spans="1:31" x14ac:dyDescent="0.2">
      <c r="A38">
        <v>6</v>
      </c>
      <c r="B38">
        <v>1</v>
      </c>
      <c r="C38" s="1">
        <v>6.01</v>
      </c>
      <c r="D38" s="1" t="s">
        <v>317</v>
      </c>
      <c r="E38" s="6" t="s">
        <v>102</v>
      </c>
      <c r="F38" s="6">
        <v>1</v>
      </c>
      <c r="G38" s="3">
        <v>14</v>
      </c>
      <c r="H38" s="3">
        <v>92</v>
      </c>
      <c r="I38" s="3">
        <v>92</v>
      </c>
      <c r="J38" s="1">
        <v>117.23432599411052</v>
      </c>
      <c r="K38" s="1">
        <f t="shared" si="0"/>
        <v>123.2617</v>
      </c>
      <c r="L38" s="1">
        <f t="shared" si="3"/>
        <v>-6.0273740058894845</v>
      </c>
      <c r="M38" s="7">
        <v>111.1317947338966</v>
      </c>
      <c r="N38" s="1">
        <f t="shared" si="1"/>
        <v>111.42458000000001</v>
      </c>
      <c r="O38" s="1">
        <f t="shared" si="4"/>
        <v>-0.29278526610340805</v>
      </c>
      <c r="P38" s="7">
        <v>88.937987409497623</v>
      </c>
      <c r="Q38" s="1">
        <f t="shared" si="2"/>
        <v>102.1198</v>
      </c>
      <c r="R38" s="1">
        <f t="shared" si="5"/>
        <v>-13.181812590502375</v>
      </c>
      <c r="S38" s="1">
        <v>3.3333333333333335</v>
      </c>
      <c r="V38" s="5">
        <v>174</v>
      </c>
      <c r="Y38" s="2">
        <v>1.58</v>
      </c>
      <c r="AB38" s="8">
        <v>1.0333333333333332</v>
      </c>
      <c r="AC38" s="8"/>
      <c r="AD38" s="8"/>
      <c r="AE38">
        <v>2.2999999999999998</v>
      </c>
    </row>
    <row r="39" spans="1:31" s="16" customFormat="1" x14ac:dyDescent="0.2">
      <c r="A39" s="16">
        <v>6</v>
      </c>
      <c r="B39" s="16">
        <v>2</v>
      </c>
      <c r="C39" s="17">
        <v>6.02</v>
      </c>
      <c r="D39" s="17" t="s">
        <v>311</v>
      </c>
      <c r="E39" s="18" t="s">
        <v>107</v>
      </c>
      <c r="F39" s="18">
        <v>1</v>
      </c>
      <c r="G39" s="19">
        <v>13</v>
      </c>
      <c r="H39" s="19">
        <v>58</v>
      </c>
      <c r="I39" s="19">
        <v>65</v>
      </c>
      <c r="J39" s="17">
        <v>128.03480877999243</v>
      </c>
      <c r="K39" s="17">
        <f t="shared" si="0"/>
        <v>123.2617</v>
      </c>
      <c r="L39" s="17">
        <f t="shared" si="3"/>
        <v>4.7731087799924268</v>
      </c>
      <c r="M39" s="20" t="s">
        <v>29</v>
      </c>
      <c r="N39" s="1">
        <f t="shared" si="1"/>
        <v>111.42458000000001</v>
      </c>
      <c r="O39" s="7" t="s">
        <v>29</v>
      </c>
      <c r="P39" s="20" t="s">
        <v>29</v>
      </c>
      <c r="Q39" s="1">
        <f t="shared" si="2"/>
        <v>102.1198</v>
      </c>
      <c r="R39" s="7" t="s">
        <v>29</v>
      </c>
      <c r="S39" s="17">
        <v>0</v>
      </c>
      <c r="T39" s="17"/>
      <c r="U39" s="17"/>
      <c r="V39" s="21">
        <v>146</v>
      </c>
      <c r="W39" s="17"/>
      <c r="X39" s="17"/>
      <c r="Y39" s="22">
        <v>1.53</v>
      </c>
      <c r="Z39" s="22"/>
      <c r="AA39" s="22"/>
      <c r="AB39" s="23">
        <v>1.1333333333333335</v>
      </c>
      <c r="AC39" s="23"/>
      <c r="AD39" s="23"/>
      <c r="AE39" s="16">
        <v>2.42</v>
      </c>
    </row>
    <row r="40" spans="1:31" x14ac:dyDescent="0.2">
      <c r="A40">
        <v>6</v>
      </c>
      <c r="B40">
        <v>3</v>
      </c>
      <c r="C40" s="1">
        <v>6.03</v>
      </c>
      <c r="D40" s="1" t="s">
        <v>315</v>
      </c>
      <c r="E40" s="9" t="s">
        <v>9</v>
      </c>
      <c r="F40" s="6">
        <v>1</v>
      </c>
      <c r="G40" s="3">
        <v>14</v>
      </c>
      <c r="H40" s="3">
        <v>122</v>
      </c>
      <c r="I40" s="3">
        <v>128</v>
      </c>
      <c r="J40" s="1">
        <v>111.14511176132947</v>
      </c>
      <c r="K40" s="1">
        <f t="shared" si="0"/>
        <v>123.2617</v>
      </c>
      <c r="L40" s="1">
        <f t="shared" si="3"/>
        <v>-12.116588238670531</v>
      </c>
      <c r="M40" s="7">
        <v>103.27646462427801</v>
      </c>
      <c r="N40" s="1">
        <f t="shared" si="1"/>
        <v>111.42458000000001</v>
      </c>
      <c r="O40" s="1">
        <f t="shared" si="4"/>
        <v>-8.148115375722</v>
      </c>
      <c r="P40" s="7">
        <v>101.92238699332988</v>
      </c>
      <c r="Q40" s="1">
        <f t="shared" si="2"/>
        <v>102.1198</v>
      </c>
      <c r="R40" s="1">
        <f t="shared" si="5"/>
        <v>-0.19741300667011785</v>
      </c>
      <c r="S40" s="1">
        <v>5.666666666666667</v>
      </c>
      <c r="V40" s="5">
        <v>306.33333333333331</v>
      </c>
      <c r="Y40" s="2">
        <v>1.21</v>
      </c>
      <c r="AB40" s="8">
        <v>3.2333333333333338</v>
      </c>
      <c r="AC40" s="8"/>
      <c r="AD40" s="8"/>
      <c r="AE40">
        <v>1.9750000000000001</v>
      </c>
    </row>
    <row r="41" spans="1:31" x14ac:dyDescent="0.2">
      <c r="A41">
        <v>6</v>
      </c>
      <c r="B41">
        <v>4</v>
      </c>
      <c r="C41" s="1">
        <v>6.04</v>
      </c>
      <c r="D41" s="1" t="s">
        <v>317</v>
      </c>
      <c r="E41" s="6" t="s">
        <v>116</v>
      </c>
      <c r="F41" s="6">
        <v>1</v>
      </c>
      <c r="G41" s="3">
        <v>4</v>
      </c>
      <c r="H41" s="3">
        <v>85</v>
      </c>
      <c r="I41" s="3">
        <v>85</v>
      </c>
      <c r="J41" s="1">
        <v>211.73360501800644</v>
      </c>
      <c r="K41" s="1">
        <f t="shared" si="0"/>
        <v>123.2617</v>
      </c>
      <c r="L41" s="1">
        <f t="shared" si="3"/>
        <v>88.471905018006439</v>
      </c>
      <c r="M41" s="7">
        <v>145.37587931044814</v>
      </c>
      <c r="N41" s="1">
        <f t="shared" si="1"/>
        <v>111.42458000000001</v>
      </c>
      <c r="O41" s="1">
        <f t="shared" si="4"/>
        <v>33.951299310448135</v>
      </c>
      <c r="P41" s="7">
        <v>131.01591317734844</v>
      </c>
      <c r="Q41" s="1">
        <f t="shared" si="2"/>
        <v>102.1198</v>
      </c>
      <c r="R41" s="1">
        <f t="shared" si="5"/>
        <v>28.89611317734844</v>
      </c>
      <c r="S41" s="1">
        <v>4.333333333333333</v>
      </c>
      <c r="V41" s="5">
        <v>196.5</v>
      </c>
      <c r="Y41" s="2">
        <v>1.4</v>
      </c>
      <c r="AB41" s="8">
        <v>25.833333333333332</v>
      </c>
      <c r="AC41" s="8"/>
      <c r="AD41" s="8"/>
      <c r="AE41">
        <v>2.21</v>
      </c>
    </row>
    <row r="42" spans="1:31" x14ac:dyDescent="0.2">
      <c r="A42">
        <v>6</v>
      </c>
      <c r="B42">
        <v>5</v>
      </c>
      <c r="C42" s="1">
        <v>6.05</v>
      </c>
      <c r="D42" s="1" t="s">
        <v>317</v>
      </c>
      <c r="E42" s="6" t="s">
        <v>122</v>
      </c>
      <c r="F42" s="6">
        <v>1</v>
      </c>
      <c r="G42" s="3">
        <v>3</v>
      </c>
      <c r="H42" s="3">
        <v>92</v>
      </c>
      <c r="I42" s="3">
        <v>107</v>
      </c>
      <c r="J42" s="1">
        <v>168.99140102933214</v>
      </c>
      <c r="K42" s="1">
        <f t="shared" si="0"/>
        <v>123.2617</v>
      </c>
      <c r="L42" s="1">
        <f t="shared" si="3"/>
        <v>45.729701029332134</v>
      </c>
      <c r="M42" s="7">
        <v>135.83321731283928</v>
      </c>
      <c r="N42" s="1">
        <f t="shared" si="1"/>
        <v>111.42458000000001</v>
      </c>
      <c r="O42" s="1">
        <f t="shared" si="4"/>
        <v>24.408637312839275</v>
      </c>
      <c r="P42" s="7">
        <v>129.11721081088172</v>
      </c>
      <c r="Q42" s="1">
        <f t="shared" si="2"/>
        <v>102.1198</v>
      </c>
      <c r="R42" s="1">
        <f t="shared" si="5"/>
        <v>26.997410810881718</v>
      </c>
      <c r="S42" s="1">
        <v>7</v>
      </c>
      <c r="V42" s="5">
        <v>299.25</v>
      </c>
      <c r="Y42" s="2">
        <v>1.32</v>
      </c>
      <c r="AB42" s="8" t="s">
        <v>29</v>
      </c>
      <c r="AC42" s="8"/>
      <c r="AD42" s="8"/>
      <c r="AE42" s="8" t="s">
        <v>29</v>
      </c>
    </row>
    <row r="43" spans="1:31" x14ac:dyDescent="0.2">
      <c r="A43">
        <v>6</v>
      </c>
      <c r="B43">
        <v>6</v>
      </c>
      <c r="C43" s="1">
        <v>6.06</v>
      </c>
      <c r="D43" s="1" t="s">
        <v>317</v>
      </c>
      <c r="E43" s="6" t="s">
        <v>128</v>
      </c>
      <c r="F43" s="9">
        <v>1</v>
      </c>
      <c r="G43" s="3">
        <v>15</v>
      </c>
      <c r="H43" s="3">
        <v>73</v>
      </c>
      <c r="I43" s="3">
        <v>80</v>
      </c>
      <c r="J43" s="1">
        <v>115.88373281363823</v>
      </c>
      <c r="K43" s="1">
        <f t="shared" si="0"/>
        <v>123.2617</v>
      </c>
      <c r="L43" s="1">
        <f t="shared" si="3"/>
        <v>-7.3779671863617722</v>
      </c>
      <c r="M43" s="7">
        <v>108.85942013341966</v>
      </c>
      <c r="N43" s="1">
        <f t="shared" si="1"/>
        <v>111.42458000000001</v>
      </c>
      <c r="O43" s="1">
        <f t="shared" si="4"/>
        <v>-2.5651598665803448</v>
      </c>
      <c r="P43" s="7">
        <v>98.681557034025005</v>
      </c>
      <c r="Q43" s="1">
        <f t="shared" si="2"/>
        <v>102.1198</v>
      </c>
      <c r="R43" s="1">
        <f t="shared" si="5"/>
        <v>-3.4382429659749931</v>
      </c>
      <c r="S43" s="1">
        <f>9/3</f>
        <v>3</v>
      </c>
      <c r="V43" s="5">
        <v>237</v>
      </c>
      <c r="Y43" s="2">
        <v>1.2</v>
      </c>
      <c r="AB43" s="8">
        <v>3.4000000000000004</v>
      </c>
      <c r="AC43" s="8"/>
      <c r="AD43" s="8"/>
      <c r="AE43">
        <v>1.97</v>
      </c>
    </row>
    <row r="44" spans="1:31" x14ac:dyDescent="0.2">
      <c r="A44">
        <v>6</v>
      </c>
      <c r="B44">
        <v>7</v>
      </c>
      <c r="C44" s="1">
        <v>6.07</v>
      </c>
      <c r="D44" s="1" t="s">
        <v>319</v>
      </c>
      <c r="E44" s="6" t="s">
        <v>104</v>
      </c>
      <c r="F44" s="6">
        <v>2</v>
      </c>
      <c r="G44" s="3">
        <v>15</v>
      </c>
      <c r="H44" s="3">
        <v>80</v>
      </c>
      <c r="I44" s="3">
        <v>80</v>
      </c>
      <c r="J44" s="1">
        <v>133.33618479458423</v>
      </c>
      <c r="K44" s="1">
        <f t="shared" si="0"/>
        <v>123.2617</v>
      </c>
      <c r="L44" s="1">
        <f t="shared" si="3"/>
        <v>10.074484794584222</v>
      </c>
      <c r="M44" s="7">
        <v>113.8570926076291</v>
      </c>
      <c r="N44" s="1">
        <f t="shared" si="1"/>
        <v>111.42458000000001</v>
      </c>
      <c r="O44" s="1">
        <f t="shared" si="4"/>
        <v>2.4325126076290928</v>
      </c>
      <c r="P44" s="7">
        <v>92.047892709147661</v>
      </c>
      <c r="Q44" s="1">
        <f t="shared" si="2"/>
        <v>102.1198</v>
      </c>
      <c r="R44" s="1">
        <f t="shared" si="5"/>
        <v>-10.071907290852337</v>
      </c>
      <c r="S44" s="1">
        <f>5/3</f>
        <v>1.6666666666666667</v>
      </c>
      <c r="V44" s="5">
        <v>234.33333333333334</v>
      </c>
      <c r="Y44" s="2">
        <v>1.29</v>
      </c>
      <c r="AB44" s="8">
        <v>8.7999999999999989</v>
      </c>
      <c r="AC44" s="8"/>
      <c r="AD44" s="8"/>
      <c r="AE44">
        <v>2.5099999999999998</v>
      </c>
    </row>
    <row r="45" spans="1:31" x14ac:dyDescent="0.2">
      <c r="A45">
        <v>6</v>
      </c>
      <c r="B45">
        <v>8</v>
      </c>
      <c r="C45" s="1">
        <v>6.08</v>
      </c>
      <c r="D45" s="1" t="s">
        <v>315</v>
      </c>
      <c r="E45" s="9" t="s">
        <v>9</v>
      </c>
      <c r="F45" s="6">
        <v>2</v>
      </c>
      <c r="G45" s="3">
        <v>14</v>
      </c>
      <c r="H45" s="3">
        <v>122</v>
      </c>
      <c r="I45" s="3">
        <v>128</v>
      </c>
      <c r="J45" s="1">
        <v>99.046141804998967</v>
      </c>
      <c r="K45" s="1">
        <f t="shared" si="0"/>
        <v>123.2617</v>
      </c>
      <c r="L45" s="1">
        <f t="shared" si="3"/>
        <v>-24.215558195001037</v>
      </c>
      <c r="M45" s="7">
        <v>86.24963637393202</v>
      </c>
      <c r="N45" s="1">
        <f t="shared" si="1"/>
        <v>111.42458000000001</v>
      </c>
      <c r="O45" s="1">
        <f t="shared" si="4"/>
        <v>-25.174943626067986</v>
      </c>
      <c r="P45" s="7">
        <v>74.047576415230012</v>
      </c>
      <c r="Q45" s="1">
        <f t="shared" si="2"/>
        <v>102.1198</v>
      </c>
      <c r="R45" s="1">
        <f t="shared" si="5"/>
        <v>-28.072223584769986</v>
      </c>
      <c r="S45" s="1">
        <v>7.333333333333333</v>
      </c>
      <c r="V45" s="5">
        <v>517.5</v>
      </c>
      <c r="Y45" s="2">
        <v>0.89999999999999991</v>
      </c>
      <c r="AB45" s="8">
        <v>23.033333333333331</v>
      </c>
      <c r="AC45" s="8"/>
      <c r="AD45" s="8"/>
      <c r="AE45">
        <v>1.9</v>
      </c>
    </row>
    <row r="46" spans="1:31" x14ac:dyDescent="0.2">
      <c r="A46">
        <v>6</v>
      </c>
      <c r="B46">
        <v>9</v>
      </c>
      <c r="C46" s="1">
        <v>6.09</v>
      </c>
      <c r="D46" s="1" t="s">
        <v>319</v>
      </c>
      <c r="E46" s="6" t="s">
        <v>113</v>
      </c>
      <c r="F46" s="6">
        <v>2</v>
      </c>
      <c r="G46" s="3">
        <v>15</v>
      </c>
      <c r="H46" s="3">
        <v>85</v>
      </c>
      <c r="I46" s="3">
        <v>85</v>
      </c>
      <c r="J46" s="1">
        <v>112.33817915487697</v>
      </c>
      <c r="K46" s="1">
        <f t="shared" si="0"/>
        <v>123.2617</v>
      </c>
      <c r="L46" s="1">
        <f t="shared" si="3"/>
        <v>-10.923520845123036</v>
      </c>
      <c r="M46" s="7">
        <v>110.20974624875258</v>
      </c>
      <c r="N46" s="1">
        <f t="shared" si="1"/>
        <v>111.42458000000001</v>
      </c>
      <c r="O46" s="1">
        <f t="shared" si="4"/>
        <v>-1.2148337512474257</v>
      </c>
      <c r="P46" s="7">
        <v>100.6241591976743</v>
      </c>
      <c r="Q46" s="1">
        <f t="shared" si="2"/>
        <v>102.1198</v>
      </c>
      <c r="R46" s="1">
        <f t="shared" si="5"/>
        <v>-1.4956408023256955</v>
      </c>
      <c r="S46" s="1">
        <v>1</v>
      </c>
      <c r="V46" s="5">
        <v>189</v>
      </c>
      <c r="Y46" s="2">
        <v>0.65</v>
      </c>
      <c r="AB46" s="8">
        <v>124.33333333333333</v>
      </c>
      <c r="AC46" s="8"/>
      <c r="AD46" s="8"/>
      <c r="AE46">
        <v>1.65</v>
      </c>
    </row>
    <row r="47" spans="1:31" x14ac:dyDescent="0.2">
      <c r="A47">
        <v>6</v>
      </c>
      <c r="B47">
        <v>10</v>
      </c>
      <c r="C47" s="1">
        <v>6.1</v>
      </c>
      <c r="D47" s="1" t="s">
        <v>319</v>
      </c>
      <c r="E47" s="6" t="s">
        <v>119</v>
      </c>
      <c r="F47" s="6">
        <v>2</v>
      </c>
      <c r="G47" s="3">
        <v>10</v>
      </c>
      <c r="H47" s="3">
        <v>85</v>
      </c>
      <c r="I47" s="3">
        <v>92</v>
      </c>
      <c r="J47" s="1">
        <v>103.93977316766347</v>
      </c>
      <c r="K47" s="1">
        <f t="shared" si="0"/>
        <v>123.2617</v>
      </c>
      <c r="L47" s="1">
        <f t="shared" si="3"/>
        <v>-19.32192683233653</v>
      </c>
      <c r="M47" s="7">
        <v>78.44152966675162</v>
      </c>
      <c r="N47" s="1">
        <f t="shared" si="1"/>
        <v>111.42458000000001</v>
      </c>
      <c r="O47" s="1">
        <f t="shared" si="4"/>
        <v>-32.983050333248386</v>
      </c>
      <c r="P47" s="7">
        <v>78.04298748277094</v>
      </c>
      <c r="Q47" s="1">
        <f t="shared" si="2"/>
        <v>102.1198</v>
      </c>
      <c r="R47" s="1">
        <f t="shared" si="5"/>
        <v>-24.076812517229058</v>
      </c>
      <c r="S47" s="1">
        <v>3.6666666666666665</v>
      </c>
      <c r="V47" s="5">
        <v>256.83333333333331</v>
      </c>
      <c r="Y47" s="2">
        <v>1.37</v>
      </c>
      <c r="AB47" s="8">
        <v>12.333333333333334</v>
      </c>
      <c r="AC47" s="8"/>
      <c r="AD47" s="8"/>
      <c r="AE47">
        <v>2.06</v>
      </c>
    </row>
    <row r="48" spans="1:31" x14ac:dyDescent="0.2">
      <c r="A48">
        <v>6</v>
      </c>
      <c r="B48">
        <v>11</v>
      </c>
      <c r="C48" s="1">
        <v>6.11</v>
      </c>
      <c r="D48" s="1" t="s">
        <v>319</v>
      </c>
      <c r="E48" s="6" t="s">
        <v>126</v>
      </c>
      <c r="F48" s="6">
        <v>2</v>
      </c>
      <c r="G48" s="3">
        <v>8</v>
      </c>
      <c r="H48" s="3">
        <v>73</v>
      </c>
      <c r="I48" s="3">
        <v>80</v>
      </c>
      <c r="J48" s="1">
        <v>92.172417559405716</v>
      </c>
      <c r="K48" s="1">
        <f t="shared" si="0"/>
        <v>123.2617</v>
      </c>
      <c r="L48" s="1">
        <f t="shared" si="3"/>
        <v>-31.089282440594289</v>
      </c>
      <c r="M48" s="7">
        <v>73.116288286540765</v>
      </c>
      <c r="N48" s="1">
        <f t="shared" si="1"/>
        <v>111.42458000000001</v>
      </c>
      <c r="O48" s="1">
        <f t="shared" si="4"/>
        <v>-38.308291713459241</v>
      </c>
      <c r="P48" s="7">
        <v>61.251426324223885</v>
      </c>
      <c r="Q48" s="1">
        <f t="shared" si="2"/>
        <v>102.1198</v>
      </c>
      <c r="R48" s="1">
        <f t="shared" si="5"/>
        <v>-40.868373675776112</v>
      </c>
      <c r="S48" s="1">
        <f>13/3</f>
        <v>4.333333333333333</v>
      </c>
      <c r="V48" s="5">
        <v>249.66666666666666</v>
      </c>
      <c r="Y48" s="2">
        <v>1.79</v>
      </c>
      <c r="AB48" s="8">
        <v>25.733333333333331</v>
      </c>
      <c r="AC48" s="8"/>
      <c r="AD48" s="8"/>
      <c r="AE48">
        <v>1.93</v>
      </c>
    </row>
    <row r="49" spans="1:31" x14ac:dyDescent="0.2">
      <c r="A49">
        <v>6</v>
      </c>
      <c r="B49">
        <v>12</v>
      </c>
      <c r="C49" s="1">
        <v>6.12</v>
      </c>
      <c r="D49" s="1" t="s">
        <v>319</v>
      </c>
      <c r="E49" s="6" t="s">
        <v>124</v>
      </c>
      <c r="F49" s="6">
        <v>2</v>
      </c>
      <c r="G49" s="3">
        <v>14</v>
      </c>
      <c r="H49" s="3">
        <v>80</v>
      </c>
      <c r="I49" s="3">
        <v>85</v>
      </c>
      <c r="J49" s="1">
        <v>99.597602693548168</v>
      </c>
      <c r="K49" s="1">
        <f t="shared" si="0"/>
        <v>123.2617</v>
      </c>
      <c r="L49" s="1">
        <f t="shared" si="3"/>
        <v>-23.664097306451836</v>
      </c>
      <c r="M49" s="7">
        <v>84.084433552180187</v>
      </c>
      <c r="N49" s="1">
        <f t="shared" si="1"/>
        <v>111.42458000000001</v>
      </c>
      <c r="O49" s="1">
        <f t="shared" si="4"/>
        <v>-27.340146447819819</v>
      </c>
      <c r="P49" s="7">
        <v>83.999089527039729</v>
      </c>
      <c r="Q49" s="1">
        <f t="shared" si="2"/>
        <v>102.1198</v>
      </c>
      <c r="R49" s="1">
        <f t="shared" si="5"/>
        <v>-18.120710472960269</v>
      </c>
      <c r="S49" s="1">
        <v>2.6666666666666665</v>
      </c>
      <c r="V49" s="5">
        <v>220.83333333333334</v>
      </c>
      <c r="Y49" s="2">
        <v>1.28</v>
      </c>
      <c r="AB49" s="8">
        <v>0.3000000000000001</v>
      </c>
      <c r="AC49" s="8"/>
      <c r="AD49" s="8"/>
      <c r="AE49">
        <v>3.21</v>
      </c>
    </row>
    <row r="50" spans="1:31" x14ac:dyDescent="0.2">
      <c r="A50">
        <v>7</v>
      </c>
      <c r="B50">
        <v>1</v>
      </c>
      <c r="C50" s="1">
        <v>7.01</v>
      </c>
      <c r="D50" s="1" t="s">
        <v>317</v>
      </c>
      <c r="E50" s="6" t="s">
        <v>132</v>
      </c>
      <c r="F50" s="6">
        <v>1</v>
      </c>
      <c r="G50" s="3">
        <v>8</v>
      </c>
      <c r="H50" s="3">
        <v>85</v>
      </c>
      <c r="I50" s="3">
        <v>85</v>
      </c>
      <c r="J50" s="7" t="s">
        <v>29</v>
      </c>
      <c r="K50" s="1">
        <f t="shared" si="0"/>
        <v>122.1619</v>
      </c>
      <c r="L50" s="7" t="s">
        <v>29</v>
      </c>
      <c r="M50" s="7" t="s">
        <v>29</v>
      </c>
      <c r="N50" s="1">
        <f t="shared" si="1"/>
        <v>110.62284000000001</v>
      </c>
      <c r="O50" s="7" t="s">
        <v>29</v>
      </c>
      <c r="P50" s="7" t="s">
        <v>29</v>
      </c>
      <c r="Q50" s="1">
        <f t="shared" si="2"/>
        <v>101.2842</v>
      </c>
      <c r="R50" s="7" t="s">
        <v>29</v>
      </c>
      <c r="S50" s="1">
        <v>3.3333333333333335</v>
      </c>
      <c r="V50" s="5">
        <v>142.33333333333334</v>
      </c>
      <c r="Y50" s="2">
        <v>1.6</v>
      </c>
      <c r="AB50" s="8">
        <v>3.0999999999999996</v>
      </c>
      <c r="AC50" s="8"/>
      <c r="AD50" s="8"/>
      <c r="AE50">
        <v>2.48</v>
      </c>
    </row>
    <row r="51" spans="1:31" x14ac:dyDescent="0.2">
      <c r="A51">
        <v>7</v>
      </c>
      <c r="B51">
        <v>2</v>
      </c>
      <c r="C51" s="1">
        <v>7.02</v>
      </c>
      <c r="D51" s="1" t="s">
        <v>317</v>
      </c>
      <c r="E51" s="6" t="s">
        <v>138</v>
      </c>
      <c r="F51" s="6">
        <v>1</v>
      </c>
      <c r="G51" s="3">
        <v>9</v>
      </c>
      <c r="H51" s="3">
        <v>85</v>
      </c>
      <c r="I51" s="3">
        <v>92</v>
      </c>
      <c r="J51" s="7" t="s">
        <v>29</v>
      </c>
      <c r="K51" s="1">
        <f t="shared" si="0"/>
        <v>122.1619</v>
      </c>
      <c r="L51" s="7" t="s">
        <v>29</v>
      </c>
      <c r="M51" s="7" t="s">
        <v>29</v>
      </c>
      <c r="N51" s="1">
        <f t="shared" si="1"/>
        <v>110.62284000000001</v>
      </c>
      <c r="O51" s="7" t="s">
        <v>29</v>
      </c>
      <c r="P51" s="7" t="s">
        <v>29</v>
      </c>
      <c r="Q51" s="1">
        <f t="shared" si="2"/>
        <v>101.2842</v>
      </c>
      <c r="R51" s="7" t="s">
        <v>29</v>
      </c>
      <c r="S51" s="1">
        <v>7.666666666666667</v>
      </c>
      <c r="V51" s="5">
        <v>128.5</v>
      </c>
      <c r="Y51" s="2">
        <v>1.85</v>
      </c>
      <c r="AB51" s="8" t="s">
        <v>29</v>
      </c>
      <c r="AC51" s="8"/>
      <c r="AD51" s="8"/>
      <c r="AE51" s="8" t="s">
        <v>29</v>
      </c>
    </row>
    <row r="52" spans="1:31" x14ac:dyDescent="0.2">
      <c r="A52">
        <v>7</v>
      </c>
      <c r="B52">
        <v>3</v>
      </c>
      <c r="C52" s="1">
        <v>7.03</v>
      </c>
      <c r="D52" s="1" t="s">
        <v>317</v>
      </c>
      <c r="E52" s="6" t="s">
        <v>142</v>
      </c>
      <c r="F52" s="6">
        <v>1</v>
      </c>
      <c r="G52" s="3">
        <v>14</v>
      </c>
      <c r="H52" s="3">
        <v>92</v>
      </c>
      <c r="I52" s="3">
        <v>92</v>
      </c>
      <c r="J52" s="7" t="s">
        <v>29</v>
      </c>
      <c r="K52" s="1">
        <f t="shared" si="0"/>
        <v>122.1619</v>
      </c>
      <c r="L52" s="7" t="s">
        <v>29</v>
      </c>
      <c r="M52" s="7" t="s">
        <v>29</v>
      </c>
      <c r="N52" s="1">
        <f t="shared" si="1"/>
        <v>110.62284000000001</v>
      </c>
      <c r="O52" s="7" t="s">
        <v>29</v>
      </c>
      <c r="P52" s="7" t="s">
        <v>29</v>
      </c>
      <c r="Q52" s="1">
        <f t="shared" si="2"/>
        <v>101.2842</v>
      </c>
      <c r="R52" s="7" t="s">
        <v>29</v>
      </c>
      <c r="S52" s="1">
        <v>2.3333333333333335</v>
      </c>
      <c r="V52" s="5">
        <v>189.16666666666666</v>
      </c>
      <c r="Y52" s="2">
        <v>1.56</v>
      </c>
      <c r="AB52" s="8" t="s">
        <v>29</v>
      </c>
      <c r="AC52" s="8"/>
      <c r="AD52" s="8"/>
      <c r="AE52" s="8" t="s">
        <v>29</v>
      </c>
    </row>
    <row r="53" spans="1:31" x14ac:dyDescent="0.2">
      <c r="A53">
        <v>7</v>
      </c>
      <c r="B53">
        <v>4</v>
      </c>
      <c r="C53" s="1">
        <v>7.04</v>
      </c>
      <c r="D53" s="1" t="s">
        <v>317</v>
      </c>
      <c r="E53" s="6" t="s">
        <v>145</v>
      </c>
      <c r="F53" s="6">
        <v>1</v>
      </c>
      <c r="G53" s="3">
        <v>12</v>
      </c>
      <c r="H53" s="3">
        <v>80</v>
      </c>
      <c r="I53" s="3">
        <v>80</v>
      </c>
      <c r="J53" s="7" t="s">
        <v>29</v>
      </c>
      <c r="K53" s="1">
        <f t="shared" si="0"/>
        <v>122.1619</v>
      </c>
      <c r="L53" s="7" t="s">
        <v>29</v>
      </c>
      <c r="M53" s="7" t="s">
        <v>29</v>
      </c>
      <c r="N53" s="1">
        <f t="shared" si="1"/>
        <v>110.62284000000001</v>
      </c>
      <c r="O53" s="7" t="s">
        <v>29</v>
      </c>
      <c r="P53" s="7" t="s">
        <v>29</v>
      </c>
      <c r="Q53" s="1">
        <f t="shared" si="2"/>
        <v>101.2842</v>
      </c>
      <c r="R53" s="7" t="s">
        <v>29</v>
      </c>
      <c r="S53" s="1">
        <f>4/3</f>
        <v>1.3333333333333333</v>
      </c>
      <c r="V53" s="5">
        <v>206.83333333333334</v>
      </c>
      <c r="Y53" s="2">
        <v>1.28</v>
      </c>
      <c r="AB53" s="8">
        <v>34.633333333333333</v>
      </c>
      <c r="AC53" s="8"/>
      <c r="AD53" s="8"/>
      <c r="AE53">
        <v>2.02</v>
      </c>
    </row>
    <row r="54" spans="1:31" x14ac:dyDescent="0.2">
      <c r="A54">
        <v>7</v>
      </c>
      <c r="B54">
        <v>5</v>
      </c>
      <c r="C54" s="1">
        <v>7.05</v>
      </c>
      <c r="D54" s="1" t="s">
        <v>315</v>
      </c>
      <c r="E54" s="9" t="s">
        <v>9</v>
      </c>
      <c r="F54" s="6">
        <v>1</v>
      </c>
      <c r="G54" s="3">
        <v>13</v>
      </c>
      <c r="H54" s="3">
        <v>122</v>
      </c>
      <c r="I54" s="3">
        <v>128</v>
      </c>
      <c r="J54" s="7" t="s">
        <v>29</v>
      </c>
      <c r="K54" s="1">
        <f t="shared" si="0"/>
        <v>122.1619</v>
      </c>
      <c r="L54" s="7" t="s">
        <v>29</v>
      </c>
      <c r="M54" s="7" t="s">
        <v>29</v>
      </c>
      <c r="N54" s="1">
        <f t="shared" si="1"/>
        <v>110.62284000000001</v>
      </c>
      <c r="O54" s="7" t="s">
        <v>29</v>
      </c>
      <c r="P54" s="7" t="s">
        <v>29</v>
      </c>
      <c r="Q54" s="1">
        <f t="shared" si="2"/>
        <v>101.2842</v>
      </c>
      <c r="R54" s="7" t="s">
        <v>29</v>
      </c>
      <c r="S54" s="1">
        <v>10</v>
      </c>
      <c r="V54" s="5">
        <v>413.66666666666669</v>
      </c>
      <c r="Y54" s="2">
        <v>1.3</v>
      </c>
      <c r="AB54" s="8">
        <v>10.799999999999999</v>
      </c>
      <c r="AC54" s="8"/>
      <c r="AD54" s="8"/>
      <c r="AE54">
        <v>1.88</v>
      </c>
    </row>
    <row r="55" spans="1:31" x14ac:dyDescent="0.2">
      <c r="A55">
        <v>7</v>
      </c>
      <c r="B55">
        <v>6</v>
      </c>
      <c r="C55" s="1">
        <v>7.06</v>
      </c>
      <c r="D55" s="1" t="s">
        <v>317</v>
      </c>
      <c r="E55" s="6" t="s">
        <v>153</v>
      </c>
      <c r="F55" s="9">
        <v>1</v>
      </c>
      <c r="G55" s="3">
        <v>8</v>
      </c>
      <c r="H55" s="3">
        <v>73</v>
      </c>
      <c r="I55" s="3">
        <v>80</v>
      </c>
      <c r="J55" s="7" t="s">
        <v>29</v>
      </c>
      <c r="K55" s="1">
        <f t="shared" si="0"/>
        <v>122.1619</v>
      </c>
      <c r="L55" s="7" t="s">
        <v>29</v>
      </c>
      <c r="M55" s="7" t="s">
        <v>29</v>
      </c>
      <c r="N55" s="1">
        <f t="shared" si="1"/>
        <v>110.62284000000001</v>
      </c>
      <c r="O55" s="7" t="s">
        <v>29</v>
      </c>
      <c r="P55" s="7" t="s">
        <v>29</v>
      </c>
      <c r="Q55" s="1">
        <f t="shared" si="2"/>
        <v>101.2842</v>
      </c>
      <c r="R55" s="7" t="s">
        <v>29</v>
      </c>
      <c r="S55" s="1">
        <f>8/3</f>
        <v>2.6666666666666665</v>
      </c>
      <c r="V55" s="5">
        <v>179.83333333333334</v>
      </c>
      <c r="Y55" s="2">
        <v>1.19</v>
      </c>
      <c r="AB55" s="8">
        <v>38.766666666666666</v>
      </c>
      <c r="AC55" s="8"/>
      <c r="AD55" s="8"/>
      <c r="AE55">
        <v>2.14</v>
      </c>
    </row>
    <row r="56" spans="1:31" s="16" customFormat="1" x14ac:dyDescent="0.2">
      <c r="A56" s="16">
        <v>7</v>
      </c>
      <c r="B56" s="16">
        <v>7</v>
      </c>
      <c r="C56" s="17">
        <v>7.07</v>
      </c>
      <c r="D56" s="17" t="s">
        <v>312</v>
      </c>
      <c r="E56" s="18" t="s">
        <v>135</v>
      </c>
      <c r="F56" s="18">
        <v>2</v>
      </c>
      <c r="G56" s="19">
        <v>11</v>
      </c>
      <c r="H56" s="19">
        <v>58</v>
      </c>
      <c r="I56" s="19">
        <v>65</v>
      </c>
      <c r="J56" s="20" t="s">
        <v>29</v>
      </c>
      <c r="K56" s="17">
        <f t="shared" si="0"/>
        <v>122.1619</v>
      </c>
      <c r="L56" s="20" t="s">
        <v>29</v>
      </c>
      <c r="M56" s="20" t="s">
        <v>29</v>
      </c>
      <c r="N56" s="1">
        <f t="shared" si="1"/>
        <v>110.62284000000001</v>
      </c>
      <c r="O56" s="7" t="s">
        <v>29</v>
      </c>
      <c r="P56" s="20" t="s">
        <v>29</v>
      </c>
      <c r="Q56" s="1">
        <f t="shared" si="2"/>
        <v>101.2842</v>
      </c>
      <c r="R56" s="7" t="s">
        <v>29</v>
      </c>
      <c r="S56" s="17">
        <v>0</v>
      </c>
      <c r="T56" s="17"/>
      <c r="U56" s="17"/>
      <c r="V56" s="21">
        <v>116.33333333333333</v>
      </c>
      <c r="W56" s="17"/>
      <c r="X56" s="17"/>
      <c r="Y56" s="22">
        <v>1.23</v>
      </c>
      <c r="Z56" s="22"/>
      <c r="AA56" s="22"/>
      <c r="AB56" s="23">
        <v>38.766666666666666</v>
      </c>
      <c r="AC56" s="23"/>
      <c r="AD56" s="23"/>
      <c r="AE56" s="16">
        <v>1.69</v>
      </c>
    </row>
    <row r="57" spans="1:31" x14ac:dyDescent="0.2">
      <c r="A57">
        <v>7</v>
      </c>
      <c r="B57">
        <v>8</v>
      </c>
      <c r="C57" s="1">
        <v>7.08</v>
      </c>
      <c r="D57" s="1" t="s">
        <v>319</v>
      </c>
      <c r="E57" s="6" t="s">
        <v>71</v>
      </c>
      <c r="F57" s="6">
        <v>2</v>
      </c>
      <c r="G57" s="3">
        <v>12</v>
      </c>
      <c r="H57" s="3">
        <v>80</v>
      </c>
      <c r="I57" s="3">
        <v>80</v>
      </c>
      <c r="J57" s="7" t="s">
        <v>29</v>
      </c>
      <c r="K57" s="1">
        <f t="shared" si="0"/>
        <v>122.1619</v>
      </c>
      <c r="L57" s="7" t="s">
        <v>29</v>
      </c>
      <c r="M57" s="7" t="s">
        <v>29</v>
      </c>
      <c r="N57" s="1">
        <f t="shared" si="1"/>
        <v>110.62284000000001</v>
      </c>
      <c r="O57" s="7" t="s">
        <v>29</v>
      </c>
      <c r="P57" s="7" t="s">
        <v>29</v>
      </c>
      <c r="Q57" s="1">
        <f t="shared" si="2"/>
        <v>101.2842</v>
      </c>
      <c r="R57" s="7" t="s">
        <v>29</v>
      </c>
      <c r="S57" s="1">
        <f>8/3</f>
        <v>2.6666666666666665</v>
      </c>
      <c r="V57" s="5">
        <v>216.66666666666666</v>
      </c>
      <c r="Y57" s="2">
        <v>1.07</v>
      </c>
      <c r="AB57" s="8">
        <v>61.333333333333336</v>
      </c>
      <c r="AC57" s="8"/>
      <c r="AD57" s="8"/>
      <c r="AE57">
        <v>1.87</v>
      </c>
    </row>
    <row r="58" spans="1:31" x14ac:dyDescent="0.2">
      <c r="A58">
        <v>7</v>
      </c>
      <c r="B58">
        <v>9</v>
      </c>
      <c r="C58" s="1">
        <v>7.09</v>
      </c>
      <c r="D58" s="1" t="s">
        <v>319</v>
      </c>
      <c r="E58" s="6" t="s">
        <v>144</v>
      </c>
      <c r="F58" s="6">
        <v>2</v>
      </c>
      <c r="G58" s="3">
        <v>14</v>
      </c>
      <c r="H58" s="3">
        <v>80</v>
      </c>
      <c r="I58" s="3">
        <v>80</v>
      </c>
      <c r="J58" s="7" t="s">
        <v>29</v>
      </c>
      <c r="K58" s="1">
        <f t="shared" si="0"/>
        <v>122.1619</v>
      </c>
      <c r="L58" s="7" t="s">
        <v>29</v>
      </c>
      <c r="M58" s="7" t="s">
        <v>29</v>
      </c>
      <c r="N58" s="1">
        <f t="shared" si="1"/>
        <v>110.62284000000001</v>
      </c>
      <c r="O58" s="7" t="s">
        <v>29</v>
      </c>
      <c r="P58" s="7" t="s">
        <v>29</v>
      </c>
      <c r="Q58" s="1">
        <f t="shared" si="2"/>
        <v>101.2842</v>
      </c>
      <c r="R58" s="7" t="s">
        <v>29</v>
      </c>
      <c r="S58" s="1">
        <f>6/3</f>
        <v>2</v>
      </c>
      <c r="V58" s="5">
        <v>294.5</v>
      </c>
      <c r="Y58" s="2">
        <v>0.96</v>
      </c>
      <c r="AB58" s="8">
        <v>10.600000000000001</v>
      </c>
      <c r="AC58" s="8"/>
      <c r="AD58" s="8"/>
      <c r="AE58">
        <v>2.41</v>
      </c>
    </row>
    <row r="59" spans="1:31" s="16" customFormat="1" x14ac:dyDescent="0.2">
      <c r="A59" s="16">
        <v>7</v>
      </c>
      <c r="B59" s="16">
        <v>10</v>
      </c>
      <c r="C59" s="17">
        <v>7.1</v>
      </c>
      <c r="D59" s="17" t="s">
        <v>316</v>
      </c>
      <c r="E59" s="18" t="s">
        <v>11</v>
      </c>
      <c r="F59" s="18">
        <v>2</v>
      </c>
      <c r="G59" s="19">
        <v>14</v>
      </c>
      <c r="H59" s="19">
        <v>58</v>
      </c>
      <c r="I59" s="19">
        <v>65</v>
      </c>
      <c r="J59" s="20" t="s">
        <v>29</v>
      </c>
      <c r="K59" s="17">
        <f t="shared" si="0"/>
        <v>122.1619</v>
      </c>
      <c r="L59" s="20" t="s">
        <v>29</v>
      </c>
      <c r="M59" s="20" t="s">
        <v>29</v>
      </c>
      <c r="N59" s="1">
        <f t="shared" si="1"/>
        <v>110.62284000000001</v>
      </c>
      <c r="O59" s="7" t="s">
        <v>29</v>
      </c>
      <c r="P59" s="20" t="s">
        <v>29</v>
      </c>
      <c r="Q59" s="1">
        <f t="shared" si="2"/>
        <v>101.2842</v>
      </c>
      <c r="R59" s="7" t="s">
        <v>29</v>
      </c>
      <c r="S59" s="17">
        <v>0</v>
      </c>
      <c r="T59" s="17"/>
      <c r="U59" s="17"/>
      <c r="V59" s="21">
        <v>252.83333333333334</v>
      </c>
      <c r="W59" s="17"/>
      <c r="X59" s="17"/>
      <c r="Y59" s="22">
        <v>0.54</v>
      </c>
      <c r="Z59" s="22"/>
      <c r="AA59" s="22"/>
      <c r="AB59" s="23">
        <v>215.60000000000002</v>
      </c>
      <c r="AC59" s="23"/>
      <c r="AD59" s="23"/>
      <c r="AE59" s="16">
        <v>1.81</v>
      </c>
    </row>
    <row r="60" spans="1:31" x14ac:dyDescent="0.2">
      <c r="A60">
        <v>7</v>
      </c>
      <c r="B60">
        <v>11</v>
      </c>
      <c r="C60" s="1">
        <v>7.11</v>
      </c>
      <c r="D60" s="1" t="s">
        <v>319</v>
      </c>
      <c r="E60" s="6" t="s">
        <v>150</v>
      </c>
      <c r="F60" s="6">
        <v>2</v>
      </c>
      <c r="G60" s="3">
        <v>11</v>
      </c>
      <c r="H60" s="3">
        <v>80</v>
      </c>
      <c r="I60" s="3">
        <v>80</v>
      </c>
      <c r="J60" s="7" t="s">
        <v>29</v>
      </c>
      <c r="K60" s="1">
        <f t="shared" si="0"/>
        <v>122.1619</v>
      </c>
      <c r="L60" s="7" t="s">
        <v>29</v>
      </c>
      <c r="M60" s="7" t="s">
        <v>29</v>
      </c>
      <c r="N60" s="1">
        <f t="shared" si="1"/>
        <v>110.62284000000001</v>
      </c>
      <c r="O60" s="7" t="s">
        <v>29</v>
      </c>
      <c r="P60" s="7" t="s">
        <v>29</v>
      </c>
      <c r="Q60" s="1">
        <f t="shared" si="2"/>
        <v>101.2842</v>
      </c>
      <c r="R60" s="7" t="s">
        <v>29</v>
      </c>
      <c r="S60" s="1">
        <f>7/3</f>
        <v>2.3333333333333335</v>
      </c>
      <c r="V60" s="5">
        <v>248.16666666666666</v>
      </c>
      <c r="Y60" s="2">
        <v>1.02</v>
      </c>
      <c r="AB60" s="8">
        <v>42.333333333333336</v>
      </c>
      <c r="AC60" s="8"/>
      <c r="AD60" s="8"/>
      <c r="AE60">
        <v>2.06</v>
      </c>
    </row>
    <row r="61" spans="1:31" x14ac:dyDescent="0.2">
      <c r="A61">
        <v>7</v>
      </c>
      <c r="B61">
        <v>12</v>
      </c>
      <c r="C61" s="1">
        <v>7.12</v>
      </c>
      <c r="D61" s="1" t="s">
        <v>319</v>
      </c>
      <c r="E61" s="6" t="s">
        <v>155</v>
      </c>
      <c r="F61" s="6">
        <v>2</v>
      </c>
      <c r="G61" s="3">
        <v>13</v>
      </c>
      <c r="H61" s="3">
        <v>85</v>
      </c>
      <c r="I61" s="3">
        <v>85</v>
      </c>
      <c r="J61" s="7" t="s">
        <v>29</v>
      </c>
      <c r="K61" s="1">
        <f t="shared" si="0"/>
        <v>122.1619</v>
      </c>
      <c r="L61" s="7" t="s">
        <v>29</v>
      </c>
      <c r="M61" s="7" t="s">
        <v>29</v>
      </c>
      <c r="N61" s="1">
        <f t="shared" si="1"/>
        <v>110.62284000000001</v>
      </c>
      <c r="O61" s="7" t="s">
        <v>29</v>
      </c>
      <c r="P61" s="7" t="s">
        <v>29</v>
      </c>
      <c r="Q61" s="1">
        <f t="shared" si="2"/>
        <v>101.2842</v>
      </c>
      <c r="R61" s="7" t="s">
        <v>29</v>
      </c>
      <c r="S61" s="1">
        <v>1</v>
      </c>
      <c r="V61" s="5">
        <v>171.66666666666666</v>
      </c>
      <c r="Y61" s="2">
        <v>0.77</v>
      </c>
      <c r="AB61" s="8">
        <v>45.233333333333327</v>
      </c>
      <c r="AC61" s="8"/>
      <c r="AD61" s="8"/>
      <c r="AE61">
        <v>1.85</v>
      </c>
    </row>
    <row r="62" spans="1:31" x14ac:dyDescent="0.2">
      <c r="A62">
        <v>8</v>
      </c>
      <c r="B62">
        <v>1</v>
      </c>
      <c r="C62" s="1">
        <v>8.01</v>
      </c>
      <c r="D62" s="1" t="s">
        <v>317</v>
      </c>
      <c r="E62" s="6" t="s">
        <v>157</v>
      </c>
      <c r="F62" s="6">
        <v>1</v>
      </c>
      <c r="G62" s="3">
        <v>4</v>
      </c>
      <c r="H62" s="3">
        <v>85</v>
      </c>
      <c r="I62" s="3">
        <v>92</v>
      </c>
      <c r="J62" s="1">
        <v>109.05837045531554</v>
      </c>
      <c r="K62" s="1">
        <f t="shared" si="0"/>
        <v>121.0621</v>
      </c>
      <c r="L62" s="1">
        <f t="shared" si="3"/>
        <v>-12.003729544684461</v>
      </c>
      <c r="M62" s="7">
        <v>80.970873527509426</v>
      </c>
      <c r="N62" s="1">
        <f t="shared" si="1"/>
        <v>109.8211</v>
      </c>
      <c r="O62" s="1">
        <f t="shared" si="4"/>
        <v>-28.850226472490576</v>
      </c>
      <c r="P62" s="7">
        <v>74.405359419165947</v>
      </c>
      <c r="Q62" s="1">
        <f t="shared" si="2"/>
        <v>100.4486</v>
      </c>
      <c r="R62" s="1">
        <f t="shared" si="5"/>
        <v>-26.043240580834052</v>
      </c>
      <c r="S62" s="1">
        <v>6</v>
      </c>
      <c r="V62" s="5">
        <v>190</v>
      </c>
      <c r="Y62" s="2">
        <v>1.93</v>
      </c>
      <c r="AB62" s="8">
        <v>0.19999999999999973</v>
      </c>
      <c r="AC62" s="8"/>
      <c r="AD62" s="8"/>
      <c r="AE62">
        <v>2.61</v>
      </c>
    </row>
    <row r="63" spans="1:31" x14ac:dyDescent="0.2">
      <c r="A63">
        <v>8</v>
      </c>
      <c r="B63">
        <v>2</v>
      </c>
      <c r="C63" s="1">
        <v>8.02</v>
      </c>
      <c r="D63" s="1" t="s">
        <v>317</v>
      </c>
      <c r="E63" s="6" t="s">
        <v>160</v>
      </c>
      <c r="F63" s="6">
        <v>1</v>
      </c>
      <c r="G63" s="3">
        <v>10</v>
      </c>
      <c r="H63" s="3">
        <v>85</v>
      </c>
      <c r="I63" s="3">
        <v>85</v>
      </c>
      <c r="J63" s="1">
        <v>80.016179994119867</v>
      </c>
      <c r="K63" s="1">
        <f t="shared" si="0"/>
        <v>121.0621</v>
      </c>
      <c r="L63" s="1">
        <f t="shared" si="3"/>
        <v>-41.045920005880134</v>
      </c>
      <c r="M63" s="7">
        <v>75.096838240069687</v>
      </c>
      <c r="N63" s="1">
        <f t="shared" si="1"/>
        <v>109.8211</v>
      </c>
      <c r="O63" s="1">
        <f t="shared" si="4"/>
        <v>-34.724261759930314</v>
      </c>
      <c r="P63" s="7">
        <v>74.535263082433133</v>
      </c>
      <c r="Q63" s="1">
        <f t="shared" si="2"/>
        <v>100.4486</v>
      </c>
      <c r="R63" s="1">
        <f t="shared" si="5"/>
        <v>-25.913336917566866</v>
      </c>
      <c r="S63" s="1">
        <v>4</v>
      </c>
      <c r="V63" s="5">
        <v>192.16666666666666</v>
      </c>
      <c r="Y63" s="2">
        <v>1.59</v>
      </c>
      <c r="AB63" s="8" t="s">
        <v>29</v>
      </c>
      <c r="AC63" s="8"/>
      <c r="AD63" s="8"/>
      <c r="AE63" s="8" t="s">
        <v>29</v>
      </c>
    </row>
    <row r="64" spans="1:31" x14ac:dyDescent="0.2">
      <c r="A64">
        <v>8</v>
      </c>
      <c r="B64">
        <v>3</v>
      </c>
      <c r="C64" s="1">
        <v>8.0299999999999994</v>
      </c>
      <c r="D64" s="1" t="s">
        <v>317</v>
      </c>
      <c r="E64" s="6" t="s">
        <v>164</v>
      </c>
      <c r="F64" s="6">
        <v>1</v>
      </c>
      <c r="G64" s="3">
        <v>10</v>
      </c>
      <c r="H64" s="3">
        <v>73</v>
      </c>
      <c r="I64" s="3">
        <v>80</v>
      </c>
      <c r="J64" s="1">
        <v>92.073268477555928</v>
      </c>
      <c r="K64" s="1">
        <f t="shared" si="0"/>
        <v>121.0621</v>
      </c>
      <c r="L64" s="1">
        <f t="shared" si="3"/>
        <v>-28.988831522444073</v>
      </c>
      <c r="M64" s="7">
        <v>79.615286694328617</v>
      </c>
      <c r="N64" s="1">
        <f t="shared" si="1"/>
        <v>109.8211</v>
      </c>
      <c r="O64" s="1">
        <f t="shared" si="4"/>
        <v>-30.205813305671384</v>
      </c>
      <c r="P64" s="7">
        <v>86.861078143272294</v>
      </c>
      <c r="Q64" s="1">
        <f t="shared" si="2"/>
        <v>100.4486</v>
      </c>
      <c r="R64" s="1">
        <f t="shared" si="5"/>
        <v>-13.587521856727705</v>
      </c>
      <c r="S64" s="1">
        <f>4/3</f>
        <v>1.3333333333333333</v>
      </c>
      <c r="V64" s="5">
        <v>206</v>
      </c>
      <c r="Y64" s="2">
        <v>1.23</v>
      </c>
      <c r="AB64" s="8" t="s">
        <v>29</v>
      </c>
      <c r="AC64" s="8"/>
      <c r="AD64" s="8"/>
      <c r="AE64" s="8" t="s">
        <v>29</v>
      </c>
    </row>
    <row r="65" spans="1:31" x14ac:dyDescent="0.2">
      <c r="A65">
        <v>8</v>
      </c>
      <c r="B65">
        <v>4</v>
      </c>
      <c r="C65" s="1">
        <v>8.0399999999999991</v>
      </c>
      <c r="D65" s="1" t="s">
        <v>317</v>
      </c>
      <c r="E65" s="6" t="s">
        <v>168</v>
      </c>
      <c r="F65" s="6">
        <v>1</v>
      </c>
      <c r="G65" s="3">
        <v>12</v>
      </c>
      <c r="H65" s="3">
        <v>80</v>
      </c>
      <c r="I65" s="3">
        <v>85</v>
      </c>
      <c r="J65" s="1">
        <v>122.31487166259002</v>
      </c>
      <c r="K65" s="1">
        <f t="shared" si="0"/>
        <v>121.0621</v>
      </c>
      <c r="L65" s="1">
        <f t="shared" si="3"/>
        <v>1.2527716625900212</v>
      </c>
      <c r="M65" s="7">
        <v>109.69783968141451</v>
      </c>
      <c r="N65" s="1">
        <f t="shared" si="1"/>
        <v>109.8211</v>
      </c>
      <c r="O65" s="1">
        <f t="shared" si="4"/>
        <v>-0.12326031858549413</v>
      </c>
      <c r="P65" s="7">
        <v>111.01657351152451</v>
      </c>
      <c r="Q65" s="1">
        <f t="shared" si="2"/>
        <v>100.4486</v>
      </c>
      <c r="R65" s="1">
        <f t="shared" si="5"/>
        <v>10.567973511524514</v>
      </c>
      <c r="S65" s="1">
        <v>1.6666666666666667</v>
      </c>
      <c r="V65" s="5">
        <v>181.83333333333334</v>
      </c>
      <c r="Y65" s="2">
        <v>1.43</v>
      </c>
      <c r="AB65" s="8" t="s">
        <v>29</v>
      </c>
      <c r="AC65" s="8"/>
      <c r="AD65" s="8"/>
      <c r="AE65" s="8" t="s">
        <v>29</v>
      </c>
    </row>
    <row r="66" spans="1:31" x14ac:dyDescent="0.2">
      <c r="A66">
        <v>8</v>
      </c>
      <c r="B66">
        <v>5</v>
      </c>
      <c r="C66" s="1">
        <v>8.0500000000000007</v>
      </c>
      <c r="D66" s="1" t="s">
        <v>317</v>
      </c>
      <c r="E66" s="6" t="s">
        <v>170</v>
      </c>
      <c r="F66" s="6">
        <v>1</v>
      </c>
      <c r="G66" s="3">
        <v>12</v>
      </c>
      <c r="H66" s="3">
        <v>92</v>
      </c>
      <c r="I66" s="3">
        <v>92</v>
      </c>
      <c r="J66" s="1">
        <v>123.93576665382326</v>
      </c>
      <c r="K66" s="1">
        <f t="shared" si="0"/>
        <v>121.0621</v>
      </c>
      <c r="L66" s="1">
        <f t="shared" si="3"/>
        <v>2.873666653823264</v>
      </c>
      <c r="M66" s="7">
        <v>102.61002949953698</v>
      </c>
      <c r="N66" s="1">
        <f t="shared" si="1"/>
        <v>109.8211</v>
      </c>
      <c r="O66" s="1">
        <f t="shared" ref="O66:O129" si="6">M66-N66</f>
        <v>-7.2110705004630233</v>
      </c>
      <c r="P66" s="7">
        <v>88.864781890990656</v>
      </c>
      <c r="Q66" s="1">
        <f t="shared" si="2"/>
        <v>100.4486</v>
      </c>
      <c r="R66" s="1">
        <f t="shared" ref="R66:R129" si="7">P66-Q66</f>
        <v>-11.583818109009343</v>
      </c>
      <c r="S66" s="1">
        <v>2.6666666666666665</v>
      </c>
      <c r="V66" s="5">
        <v>230.66666666666666</v>
      </c>
      <c r="Y66" s="2">
        <v>1.3</v>
      </c>
      <c r="AB66" s="8" t="s">
        <v>29</v>
      </c>
      <c r="AC66" s="8"/>
      <c r="AD66" s="8"/>
      <c r="AE66" s="8" t="s">
        <v>29</v>
      </c>
    </row>
    <row r="67" spans="1:31" x14ac:dyDescent="0.2">
      <c r="A67">
        <v>8</v>
      </c>
      <c r="B67">
        <v>6</v>
      </c>
      <c r="C67" s="1">
        <v>8.06</v>
      </c>
      <c r="D67" s="1" t="s">
        <v>317</v>
      </c>
      <c r="E67" s="6" t="s">
        <v>57</v>
      </c>
      <c r="F67" s="9">
        <v>1</v>
      </c>
      <c r="G67" s="3">
        <v>15</v>
      </c>
      <c r="H67" s="3">
        <v>80</v>
      </c>
      <c r="I67" s="3">
        <v>85</v>
      </c>
      <c r="J67" s="1">
        <v>91.109165284640298</v>
      </c>
      <c r="K67" s="1">
        <f t="shared" ref="K67:K130" si="8">129.8605-1.0998*(A67)</f>
        <v>121.0621</v>
      </c>
      <c r="L67" s="1">
        <f t="shared" ref="L67:L130" si="9">J67-K67</f>
        <v>-29.952934715359703</v>
      </c>
      <c r="M67" s="7">
        <v>89.411885410269008</v>
      </c>
      <c r="N67" s="1">
        <f t="shared" ref="N67:N130" si="10">116.23502-0.80174*(A67)</f>
        <v>109.8211</v>
      </c>
      <c r="O67" s="1">
        <f t="shared" si="6"/>
        <v>-20.409214589730993</v>
      </c>
      <c r="P67" s="7">
        <v>82.565771372478522</v>
      </c>
      <c r="Q67" s="1">
        <f t="shared" ref="Q67:Q130" si="11">107.1334-0.8356*(A67)</f>
        <v>100.4486</v>
      </c>
      <c r="R67" s="1">
        <f t="shared" si="7"/>
        <v>-17.882828627521477</v>
      </c>
      <c r="S67" s="1">
        <v>3.3333333333333335</v>
      </c>
      <c r="V67" s="5">
        <v>180.66666666666666</v>
      </c>
      <c r="Y67" s="2">
        <v>1.1499999999999999</v>
      </c>
      <c r="AB67" s="8">
        <v>20.166666666666668</v>
      </c>
      <c r="AC67" s="8"/>
      <c r="AD67" s="8"/>
      <c r="AE67">
        <v>1.915</v>
      </c>
    </row>
    <row r="68" spans="1:31" x14ac:dyDescent="0.2">
      <c r="A68">
        <v>8</v>
      </c>
      <c r="B68">
        <v>7</v>
      </c>
      <c r="C68" s="1">
        <v>8.07</v>
      </c>
      <c r="D68" s="1" t="s">
        <v>319</v>
      </c>
      <c r="E68" s="6" t="s">
        <v>159</v>
      </c>
      <c r="F68" s="6">
        <v>2</v>
      </c>
      <c r="G68" s="3">
        <v>13</v>
      </c>
      <c r="H68" s="3">
        <v>85</v>
      </c>
      <c r="I68" s="3">
        <v>85</v>
      </c>
      <c r="J68" s="1">
        <v>120.37841466376572</v>
      </c>
      <c r="K68" s="1">
        <f t="shared" si="8"/>
        <v>121.0621</v>
      </c>
      <c r="L68" s="1">
        <f t="shared" si="9"/>
        <v>-0.68368533623427652</v>
      </c>
      <c r="M68" s="7">
        <v>87.142372287697768</v>
      </c>
      <c r="N68" s="1">
        <f t="shared" si="10"/>
        <v>109.8211</v>
      </c>
      <c r="O68" s="1">
        <f t="shared" si="6"/>
        <v>-22.678727712302233</v>
      </c>
      <c r="P68" s="7">
        <v>89.212535738573507</v>
      </c>
      <c r="Q68" s="1">
        <f t="shared" si="11"/>
        <v>100.4486</v>
      </c>
      <c r="R68" s="1">
        <f t="shared" si="7"/>
        <v>-11.236064261426492</v>
      </c>
      <c r="S68" s="1">
        <v>1.6666666666666667</v>
      </c>
      <c r="V68" s="5">
        <v>244.83333333333334</v>
      </c>
      <c r="Y68" s="2">
        <v>1.1499999999999999</v>
      </c>
      <c r="AB68" s="8">
        <v>71.933333333333323</v>
      </c>
      <c r="AC68" s="8"/>
      <c r="AD68" s="8"/>
      <c r="AE68">
        <v>1.97</v>
      </c>
    </row>
    <row r="69" spans="1:31" x14ac:dyDescent="0.2">
      <c r="A69">
        <v>8</v>
      </c>
      <c r="B69">
        <v>8</v>
      </c>
      <c r="C69" s="1">
        <v>8.08</v>
      </c>
      <c r="D69" s="1" t="s">
        <v>319</v>
      </c>
      <c r="E69" s="6" t="s">
        <v>162</v>
      </c>
      <c r="F69" s="6">
        <v>2</v>
      </c>
      <c r="G69" s="3">
        <v>6</v>
      </c>
      <c r="H69" s="3">
        <v>73</v>
      </c>
      <c r="I69" s="3">
        <v>80</v>
      </c>
      <c r="J69" s="1">
        <v>101.94070105942329</v>
      </c>
      <c r="K69" s="1">
        <f t="shared" si="8"/>
        <v>121.0621</v>
      </c>
      <c r="L69" s="1">
        <f t="shared" si="9"/>
        <v>-19.121398940576711</v>
      </c>
      <c r="M69" s="7">
        <v>90.983723823480958</v>
      </c>
      <c r="N69" s="1">
        <f t="shared" si="10"/>
        <v>109.8211</v>
      </c>
      <c r="O69" s="1">
        <f t="shared" si="6"/>
        <v>-18.837376176519044</v>
      </c>
      <c r="P69" s="7">
        <v>82.618479664674211</v>
      </c>
      <c r="Q69" s="1">
        <f t="shared" si="11"/>
        <v>100.4486</v>
      </c>
      <c r="R69" s="1">
        <f t="shared" si="7"/>
        <v>-17.830120335325788</v>
      </c>
      <c r="S69" s="1">
        <f>15/3</f>
        <v>5</v>
      </c>
      <c r="V69" s="5">
        <v>283</v>
      </c>
      <c r="Y69" s="2">
        <v>1.04</v>
      </c>
      <c r="AB69" s="8" t="s">
        <v>29</v>
      </c>
      <c r="AC69" s="8"/>
      <c r="AD69" s="8"/>
      <c r="AE69" s="8" t="s">
        <v>29</v>
      </c>
    </row>
    <row r="70" spans="1:31" x14ac:dyDescent="0.2">
      <c r="A70">
        <v>8</v>
      </c>
      <c r="B70">
        <v>9</v>
      </c>
      <c r="C70" s="1">
        <v>8.09</v>
      </c>
      <c r="D70" s="1" t="s">
        <v>315</v>
      </c>
      <c r="E70" s="9" t="s">
        <v>9</v>
      </c>
      <c r="F70" s="6">
        <v>2</v>
      </c>
      <c r="G70" s="3">
        <v>14</v>
      </c>
      <c r="H70" s="3">
        <v>122</v>
      </c>
      <c r="I70" s="3">
        <v>128</v>
      </c>
      <c r="J70" s="1">
        <v>113.71459494701008</v>
      </c>
      <c r="K70" s="1">
        <f t="shared" si="8"/>
        <v>121.0621</v>
      </c>
      <c r="L70" s="1">
        <f t="shared" si="9"/>
        <v>-7.3475050529899164</v>
      </c>
      <c r="M70" s="7">
        <v>124.34403007007253</v>
      </c>
      <c r="N70" s="1">
        <f t="shared" si="10"/>
        <v>109.8211</v>
      </c>
      <c r="O70" s="1">
        <f t="shared" si="6"/>
        <v>14.522930070072533</v>
      </c>
      <c r="P70" s="7">
        <v>109.08972060703871</v>
      </c>
      <c r="Q70" s="1">
        <f t="shared" si="11"/>
        <v>100.4486</v>
      </c>
      <c r="R70" s="1">
        <f t="shared" si="7"/>
        <v>8.6411206070387152</v>
      </c>
      <c r="S70" s="1">
        <v>10.333333333333334</v>
      </c>
      <c r="V70" s="5">
        <v>543.83333333333337</v>
      </c>
      <c r="Y70" s="2">
        <v>0.99500000000000011</v>
      </c>
      <c r="AB70" s="8">
        <v>23.033333333333331</v>
      </c>
      <c r="AC70" s="8"/>
      <c r="AD70" s="8"/>
      <c r="AE70">
        <v>1.55</v>
      </c>
    </row>
    <row r="71" spans="1:31" x14ac:dyDescent="0.2">
      <c r="A71">
        <v>8</v>
      </c>
      <c r="B71">
        <v>10</v>
      </c>
      <c r="C71" s="1">
        <v>8.1</v>
      </c>
      <c r="D71" s="1" t="s">
        <v>319</v>
      </c>
      <c r="E71" s="6" t="s">
        <v>169</v>
      </c>
      <c r="F71" s="6">
        <v>2</v>
      </c>
      <c r="G71" s="3">
        <v>4</v>
      </c>
      <c r="H71" s="3">
        <v>80</v>
      </c>
      <c r="I71" s="3">
        <v>85</v>
      </c>
      <c r="J71" s="1">
        <v>119.97098717729385</v>
      </c>
      <c r="K71" s="1">
        <f t="shared" si="8"/>
        <v>121.0621</v>
      </c>
      <c r="L71" s="1">
        <f t="shared" si="9"/>
        <v>-1.0911128227061511</v>
      </c>
      <c r="M71" s="7">
        <v>97.965814560734813</v>
      </c>
      <c r="N71" s="1">
        <f t="shared" si="10"/>
        <v>109.8211</v>
      </c>
      <c r="O71" s="1">
        <f t="shared" si="6"/>
        <v>-11.855285439265188</v>
      </c>
      <c r="P71" s="7">
        <v>72.392319398787194</v>
      </c>
      <c r="Q71" s="1">
        <f t="shared" si="11"/>
        <v>100.4486</v>
      </c>
      <c r="R71" s="1">
        <f t="shared" si="7"/>
        <v>-28.056280601212805</v>
      </c>
      <c r="S71" s="1">
        <v>5</v>
      </c>
      <c r="V71" s="5">
        <v>279.5</v>
      </c>
      <c r="Y71" s="2">
        <v>1.1200000000000001</v>
      </c>
      <c r="AB71" s="8">
        <v>5.3999999999999995</v>
      </c>
      <c r="AC71" s="8"/>
      <c r="AD71" s="8"/>
      <c r="AE71">
        <v>2.0299999999999998</v>
      </c>
    </row>
    <row r="72" spans="1:31" x14ac:dyDescent="0.2">
      <c r="A72">
        <v>8</v>
      </c>
      <c r="B72">
        <v>11</v>
      </c>
      <c r="C72" s="1">
        <v>8.11</v>
      </c>
      <c r="D72" s="1" t="s">
        <v>319</v>
      </c>
      <c r="E72" s="6" t="s">
        <v>173</v>
      </c>
      <c r="F72" s="6">
        <v>2</v>
      </c>
      <c r="G72" s="3">
        <v>13</v>
      </c>
      <c r="H72" s="3">
        <v>85</v>
      </c>
      <c r="I72" s="3">
        <v>85</v>
      </c>
      <c r="J72" s="1">
        <v>97.197977831938218</v>
      </c>
      <c r="K72" s="1">
        <f t="shared" si="8"/>
        <v>121.0621</v>
      </c>
      <c r="L72" s="1">
        <f t="shared" si="9"/>
        <v>-23.864122168061783</v>
      </c>
      <c r="M72" s="7">
        <v>106.02881511227525</v>
      </c>
      <c r="N72" s="1">
        <f t="shared" si="10"/>
        <v>109.8211</v>
      </c>
      <c r="O72" s="1">
        <f t="shared" si="6"/>
        <v>-3.7922848877247475</v>
      </c>
      <c r="P72" s="7">
        <v>107.24951964008768</v>
      </c>
      <c r="Q72" s="1">
        <f t="shared" si="11"/>
        <v>100.4486</v>
      </c>
      <c r="R72" s="1">
        <f t="shared" si="7"/>
        <v>6.8009196400876846</v>
      </c>
      <c r="S72" s="1">
        <v>1.3333333333333333</v>
      </c>
      <c r="V72" s="5">
        <v>162.83333333333334</v>
      </c>
      <c r="Y72" s="2">
        <v>0.79</v>
      </c>
      <c r="AB72" s="8">
        <v>70.3</v>
      </c>
      <c r="AC72" s="8"/>
      <c r="AD72" s="8"/>
      <c r="AE72">
        <v>1.65</v>
      </c>
    </row>
    <row r="73" spans="1:31" x14ac:dyDescent="0.2">
      <c r="A73">
        <v>8</v>
      </c>
      <c r="B73">
        <v>12</v>
      </c>
      <c r="C73" s="1">
        <v>8.1199999999999992</v>
      </c>
      <c r="D73" s="1" t="s">
        <v>319</v>
      </c>
      <c r="E73" s="6" t="s">
        <v>178</v>
      </c>
      <c r="F73" s="6">
        <v>2</v>
      </c>
      <c r="G73" s="3">
        <v>13</v>
      </c>
      <c r="H73" s="3">
        <v>80</v>
      </c>
      <c r="I73" s="3">
        <v>92</v>
      </c>
      <c r="J73" s="1">
        <v>104.9609914717045</v>
      </c>
      <c r="K73" s="1">
        <f t="shared" si="8"/>
        <v>121.0621</v>
      </c>
      <c r="L73" s="1">
        <f t="shared" si="9"/>
        <v>-16.101108528295498</v>
      </c>
      <c r="M73" s="7">
        <v>98.581567523620976</v>
      </c>
      <c r="N73" s="1">
        <f t="shared" si="10"/>
        <v>109.8211</v>
      </c>
      <c r="O73" s="1">
        <f t="shared" si="6"/>
        <v>-11.239532476379026</v>
      </c>
      <c r="P73" s="7">
        <v>78.737147825144262</v>
      </c>
      <c r="Q73" s="1">
        <f t="shared" si="11"/>
        <v>100.4486</v>
      </c>
      <c r="R73" s="1">
        <f t="shared" si="7"/>
        <v>-21.711452174855737</v>
      </c>
      <c r="S73" s="1">
        <v>1</v>
      </c>
      <c r="V73" s="5">
        <v>111.16666666666667</v>
      </c>
      <c r="Y73" s="2">
        <v>0.9</v>
      </c>
      <c r="AB73" s="8">
        <v>1.7333333333333332</v>
      </c>
      <c r="AC73" s="8"/>
      <c r="AD73" s="8"/>
      <c r="AE73">
        <v>2.12</v>
      </c>
    </row>
    <row r="74" spans="1:31" x14ac:dyDescent="0.2">
      <c r="A74">
        <v>9</v>
      </c>
      <c r="B74">
        <v>1</v>
      </c>
      <c r="C74" s="1">
        <v>9.01</v>
      </c>
      <c r="D74" s="1" t="s">
        <v>317</v>
      </c>
      <c r="E74" s="6" t="s">
        <v>180</v>
      </c>
      <c r="F74" s="6">
        <v>1</v>
      </c>
      <c r="G74" s="3">
        <v>12</v>
      </c>
      <c r="H74" s="3">
        <v>85</v>
      </c>
      <c r="I74" s="3">
        <v>92</v>
      </c>
      <c r="J74" s="7" t="s">
        <v>29</v>
      </c>
      <c r="K74" s="1">
        <f t="shared" si="8"/>
        <v>119.9623</v>
      </c>
      <c r="L74" s="7" t="s">
        <v>29</v>
      </c>
      <c r="M74" s="7" t="s">
        <v>29</v>
      </c>
      <c r="N74" s="1">
        <f t="shared" si="10"/>
        <v>109.01936000000001</v>
      </c>
      <c r="O74" s="7" t="s">
        <v>29</v>
      </c>
      <c r="P74" s="7" t="s">
        <v>29</v>
      </c>
      <c r="Q74" s="1">
        <f t="shared" si="11"/>
        <v>99.613</v>
      </c>
      <c r="R74" s="7" t="s">
        <v>29</v>
      </c>
      <c r="S74" s="1">
        <v>2.3333333333333335</v>
      </c>
      <c r="V74" s="5">
        <v>189.33333333333334</v>
      </c>
      <c r="Y74" s="2">
        <v>1.67</v>
      </c>
      <c r="AB74" s="8">
        <v>1.5</v>
      </c>
      <c r="AC74" s="8"/>
      <c r="AD74" s="8"/>
      <c r="AE74">
        <v>2.1</v>
      </c>
    </row>
    <row r="75" spans="1:31" s="16" customFormat="1" x14ac:dyDescent="0.2">
      <c r="A75" s="16">
        <v>9</v>
      </c>
      <c r="B75" s="16">
        <v>2</v>
      </c>
      <c r="C75" s="17">
        <v>9.02</v>
      </c>
      <c r="D75" s="17" t="s">
        <v>316</v>
      </c>
      <c r="E75" s="18" t="s">
        <v>11</v>
      </c>
      <c r="F75" s="18">
        <v>1</v>
      </c>
      <c r="G75" s="19">
        <v>13</v>
      </c>
      <c r="H75" s="19">
        <v>58</v>
      </c>
      <c r="I75" s="19">
        <v>65</v>
      </c>
      <c r="J75" s="20" t="s">
        <v>29</v>
      </c>
      <c r="K75" s="17">
        <f t="shared" si="8"/>
        <v>119.9623</v>
      </c>
      <c r="L75" s="20" t="s">
        <v>29</v>
      </c>
      <c r="M75" s="20" t="s">
        <v>29</v>
      </c>
      <c r="N75" s="1">
        <f t="shared" si="10"/>
        <v>109.01936000000001</v>
      </c>
      <c r="O75" s="7" t="s">
        <v>29</v>
      </c>
      <c r="P75" s="20" t="s">
        <v>29</v>
      </c>
      <c r="Q75" s="1">
        <f t="shared" si="11"/>
        <v>99.613</v>
      </c>
      <c r="R75" s="7" t="s">
        <v>29</v>
      </c>
      <c r="S75" s="17">
        <v>0</v>
      </c>
      <c r="T75" s="17"/>
      <c r="U75" s="17"/>
      <c r="V75" s="21">
        <v>233.16666666666666</v>
      </c>
      <c r="W75" s="17"/>
      <c r="X75" s="17"/>
      <c r="Y75" s="22">
        <v>0.51</v>
      </c>
      <c r="Z75" s="22"/>
      <c r="AA75" s="22"/>
      <c r="AB75" s="23">
        <v>209.36666666666667</v>
      </c>
      <c r="AC75" s="23"/>
      <c r="AD75" s="23"/>
      <c r="AE75" s="16">
        <v>1.63</v>
      </c>
    </row>
    <row r="76" spans="1:31" x14ac:dyDescent="0.2">
      <c r="A76">
        <v>9</v>
      </c>
      <c r="B76">
        <v>3</v>
      </c>
      <c r="C76" s="1">
        <v>9.0299999999999994</v>
      </c>
      <c r="D76" s="1" t="s">
        <v>317</v>
      </c>
      <c r="E76" s="6" t="s">
        <v>131</v>
      </c>
      <c r="F76" s="6">
        <v>1</v>
      </c>
      <c r="G76" s="3">
        <v>2</v>
      </c>
      <c r="H76" s="3">
        <v>85</v>
      </c>
      <c r="I76" s="3">
        <v>92</v>
      </c>
      <c r="J76" s="7" t="s">
        <v>29</v>
      </c>
      <c r="K76" s="1">
        <f t="shared" si="8"/>
        <v>119.9623</v>
      </c>
      <c r="L76" s="7" t="s">
        <v>29</v>
      </c>
      <c r="M76" s="7" t="s">
        <v>29</v>
      </c>
      <c r="N76" s="1">
        <f t="shared" si="10"/>
        <v>109.01936000000001</v>
      </c>
      <c r="O76" s="7" t="s">
        <v>29</v>
      </c>
      <c r="P76" s="7" t="s">
        <v>29</v>
      </c>
      <c r="Q76" s="1">
        <f t="shared" si="11"/>
        <v>99.613</v>
      </c>
      <c r="R76" s="7" t="s">
        <v>29</v>
      </c>
      <c r="S76" s="1">
        <v>3.5</v>
      </c>
      <c r="V76" s="5">
        <v>232.25</v>
      </c>
      <c r="Y76" s="2">
        <v>1.37</v>
      </c>
      <c r="AB76" s="8" t="s">
        <v>29</v>
      </c>
      <c r="AC76" s="8"/>
      <c r="AD76" s="8"/>
      <c r="AE76" s="8" t="s">
        <v>29</v>
      </c>
    </row>
    <row r="77" spans="1:31" x14ac:dyDescent="0.2">
      <c r="A77">
        <v>9</v>
      </c>
      <c r="B77">
        <v>4</v>
      </c>
      <c r="C77" s="1">
        <v>9.0399999999999991</v>
      </c>
      <c r="D77" s="1" t="s">
        <v>317</v>
      </c>
      <c r="E77" s="6" t="s">
        <v>186</v>
      </c>
      <c r="F77" s="6">
        <v>1</v>
      </c>
      <c r="G77" s="3">
        <v>5</v>
      </c>
      <c r="H77" s="3">
        <v>85</v>
      </c>
      <c r="I77" s="3">
        <v>92</v>
      </c>
      <c r="J77" s="7" t="s">
        <v>29</v>
      </c>
      <c r="K77" s="1">
        <f t="shared" si="8"/>
        <v>119.9623</v>
      </c>
      <c r="L77" s="7" t="s">
        <v>29</v>
      </c>
      <c r="M77" s="7" t="s">
        <v>29</v>
      </c>
      <c r="N77" s="1">
        <f t="shared" si="10"/>
        <v>109.01936000000001</v>
      </c>
      <c r="O77" s="7" t="s">
        <v>29</v>
      </c>
      <c r="P77" s="7" t="s">
        <v>29</v>
      </c>
      <c r="Q77" s="1">
        <f t="shared" si="11"/>
        <v>99.613</v>
      </c>
      <c r="R77" s="7" t="s">
        <v>29</v>
      </c>
      <c r="S77" s="1">
        <v>3.3333333333333335</v>
      </c>
      <c r="V77" s="5">
        <v>231</v>
      </c>
      <c r="Y77" s="2">
        <v>1.46</v>
      </c>
      <c r="AB77" s="8">
        <v>0.16666666666666666</v>
      </c>
      <c r="AC77" s="8"/>
      <c r="AD77" s="8"/>
      <c r="AE77">
        <v>2.27</v>
      </c>
    </row>
    <row r="78" spans="1:31" x14ac:dyDescent="0.2">
      <c r="A78">
        <v>9</v>
      </c>
      <c r="B78">
        <v>5</v>
      </c>
      <c r="C78" s="1">
        <v>9.0500000000000007</v>
      </c>
      <c r="D78" s="1" t="s">
        <v>317</v>
      </c>
      <c r="E78" s="6" t="s">
        <v>189</v>
      </c>
      <c r="F78" s="6">
        <v>1</v>
      </c>
      <c r="G78" s="3">
        <v>10</v>
      </c>
      <c r="H78" s="3">
        <v>80</v>
      </c>
      <c r="I78" s="3">
        <v>85</v>
      </c>
      <c r="J78" s="7" t="s">
        <v>29</v>
      </c>
      <c r="K78" s="1">
        <f t="shared" si="8"/>
        <v>119.9623</v>
      </c>
      <c r="L78" s="7" t="s">
        <v>29</v>
      </c>
      <c r="M78" s="7" t="s">
        <v>29</v>
      </c>
      <c r="N78" s="1">
        <f t="shared" si="10"/>
        <v>109.01936000000001</v>
      </c>
      <c r="O78" s="7" t="s">
        <v>29</v>
      </c>
      <c r="P78" s="7" t="s">
        <v>29</v>
      </c>
      <c r="Q78" s="1">
        <f t="shared" si="11"/>
        <v>99.613</v>
      </c>
      <c r="R78" s="7" t="s">
        <v>29</v>
      </c>
      <c r="S78" s="1">
        <v>2.3333333333333335</v>
      </c>
      <c r="V78" s="5">
        <v>141.66666666666666</v>
      </c>
      <c r="Y78" s="2">
        <v>1.3</v>
      </c>
      <c r="AB78" s="8">
        <v>7.4000000000000012</v>
      </c>
      <c r="AC78" s="8"/>
      <c r="AD78" s="8"/>
      <c r="AE78">
        <v>2.12</v>
      </c>
    </row>
    <row r="79" spans="1:31" x14ac:dyDescent="0.2">
      <c r="A79">
        <v>9</v>
      </c>
      <c r="B79">
        <v>6</v>
      </c>
      <c r="C79" s="1">
        <v>9.06</v>
      </c>
      <c r="D79" s="1" t="s">
        <v>317</v>
      </c>
      <c r="E79" s="6" t="s">
        <v>191</v>
      </c>
      <c r="F79" s="9">
        <v>1</v>
      </c>
      <c r="G79" s="3">
        <v>10</v>
      </c>
      <c r="H79" s="3">
        <v>80</v>
      </c>
      <c r="I79" s="3">
        <v>85</v>
      </c>
      <c r="J79" s="7" t="s">
        <v>29</v>
      </c>
      <c r="K79" s="1">
        <f t="shared" si="8"/>
        <v>119.9623</v>
      </c>
      <c r="L79" s="7" t="s">
        <v>29</v>
      </c>
      <c r="M79" s="7" t="s">
        <v>29</v>
      </c>
      <c r="N79" s="1">
        <f t="shared" si="10"/>
        <v>109.01936000000001</v>
      </c>
      <c r="O79" s="7" t="s">
        <v>29</v>
      </c>
      <c r="P79" s="7" t="s">
        <v>29</v>
      </c>
      <c r="Q79" s="1">
        <f t="shared" si="11"/>
        <v>99.613</v>
      </c>
      <c r="R79" s="7" t="s">
        <v>29</v>
      </c>
      <c r="S79" s="1">
        <v>3.6666666666666665</v>
      </c>
      <c r="V79" s="5">
        <v>281.5</v>
      </c>
      <c r="Y79" s="2">
        <v>0.94</v>
      </c>
      <c r="AB79" s="8" t="s">
        <v>29</v>
      </c>
      <c r="AC79" s="8"/>
      <c r="AD79" s="8"/>
      <c r="AE79" s="8" t="s">
        <v>29</v>
      </c>
    </row>
    <row r="80" spans="1:31" x14ac:dyDescent="0.2">
      <c r="A80">
        <v>9</v>
      </c>
      <c r="B80">
        <v>7</v>
      </c>
      <c r="C80" s="1">
        <v>9.07</v>
      </c>
      <c r="D80" s="1" t="s">
        <v>319</v>
      </c>
      <c r="E80" s="6" t="s">
        <v>51</v>
      </c>
      <c r="F80" s="6">
        <v>2</v>
      </c>
      <c r="G80" s="3">
        <v>13</v>
      </c>
      <c r="H80" s="3">
        <v>85</v>
      </c>
      <c r="I80" s="3">
        <v>85</v>
      </c>
      <c r="J80" s="7" t="s">
        <v>29</v>
      </c>
      <c r="K80" s="1">
        <f t="shared" si="8"/>
        <v>119.9623</v>
      </c>
      <c r="L80" s="7" t="s">
        <v>29</v>
      </c>
      <c r="M80" s="7" t="s">
        <v>29</v>
      </c>
      <c r="N80" s="1">
        <f t="shared" si="10"/>
        <v>109.01936000000001</v>
      </c>
      <c r="O80" s="7" t="s">
        <v>29</v>
      </c>
      <c r="P80" s="7" t="s">
        <v>29</v>
      </c>
      <c r="Q80" s="1">
        <f t="shared" si="11"/>
        <v>99.613</v>
      </c>
      <c r="R80" s="7" t="s">
        <v>29</v>
      </c>
      <c r="S80" s="1">
        <v>3</v>
      </c>
      <c r="V80" s="5">
        <v>238.66666666666666</v>
      </c>
      <c r="Y80" s="2">
        <v>1.29</v>
      </c>
      <c r="AB80" s="8">
        <v>1.0666666666666664</v>
      </c>
      <c r="AC80" s="8"/>
      <c r="AD80" s="8"/>
      <c r="AE80">
        <v>3.78</v>
      </c>
    </row>
    <row r="81" spans="1:31" x14ac:dyDescent="0.2">
      <c r="A81">
        <v>9</v>
      </c>
      <c r="B81">
        <v>8</v>
      </c>
      <c r="C81" s="1">
        <v>9.08</v>
      </c>
      <c r="D81" s="1" t="s">
        <v>319</v>
      </c>
      <c r="E81" s="6" t="s">
        <v>183</v>
      </c>
      <c r="F81" s="6">
        <v>2</v>
      </c>
      <c r="G81" s="3">
        <v>15</v>
      </c>
      <c r="H81" s="3">
        <v>85</v>
      </c>
      <c r="I81" s="3">
        <v>92</v>
      </c>
      <c r="J81" s="7" t="s">
        <v>29</v>
      </c>
      <c r="K81" s="1">
        <f t="shared" si="8"/>
        <v>119.9623</v>
      </c>
      <c r="L81" s="7" t="s">
        <v>29</v>
      </c>
      <c r="M81" s="7" t="s">
        <v>29</v>
      </c>
      <c r="N81" s="1">
        <f t="shared" si="10"/>
        <v>109.01936000000001</v>
      </c>
      <c r="O81" s="7" t="s">
        <v>29</v>
      </c>
      <c r="P81" s="7" t="s">
        <v>29</v>
      </c>
      <c r="Q81" s="1">
        <f t="shared" si="11"/>
        <v>99.613</v>
      </c>
      <c r="R81" s="7" t="s">
        <v>29</v>
      </c>
      <c r="S81" s="1">
        <v>1</v>
      </c>
      <c r="V81" s="5">
        <v>257.16666666666669</v>
      </c>
      <c r="Y81" s="2">
        <v>0.94</v>
      </c>
      <c r="AB81" s="8">
        <v>6.6333333333333329</v>
      </c>
      <c r="AC81" s="8"/>
      <c r="AD81" s="8"/>
      <c r="AE81">
        <v>2.3199999999999998</v>
      </c>
    </row>
    <row r="82" spans="1:31" s="16" customFormat="1" x14ac:dyDescent="0.2">
      <c r="A82" s="16">
        <v>9</v>
      </c>
      <c r="B82" s="16">
        <v>9</v>
      </c>
      <c r="C82" s="17">
        <v>9.09</v>
      </c>
      <c r="D82" s="17" t="s">
        <v>316</v>
      </c>
      <c r="E82" s="18" t="s">
        <v>11</v>
      </c>
      <c r="F82" s="18">
        <v>2</v>
      </c>
      <c r="G82" s="19">
        <v>13</v>
      </c>
      <c r="H82" s="19">
        <v>58</v>
      </c>
      <c r="I82" s="19">
        <v>65</v>
      </c>
      <c r="J82" s="20" t="s">
        <v>29</v>
      </c>
      <c r="K82" s="17">
        <f t="shared" si="8"/>
        <v>119.9623</v>
      </c>
      <c r="L82" s="20" t="s">
        <v>29</v>
      </c>
      <c r="M82" s="20" t="s">
        <v>29</v>
      </c>
      <c r="N82" s="1">
        <f t="shared" si="10"/>
        <v>109.01936000000001</v>
      </c>
      <c r="O82" s="7" t="s">
        <v>29</v>
      </c>
      <c r="P82" s="20" t="s">
        <v>29</v>
      </c>
      <c r="Q82" s="1">
        <f t="shared" si="11"/>
        <v>99.613</v>
      </c>
      <c r="R82" s="7" t="s">
        <v>29</v>
      </c>
      <c r="S82" s="17">
        <v>0</v>
      </c>
      <c r="T82" s="17"/>
      <c r="U82" s="17"/>
      <c r="V82" s="21">
        <v>225.16666666666666</v>
      </c>
      <c r="W82" s="17"/>
      <c r="X82" s="17"/>
      <c r="Y82" s="22">
        <v>0.38</v>
      </c>
      <c r="Z82" s="22"/>
      <c r="AA82" s="22"/>
      <c r="AB82" s="23">
        <v>211.63333333333333</v>
      </c>
      <c r="AC82" s="23"/>
      <c r="AD82" s="23"/>
      <c r="AE82" s="16">
        <v>1.42</v>
      </c>
    </row>
    <row r="83" spans="1:31" x14ac:dyDescent="0.2">
      <c r="A83">
        <v>9</v>
      </c>
      <c r="B83">
        <v>10</v>
      </c>
      <c r="C83" s="1">
        <v>9.1</v>
      </c>
      <c r="D83" s="1" t="s">
        <v>319</v>
      </c>
      <c r="E83" s="6" t="s">
        <v>188</v>
      </c>
      <c r="F83" s="6">
        <v>2</v>
      </c>
      <c r="G83" s="3">
        <v>9</v>
      </c>
      <c r="H83" s="3">
        <v>85</v>
      </c>
      <c r="I83" s="3">
        <v>92</v>
      </c>
      <c r="J83" s="7" t="s">
        <v>29</v>
      </c>
      <c r="K83" s="1">
        <f t="shared" si="8"/>
        <v>119.9623</v>
      </c>
      <c r="L83" s="7" t="s">
        <v>29</v>
      </c>
      <c r="M83" s="7" t="s">
        <v>29</v>
      </c>
      <c r="N83" s="1">
        <f t="shared" si="10"/>
        <v>109.01936000000001</v>
      </c>
      <c r="O83" s="7" t="s">
        <v>29</v>
      </c>
      <c r="P83" s="7" t="s">
        <v>29</v>
      </c>
      <c r="Q83" s="1">
        <f t="shared" si="11"/>
        <v>99.613</v>
      </c>
      <c r="R83" s="7" t="s">
        <v>29</v>
      </c>
      <c r="S83" s="1">
        <v>3.3333333333333335</v>
      </c>
      <c r="V83" s="5">
        <v>103.66666666666667</v>
      </c>
      <c r="Y83" s="2">
        <v>1.0900000000000001</v>
      </c>
      <c r="AB83" s="8" t="s">
        <v>29</v>
      </c>
      <c r="AC83" s="8"/>
      <c r="AD83" s="8"/>
      <c r="AE83" s="8" t="s">
        <v>29</v>
      </c>
    </row>
    <row r="84" spans="1:31" x14ac:dyDescent="0.2">
      <c r="A84">
        <v>9</v>
      </c>
      <c r="B84">
        <v>11</v>
      </c>
      <c r="C84" s="1">
        <v>9.11</v>
      </c>
      <c r="D84" s="1" t="s">
        <v>319</v>
      </c>
      <c r="E84" s="6" t="s">
        <v>190</v>
      </c>
      <c r="F84" s="6">
        <v>2</v>
      </c>
      <c r="G84" s="3">
        <v>12</v>
      </c>
      <c r="H84" s="3">
        <v>80</v>
      </c>
      <c r="I84" s="3">
        <v>80</v>
      </c>
      <c r="J84" s="7" t="s">
        <v>29</v>
      </c>
      <c r="K84" s="1">
        <f t="shared" si="8"/>
        <v>119.9623</v>
      </c>
      <c r="L84" s="7" t="s">
        <v>29</v>
      </c>
      <c r="M84" s="7" t="s">
        <v>29</v>
      </c>
      <c r="N84" s="1">
        <f t="shared" si="10"/>
        <v>109.01936000000001</v>
      </c>
      <c r="O84" s="7" t="s">
        <v>29</v>
      </c>
      <c r="P84" s="7" t="s">
        <v>29</v>
      </c>
      <c r="Q84" s="1">
        <f t="shared" si="11"/>
        <v>99.613</v>
      </c>
      <c r="R84" s="7" t="s">
        <v>29</v>
      </c>
      <c r="S84" s="1">
        <f>1/3</f>
        <v>0.33333333333333331</v>
      </c>
      <c r="V84" s="5">
        <v>220.5</v>
      </c>
      <c r="Y84" s="2">
        <v>0.69</v>
      </c>
      <c r="AB84" s="8">
        <v>37.066666666666663</v>
      </c>
      <c r="AC84" s="8"/>
      <c r="AD84" s="8"/>
      <c r="AE84">
        <v>1.88</v>
      </c>
    </row>
    <row r="85" spans="1:31" x14ac:dyDescent="0.2">
      <c r="A85">
        <v>9</v>
      </c>
      <c r="B85">
        <v>12</v>
      </c>
      <c r="C85" s="1">
        <v>9.1199999999999992</v>
      </c>
      <c r="D85" s="1" t="s">
        <v>319</v>
      </c>
      <c r="E85" s="6" t="s">
        <v>193</v>
      </c>
      <c r="F85" s="6">
        <v>2</v>
      </c>
      <c r="G85" s="3">
        <v>13</v>
      </c>
      <c r="H85" s="3">
        <v>80</v>
      </c>
      <c r="I85" s="3">
        <v>80</v>
      </c>
      <c r="J85" s="7" t="s">
        <v>29</v>
      </c>
      <c r="K85" s="1">
        <f t="shared" si="8"/>
        <v>119.9623</v>
      </c>
      <c r="L85" s="7" t="s">
        <v>29</v>
      </c>
      <c r="M85" s="7" t="s">
        <v>29</v>
      </c>
      <c r="N85" s="1">
        <f t="shared" si="10"/>
        <v>109.01936000000001</v>
      </c>
      <c r="O85" s="7" t="s">
        <v>29</v>
      </c>
      <c r="P85" s="7" t="s">
        <v>29</v>
      </c>
      <c r="Q85" s="1">
        <f t="shared" si="11"/>
        <v>99.613</v>
      </c>
      <c r="R85" s="7" t="s">
        <v>29</v>
      </c>
      <c r="S85" s="1">
        <f>2/3</f>
        <v>0.66666666666666663</v>
      </c>
      <c r="V85" s="5">
        <v>184</v>
      </c>
      <c r="Y85" s="2">
        <v>0.81</v>
      </c>
      <c r="AB85" s="8">
        <v>75.2</v>
      </c>
      <c r="AC85" s="8"/>
      <c r="AD85" s="8"/>
      <c r="AE85">
        <v>1.86</v>
      </c>
    </row>
    <row r="86" spans="1:31" x14ac:dyDescent="0.2">
      <c r="A86">
        <v>10</v>
      </c>
      <c r="B86">
        <v>1</v>
      </c>
      <c r="C86" s="1">
        <v>10.01</v>
      </c>
      <c r="D86" s="1" t="s">
        <v>317</v>
      </c>
      <c r="E86" s="6" t="s">
        <v>194</v>
      </c>
      <c r="F86" s="6">
        <v>1</v>
      </c>
      <c r="G86" s="3">
        <v>12</v>
      </c>
      <c r="H86" s="3">
        <v>80</v>
      </c>
      <c r="I86" s="3">
        <v>85</v>
      </c>
      <c r="J86" s="1">
        <v>77.723924716866151</v>
      </c>
      <c r="K86" s="1">
        <f t="shared" si="8"/>
        <v>118.8625</v>
      </c>
      <c r="L86" s="1">
        <f t="shared" si="9"/>
        <v>-41.138575283133846</v>
      </c>
      <c r="M86" s="7">
        <v>57.97088439403273</v>
      </c>
      <c r="N86" s="1">
        <f t="shared" si="10"/>
        <v>108.21762000000001</v>
      </c>
      <c r="O86" s="1">
        <f t="shared" si="6"/>
        <v>-50.246735605967281</v>
      </c>
      <c r="P86" s="7">
        <v>69.71449893148835</v>
      </c>
      <c r="Q86" s="1">
        <f t="shared" si="11"/>
        <v>98.7774</v>
      </c>
      <c r="R86" s="1">
        <f t="shared" si="7"/>
        <v>-29.06290106851165</v>
      </c>
      <c r="S86" s="1">
        <v>3.3333333333333335</v>
      </c>
      <c r="V86" s="5">
        <v>181.83333333333334</v>
      </c>
      <c r="Y86" s="2">
        <v>1.66</v>
      </c>
      <c r="AB86" s="8" t="s">
        <v>29</v>
      </c>
      <c r="AC86" s="8"/>
      <c r="AD86" s="8"/>
      <c r="AE86" s="8" t="s">
        <v>29</v>
      </c>
    </row>
    <row r="87" spans="1:31" x14ac:dyDescent="0.2">
      <c r="A87">
        <v>10</v>
      </c>
      <c r="B87">
        <v>2</v>
      </c>
      <c r="C87" s="1">
        <v>10.02</v>
      </c>
      <c r="D87" s="1" t="s">
        <v>317</v>
      </c>
      <c r="E87" s="6" t="s">
        <v>198</v>
      </c>
      <c r="F87" s="6">
        <v>1</v>
      </c>
      <c r="G87" s="3">
        <v>6</v>
      </c>
      <c r="H87" s="3">
        <v>80</v>
      </c>
      <c r="I87" s="3">
        <v>85</v>
      </c>
      <c r="J87" s="1">
        <v>103.96664177169299</v>
      </c>
      <c r="K87" s="1">
        <f t="shared" si="8"/>
        <v>118.8625</v>
      </c>
      <c r="L87" s="1">
        <f t="shared" si="9"/>
        <v>-14.895858228307006</v>
      </c>
      <c r="M87" s="7">
        <v>89.952128617745316</v>
      </c>
      <c r="N87" s="1">
        <f t="shared" si="10"/>
        <v>108.21762000000001</v>
      </c>
      <c r="O87" s="1">
        <f t="shared" si="6"/>
        <v>-18.265491382254694</v>
      </c>
      <c r="P87" s="7">
        <v>77.584591608600761</v>
      </c>
      <c r="Q87" s="1">
        <f t="shared" si="11"/>
        <v>98.7774</v>
      </c>
      <c r="R87" s="1">
        <f t="shared" si="7"/>
        <v>-21.19280839139924</v>
      </c>
      <c r="S87" s="1">
        <v>3.3333333333333335</v>
      </c>
      <c r="V87" s="5">
        <v>207</v>
      </c>
      <c r="Y87" s="2">
        <v>1</v>
      </c>
      <c r="AB87" s="8">
        <v>30.666666666666668</v>
      </c>
      <c r="AC87" s="8"/>
      <c r="AD87" s="8"/>
      <c r="AE87">
        <v>1.81</v>
      </c>
    </row>
    <row r="88" spans="1:31" x14ac:dyDescent="0.2">
      <c r="A88">
        <v>10</v>
      </c>
      <c r="B88">
        <v>3</v>
      </c>
      <c r="C88" s="1">
        <v>10.029999999999999</v>
      </c>
      <c r="D88" s="1" t="s">
        <v>317</v>
      </c>
      <c r="E88" s="6" t="s">
        <v>115</v>
      </c>
      <c r="F88" s="6">
        <v>1</v>
      </c>
      <c r="G88" s="3">
        <v>12</v>
      </c>
      <c r="H88" s="3">
        <v>85</v>
      </c>
      <c r="I88" s="3">
        <v>92</v>
      </c>
      <c r="J88" s="1">
        <v>105.30494597706651</v>
      </c>
      <c r="K88" s="1">
        <f t="shared" si="8"/>
        <v>118.8625</v>
      </c>
      <c r="L88" s="1">
        <f t="shared" si="9"/>
        <v>-13.557554022933488</v>
      </c>
      <c r="M88" s="7">
        <v>93.508558144991781</v>
      </c>
      <c r="N88" s="1">
        <f t="shared" si="10"/>
        <v>108.21762000000001</v>
      </c>
      <c r="O88" s="1">
        <f t="shared" si="6"/>
        <v>-14.70906185500823</v>
      </c>
      <c r="P88" s="7">
        <v>92.690292006851294</v>
      </c>
      <c r="Q88" s="1">
        <f t="shared" si="11"/>
        <v>98.7774</v>
      </c>
      <c r="R88" s="1">
        <f t="shared" si="7"/>
        <v>-6.087107993148706</v>
      </c>
      <c r="S88" s="1">
        <v>2.3333333333333335</v>
      </c>
      <c r="V88" s="5">
        <v>205.83333333333334</v>
      </c>
      <c r="Y88" s="2">
        <v>1.37</v>
      </c>
      <c r="AB88" s="8">
        <v>1.0999999999999996</v>
      </c>
      <c r="AC88" s="8"/>
      <c r="AD88" s="8"/>
      <c r="AE88">
        <v>2.2799999999999998</v>
      </c>
    </row>
    <row r="89" spans="1:31" x14ac:dyDescent="0.2">
      <c r="A89">
        <v>10</v>
      </c>
      <c r="B89">
        <v>4</v>
      </c>
      <c r="C89" s="1">
        <v>10.039999999999999</v>
      </c>
      <c r="D89" s="1" t="s">
        <v>315</v>
      </c>
      <c r="E89" s="9" t="s">
        <v>9</v>
      </c>
      <c r="F89" s="6">
        <v>1</v>
      </c>
      <c r="G89" s="3">
        <v>13</v>
      </c>
      <c r="H89" s="3">
        <v>114</v>
      </c>
      <c r="I89" s="3">
        <v>122</v>
      </c>
      <c r="J89" s="1">
        <v>91.320085695359978</v>
      </c>
      <c r="K89" s="1">
        <f t="shared" si="8"/>
        <v>118.8625</v>
      </c>
      <c r="L89" s="1">
        <f t="shared" si="9"/>
        <v>-27.542414304640019</v>
      </c>
      <c r="M89" s="7">
        <v>95.30572729627599</v>
      </c>
      <c r="N89" s="1">
        <f t="shared" si="10"/>
        <v>108.21762000000001</v>
      </c>
      <c r="O89" s="1">
        <f t="shared" si="6"/>
        <v>-12.911892703724021</v>
      </c>
      <c r="P89" s="7">
        <v>87.398230281383547</v>
      </c>
      <c r="Q89" s="1">
        <f t="shared" si="11"/>
        <v>98.7774</v>
      </c>
      <c r="R89" s="1">
        <f t="shared" si="7"/>
        <v>-11.379169718616453</v>
      </c>
      <c r="S89" s="1">
        <v>11.333333333333334</v>
      </c>
      <c r="V89" s="5">
        <v>311.5</v>
      </c>
      <c r="Y89" s="2">
        <v>1.29</v>
      </c>
      <c r="AB89" s="8">
        <v>10.833333333333334</v>
      </c>
      <c r="AC89" s="8"/>
      <c r="AD89" s="8"/>
      <c r="AE89">
        <v>1.77</v>
      </c>
    </row>
    <row r="90" spans="1:31" x14ac:dyDescent="0.2">
      <c r="A90">
        <v>10</v>
      </c>
      <c r="B90">
        <v>5</v>
      </c>
      <c r="C90" s="1">
        <v>10.050000000000001</v>
      </c>
      <c r="D90" s="1" t="s">
        <v>317</v>
      </c>
      <c r="E90" s="6" t="s">
        <v>152</v>
      </c>
      <c r="F90" s="6">
        <v>1</v>
      </c>
      <c r="G90" s="3">
        <v>8</v>
      </c>
      <c r="H90" s="3">
        <v>80</v>
      </c>
      <c r="I90" s="3">
        <v>80</v>
      </c>
      <c r="J90" s="1">
        <v>131.55245536616104</v>
      </c>
      <c r="K90" s="1">
        <f t="shared" si="8"/>
        <v>118.8625</v>
      </c>
      <c r="L90" s="1">
        <f t="shared" si="9"/>
        <v>12.689955366161044</v>
      </c>
      <c r="M90" s="7">
        <v>100.32934609783261</v>
      </c>
      <c r="N90" s="1">
        <f t="shared" si="10"/>
        <v>108.21762000000001</v>
      </c>
      <c r="O90" s="1">
        <f t="shared" si="6"/>
        <v>-7.8882739021673984</v>
      </c>
      <c r="P90" s="7">
        <v>111.54150227446804</v>
      </c>
      <c r="Q90" s="1">
        <f t="shared" si="11"/>
        <v>98.7774</v>
      </c>
      <c r="R90" s="1">
        <f t="shared" si="7"/>
        <v>12.764102274468044</v>
      </c>
      <c r="S90" s="1">
        <f>6/3</f>
        <v>2</v>
      </c>
      <c r="V90" s="5">
        <v>213.5</v>
      </c>
      <c r="Y90" s="2">
        <v>1.03</v>
      </c>
      <c r="AB90" s="8">
        <v>8.8333333333333339</v>
      </c>
      <c r="AC90" s="8"/>
      <c r="AD90" s="8"/>
      <c r="AE90">
        <v>1.78</v>
      </c>
    </row>
    <row r="91" spans="1:31" x14ac:dyDescent="0.2">
      <c r="A91">
        <v>10</v>
      </c>
      <c r="B91">
        <v>6</v>
      </c>
      <c r="C91" s="1">
        <v>10.06</v>
      </c>
      <c r="D91" s="1" t="s">
        <v>317</v>
      </c>
      <c r="E91" s="6" t="s">
        <v>210</v>
      </c>
      <c r="F91" s="9">
        <v>1</v>
      </c>
      <c r="G91" s="3">
        <v>13</v>
      </c>
      <c r="H91" s="3">
        <v>80</v>
      </c>
      <c r="I91" s="3">
        <v>85</v>
      </c>
      <c r="J91" s="1">
        <v>105.72708505619441</v>
      </c>
      <c r="K91" s="1">
        <f t="shared" si="8"/>
        <v>118.8625</v>
      </c>
      <c r="L91" s="1">
        <f t="shared" si="9"/>
        <v>-13.135414943805586</v>
      </c>
      <c r="M91" s="7">
        <v>84.103059632264518</v>
      </c>
      <c r="N91" s="1">
        <f t="shared" si="10"/>
        <v>108.21762000000001</v>
      </c>
      <c r="O91" s="1">
        <f t="shared" si="6"/>
        <v>-24.114560367735493</v>
      </c>
      <c r="P91" s="7">
        <v>84.321027354234246</v>
      </c>
      <c r="Q91" s="1">
        <f t="shared" si="11"/>
        <v>98.7774</v>
      </c>
      <c r="R91" s="1">
        <f t="shared" si="7"/>
        <v>-14.456372645765754</v>
      </c>
      <c r="S91" s="1">
        <v>3</v>
      </c>
      <c r="V91" s="5">
        <v>230.66666666666666</v>
      </c>
      <c r="Y91" s="2">
        <v>0.59</v>
      </c>
      <c r="AB91" s="8">
        <v>29.733333333333331</v>
      </c>
      <c r="AC91" s="8"/>
      <c r="AD91" s="8"/>
      <c r="AE91">
        <v>2</v>
      </c>
    </row>
    <row r="92" spans="1:31" x14ac:dyDescent="0.2">
      <c r="A92">
        <v>10</v>
      </c>
      <c r="B92">
        <v>7</v>
      </c>
      <c r="C92" s="1">
        <v>10.07</v>
      </c>
      <c r="D92" s="1" t="s">
        <v>319</v>
      </c>
      <c r="E92" s="6" t="s">
        <v>196</v>
      </c>
      <c r="F92" s="6">
        <v>2</v>
      </c>
      <c r="G92" s="3">
        <v>3</v>
      </c>
      <c r="H92" s="3" t="s">
        <v>29</v>
      </c>
      <c r="I92" s="3" t="s">
        <v>29</v>
      </c>
      <c r="J92" s="1" t="s">
        <v>29</v>
      </c>
      <c r="K92" s="7" t="s">
        <v>29</v>
      </c>
      <c r="L92" s="1" t="s">
        <v>29</v>
      </c>
      <c r="M92" s="4" t="s">
        <v>29</v>
      </c>
      <c r="N92" s="1">
        <f t="shared" si="10"/>
        <v>108.21762000000001</v>
      </c>
      <c r="O92" s="7" t="s">
        <v>29</v>
      </c>
      <c r="P92" s="4" t="s">
        <v>29</v>
      </c>
      <c r="Q92" s="1">
        <f t="shared" si="11"/>
        <v>98.7774</v>
      </c>
      <c r="R92" s="7" t="s">
        <v>29</v>
      </c>
      <c r="S92" s="1" t="s">
        <v>29</v>
      </c>
      <c r="V92" s="2" t="s">
        <v>29</v>
      </c>
      <c r="Y92" s="2" t="s">
        <v>29</v>
      </c>
      <c r="AB92" s="8" t="s">
        <v>29</v>
      </c>
      <c r="AC92" s="8"/>
      <c r="AD92" s="8"/>
      <c r="AE92" s="8" t="s">
        <v>29</v>
      </c>
    </row>
    <row r="93" spans="1:31" x14ac:dyDescent="0.2">
      <c r="A93">
        <v>10</v>
      </c>
      <c r="B93">
        <v>8</v>
      </c>
      <c r="C93" s="1">
        <v>10.08</v>
      </c>
      <c r="D93" s="1" t="s">
        <v>315</v>
      </c>
      <c r="E93" s="9" t="s">
        <v>9</v>
      </c>
      <c r="F93" s="6">
        <v>2</v>
      </c>
      <c r="G93" s="3">
        <v>14</v>
      </c>
      <c r="H93" s="3">
        <v>114</v>
      </c>
      <c r="I93" s="3">
        <v>122</v>
      </c>
      <c r="J93" s="1">
        <v>112.74744237336346</v>
      </c>
      <c r="K93" s="1">
        <f t="shared" si="8"/>
        <v>118.8625</v>
      </c>
      <c r="L93" s="1">
        <f t="shared" si="9"/>
        <v>-6.115057626636542</v>
      </c>
      <c r="M93" s="7">
        <v>103.93905980664194</v>
      </c>
      <c r="N93" s="1">
        <f t="shared" si="10"/>
        <v>108.21762000000001</v>
      </c>
      <c r="O93" s="1">
        <f t="shared" si="6"/>
        <v>-4.278560193358075</v>
      </c>
      <c r="P93" s="7">
        <v>92.019978926839883</v>
      </c>
      <c r="Q93" s="1">
        <f t="shared" si="11"/>
        <v>98.7774</v>
      </c>
      <c r="R93" s="1">
        <f t="shared" si="7"/>
        <v>-6.757421073160117</v>
      </c>
      <c r="S93" s="1">
        <v>8.3333333333333339</v>
      </c>
      <c r="V93" s="5">
        <v>552.5</v>
      </c>
      <c r="Y93" s="2">
        <v>0.78</v>
      </c>
      <c r="AB93" s="8">
        <v>3.9999999999999996</v>
      </c>
      <c r="AC93" s="8"/>
      <c r="AD93" s="8"/>
      <c r="AE93">
        <v>2.4</v>
      </c>
    </row>
    <row r="94" spans="1:31" x14ac:dyDescent="0.2">
      <c r="A94">
        <v>10</v>
      </c>
      <c r="B94">
        <v>9</v>
      </c>
      <c r="C94" s="1">
        <v>10.09</v>
      </c>
      <c r="D94" s="1" t="s">
        <v>319</v>
      </c>
      <c r="E94" s="6" t="s">
        <v>203</v>
      </c>
      <c r="F94" s="6">
        <v>2</v>
      </c>
      <c r="G94" s="3">
        <v>12</v>
      </c>
      <c r="H94" s="3">
        <v>85</v>
      </c>
      <c r="I94" s="3">
        <v>92</v>
      </c>
      <c r="J94" s="1">
        <v>141.10683672763236</v>
      </c>
      <c r="K94" s="1">
        <f t="shared" si="8"/>
        <v>118.8625</v>
      </c>
      <c r="L94" s="1">
        <f t="shared" si="9"/>
        <v>22.244336727632358</v>
      </c>
      <c r="M94" s="7">
        <v>129.66084435261109</v>
      </c>
      <c r="N94" s="1">
        <f t="shared" si="10"/>
        <v>108.21762000000001</v>
      </c>
      <c r="O94" s="1">
        <f t="shared" si="6"/>
        <v>21.443224352611082</v>
      </c>
      <c r="P94" s="7">
        <v>108.29801290693466</v>
      </c>
      <c r="Q94" s="1">
        <f t="shared" si="11"/>
        <v>98.7774</v>
      </c>
      <c r="R94" s="1">
        <f t="shared" si="7"/>
        <v>9.5206129069346588</v>
      </c>
      <c r="S94" s="1">
        <v>4.666666666666667</v>
      </c>
      <c r="V94" s="5">
        <v>214.66666666666666</v>
      </c>
      <c r="Y94" s="2">
        <v>1.04</v>
      </c>
      <c r="AB94" s="8">
        <v>38.266666666666666</v>
      </c>
      <c r="AC94" s="8"/>
      <c r="AD94" s="8"/>
      <c r="AE94">
        <v>1.99</v>
      </c>
    </row>
    <row r="95" spans="1:31" x14ac:dyDescent="0.2">
      <c r="A95">
        <v>10</v>
      </c>
      <c r="B95">
        <v>10</v>
      </c>
      <c r="C95" s="1">
        <v>10.1</v>
      </c>
      <c r="D95" s="1" t="s">
        <v>319</v>
      </c>
      <c r="E95" s="6" t="s">
        <v>205</v>
      </c>
      <c r="F95" s="6">
        <v>2</v>
      </c>
      <c r="G95" s="3">
        <v>8</v>
      </c>
      <c r="H95" s="3">
        <v>85</v>
      </c>
      <c r="I95" s="3">
        <v>85</v>
      </c>
      <c r="J95" s="1">
        <v>114.67194032484801</v>
      </c>
      <c r="K95" s="1">
        <f t="shared" si="8"/>
        <v>118.8625</v>
      </c>
      <c r="L95" s="1">
        <f t="shared" si="9"/>
        <v>-4.190559675151988</v>
      </c>
      <c r="M95" s="7">
        <v>104.90805685380006</v>
      </c>
      <c r="N95" s="1">
        <f t="shared" si="10"/>
        <v>108.21762000000001</v>
      </c>
      <c r="O95" s="1">
        <f t="shared" si="6"/>
        <v>-3.3095631461999488</v>
      </c>
      <c r="P95" s="7">
        <v>100.43609219768737</v>
      </c>
      <c r="Q95" s="1">
        <f t="shared" si="11"/>
        <v>98.7774</v>
      </c>
      <c r="R95" s="1">
        <f t="shared" si="7"/>
        <v>1.6586921976873725</v>
      </c>
      <c r="S95" s="1">
        <v>2.3333333333333335</v>
      </c>
      <c r="V95" s="5">
        <v>260.66666666666669</v>
      </c>
      <c r="Y95" s="2">
        <v>1.4</v>
      </c>
      <c r="AB95" s="8">
        <v>0.13333333333333316</v>
      </c>
      <c r="AC95" s="8"/>
      <c r="AD95" s="8"/>
      <c r="AE95">
        <v>2.42</v>
      </c>
    </row>
    <row r="96" spans="1:31" x14ac:dyDescent="0.2">
      <c r="A96">
        <v>10</v>
      </c>
      <c r="B96">
        <v>11</v>
      </c>
      <c r="C96" s="1">
        <v>10.11</v>
      </c>
      <c r="D96" s="1" t="s">
        <v>319</v>
      </c>
      <c r="E96" s="6" t="s">
        <v>207</v>
      </c>
      <c r="F96" s="6">
        <v>2</v>
      </c>
      <c r="G96" s="3">
        <v>11</v>
      </c>
      <c r="H96" s="3">
        <v>80</v>
      </c>
      <c r="I96" s="3">
        <v>85</v>
      </c>
      <c r="J96" s="1">
        <v>103.73660730254704</v>
      </c>
      <c r="K96" s="1">
        <f t="shared" si="8"/>
        <v>118.8625</v>
      </c>
      <c r="L96" s="1">
        <f t="shared" si="9"/>
        <v>-15.125892697452954</v>
      </c>
      <c r="M96" s="7">
        <v>110.33190836834538</v>
      </c>
      <c r="N96" s="1">
        <f t="shared" si="10"/>
        <v>108.21762000000001</v>
      </c>
      <c r="O96" s="1">
        <f t="shared" si="6"/>
        <v>2.1142883683453704</v>
      </c>
      <c r="P96" s="7">
        <v>96.844979012678181</v>
      </c>
      <c r="Q96" s="1">
        <f t="shared" si="11"/>
        <v>98.7774</v>
      </c>
      <c r="R96" s="1">
        <f t="shared" si="7"/>
        <v>-1.9324209873218194</v>
      </c>
      <c r="S96" s="1">
        <v>3.6666666666666665</v>
      </c>
      <c r="V96" s="5">
        <v>240.33333333333334</v>
      </c>
      <c r="Y96" s="2">
        <v>0.93</v>
      </c>
      <c r="AB96" s="8">
        <v>1.7</v>
      </c>
      <c r="AC96" s="8"/>
      <c r="AD96" s="8"/>
      <c r="AE96">
        <v>2.2999999999999998</v>
      </c>
    </row>
    <row r="97" spans="1:31" x14ac:dyDescent="0.2">
      <c r="A97">
        <v>10</v>
      </c>
      <c r="B97">
        <v>12</v>
      </c>
      <c r="C97" s="1">
        <v>10.119999999999999</v>
      </c>
      <c r="D97" s="1" t="s">
        <v>319</v>
      </c>
      <c r="E97" s="6" t="s">
        <v>212</v>
      </c>
      <c r="F97" s="6">
        <v>2</v>
      </c>
      <c r="G97" s="3">
        <v>14</v>
      </c>
      <c r="H97" s="3">
        <v>85</v>
      </c>
      <c r="I97" s="3">
        <v>85</v>
      </c>
      <c r="J97" s="1">
        <v>123.49541128355598</v>
      </c>
      <c r="K97" s="1">
        <f t="shared" si="8"/>
        <v>118.8625</v>
      </c>
      <c r="L97" s="1">
        <f t="shared" si="9"/>
        <v>4.632911283555984</v>
      </c>
      <c r="M97" s="7">
        <v>126.2784817552603</v>
      </c>
      <c r="N97" s="1">
        <f t="shared" si="10"/>
        <v>108.21762000000001</v>
      </c>
      <c r="O97" s="1">
        <f t="shared" si="6"/>
        <v>18.060861755260291</v>
      </c>
      <c r="P97" s="7">
        <v>118.31843101423318</v>
      </c>
      <c r="Q97" s="1">
        <f t="shared" si="11"/>
        <v>98.7774</v>
      </c>
      <c r="R97" s="1">
        <f t="shared" si="7"/>
        <v>19.541031014233184</v>
      </c>
      <c r="S97" s="1">
        <v>0.33333333333333331</v>
      </c>
      <c r="V97" s="5">
        <v>220</v>
      </c>
      <c r="Y97" s="2">
        <v>0.67</v>
      </c>
      <c r="AB97" s="8">
        <v>30.166666666666668</v>
      </c>
      <c r="AC97" s="8"/>
      <c r="AD97" s="8"/>
      <c r="AE97">
        <v>2.06</v>
      </c>
    </row>
    <row r="98" spans="1:31" x14ac:dyDescent="0.2">
      <c r="A98">
        <v>11</v>
      </c>
      <c r="B98">
        <v>1</v>
      </c>
      <c r="C98" s="1">
        <v>11.01</v>
      </c>
      <c r="D98" s="1" t="s">
        <v>317</v>
      </c>
      <c r="E98" s="6" t="s">
        <v>179</v>
      </c>
      <c r="F98" s="6">
        <v>1</v>
      </c>
      <c r="G98" s="3">
        <v>5</v>
      </c>
      <c r="H98" s="3">
        <v>80</v>
      </c>
      <c r="I98" s="3">
        <v>85</v>
      </c>
      <c r="J98" s="7" t="s">
        <v>29</v>
      </c>
      <c r="K98" s="1">
        <f t="shared" si="8"/>
        <v>117.7627</v>
      </c>
      <c r="L98" s="7" t="s">
        <v>29</v>
      </c>
      <c r="M98" s="7" t="s">
        <v>29</v>
      </c>
      <c r="N98" s="1">
        <f t="shared" si="10"/>
        <v>107.41588</v>
      </c>
      <c r="O98" s="7" t="s">
        <v>29</v>
      </c>
      <c r="P98" s="7" t="s">
        <v>29</v>
      </c>
      <c r="Q98" s="1">
        <f t="shared" si="11"/>
        <v>97.941800000000001</v>
      </c>
      <c r="R98" s="7" t="s">
        <v>29</v>
      </c>
      <c r="S98" s="1">
        <v>4</v>
      </c>
      <c r="V98" s="5">
        <v>226.16666666666666</v>
      </c>
      <c r="Y98" s="2">
        <v>1.24</v>
      </c>
      <c r="AB98" s="8">
        <v>35.133333333333333</v>
      </c>
      <c r="AC98" s="8"/>
      <c r="AD98" s="8"/>
      <c r="AE98">
        <v>2.08</v>
      </c>
    </row>
    <row r="99" spans="1:31" x14ac:dyDescent="0.2">
      <c r="A99">
        <v>11</v>
      </c>
      <c r="B99">
        <v>2</v>
      </c>
      <c r="C99" s="1">
        <v>11.02</v>
      </c>
      <c r="D99" s="1" t="s">
        <v>317</v>
      </c>
      <c r="E99" s="6" t="s">
        <v>19</v>
      </c>
      <c r="F99" s="6">
        <v>1</v>
      </c>
      <c r="G99" s="3">
        <v>11</v>
      </c>
      <c r="H99" s="3">
        <v>85</v>
      </c>
      <c r="I99" s="3">
        <v>92</v>
      </c>
      <c r="J99" s="7" t="s">
        <v>29</v>
      </c>
      <c r="K99" s="1">
        <f t="shared" si="8"/>
        <v>117.7627</v>
      </c>
      <c r="L99" s="7" t="s">
        <v>29</v>
      </c>
      <c r="M99" s="7" t="s">
        <v>29</v>
      </c>
      <c r="N99" s="1">
        <f t="shared" si="10"/>
        <v>107.41588</v>
      </c>
      <c r="O99" s="7" t="s">
        <v>29</v>
      </c>
      <c r="P99" s="7" t="s">
        <v>29</v>
      </c>
      <c r="Q99" s="1">
        <f t="shared" si="11"/>
        <v>97.941800000000001</v>
      </c>
      <c r="R99" s="7" t="s">
        <v>29</v>
      </c>
      <c r="S99" s="1">
        <v>2.3333333333333335</v>
      </c>
      <c r="V99" s="5">
        <v>182.83333333333334</v>
      </c>
      <c r="Y99" s="2">
        <v>1.26</v>
      </c>
      <c r="AB99" s="8" t="s">
        <v>29</v>
      </c>
      <c r="AC99" s="8"/>
      <c r="AD99" s="8"/>
      <c r="AE99" s="8" t="s">
        <v>29</v>
      </c>
    </row>
    <row r="100" spans="1:31" x14ac:dyDescent="0.2">
      <c r="A100">
        <v>11</v>
      </c>
      <c r="B100">
        <v>3</v>
      </c>
      <c r="C100" s="1">
        <v>11.03</v>
      </c>
      <c r="D100" s="1" t="s">
        <v>317</v>
      </c>
      <c r="E100" s="6" t="s">
        <v>219</v>
      </c>
      <c r="F100" s="6">
        <v>1</v>
      </c>
      <c r="G100" s="3">
        <v>2</v>
      </c>
      <c r="H100" s="3">
        <v>85</v>
      </c>
      <c r="I100" s="3">
        <v>85</v>
      </c>
      <c r="J100" s="7" t="s">
        <v>29</v>
      </c>
      <c r="K100" s="1">
        <f t="shared" si="8"/>
        <v>117.7627</v>
      </c>
      <c r="L100" s="7" t="s">
        <v>29</v>
      </c>
      <c r="M100" s="7" t="s">
        <v>29</v>
      </c>
      <c r="N100" s="1">
        <f t="shared" si="10"/>
        <v>107.41588</v>
      </c>
      <c r="O100" s="7" t="s">
        <v>29</v>
      </c>
      <c r="P100" s="7" t="s">
        <v>29</v>
      </c>
      <c r="Q100" s="1">
        <f t="shared" si="11"/>
        <v>97.941800000000001</v>
      </c>
      <c r="R100" s="7" t="s">
        <v>29</v>
      </c>
      <c r="S100" s="1">
        <v>4</v>
      </c>
      <c r="V100" s="5">
        <v>166</v>
      </c>
      <c r="Y100" s="2">
        <v>1.39</v>
      </c>
      <c r="AB100" s="8" t="s">
        <v>29</v>
      </c>
      <c r="AC100" s="8"/>
      <c r="AD100" s="8"/>
      <c r="AE100" s="8" t="s">
        <v>29</v>
      </c>
    </row>
    <row r="101" spans="1:31" x14ac:dyDescent="0.2">
      <c r="A101">
        <v>11</v>
      </c>
      <c r="B101">
        <v>4</v>
      </c>
      <c r="C101" s="1">
        <v>11.04</v>
      </c>
      <c r="D101" s="1" t="s">
        <v>317</v>
      </c>
      <c r="E101" s="6" t="s">
        <v>222</v>
      </c>
      <c r="F101" s="6">
        <v>1</v>
      </c>
      <c r="G101" s="3">
        <v>13</v>
      </c>
      <c r="H101" s="3">
        <v>80</v>
      </c>
      <c r="I101" s="3">
        <v>80</v>
      </c>
      <c r="J101" s="7" t="s">
        <v>29</v>
      </c>
      <c r="K101" s="1">
        <f t="shared" si="8"/>
        <v>117.7627</v>
      </c>
      <c r="L101" s="7" t="s">
        <v>29</v>
      </c>
      <c r="M101" s="7" t="s">
        <v>29</v>
      </c>
      <c r="N101" s="1">
        <f t="shared" si="10"/>
        <v>107.41588</v>
      </c>
      <c r="O101" s="7" t="s">
        <v>29</v>
      </c>
      <c r="P101" s="7" t="s">
        <v>29</v>
      </c>
      <c r="Q101" s="1">
        <f t="shared" si="11"/>
        <v>97.941800000000001</v>
      </c>
      <c r="R101" s="7" t="s">
        <v>29</v>
      </c>
      <c r="S101" s="1">
        <f>15/3</f>
        <v>5</v>
      </c>
      <c r="V101" s="5">
        <v>177</v>
      </c>
      <c r="Y101" s="2">
        <v>1.3</v>
      </c>
      <c r="AB101" s="8">
        <v>6.9333333333333327</v>
      </c>
      <c r="AC101" s="8"/>
      <c r="AD101" s="8"/>
      <c r="AE101">
        <v>2</v>
      </c>
    </row>
    <row r="102" spans="1:31" x14ac:dyDescent="0.2">
      <c r="A102">
        <v>11</v>
      </c>
      <c r="B102">
        <v>5</v>
      </c>
      <c r="C102" s="1">
        <v>11.05</v>
      </c>
      <c r="D102" s="1" t="s">
        <v>317</v>
      </c>
      <c r="E102" s="6" t="s">
        <v>197</v>
      </c>
      <c r="F102" s="6">
        <v>1</v>
      </c>
      <c r="G102" s="3">
        <v>11</v>
      </c>
      <c r="H102" s="3">
        <v>85</v>
      </c>
      <c r="I102" s="3">
        <v>85</v>
      </c>
      <c r="J102" s="7" t="s">
        <v>29</v>
      </c>
      <c r="K102" s="1">
        <f t="shared" si="8"/>
        <v>117.7627</v>
      </c>
      <c r="L102" s="7" t="s">
        <v>29</v>
      </c>
      <c r="M102" s="7" t="s">
        <v>29</v>
      </c>
      <c r="N102" s="1">
        <f t="shared" si="10"/>
        <v>107.41588</v>
      </c>
      <c r="O102" s="7" t="s">
        <v>29</v>
      </c>
      <c r="P102" s="7" t="s">
        <v>29</v>
      </c>
      <c r="Q102" s="1">
        <f t="shared" si="11"/>
        <v>97.941800000000001</v>
      </c>
      <c r="R102" s="7" t="s">
        <v>29</v>
      </c>
      <c r="S102" s="1">
        <v>1.6666666666666667</v>
      </c>
      <c r="V102" s="5">
        <v>160.16666666666666</v>
      </c>
      <c r="Y102" s="2">
        <v>1.2</v>
      </c>
      <c r="AB102" s="8">
        <v>13.833333333333334</v>
      </c>
      <c r="AC102" s="8"/>
      <c r="AD102" s="8"/>
      <c r="AE102">
        <v>2.41</v>
      </c>
    </row>
    <row r="103" spans="1:31" x14ac:dyDescent="0.2">
      <c r="A103">
        <v>11</v>
      </c>
      <c r="B103">
        <v>6</v>
      </c>
      <c r="C103" s="1">
        <v>11.06</v>
      </c>
      <c r="D103" s="1" t="s">
        <v>317</v>
      </c>
      <c r="E103" s="6" t="s">
        <v>156</v>
      </c>
      <c r="F103" s="9">
        <v>1</v>
      </c>
      <c r="G103" s="3">
        <v>3</v>
      </c>
      <c r="H103" s="3">
        <v>92</v>
      </c>
      <c r="I103" s="3">
        <v>107</v>
      </c>
      <c r="J103" s="7" t="s">
        <v>29</v>
      </c>
      <c r="K103" s="1">
        <f t="shared" si="8"/>
        <v>117.7627</v>
      </c>
      <c r="L103" s="7" t="s">
        <v>29</v>
      </c>
      <c r="M103" s="7" t="s">
        <v>29</v>
      </c>
      <c r="N103" s="1">
        <f t="shared" si="10"/>
        <v>107.41588</v>
      </c>
      <c r="O103" s="7" t="s">
        <v>29</v>
      </c>
      <c r="P103" s="7" t="s">
        <v>29</v>
      </c>
      <c r="Q103" s="1">
        <f t="shared" si="11"/>
        <v>97.941800000000001</v>
      </c>
      <c r="R103" s="7" t="s">
        <v>29</v>
      </c>
      <c r="S103" s="1">
        <v>4.333333333333333</v>
      </c>
      <c r="V103" s="5">
        <v>264.16666666666669</v>
      </c>
      <c r="Y103" s="2">
        <v>1.3</v>
      </c>
      <c r="AB103" s="8">
        <v>0.59999999999999964</v>
      </c>
      <c r="AC103" s="8"/>
      <c r="AD103" s="8"/>
      <c r="AE103">
        <v>2.25</v>
      </c>
    </row>
    <row r="104" spans="1:31" x14ac:dyDescent="0.2">
      <c r="A104">
        <v>11</v>
      </c>
      <c r="B104">
        <v>7</v>
      </c>
      <c r="C104" s="1">
        <v>11.07</v>
      </c>
      <c r="D104" s="1" t="s">
        <v>319</v>
      </c>
      <c r="E104" s="6" t="s">
        <v>214</v>
      </c>
      <c r="F104" s="6">
        <v>2</v>
      </c>
      <c r="G104" s="3">
        <v>11</v>
      </c>
      <c r="H104" s="3">
        <v>80</v>
      </c>
      <c r="I104" s="3">
        <v>85</v>
      </c>
      <c r="J104" s="7" t="s">
        <v>29</v>
      </c>
      <c r="K104" s="1">
        <f t="shared" si="8"/>
        <v>117.7627</v>
      </c>
      <c r="L104" s="7" t="s">
        <v>29</v>
      </c>
      <c r="M104" s="7" t="s">
        <v>29</v>
      </c>
      <c r="N104" s="1">
        <f t="shared" si="10"/>
        <v>107.41588</v>
      </c>
      <c r="O104" s="7" t="s">
        <v>29</v>
      </c>
      <c r="P104" s="7" t="s">
        <v>29</v>
      </c>
      <c r="Q104" s="1">
        <f t="shared" si="11"/>
        <v>97.941800000000001</v>
      </c>
      <c r="R104" s="7" t="s">
        <v>29</v>
      </c>
      <c r="S104" s="1">
        <v>5.666666666666667</v>
      </c>
      <c r="V104" s="5">
        <v>160.16666666666666</v>
      </c>
      <c r="Y104" s="2">
        <v>1.24</v>
      </c>
      <c r="AB104" s="8">
        <v>0.23333333333333309</v>
      </c>
      <c r="AC104" s="8"/>
      <c r="AD104" s="8"/>
      <c r="AE104">
        <v>2.36</v>
      </c>
    </row>
    <row r="105" spans="1:31" x14ac:dyDescent="0.2">
      <c r="A105">
        <v>11</v>
      </c>
      <c r="B105">
        <v>8</v>
      </c>
      <c r="C105" s="1">
        <v>11.08</v>
      </c>
      <c r="D105" s="1" t="s">
        <v>319</v>
      </c>
      <c r="E105" s="6" t="s">
        <v>195</v>
      </c>
      <c r="F105" s="6">
        <v>2</v>
      </c>
      <c r="G105" s="3">
        <v>13</v>
      </c>
      <c r="H105" s="3">
        <v>92</v>
      </c>
      <c r="I105" s="3">
        <v>92</v>
      </c>
      <c r="J105" s="7" t="s">
        <v>29</v>
      </c>
      <c r="K105" s="1">
        <f t="shared" si="8"/>
        <v>117.7627</v>
      </c>
      <c r="L105" s="7" t="s">
        <v>29</v>
      </c>
      <c r="M105" s="7" t="s">
        <v>29</v>
      </c>
      <c r="N105" s="1">
        <f t="shared" si="10"/>
        <v>107.41588</v>
      </c>
      <c r="O105" s="7" t="s">
        <v>29</v>
      </c>
      <c r="P105" s="7" t="s">
        <v>29</v>
      </c>
      <c r="Q105" s="1">
        <f t="shared" si="11"/>
        <v>97.941800000000001</v>
      </c>
      <c r="R105" s="7" t="s">
        <v>29</v>
      </c>
      <c r="S105" s="1">
        <v>2.3333333333333335</v>
      </c>
      <c r="V105" s="5">
        <v>231.5</v>
      </c>
      <c r="Y105" s="2">
        <v>0.94</v>
      </c>
      <c r="AB105" s="8">
        <v>42.43333333333333</v>
      </c>
      <c r="AC105" s="8"/>
      <c r="AD105" s="8"/>
      <c r="AE105">
        <v>1.91</v>
      </c>
    </row>
    <row r="106" spans="1:31" x14ac:dyDescent="0.2">
      <c r="A106">
        <v>11</v>
      </c>
      <c r="B106">
        <v>9</v>
      </c>
      <c r="C106" s="1">
        <v>11.09</v>
      </c>
      <c r="D106" s="1" t="s">
        <v>319</v>
      </c>
      <c r="E106" s="6" t="s">
        <v>221</v>
      </c>
      <c r="F106" s="6">
        <v>2</v>
      </c>
      <c r="G106" s="3">
        <v>11</v>
      </c>
      <c r="H106" s="3">
        <v>80</v>
      </c>
      <c r="I106" s="3">
        <v>80</v>
      </c>
      <c r="J106" s="7" t="s">
        <v>29</v>
      </c>
      <c r="K106" s="1">
        <f t="shared" si="8"/>
        <v>117.7627</v>
      </c>
      <c r="L106" s="7" t="s">
        <v>29</v>
      </c>
      <c r="M106" s="7" t="s">
        <v>29</v>
      </c>
      <c r="N106" s="1">
        <f t="shared" si="10"/>
        <v>107.41588</v>
      </c>
      <c r="O106" s="7" t="s">
        <v>29</v>
      </c>
      <c r="P106" s="7" t="s">
        <v>29</v>
      </c>
      <c r="Q106" s="1">
        <f t="shared" si="11"/>
        <v>97.941800000000001</v>
      </c>
      <c r="R106" s="7" t="s">
        <v>29</v>
      </c>
      <c r="S106" s="1">
        <f>12/3</f>
        <v>4</v>
      </c>
      <c r="V106" s="5">
        <v>240.66666666666666</v>
      </c>
      <c r="Y106" s="2">
        <v>1.1200000000000001</v>
      </c>
      <c r="AB106" s="8">
        <v>0.26666666666666633</v>
      </c>
      <c r="AC106" s="8"/>
      <c r="AD106" s="8"/>
      <c r="AE106">
        <v>2.2599999999999998</v>
      </c>
    </row>
    <row r="107" spans="1:31" x14ac:dyDescent="0.2">
      <c r="A107">
        <v>11</v>
      </c>
      <c r="B107">
        <v>10</v>
      </c>
      <c r="C107" s="1">
        <v>11.1</v>
      </c>
      <c r="D107" s="1" t="s">
        <v>315</v>
      </c>
      <c r="E107" s="9" t="s">
        <v>9</v>
      </c>
      <c r="F107" s="6">
        <v>2</v>
      </c>
      <c r="G107" s="3">
        <v>12</v>
      </c>
      <c r="H107" s="3">
        <v>100</v>
      </c>
      <c r="I107" s="3">
        <v>122</v>
      </c>
      <c r="J107" s="7" t="s">
        <v>29</v>
      </c>
      <c r="K107" s="1">
        <f t="shared" si="8"/>
        <v>117.7627</v>
      </c>
      <c r="L107" s="7" t="s">
        <v>29</v>
      </c>
      <c r="M107" s="7" t="s">
        <v>29</v>
      </c>
      <c r="N107" s="1">
        <f t="shared" si="10"/>
        <v>107.41588</v>
      </c>
      <c r="O107" s="7" t="s">
        <v>29</v>
      </c>
      <c r="P107" s="7" t="s">
        <v>29</v>
      </c>
      <c r="Q107" s="1">
        <f t="shared" si="11"/>
        <v>97.941800000000001</v>
      </c>
      <c r="R107" s="7" t="s">
        <v>29</v>
      </c>
      <c r="S107" s="1">
        <v>7</v>
      </c>
      <c r="V107" s="5">
        <v>482.33333333333331</v>
      </c>
      <c r="Y107" s="2">
        <v>0.84000000000000008</v>
      </c>
      <c r="AB107" s="8">
        <v>25.066666666666663</v>
      </c>
      <c r="AC107" s="8"/>
      <c r="AD107" s="8"/>
      <c r="AE107">
        <v>2.06</v>
      </c>
    </row>
    <row r="108" spans="1:31" s="16" customFormat="1" x14ac:dyDescent="0.2">
      <c r="A108" s="16">
        <v>11</v>
      </c>
      <c r="B108" s="16">
        <v>11</v>
      </c>
      <c r="C108" s="17">
        <v>11.11</v>
      </c>
      <c r="D108" s="17" t="s">
        <v>316</v>
      </c>
      <c r="E108" s="18" t="s">
        <v>11</v>
      </c>
      <c r="F108" s="18">
        <v>2</v>
      </c>
      <c r="G108" s="19">
        <v>15</v>
      </c>
      <c r="H108" s="19">
        <v>58</v>
      </c>
      <c r="I108" s="19">
        <v>65</v>
      </c>
      <c r="J108" s="20" t="s">
        <v>29</v>
      </c>
      <c r="K108" s="17">
        <f t="shared" si="8"/>
        <v>117.7627</v>
      </c>
      <c r="L108" s="20" t="s">
        <v>29</v>
      </c>
      <c r="M108" s="20" t="s">
        <v>29</v>
      </c>
      <c r="N108" s="1">
        <f t="shared" si="10"/>
        <v>107.41588</v>
      </c>
      <c r="O108" s="7" t="s">
        <v>29</v>
      </c>
      <c r="P108" s="20" t="s">
        <v>29</v>
      </c>
      <c r="Q108" s="1">
        <f t="shared" si="11"/>
        <v>97.941800000000001</v>
      </c>
      <c r="R108" s="7" t="s">
        <v>29</v>
      </c>
      <c r="S108" s="17">
        <v>0.66666666666666663</v>
      </c>
      <c r="T108" s="17"/>
      <c r="U108" s="17"/>
      <c r="V108" s="21">
        <v>192.33333333333334</v>
      </c>
      <c r="W108" s="17"/>
      <c r="X108" s="17"/>
      <c r="Y108" s="22">
        <v>0.44</v>
      </c>
      <c r="Z108" s="22"/>
      <c r="AA108" s="22"/>
      <c r="AB108" s="23">
        <v>199.96666666666667</v>
      </c>
      <c r="AC108" s="23"/>
      <c r="AD108" s="23"/>
      <c r="AE108" s="16">
        <v>1.44</v>
      </c>
    </row>
    <row r="109" spans="1:31" x14ac:dyDescent="0.2">
      <c r="A109">
        <v>11</v>
      </c>
      <c r="B109">
        <v>12</v>
      </c>
      <c r="C109" s="1">
        <v>11.12</v>
      </c>
      <c r="D109" s="1" t="s">
        <v>319</v>
      </c>
      <c r="E109" s="6" t="s">
        <v>228</v>
      </c>
      <c r="F109" s="6">
        <v>2</v>
      </c>
      <c r="G109" s="3">
        <v>9</v>
      </c>
      <c r="H109" s="3">
        <v>80</v>
      </c>
      <c r="I109" s="3">
        <v>85</v>
      </c>
      <c r="J109" s="7" t="s">
        <v>29</v>
      </c>
      <c r="K109" s="1">
        <f t="shared" si="8"/>
        <v>117.7627</v>
      </c>
      <c r="L109" s="7" t="s">
        <v>29</v>
      </c>
      <c r="M109" s="7" t="s">
        <v>29</v>
      </c>
      <c r="N109" s="1">
        <f t="shared" si="10"/>
        <v>107.41588</v>
      </c>
      <c r="O109" s="7" t="s">
        <v>29</v>
      </c>
      <c r="P109" s="7" t="s">
        <v>29</v>
      </c>
      <c r="Q109" s="1">
        <f t="shared" si="11"/>
        <v>97.941800000000001</v>
      </c>
      <c r="R109" s="7" t="s">
        <v>29</v>
      </c>
      <c r="S109" s="1">
        <v>4.333333333333333</v>
      </c>
      <c r="V109" s="5">
        <v>171</v>
      </c>
      <c r="Y109" s="2">
        <v>1.1200000000000001</v>
      </c>
      <c r="AB109" s="8" t="s">
        <v>29</v>
      </c>
      <c r="AC109" s="8"/>
      <c r="AD109" s="8"/>
      <c r="AE109" s="8" t="s">
        <v>29</v>
      </c>
    </row>
    <row r="110" spans="1:31" x14ac:dyDescent="0.2">
      <c r="A110">
        <v>12</v>
      </c>
      <c r="B110">
        <v>1</v>
      </c>
      <c r="C110" s="1">
        <v>12.01</v>
      </c>
      <c r="D110" s="1" t="s">
        <v>317</v>
      </c>
      <c r="E110" s="6" t="s">
        <v>215</v>
      </c>
      <c r="F110" s="6">
        <v>1</v>
      </c>
      <c r="G110" s="3">
        <v>12</v>
      </c>
      <c r="H110" s="3">
        <v>80</v>
      </c>
      <c r="I110" s="3">
        <v>80</v>
      </c>
      <c r="J110" s="1">
        <v>75.130328480790126</v>
      </c>
      <c r="K110" s="1">
        <f t="shared" si="8"/>
        <v>116.66290000000001</v>
      </c>
      <c r="L110" s="1">
        <f t="shared" si="9"/>
        <v>-41.532571519209881</v>
      </c>
      <c r="M110" s="7">
        <v>69.536352050241916</v>
      </c>
      <c r="N110" s="1">
        <f t="shared" si="10"/>
        <v>106.61414000000001</v>
      </c>
      <c r="O110" s="1">
        <f t="shared" si="6"/>
        <v>-37.07778794975809</v>
      </c>
      <c r="P110" s="7">
        <v>48.085416387182356</v>
      </c>
      <c r="Q110" s="1">
        <f t="shared" si="11"/>
        <v>97.106200000000001</v>
      </c>
      <c r="R110" s="1">
        <f t="shared" si="7"/>
        <v>-49.020783612817645</v>
      </c>
      <c r="S110" s="1">
        <f>11/3</f>
        <v>3.6666666666666665</v>
      </c>
      <c r="V110" s="5">
        <v>225.33333333333334</v>
      </c>
      <c r="Y110" s="2">
        <v>1.34</v>
      </c>
      <c r="AB110" s="8">
        <v>34.133333333333333</v>
      </c>
      <c r="AC110" s="8"/>
      <c r="AD110" s="8"/>
      <c r="AE110">
        <v>1.87</v>
      </c>
    </row>
    <row r="111" spans="1:31" x14ac:dyDescent="0.2">
      <c r="A111">
        <v>12</v>
      </c>
      <c r="B111">
        <v>2</v>
      </c>
      <c r="C111" s="1">
        <v>12.02</v>
      </c>
      <c r="D111" s="1" t="s">
        <v>315</v>
      </c>
      <c r="E111" s="9" t="s">
        <v>9</v>
      </c>
      <c r="F111" s="6">
        <v>1</v>
      </c>
      <c r="G111" s="3">
        <v>6</v>
      </c>
      <c r="H111" s="3">
        <v>122</v>
      </c>
      <c r="I111" s="3">
        <v>128</v>
      </c>
      <c r="J111" s="1">
        <v>102.23645153489329</v>
      </c>
      <c r="K111" s="1">
        <f t="shared" si="8"/>
        <v>116.66290000000001</v>
      </c>
      <c r="L111" s="1">
        <f t="shared" si="9"/>
        <v>-14.426448465106716</v>
      </c>
      <c r="M111" s="7">
        <v>81.593058726082589</v>
      </c>
      <c r="N111" s="1">
        <f t="shared" si="10"/>
        <v>106.61414000000001</v>
      </c>
      <c r="O111" s="1">
        <f t="shared" si="6"/>
        <v>-25.021081273917417</v>
      </c>
      <c r="P111" s="7">
        <v>84.755626693290452</v>
      </c>
      <c r="Q111" s="1">
        <f t="shared" si="11"/>
        <v>97.106200000000001</v>
      </c>
      <c r="R111" s="1">
        <f t="shared" si="7"/>
        <v>-12.350573306709549</v>
      </c>
      <c r="S111" s="1">
        <v>12.666666666666666</v>
      </c>
      <c r="V111" s="5">
        <v>453.66666666666669</v>
      </c>
      <c r="Y111" s="2">
        <v>1.5550000000000002</v>
      </c>
      <c r="AB111" s="8">
        <v>5.1333333333333337</v>
      </c>
      <c r="AC111" s="8"/>
      <c r="AD111" s="8"/>
      <c r="AE111">
        <v>2.21</v>
      </c>
    </row>
    <row r="112" spans="1:31" s="16" customFormat="1" x14ac:dyDescent="0.2">
      <c r="A112" s="16">
        <v>12</v>
      </c>
      <c r="B112" s="16">
        <v>3</v>
      </c>
      <c r="C112" s="17">
        <v>12.03</v>
      </c>
      <c r="D112" s="17" t="s">
        <v>316</v>
      </c>
      <c r="E112" s="18" t="s">
        <v>11</v>
      </c>
      <c r="F112" s="18">
        <v>1</v>
      </c>
      <c r="G112" s="19">
        <v>15</v>
      </c>
      <c r="H112" s="19">
        <v>58</v>
      </c>
      <c r="I112" s="19">
        <v>65</v>
      </c>
      <c r="J112" s="17">
        <v>69.793933606496211</v>
      </c>
      <c r="K112" s="17">
        <f t="shared" si="8"/>
        <v>116.66290000000001</v>
      </c>
      <c r="L112" s="17">
        <f t="shared" si="9"/>
        <v>-46.868966393503797</v>
      </c>
      <c r="M112" s="24" t="s">
        <v>29</v>
      </c>
      <c r="N112" s="1">
        <f t="shared" si="10"/>
        <v>106.61414000000001</v>
      </c>
      <c r="O112" s="7" t="s">
        <v>29</v>
      </c>
      <c r="P112" s="24" t="s">
        <v>29</v>
      </c>
      <c r="Q112" s="1">
        <f t="shared" si="11"/>
        <v>97.106200000000001</v>
      </c>
      <c r="R112" s="7" t="s">
        <v>29</v>
      </c>
      <c r="S112" s="17">
        <v>1.3333333333333333</v>
      </c>
      <c r="T112" s="17"/>
      <c r="U112" s="17"/>
      <c r="V112" s="21">
        <v>198.5</v>
      </c>
      <c r="W112" s="17"/>
      <c r="X112" s="17"/>
      <c r="Y112" s="22">
        <v>0.7</v>
      </c>
      <c r="Z112" s="22"/>
      <c r="AA112" s="22"/>
      <c r="AB112" s="23">
        <v>212.29999999999998</v>
      </c>
      <c r="AC112" s="23"/>
      <c r="AD112" s="23"/>
      <c r="AE112" s="16">
        <v>1.45</v>
      </c>
    </row>
    <row r="113" spans="1:31" x14ac:dyDescent="0.2">
      <c r="A113">
        <v>12</v>
      </c>
      <c r="B113">
        <v>4</v>
      </c>
      <c r="C113" s="1">
        <v>12.04</v>
      </c>
      <c r="D113" s="1" t="s">
        <v>317</v>
      </c>
      <c r="E113" s="6" t="s">
        <v>65</v>
      </c>
      <c r="F113" s="6">
        <v>1</v>
      </c>
      <c r="G113" s="3">
        <v>13</v>
      </c>
      <c r="H113" s="3">
        <v>85</v>
      </c>
      <c r="I113" s="3">
        <v>85</v>
      </c>
      <c r="J113" s="1">
        <v>105.8682480377296</v>
      </c>
      <c r="K113" s="1">
        <f t="shared" si="8"/>
        <v>116.66290000000001</v>
      </c>
      <c r="L113" s="1">
        <f t="shared" si="9"/>
        <v>-10.794651962270407</v>
      </c>
      <c r="M113" s="7">
        <v>86.806357091007584</v>
      </c>
      <c r="N113" s="1">
        <f t="shared" si="10"/>
        <v>106.61414000000001</v>
      </c>
      <c r="O113" s="1">
        <f t="shared" si="6"/>
        <v>-19.807782908992422</v>
      </c>
      <c r="P113" s="7">
        <v>82.81751289231741</v>
      </c>
      <c r="Q113" s="1">
        <f t="shared" si="11"/>
        <v>97.106200000000001</v>
      </c>
      <c r="R113" s="1">
        <f t="shared" si="7"/>
        <v>-14.288687107682591</v>
      </c>
      <c r="S113" s="1">
        <v>5</v>
      </c>
      <c r="V113" s="5">
        <v>153.66666666666666</v>
      </c>
      <c r="Y113" s="2">
        <v>1.17</v>
      </c>
      <c r="AB113" s="8">
        <v>13.799999999999999</v>
      </c>
      <c r="AC113" s="8"/>
      <c r="AD113" s="8"/>
      <c r="AE113">
        <v>2.14</v>
      </c>
    </row>
    <row r="114" spans="1:31" x14ac:dyDescent="0.2">
      <c r="A114">
        <v>12</v>
      </c>
      <c r="B114">
        <v>5</v>
      </c>
      <c r="C114" s="1">
        <v>12.05</v>
      </c>
      <c r="D114" s="1" t="s">
        <v>317</v>
      </c>
      <c r="E114" s="6" t="s">
        <v>88</v>
      </c>
      <c r="F114" s="6">
        <v>1</v>
      </c>
      <c r="G114" s="3">
        <v>14</v>
      </c>
      <c r="H114" s="3">
        <v>80</v>
      </c>
      <c r="I114" s="3">
        <v>80</v>
      </c>
      <c r="J114" s="1">
        <v>119.70046551113671</v>
      </c>
      <c r="K114" s="1">
        <f t="shared" si="8"/>
        <v>116.66290000000001</v>
      </c>
      <c r="L114" s="1">
        <f t="shared" si="9"/>
        <v>3.0375655111367053</v>
      </c>
      <c r="M114" s="7">
        <v>115.57003360442506</v>
      </c>
      <c r="N114" s="1">
        <f t="shared" si="10"/>
        <v>106.61414000000001</v>
      </c>
      <c r="O114" s="1">
        <f t="shared" si="6"/>
        <v>8.9558936044250572</v>
      </c>
      <c r="P114" s="7">
        <v>89.434460395384477</v>
      </c>
      <c r="Q114" s="1">
        <f t="shared" si="11"/>
        <v>97.106200000000001</v>
      </c>
      <c r="R114" s="1">
        <f t="shared" si="7"/>
        <v>-7.6717396046155244</v>
      </c>
      <c r="S114" s="1">
        <f>8/3</f>
        <v>2.6666666666666665</v>
      </c>
      <c r="V114" s="5">
        <v>170.83333333333334</v>
      </c>
      <c r="Y114" s="2">
        <v>0.98</v>
      </c>
      <c r="AB114" s="8">
        <v>28.666666666666668</v>
      </c>
      <c r="AC114" s="8"/>
      <c r="AD114" s="8"/>
      <c r="AE114">
        <v>1.9</v>
      </c>
    </row>
    <row r="115" spans="1:31" x14ac:dyDescent="0.2">
      <c r="A115">
        <v>12</v>
      </c>
      <c r="B115">
        <v>6</v>
      </c>
      <c r="C115" s="1">
        <v>12.06</v>
      </c>
      <c r="D115" s="1" t="s">
        <v>317</v>
      </c>
      <c r="E115" s="6" t="s">
        <v>237</v>
      </c>
      <c r="F115" s="9">
        <v>1</v>
      </c>
      <c r="G115" s="3">
        <v>1</v>
      </c>
      <c r="H115" s="3">
        <v>107</v>
      </c>
      <c r="I115" s="3">
        <v>107</v>
      </c>
      <c r="J115" s="1">
        <v>146.50478785379266</v>
      </c>
      <c r="K115" s="1">
        <f t="shared" si="8"/>
        <v>116.66290000000001</v>
      </c>
      <c r="L115" s="1">
        <f t="shared" si="9"/>
        <v>29.841887853792656</v>
      </c>
      <c r="M115" s="7">
        <v>108.96055095296445</v>
      </c>
      <c r="N115" s="1">
        <f t="shared" si="10"/>
        <v>106.61414000000001</v>
      </c>
      <c r="O115" s="1">
        <f t="shared" si="6"/>
        <v>2.3464109529644475</v>
      </c>
      <c r="P115" s="4" t="s">
        <v>29</v>
      </c>
      <c r="Q115" s="1">
        <f t="shared" si="11"/>
        <v>97.106200000000001</v>
      </c>
      <c r="R115" s="7" t="s">
        <v>29</v>
      </c>
      <c r="S115" s="1" t="s">
        <v>29</v>
      </c>
      <c r="V115" s="2" t="s">
        <v>29</v>
      </c>
      <c r="Y115" s="2" t="s">
        <v>29</v>
      </c>
      <c r="AB115" s="8" t="s">
        <v>29</v>
      </c>
      <c r="AC115" s="8"/>
      <c r="AD115" s="8"/>
      <c r="AE115" s="8" t="s">
        <v>29</v>
      </c>
    </row>
    <row r="116" spans="1:31" x14ac:dyDescent="0.2">
      <c r="A116">
        <v>12</v>
      </c>
      <c r="B116">
        <v>7</v>
      </c>
      <c r="C116" s="1">
        <v>12.07</v>
      </c>
      <c r="D116" s="1" t="s">
        <v>319</v>
      </c>
      <c r="E116" s="6" t="s">
        <v>229</v>
      </c>
      <c r="F116" s="6">
        <v>2</v>
      </c>
      <c r="G116" s="3">
        <v>3</v>
      </c>
      <c r="H116" s="3" t="s">
        <v>29</v>
      </c>
      <c r="I116" s="3" t="s">
        <v>29</v>
      </c>
      <c r="J116" s="7" t="s">
        <v>29</v>
      </c>
      <c r="K116" s="1">
        <f t="shared" si="8"/>
        <v>116.66290000000001</v>
      </c>
      <c r="L116" s="7" t="s">
        <v>29</v>
      </c>
      <c r="M116" s="4" t="s">
        <v>29</v>
      </c>
      <c r="N116" s="1">
        <f t="shared" si="10"/>
        <v>106.61414000000001</v>
      </c>
      <c r="O116" s="7" t="s">
        <v>29</v>
      </c>
      <c r="P116" s="4" t="s">
        <v>29</v>
      </c>
      <c r="Q116" s="1">
        <f t="shared" si="11"/>
        <v>97.106200000000001</v>
      </c>
      <c r="R116" s="7" t="s">
        <v>29</v>
      </c>
      <c r="S116" s="1" t="s">
        <v>29</v>
      </c>
      <c r="V116" s="2" t="s">
        <v>29</v>
      </c>
      <c r="Y116" s="2" t="s">
        <v>29</v>
      </c>
      <c r="AB116" s="8" t="s">
        <v>29</v>
      </c>
      <c r="AC116" s="8"/>
      <c r="AD116" s="8"/>
      <c r="AE116" s="8" t="s">
        <v>29</v>
      </c>
    </row>
    <row r="117" spans="1:31" x14ac:dyDescent="0.2">
      <c r="A117">
        <v>12</v>
      </c>
      <c r="B117">
        <v>8</v>
      </c>
      <c r="C117" s="1">
        <v>12.08</v>
      </c>
      <c r="D117" s="1" t="s">
        <v>319</v>
      </c>
      <c r="E117" s="6" t="s">
        <v>232</v>
      </c>
      <c r="F117" s="6">
        <v>2</v>
      </c>
      <c r="G117" s="3">
        <v>14</v>
      </c>
      <c r="H117" s="3">
        <v>80</v>
      </c>
      <c r="I117" s="3">
        <v>85</v>
      </c>
      <c r="J117" s="1">
        <v>147.00418948867997</v>
      </c>
      <c r="K117" s="1">
        <f t="shared" si="8"/>
        <v>116.66290000000001</v>
      </c>
      <c r="L117" s="1">
        <f t="shared" si="9"/>
        <v>30.341289488679962</v>
      </c>
      <c r="M117" s="7">
        <v>126.59202409797699</v>
      </c>
      <c r="N117" s="1">
        <f t="shared" si="10"/>
        <v>106.61414000000001</v>
      </c>
      <c r="O117" s="1">
        <f t="shared" si="6"/>
        <v>19.977884097976983</v>
      </c>
      <c r="P117" s="7">
        <v>97.713798288245727</v>
      </c>
      <c r="Q117" s="1">
        <f t="shared" si="11"/>
        <v>97.106200000000001</v>
      </c>
      <c r="R117" s="1">
        <f t="shared" si="7"/>
        <v>0.60759828824572537</v>
      </c>
      <c r="S117" s="1">
        <v>4.333333333333333</v>
      </c>
      <c r="V117" s="5">
        <v>247</v>
      </c>
      <c r="Y117" s="2">
        <v>1.18</v>
      </c>
      <c r="AB117" s="8">
        <v>35.199999999999996</v>
      </c>
      <c r="AC117" s="8"/>
      <c r="AD117" s="8"/>
      <c r="AE117">
        <v>2.0299999999999998</v>
      </c>
    </row>
    <row r="118" spans="1:31" x14ac:dyDescent="0.2">
      <c r="A118">
        <v>12</v>
      </c>
      <c r="B118">
        <v>9</v>
      </c>
      <c r="C118" s="1">
        <v>12.09</v>
      </c>
      <c r="D118" s="1" t="s">
        <v>319</v>
      </c>
      <c r="E118" s="6" t="s">
        <v>234</v>
      </c>
      <c r="F118" s="6">
        <v>2</v>
      </c>
      <c r="G118" s="3">
        <v>12</v>
      </c>
      <c r="H118" s="3">
        <v>85</v>
      </c>
      <c r="I118" s="3">
        <v>85</v>
      </c>
      <c r="J118" s="1">
        <v>105.37525243402298</v>
      </c>
      <c r="K118" s="1">
        <f t="shared" si="8"/>
        <v>116.66290000000001</v>
      </c>
      <c r="L118" s="1">
        <f t="shared" si="9"/>
        <v>-11.287647565977025</v>
      </c>
      <c r="M118" s="7">
        <v>114.15461613796344</v>
      </c>
      <c r="N118" s="1">
        <f t="shared" si="10"/>
        <v>106.61414000000001</v>
      </c>
      <c r="O118" s="1">
        <f t="shared" si="6"/>
        <v>7.540476137963438</v>
      </c>
      <c r="P118" s="7">
        <v>97.183003479321016</v>
      </c>
      <c r="Q118" s="1">
        <f t="shared" si="11"/>
        <v>97.106200000000001</v>
      </c>
      <c r="R118" s="1">
        <f t="shared" si="7"/>
        <v>7.6803479321014834E-2</v>
      </c>
      <c r="S118" s="1">
        <v>3</v>
      </c>
      <c r="V118" s="5">
        <v>174</v>
      </c>
      <c r="Y118" s="2">
        <v>0.98</v>
      </c>
      <c r="AB118" s="8">
        <v>35.966666666666661</v>
      </c>
      <c r="AC118" s="8"/>
      <c r="AD118" s="8"/>
      <c r="AE118">
        <v>2.2999999999999998</v>
      </c>
    </row>
    <row r="119" spans="1:31" x14ac:dyDescent="0.2">
      <c r="A119">
        <v>12</v>
      </c>
      <c r="B119">
        <v>10</v>
      </c>
      <c r="C119" s="1">
        <v>12.1</v>
      </c>
      <c r="D119" s="1" t="s">
        <v>319</v>
      </c>
      <c r="E119" s="6" t="s">
        <v>75</v>
      </c>
      <c r="F119" s="6">
        <v>2</v>
      </c>
      <c r="G119" s="3">
        <v>14</v>
      </c>
      <c r="H119" s="3">
        <v>80</v>
      </c>
      <c r="I119" s="3">
        <v>85</v>
      </c>
      <c r="J119" s="1">
        <v>113.45923312904304</v>
      </c>
      <c r="K119" s="1">
        <f t="shared" si="8"/>
        <v>116.66290000000001</v>
      </c>
      <c r="L119" s="1">
        <f t="shared" si="9"/>
        <v>-3.2036668709569653</v>
      </c>
      <c r="M119" s="7">
        <v>98.075939115796416</v>
      </c>
      <c r="N119" s="1">
        <f t="shared" si="10"/>
        <v>106.61414000000001</v>
      </c>
      <c r="O119" s="1">
        <f t="shared" si="6"/>
        <v>-8.5382008842035901</v>
      </c>
      <c r="P119" s="7">
        <v>114.70344495294</v>
      </c>
      <c r="Q119" s="1">
        <f t="shared" si="11"/>
        <v>97.106200000000001</v>
      </c>
      <c r="R119" s="1">
        <f t="shared" si="7"/>
        <v>17.597244952940002</v>
      </c>
      <c r="S119" s="1">
        <v>2.6666666666666665</v>
      </c>
      <c r="V119" s="5">
        <v>221.5</v>
      </c>
      <c r="Y119" s="2">
        <v>0.71</v>
      </c>
      <c r="AB119" s="8">
        <v>26.466666666666665</v>
      </c>
      <c r="AC119" s="8"/>
      <c r="AD119" s="8"/>
      <c r="AE119">
        <v>2.04</v>
      </c>
    </row>
    <row r="120" spans="1:31" x14ac:dyDescent="0.2">
      <c r="A120">
        <v>12</v>
      </c>
      <c r="B120">
        <v>11</v>
      </c>
      <c r="C120" s="1">
        <v>12.11</v>
      </c>
      <c r="D120" s="1" t="s">
        <v>315</v>
      </c>
      <c r="E120" s="9" t="s">
        <v>9</v>
      </c>
      <c r="F120" s="6">
        <v>2</v>
      </c>
      <c r="G120" s="3">
        <v>7</v>
      </c>
      <c r="H120" s="3">
        <v>107</v>
      </c>
      <c r="I120" s="3">
        <v>114</v>
      </c>
      <c r="J120" s="1">
        <v>127.6219494246583</v>
      </c>
      <c r="K120" s="1">
        <f t="shared" si="8"/>
        <v>116.66290000000001</v>
      </c>
      <c r="L120" s="1">
        <f t="shared" si="9"/>
        <v>10.959049424658289</v>
      </c>
      <c r="M120" s="7">
        <v>115.65007116088728</v>
      </c>
      <c r="N120" s="1">
        <f t="shared" si="10"/>
        <v>106.61414000000001</v>
      </c>
      <c r="O120" s="1">
        <f t="shared" si="6"/>
        <v>9.035931160887273</v>
      </c>
      <c r="P120" s="7">
        <v>99.023371826847097</v>
      </c>
      <c r="Q120" s="1">
        <f t="shared" si="11"/>
        <v>97.106200000000001</v>
      </c>
      <c r="R120" s="1">
        <f t="shared" si="7"/>
        <v>1.9171718268470954</v>
      </c>
      <c r="S120" s="1">
        <v>9.3333333333333339</v>
      </c>
      <c r="V120" s="5">
        <v>414.83333333333331</v>
      </c>
      <c r="Y120" s="2">
        <v>0.81</v>
      </c>
      <c r="AB120" s="8">
        <v>13.200000000000001</v>
      </c>
      <c r="AC120" s="8"/>
      <c r="AD120" s="8"/>
      <c r="AE120">
        <v>2.2799999999999998</v>
      </c>
    </row>
    <row r="121" spans="1:31" x14ac:dyDescent="0.2">
      <c r="A121">
        <v>12</v>
      </c>
      <c r="B121">
        <v>12</v>
      </c>
      <c r="C121" s="1">
        <v>12.12</v>
      </c>
      <c r="D121" s="1" t="s">
        <v>319</v>
      </c>
      <c r="E121" s="6" t="s">
        <v>238</v>
      </c>
      <c r="F121" s="6">
        <v>2</v>
      </c>
      <c r="G121" s="3">
        <v>12</v>
      </c>
      <c r="H121" s="3">
        <v>85</v>
      </c>
      <c r="I121" s="3">
        <v>85</v>
      </c>
      <c r="J121" s="1">
        <v>88.231411952342739</v>
      </c>
      <c r="K121" s="1">
        <f t="shared" si="8"/>
        <v>116.66290000000001</v>
      </c>
      <c r="L121" s="1">
        <f t="shared" si="9"/>
        <v>-28.431488047657268</v>
      </c>
      <c r="M121" s="7">
        <v>80.57321056667972</v>
      </c>
      <c r="N121" s="1">
        <f t="shared" si="10"/>
        <v>106.61414000000001</v>
      </c>
      <c r="O121" s="1">
        <f t="shared" si="6"/>
        <v>-26.040929433320287</v>
      </c>
      <c r="P121" s="7">
        <v>77.994551002469336</v>
      </c>
      <c r="Q121" s="1">
        <f t="shared" si="11"/>
        <v>97.106200000000001</v>
      </c>
      <c r="R121" s="1">
        <f t="shared" si="7"/>
        <v>-19.111648997530665</v>
      </c>
      <c r="S121" s="1">
        <v>1.6666666666666667</v>
      </c>
      <c r="V121" s="5">
        <v>238</v>
      </c>
      <c r="Y121" s="2">
        <v>0.91</v>
      </c>
      <c r="AB121" s="8">
        <v>10.5</v>
      </c>
      <c r="AC121" s="8"/>
      <c r="AD121" s="8"/>
      <c r="AE121">
        <v>2.17</v>
      </c>
    </row>
    <row r="122" spans="1:31" x14ac:dyDescent="0.2">
      <c r="A122">
        <v>13</v>
      </c>
      <c r="B122">
        <v>1</v>
      </c>
      <c r="C122" s="1">
        <v>13.01</v>
      </c>
      <c r="D122" s="1" t="s">
        <v>317</v>
      </c>
      <c r="E122" s="6" t="s">
        <v>239</v>
      </c>
      <c r="F122" s="6">
        <v>1</v>
      </c>
      <c r="G122" s="3">
        <v>8</v>
      </c>
      <c r="H122" s="3">
        <v>92</v>
      </c>
      <c r="I122" s="3">
        <v>107</v>
      </c>
      <c r="J122" s="1">
        <v>112.65760557075421</v>
      </c>
      <c r="K122" s="1">
        <f t="shared" si="8"/>
        <v>115.56310000000001</v>
      </c>
      <c r="L122" s="1">
        <f t="shared" si="9"/>
        <v>-2.9054944292457918</v>
      </c>
      <c r="M122" s="7">
        <v>91.524628390235407</v>
      </c>
      <c r="N122" s="1">
        <f t="shared" si="10"/>
        <v>105.81240000000001</v>
      </c>
      <c r="O122" s="1">
        <f t="shared" si="6"/>
        <v>-14.287771609764604</v>
      </c>
      <c r="P122" s="7">
        <v>65.703147677154121</v>
      </c>
      <c r="Q122" s="1">
        <f t="shared" si="11"/>
        <v>96.270600000000002</v>
      </c>
      <c r="R122" s="1">
        <f t="shared" si="7"/>
        <v>-30.567452322845881</v>
      </c>
      <c r="S122" s="1">
        <v>2</v>
      </c>
      <c r="V122" s="5">
        <v>178.16666666666666</v>
      </c>
      <c r="Y122" s="2">
        <v>1.35</v>
      </c>
      <c r="AB122" s="8" t="s">
        <v>29</v>
      </c>
      <c r="AC122" s="8"/>
      <c r="AD122" s="8"/>
      <c r="AE122" s="8" t="s">
        <v>29</v>
      </c>
    </row>
    <row r="123" spans="1:31" x14ac:dyDescent="0.2">
      <c r="A123">
        <v>13</v>
      </c>
      <c r="B123">
        <v>2</v>
      </c>
      <c r="C123" s="1">
        <v>13.02</v>
      </c>
      <c r="D123" s="1" t="s">
        <v>315</v>
      </c>
      <c r="E123" s="9" t="s">
        <v>34</v>
      </c>
      <c r="F123" s="6">
        <v>1</v>
      </c>
      <c r="G123" s="3">
        <v>11</v>
      </c>
      <c r="H123" s="3">
        <v>122</v>
      </c>
      <c r="I123" s="3">
        <v>128</v>
      </c>
      <c r="J123" s="1">
        <v>133.36241840766496</v>
      </c>
      <c r="K123" s="1">
        <f t="shared" si="8"/>
        <v>115.56310000000001</v>
      </c>
      <c r="L123" s="1">
        <f t="shared" si="9"/>
        <v>17.799318407664956</v>
      </c>
      <c r="M123" s="7">
        <v>100.20534209172672</v>
      </c>
      <c r="N123" s="1">
        <f t="shared" si="10"/>
        <v>105.81240000000001</v>
      </c>
      <c r="O123" s="1">
        <f t="shared" si="6"/>
        <v>-5.6070579082732905</v>
      </c>
      <c r="P123" s="7">
        <v>84.960099177004963</v>
      </c>
      <c r="Q123" s="1">
        <f t="shared" si="11"/>
        <v>96.270600000000002</v>
      </c>
      <c r="R123" s="1">
        <f t="shared" si="7"/>
        <v>-11.310500822995039</v>
      </c>
      <c r="S123" s="1">
        <v>10.666666666666666</v>
      </c>
      <c r="V123" s="5">
        <v>344.16666666666669</v>
      </c>
      <c r="Y123" s="2">
        <v>1.6749999999999998</v>
      </c>
      <c r="AB123" s="8" t="s">
        <v>29</v>
      </c>
      <c r="AC123" s="8"/>
      <c r="AD123" s="8"/>
      <c r="AE123" s="8" t="s">
        <v>29</v>
      </c>
    </row>
    <row r="124" spans="1:31" x14ac:dyDescent="0.2">
      <c r="A124">
        <v>13</v>
      </c>
      <c r="B124">
        <v>3</v>
      </c>
      <c r="C124" s="1">
        <v>13.03</v>
      </c>
      <c r="D124" s="1" t="s">
        <v>317</v>
      </c>
      <c r="E124" s="6" t="s">
        <v>54</v>
      </c>
      <c r="F124" s="6">
        <v>1</v>
      </c>
      <c r="G124" s="3">
        <v>13</v>
      </c>
      <c r="H124" s="3">
        <v>73</v>
      </c>
      <c r="I124" s="3">
        <v>80</v>
      </c>
      <c r="J124" s="1">
        <v>113.7664563136828</v>
      </c>
      <c r="K124" s="1">
        <f t="shared" si="8"/>
        <v>115.56310000000001</v>
      </c>
      <c r="L124" s="1">
        <f t="shared" si="9"/>
        <v>-1.7966436863172106</v>
      </c>
      <c r="M124" s="7">
        <v>96.426145737767996</v>
      </c>
      <c r="N124" s="1">
        <f t="shared" si="10"/>
        <v>105.81240000000001</v>
      </c>
      <c r="O124" s="1">
        <f t="shared" si="6"/>
        <v>-9.3862542622320149</v>
      </c>
      <c r="P124" s="7">
        <v>79.11020649745214</v>
      </c>
      <c r="Q124" s="1">
        <f t="shared" si="11"/>
        <v>96.270600000000002</v>
      </c>
      <c r="R124" s="1">
        <f t="shared" si="7"/>
        <v>-17.160393502547862</v>
      </c>
      <c r="S124" s="1">
        <f>9/3</f>
        <v>3</v>
      </c>
      <c r="V124" s="5">
        <v>229</v>
      </c>
      <c r="Y124" s="2">
        <v>0.92</v>
      </c>
      <c r="AB124" s="8">
        <v>50.800000000000004</v>
      </c>
      <c r="AC124" s="8"/>
      <c r="AD124" s="8"/>
      <c r="AE124">
        <v>1.71</v>
      </c>
    </row>
    <row r="125" spans="1:31" x14ac:dyDescent="0.2">
      <c r="A125">
        <v>13</v>
      </c>
      <c r="B125">
        <v>4</v>
      </c>
      <c r="C125" s="1">
        <v>13.04</v>
      </c>
      <c r="D125" s="1" t="s">
        <v>317</v>
      </c>
      <c r="E125" s="6" t="s">
        <v>246</v>
      </c>
      <c r="F125" s="6">
        <v>1</v>
      </c>
      <c r="G125" s="3">
        <v>13</v>
      </c>
      <c r="H125" s="3">
        <v>80</v>
      </c>
      <c r="I125" s="3">
        <v>85</v>
      </c>
      <c r="J125" s="1">
        <v>124.99911212746674</v>
      </c>
      <c r="K125" s="1">
        <f t="shared" si="8"/>
        <v>115.56310000000001</v>
      </c>
      <c r="L125" s="1">
        <f t="shared" si="9"/>
        <v>9.4360121274667392</v>
      </c>
      <c r="M125" s="7">
        <v>110.10825653124746</v>
      </c>
      <c r="N125" s="1">
        <f t="shared" si="10"/>
        <v>105.81240000000001</v>
      </c>
      <c r="O125" s="1">
        <f t="shared" si="6"/>
        <v>4.2958565312474519</v>
      </c>
      <c r="P125" s="7">
        <v>89.681839690012893</v>
      </c>
      <c r="Q125" s="1">
        <f t="shared" si="11"/>
        <v>96.270600000000002</v>
      </c>
      <c r="R125" s="1">
        <f t="shared" si="7"/>
        <v>-6.5887603099871086</v>
      </c>
      <c r="S125" s="1">
        <v>1.6666666666666667</v>
      </c>
      <c r="V125" s="5">
        <v>177.16666666666666</v>
      </c>
      <c r="Y125" s="2">
        <v>1.1100000000000001</v>
      </c>
      <c r="AB125" s="8">
        <v>22.766666666666666</v>
      </c>
      <c r="AC125" s="8"/>
      <c r="AD125" s="8"/>
      <c r="AE125">
        <v>2</v>
      </c>
    </row>
    <row r="126" spans="1:31" x14ac:dyDescent="0.2">
      <c r="A126">
        <v>13</v>
      </c>
      <c r="B126">
        <v>5</v>
      </c>
      <c r="C126" s="1">
        <v>13.05</v>
      </c>
      <c r="D126" s="1" t="s">
        <v>317</v>
      </c>
      <c r="E126" s="6" t="s">
        <v>148</v>
      </c>
      <c r="F126" s="6">
        <v>1</v>
      </c>
      <c r="G126" s="3">
        <v>10</v>
      </c>
      <c r="H126" s="3">
        <v>80</v>
      </c>
      <c r="I126" s="3">
        <v>80</v>
      </c>
      <c r="J126" s="1">
        <v>165.32623741260318</v>
      </c>
      <c r="K126" s="1">
        <f t="shared" si="8"/>
        <v>115.56310000000001</v>
      </c>
      <c r="L126" s="1">
        <f t="shared" si="9"/>
        <v>49.763137412603172</v>
      </c>
      <c r="M126" s="7">
        <v>126.83086783084146</v>
      </c>
      <c r="N126" s="1">
        <f t="shared" si="10"/>
        <v>105.81240000000001</v>
      </c>
      <c r="O126" s="1">
        <f t="shared" si="6"/>
        <v>21.018467830841445</v>
      </c>
      <c r="P126" s="7">
        <v>139.04080590466444</v>
      </c>
      <c r="Q126" s="1">
        <f t="shared" si="11"/>
        <v>96.270600000000002</v>
      </c>
      <c r="R126" s="1">
        <f t="shared" si="7"/>
        <v>42.770205904664437</v>
      </c>
      <c r="S126" s="1">
        <f>12/3</f>
        <v>4</v>
      </c>
      <c r="V126" s="5">
        <v>236.83333333333334</v>
      </c>
      <c r="Y126" s="2">
        <v>0.85</v>
      </c>
      <c r="AB126" s="8">
        <v>129.13333333333335</v>
      </c>
      <c r="AC126" s="8"/>
      <c r="AD126" s="8"/>
      <c r="AE126">
        <v>1.69</v>
      </c>
    </row>
    <row r="127" spans="1:31" x14ac:dyDescent="0.2">
      <c r="A127">
        <v>13</v>
      </c>
      <c r="B127">
        <v>6</v>
      </c>
      <c r="C127" s="1">
        <v>13.06</v>
      </c>
      <c r="D127" s="1" t="s">
        <v>317</v>
      </c>
      <c r="E127" s="6" t="s">
        <v>201</v>
      </c>
      <c r="F127" s="9">
        <v>1</v>
      </c>
      <c r="G127" s="3">
        <v>15</v>
      </c>
      <c r="H127" s="3">
        <v>80</v>
      </c>
      <c r="I127" s="3">
        <v>80</v>
      </c>
      <c r="J127" s="1">
        <v>155.47345709591585</v>
      </c>
      <c r="K127" s="1">
        <f t="shared" si="8"/>
        <v>115.56310000000001</v>
      </c>
      <c r="L127" s="1">
        <f t="shared" si="9"/>
        <v>39.910357095915842</v>
      </c>
      <c r="M127" s="7">
        <v>111.44842991880813</v>
      </c>
      <c r="N127" s="1">
        <f t="shared" si="10"/>
        <v>105.81240000000001</v>
      </c>
      <c r="O127" s="1">
        <f t="shared" si="6"/>
        <v>5.63602991880812</v>
      </c>
      <c r="P127" s="7">
        <v>107.23787222644619</v>
      </c>
      <c r="Q127" s="1">
        <f t="shared" si="11"/>
        <v>96.270600000000002</v>
      </c>
      <c r="R127" s="1">
        <f t="shared" si="7"/>
        <v>10.967272226446184</v>
      </c>
      <c r="S127" s="1">
        <f>9/3</f>
        <v>3</v>
      </c>
      <c r="V127" s="5">
        <v>197</v>
      </c>
      <c r="Y127" s="2">
        <v>0.71</v>
      </c>
      <c r="AB127" s="8">
        <v>81.8</v>
      </c>
      <c r="AC127" s="8"/>
      <c r="AD127" s="8"/>
      <c r="AE127">
        <v>1.97</v>
      </c>
    </row>
    <row r="128" spans="1:31" x14ac:dyDescent="0.2">
      <c r="A128">
        <v>13</v>
      </c>
      <c r="B128">
        <v>7</v>
      </c>
      <c r="C128" s="1">
        <v>13.07</v>
      </c>
      <c r="D128" s="1" t="s">
        <v>319</v>
      </c>
      <c r="E128" s="6" t="s">
        <v>241</v>
      </c>
      <c r="F128" s="6">
        <v>2</v>
      </c>
      <c r="G128" s="3">
        <v>15</v>
      </c>
      <c r="H128" s="3">
        <v>85</v>
      </c>
      <c r="I128" s="3">
        <v>85</v>
      </c>
      <c r="J128" s="1">
        <v>122.66829355802419</v>
      </c>
      <c r="K128" s="1">
        <f t="shared" si="8"/>
        <v>115.56310000000001</v>
      </c>
      <c r="L128" s="1">
        <f t="shared" si="9"/>
        <v>7.1051935580241832</v>
      </c>
      <c r="M128" s="7">
        <v>109.89508336676664</v>
      </c>
      <c r="N128" s="1">
        <f t="shared" si="10"/>
        <v>105.81240000000001</v>
      </c>
      <c r="O128" s="1">
        <f t="shared" si="6"/>
        <v>4.0826833667666307</v>
      </c>
      <c r="P128" s="7">
        <v>115.57347962291364</v>
      </c>
      <c r="Q128" s="1">
        <f t="shared" si="11"/>
        <v>96.270600000000002</v>
      </c>
      <c r="R128" s="1">
        <f t="shared" si="7"/>
        <v>19.302879622913636</v>
      </c>
      <c r="S128" s="1">
        <v>2.3333333333333335</v>
      </c>
      <c r="V128" s="5">
        <v>270.66666666666669</v>
      </c>
      <c r="Y128" s="2">
        <v>1.4</v>
      </c>
      <c r="AB128" s="8">
        <v>8.7999999999999989</v>
      </c>
      <c r="AC128" s="8"/>
      <c r="AD128" s="8"/>
      <c r="AE128">
        <v>2.12</v>
      </c>
    </row>
    <row r="129" spans="1:31" x14ac:dyDescent="0.2">
      <c r="A129">
        <v>13</v>
      </c>
      <c r="B129">
        <v>8</v>
      </c>
      <c r="C129" s="1">
        <v>13.08</v>
      </c>
      <c r="D129" s="1" t="s">
        <v>319</v>
      </c>
      <c r="E129" s="6" t="s">
        <v>118</v>
      </c>
      <c r="F129" s="6">
        <v>2</v>
      </c>
      <c r="G129" s="3">
        <v>11</v>
      </c>
      <c r="H129" s="3">
        <v>73</v>
      </c>
      <c r="I129" s="3">
        <v>73</v>
      </c>
      <c r="J129" s="1">
        <v>97.987297873367453</v>
      </c>
      <c r="K129" s="1">
        <f t="shared" si="8"/>
        <v>115.56310000000001</v>
      </c>
      <c r="L129" s="1">
        <f t="shared" si="9"/>
        <v>-17.575802126632553</v>
      </c>
      <c r="M129" s="7">
        <v>87.816215590343631</v>
      </c>
      <c r="N129" s="1">
        <f t="shared" si="10"/>
        <v>105.81240000000001</v>
      </c>
      <c r="O129" s="1">
        <f t="shared" si="6"/>
        <v>-17.996184409656379</v>
      </c>
      <c r="P129" s="7">
        <v>87.629244035528984</v>
      </c>
      <c r="Q129" s="1">
        <f t="shared" si="11"/>
        <v>96.270600000000002</v>
      </c>
      <c r="R129" s="1">
        <f t="shared" si="7"/>
        <v>-8.6413559644710176</v>
      </c>
      <c r="S129" s="1">
        <v>1</v>
      </c>
      <c r="V129" s="5">
        <v>162.66666666666666</v>
      </c>
      <c r="Y129" s="2">
        <v>0.89</v>
      </c>
      <c r="AB129" s="8" t="s">
        <v>29</v>
      </c>
      <c r="AC129" s="8"/>
      <c r="AD129" s="8"/>
      <c r="AE129" s="8" t="s">
        <v>29</v>
      </c>
    </row>
    <row r="130" spans="1:31" x14ac:dyDescent="0.2">
      <c r="A130">
        <v>13</v>
      </c>
      <c r="B130">
        <v>9</v>
      </c>
      <c r="C130" s="1">
        <v>13.09</v>
      </c>
      <c r="D130" s="1" t="s">
        <v>319</v>
      </c>
      <c r="E130" s="6" t="s">
        <v>61</v>
      </c>
      <c r="F130" s="6">
        <v>2</v>
      </c>
      <c r="G130" s="3">
        <v>5</v>
      </c>
      <c r="H130" s="3">
        <v>85</v>
      </c>
      <c r="I130" s="3">
        <v>85</v>
      </c>
      <c r="J130" s="1">
        <v>134.21882258917697</v>
      </c>
      <c r="K130" s="1">
        <f t="shared" si="8"/>
        <v>115.56310000000001</v>
      </c>
      <c r="L130" s="1">
        <f t="shared" si="9"/>
        <v>18.65572258917696</v>
      </c>
      <c r="M130" s="7">
        <v>100.45028376318348</v>
      </c>
      <c r="N130" s="1">
        <f t="shared" si="10"/>
        <v>105.81240000000001</v>
      </c>
      <c r="O130" s="1">
        <f t="shared" ref="O130:O193" si="12">M130-N130</f>
        <v>-5.3621162368165329</v>
      </c>
      <c r="P130" s="7">
        <v>98.167325145885641</v>
      </c>
      <c r="Q130" s="1">
        <f t="shared" si="11"/>
        <v>96.270600000000002</v>
      </c>
      <c r="R130" s="1">
        <f t="shared" ref="R130:R193" si="13">P130-Q130</f>
        <v>1.8967251458856396</v>
      </c>
      <c r="S130" s="1">
        <v>3.6666666666666665</v>
      </c>
      <c r="V130" s="5">
        <v>330.16666666666669</v>
      </c>
      <c r="Y130" s="2">
        <v>1.46</v>
      </c>
      <c r="AB130" s="8">
        <v>23.399999999999995</v>
      </c>
      <c r="AC130" s="8"/>
      <c r="AD130" s="8"/>
      <c r="AE130">
        <v>1.97</v>
      </c>
    </row>
    <row r="131" spans="1:31" s="16" customFormat="1" x14ac:dyDescent="0.2">
      <c r="A131" s="16">
        <v>13</v>
      </c>
      <c r="B131" s="16">
        <v>10</v>
      </c>
      <c r="C131" s="17">
        <v>13.1</v>
      </c>
      <c r="D131" s="17" t="s">
        <v>316</v>
      </c>
      <c r="E131" s="18" t="s">
        <v>11</v>
      </c>
      <c r="F131" s="18">
        <v>2</v>
      </c>
      <c r="G131" s="19">
        <v>15</v>
      </c>
      <c r="H131" s="19">
        <v>58</v>
      </c>
      <c r="I131" s="19">
        <v>65</v>
      </c>
      <c r="J131" s="17">
        <v>102.55641384021385</v>
      </c>
      <c r="K131" s="17">
        <f t="shared" ref="K131:K193" si="14">129.8605-1.0998*(A131)</f>
        <v>115.56310000000001</v>
      </c>
      <c r="L131" s="17">
        <f t="shared" ref="L131:L193" si="15">J131-K131</f>
        <v>-13.006686159786156</v>
      </c>
      <c r="M131" s="20" t="s">
        <v>29</v>
      </c>
      <c r="N131" s="1">
        <f t="shared" ref="N131:N194" si="16">116.23502-0.80174*(A131)</f>
        <v>105.81240000000001</v>
      </c>
      <c r="O131" s="7" t="s">
        <v>29</v>
      </c>
      <c r="P131" s="20">
        <v>103.57530628594456</v>
      </c>
      <c r="Q131" s="1">
        <f t="shared" ref="Q131:Q194" si="17">107.1334-0.8356*(A131)</f>
        <v>96.270600000000002</v>
      </c>
      <c r="R131" s="1">
        <f t="shared" si="13"/>
        <v>7.3047062859445617</v>
      </c>
      <c r="S131" s="17">
        <v>1</v>
      </c>
      <c r="T131" s="17"/>
      <c r="U131" s="17"/>
      <c r="V131" s="21">
        <v>180.5</v>
      </c>
      <c r="W131" s="17"/>
      <c r="X131" s="17"/>
      <c r="Y131" s="22">
        <v>0.51</v>
      </c>
      <c r="Z131" s="22"/>
      <c r="AA131" s="22"/>
      <c r="AB131" s="23">
        <v>154.30000000000001</v>
      </c>
      <c r="AC131" s="23"/>
      <c r="AD131" s="23"/>
      <c r="AE131" s="16">
        <v>1.17</v>
      </c>
    </row>
    <row r="132" spans="1:31" x14ac:dyDescent="0.2">
      <c r="A132">
        <v>13</v>
      </c>
      <c r="B132">
        <v>11</v>
      </c>
      <c r="C132" s="1">
        <v>13.11</v>
      </c>
      <c r="D132" s="1" t="s">
        <v>315</v>
      </c>
      <c r="E132" s="9" t="s">
        <v>9</v>
      </c>
      <c r="F132" s="6">
        <v>2</v>
      </c>
      <c r="G132" s="3">
        <v>14</v>
      </c>
      <c r="H132" s="3">
        <v>122</v>
      </c>
      <c r="I132" s="3">
        <v>128</v>
      </c>
      <c r="J132" s="1">
        <v>116.68302383185362</v>
      </c>
      <c r="K132" s="1">
        <f t="shared" si="14"/>
        <v>115.56310000000001</v>
      </c>
      <c r="L132" s="1">
        <f t="shared" si="15"/>
        <v>1.1199238318536118</v>
      </c>
      <c r="M132" s="7">
        <v>117.09972726912542</v>
      </c>
      <c r="N132" s="1">
        <f t="shared" si="16"/>
        <v>105.81240000000001</v>
      </c>
      <c r="O132" s="1">
        <f t="shared" si="12"/>
        <v>11.287327269125413</v>
      </c>
      <c r="P132" s="7" t="s">
        <v>29</v>
      </c>
      <c r="Q132" s="1">
        <f t="shared" si="17"/>
        <v>96.270600000000002</v>
      </c>
      <c r="R132" s="7" t="s">
        <v>29</v>
      </c>
      <c r="S132" s="1">
        <v>6</v>
      </c>
      <c r="V132" s="5">
        <v>407</v>
      </c>
      <c r="Y132" s="2">
        <v>0.82499999999999996</v>
      </c>
      <c r="AB132" s="8">
        <v>2.2666666666666662</v>
      </c>
      <c r="AC132" s="8"/>
      <c r="AD132" s="8"/>
      <c r="AE132">
        <v>2.4649999999999999</v>
      </c>
    </row>
    <row r="133" spans="1:31" x14ac:dyDescent="0.2">
      <c r="A133">
        <v>13</v>
      </c>
      <c r="B133">
        <v>12</v>
      </c>
      <c r="C133" s="1">
        <v>13.12</v>
      </c>
      <c r="D133" s="1" t="s">
        <v>319</v>
      </c>
      <c r="E133" s="6" t="s">
        <v>249</v>
      </c>
      <c r="F133" s="6">
        <v>2</v>
      </c>
      <c r="G133" s="3">
        <v>10</v>
      </c>
      <c r="H133" s="3">
        <v>80</v>
      </c>
      <c r="I133" s="3">
        <v>85</v>
      </c>
      <c r="J133" s="1">
        <v>97.249874281966356</v>
      </c>
      <c r="K133" s="1">
        <f t="shared" si="14"/>
        <v>115.56310000000001</v>
      </c>
      <c r="L133" s="1">
        <f t="shared" si="15"/>
        <v>-18.31322571803365</v>
      </c>
      <c r="M133" s="7">
        <v>77.909024956833051</v>
      </c>
      <c r="N133" s="1">
        <f t="shared" si="16"/>
        <v>105.81240000000001</v>
      </c>
      <c r="O133" s="1">
        <f t="shared" si="12"/>
        <v>-27.90337504316696</v>
      </c>
      <c r="P133" s="7">
        <v>74.938994545786514</v>
      </c>
      <c r="Q133" s="1">
        <f t="shared" si="17"/>
        <v>96.270600000000002</v>
      </c>
      <c r="R133" s="1">
        <f t="shared" si="13"/>
        <v>-21.331605454213488</v>
      </c>
      <c r="S133" s="1">
        <v>1</v>
      </c>
      <c r="V133" s="5">
        <v>174.83333333333334</v>
      </c>
      <c r="Y133" s="2">
        <v>0.97</v>
      </c>
      <c r="AB133" s="8">
        <v>27.066666666666663</v>
      </c>
      <c r="AC133" s="8"/>
      <c r="AD133" s="8"/>
      <c r="AE133">
        <v>1.96</v>
      </c>
    </row>
    <row r="134" spans="1:31" x14ac:dyDescent="0.2">
      <c r="A134">
        <v>14</v>
      </c>
      <c r="B134">
        <v>1</v>
      </c>
      <c r="C134" s="1">
        <v>14.01</v>
      </c>
      <c r="D134" s="1" t="s">
        <v>317</v>
      </c>
      <c r="E134" s="6" t="s">
        <v>251</v>
      </c>
      <c r="F134" s="6">
        <v>1</v>
      </c>
      <c r="G134" s="3">
        <v>15</v>
      </c>
      <c r="H134" s="3">
        <v>80</v>
      </c>
      <c r="I134" s="3">
        <v>85</v>
      </c>
      <c r="J134" s="1">
        <v>116.47796426153754</v>
      </c>
      <c r="K134" s="1">
        <f t="shared" si="14"/>
        <v>114.4633</v>
      </c>
      <c r="L134" s="1">
        <f t="shared" si="15"/>
        <v>2.0146642615375328</v>
      </c>
      <c r="M134" s="7">
        <v>88.837891484476273</v>
      </c>
      <c r="N134" s="1">
        <f t="shared" si="16"/>
        <v>105.01066</v>
      </c>
      <c r="O134" s="1">
        <f t="shared" si="12"/>
        <v>-16.172768515523728</v>
      </c>
      <c r="P134" s="7">
        <v>67.078656204382156</v>
      </c>
      <c r="Q134" s="1">
        <f t="shared" si="17"/>
        <v>95.435000000000002</v>
      </c>
      <c r="R134" s="1">
        <f t="shared" si="13"/>
        <v>-28.356343795617846</v>
      </c>
      <c r="S134" s="1">
        <v>0.66666666666666663</v>
      </c>
      <c r="V134" s="5">
        <v>214.5</v>
      </c>
      <c r="Y134" s="2">
        <v>1.27</v>
      </c>
      <c r="AB134" s="8">
        <v>5.9000000000000012</v>
      </c>
      <c r="AC134" s="8"/>
      <c r="AD134" s="8"/>
      <c r="AE134">
        <v>2.16</v>
      </c>
    </row>
    <row r="135" spans="1:31" x14ac:dyDescent="0.2">
      <c r="A135">
        <v>14</v>
      </c>
      <c r="B135">
        <v>2</v>
      </c>
      <c r="C135" s="1">
        <v>14.02</v>
      </c>
      <c r="D135" s="1" t="s">
        <v>317</v>
      </c>
      <c r="E135" s="6" t="s">
        <v>250</v>
      </c>
      <c r="F135" s="6">
        <v>1</v>
      </c>
      <c r="G135" s="3">
        <v>5</v>
      </c>
      <c r="H135" s="3">
        <v>92</v>
      </c>
      <c r="I135" s="3">
        <v>107</v>
      </c>
      <c r="J135" s="1">
        <v>127.34794522476265</v>
      </c>
      <c r="K135" s="1">
        <f t="shared" si="14"/>
        <v>114.4633</v>
      </c>
      <c r="L135" s="1">
        <f t="shared" si="15"/>
        <v>12.88464522476265</v>
      </c>
      <c r="M135" s="7">
        <v>137.6280898453237</v>
      </c>
      <c r="N135" s="1">
        <f t="shared" si="16"/>
        <v>105.01066</v>
      </c>
      <c r="O135" s="1">
        <f t="shared" si="12"/>
        <v>32.617429845323699</v>
      </c>
      <c r="P135" s="7">
        <v>119.45153798972824</v>
      </c>
      <c r="Q135" s="1">
        <f t="shared" si="17"/>
        <v>95.435000000000002</v>
      </c>
      <c r="R135" s="1">
        <f t="shared" si="13"/>
        <v>24.016537989728235</v>
      </c>
      <c r="S135" s="1">
        <v>2.3333333333333335</v>
      </c>
      <c r="V135" s="5">
        <v>153.16666666666666</v>
      </c>
      <c r="Y135" s="2">
        <v>1.32</v>
      </c>
      <c r="AB135" s="8" t="s">
        <v>29</v>
      </c>
      <c r="AC135" s="8"/>
      <c r="AD135" s="8"/>
      <c r="AE135" s="8" t="s">
        <v>29</v>
      </c>
    </row>
    <row r="136" spans="1:31" x14ac:dyDescent="0.2">
      <c r="A136">
        <v>14</v>
      </c>
      <c r="B136">
        <v>3</v>
      </c>
      <c r="C136" s="1">
        <v>14.03</v>
      </c>
      <c r="D136" s="1" t="s">
        <v>317</v>
      </c>
      <c r="E136" s="6" t="s">
        <v>254</v>
      </c>
      <c r="F136" s="6">
        <v>1</v>
      </c>
      <c r="G136" s="3">
        <v>7</v>
      </c>
      <c r="H136" s="3">
        <v>85</v>
      </c>
      <c r="I136" s="3">
        <v>85</v>
      </c>
      <c r="J136" s="1">
        <v>151.44341413957528</v>
      </c>
      <c r="K136" s="1">
        <f t="shared" si="14"/>
        <v>114.4633</v>
      </c>
      <c r="L136" s="1">
        <f t="shared" si="15"/>
        <v>36.980114139575278</v>
      </c>
      <c r="M136" s="7">
        <v>133.33227114596588</v>
      </c>
      <c r="N136" s="1">
        <f t="shared" si="16"/>
        <v>105.01066</v>
      </c>
      <c r="O136" s="1">
        <f t="shared" si="12"/>
        <v>28.321611145965875</v>
      </c>
      <c r="P136" s="7">
        <v>119.3330876681306</v>
      </c>
      <c r="Q136" s="1">
        <f t="shared" si="17"/>
        <v>95.435000000000002</v>
      </c>
      <c r="R136" s="1">
        <f t="shared" si="13"/>
        <v>23.8980876681306</v>
      </c>
      <c r="S136" s="1">
        <v>2.6666666666666665</v>
      </c>
      <c r="V136" s="5">
        <v>189.5</v>
      </c>
      <c r="Y136" s="2">
        <v>1.18</v>
      </c>
      <c r="AB136" s="8">
        <v>0.73333333333333306</v>
      </c>
      <c r="AC136" s="8"/>
      <c r="AD136" s="8"/>
      <c r="AE136">
        <v>1.92</v>
      </c>
    </row>
    <row r="137" spans="1:31" x14ac:dyDescent="0.2">
      <c r="A137">
        <v>14</v>
      </c>
      <c r="B137">
        <v>4</v>
      </c>
      <c r="C137" s="1">
        <v>14.04</v>
      </c>
      <c r="D137" s="1" t="s">
        <v>317</v>
      </c>
      <c r="E137" s="6" t="s">
        <v>167</v>
      </c>
      <c r="F137" s="6">
        <v>1</v>
      </c>
      <c r="G137" s="3">
        <v>7</v>
      </c>
      <c r="H137" s="3">
        <v>92</v>
      </c>
      <c r="I137" s="3">
        <v>92</v>
      </c>
      <c r="J137" s="1">
        <v>129.26253085973551</v>
      </c>
      <c r="K137" s="1">
        <f t="shared" si="14"/>
        <v>114.4633</v>
      </c>
      <c r="L137" s="1">
        <f t="shared" si="15"/>
        <v>14.799230859735502</v>
      </c>
      <c r="M137" s="7">
        <v>130.44536625098107</v>
      </c>
      <c r="N137" s="1">
        <f t="shared" si="16"/>
        <v>105.01066</v>
      </c>
      <c r="O137" s="1">
        <f t="shared" si="12"/>
        <v>25.434706250981066</v>
      </c>
      <c r="P137" s="7">
        <v>102.61333238230634</v>
      </c>
      <c r="Q137" s="1">
        <f t="shared" si="17"/>
        <v>95.435000000000002</v>
      </c>
      <c r="R137" s="1">
        <f t="shared" si="13"/>
        <v>7.178332382306337</v>
      </c>
      <c r="S137" s="1">
        <v>2</v>
      </c>
      <c r="V137" s="5">
        <v>218.83333333333334</v>
      </c>
      <c r="Y137" s="2">
        <v>1.48</v>
      </c>
      <c r="AB137" s="8">
        <v>4.9000000000000004</v>
      </c>
      <c r="AC137" s="8"/>
      <c r="AD137" s="8"/>
      <c r="AE137">
        <v>2.23</v>
      </c>
    </row>
    <row r="138" spans="1:31" s="16" customFormat="1" x14ac:dyDescent="0.2">
      <c r="A138" s="16">
        <v>14</v>
      </c>
      <c r="B138" s="16">
        <v>5</v>
      </c>
      <c r="C138" s="17">
        <v>14.05</v>
      </c>
      <c r="D138" s="17" t="s">
        <v>316</v>
      </c>
      <c r="E138" s="18" t="s">
        <v>11</v>
      </c>
      <c r="F138" s="18">
        <v>1</v>
      </c>
      <c r="G138" s="19">
        <v>14</v>
      </c>
      <c r="H138" s="19">
        <v>58</v>
      </c>
      <c r="I138" s="19">
        <v>65</v>
      </c>
      <c r="J138" s="17">
        <v>112.70151165352658</v>
      </c>
      <c r="K138" s="17">
        <f t="shared" si="14"/>
        <v>114.4633</v>
      </c>
      <c r="L138" s="17">
        <f t="shared" si="15"/>
        <v>-1.7617883464734234</v>
      </c>
      <c r="M138" s="20" t="s">
        <v>29</v>
      </c>
      <c r="N138" s="1">
        <f t="shared" si="16"/>
        <v>105.01066</v>
      </c>
      <c r="O138" s="7" t="s">
        <v>29</v>
      </c>
      <c r="P138" s="20" t="s">
        <v>29</v>
      </c>
      <c r="Q138" s="1">
        <f t="shared" si="17"/>
        <v>95.435000000000002</v>
      </c>
      <c r="R138" s="7" t="s">
        <v>29</v>
      </c>
      <c r="S138" s="17">
        <v>1.3333333333333333</v>
      </c>
      <c r="T138" s="17"/>
      <c r="U138" s="17"/>
      <c r="V138" s="21">
        <v>200.33333333333334</v>
      </c>
      <c r="W138" s="17"/>
      <c r="X138" s="17"/>
      <c r="Y138" s="22">
        <v>0.62</v>
      </c>
      <c r="Z138" s="22"/>
      <c r="AA138" s="22"/>
      <c r="AB138" s="23">
        <v>151.23333333333335</v>
      </c>
      <c r="AC138" s="23"/>
      <c r="AD138" s="23"/>
      <c r="AE138" s="16">
        <v>1.54</v>
      </c>
    </row>
    <row r="139" spans="1:31" x14ac:dyDescent="0.2">
      <c r="A139">
        <v>14</v>
      </c>
      <c r="B139">
        <v>6</v>
      </c>
      <c r="C139" s="1">
        <v>14.06</v>
      </c>
      <c r="D139" s="1" t="s">
        <v>317</v>
      </c>
      <c r="E139" s="6" t="s">
        <v>258</v>
      </c>
      <c r="F139" s="9">
        <v>1</v>
      </c>
      <c r="G139" s="3">
        <v>13</v>
      </c>
      <c r="H139" s="3">
        <v>85</v>
      </c>
      <c r="I139" s="3">
        <v>92</v>
      </c>
      <c r="J139" s="1">
        <v>121.31775615251848</v>
      </c>
      <c r="K139" s="1">
        <f t="shared" si="14"/>
        <v>114.4633</v>
      </c>
      <c r="L139" s="1">
        <f t="shared" si="15"/>
        <v>6.8544561525184804</v>
      </c>
      <c r="M139" s="7">
        <v>110.02509947518595</v>
      </c>
      <c r="N139" s="1">
        <f t="shared" si="16"/>
        <v>105.01066</v>
      </c>
      <c r="O139" s="1">
        <f t="shared" si="12"/>
        <v>5.0144394751859522</v>
      </c>
      <c r="P139" s="7">
        <v>105.96383401736033</v>
      </c>
      <c r="Q139" s="1">
        <f t="shared" si="17"/>
        <v>95.435000000000002</v>
      </c>
      <c r="R139" s="1">
        <f t="shared" si="13"/>
        <v>10.528834017360325</v>
      </c>
      <c r="S139" s="1">
        <v>3.3333333333333335</v>
      </c>
      <c r="V139" s="5">
        <v>163</v>
      </c>
      <c r="Y139" s="2">
        <v>0.94</v>
      </c>
      <c r="AB139" s="8" t="s">
        <v>29</v>
      </c>
      <c r="AC139" s="8"/>
      <c r="AD139" s="8"/>
      <c r="AE139" s="8" t="s">
        <v>29</v>
      </c>
    </row>
    <row r="140" spans="1:31" x14ac:dyDescent="0.2">
      <c r="A140">
        <v>14</v>
      </c>
      <c r="B140">
        <v>7</v>
      </c>
      <c r="C140" s="1">
        <v>14.07</v>
      </c>
      <c r="D140" s="1" t="s">
        <v>319</v>
      </c>
      <c r="E140" s="6" t="s">
        <v>252</v>
      </c>
      <c r="F140" s="6">
        <v>2</v>
      </c>
      <c r="G140" s="3">
        <v>15</v>
      </c>
      <c r="H140" s="3">
        <v>80</v>
      </c>
      <c r="I140" s="3">
        <v>80</v>
      </c>
      <c r="J140" s="1">
        <v>115.67741415873392</v>
      </c>
      <c r="K140" s="1">
        <f t="shared" si="14"/>
        <v>114.4633</v>
      </c>
      <c r="L140" s="1">
        <f t="shared" si="15"/>
        <v>1.2141141587339206</v>
      </c>
      <c r="M140" s="7">
        <v>133.97987531965569</v>
      </c>
      <c r="N140" s="1">
        <f t="shared" si="16"/>
        <v>105.01066</v>
      </c>
      <c r="O140" s="1">
        <f t="shared" si="12"/>
        <v>28.969215319655689</v>
      </c>
      <c r="P140" s="7">
        <v>116.39607068053012</v>
      </c>
      <c r="Q140" s="1">
        <f t="shared" si="17"/>
        <v>95.435000000000002</v>
      </c>
      <c r="R140" s="1">
        <f t="shared" si="13"/>
        <v>20.961070680530113</v>
      </c>
      <c r="S140" s="1">
        <f>4/3</f>
        <v>1.3333333333333333</v>
      </c>
      <c r="V140" s="5">
        <v>184.16666666666666</v>
      </c>
      <c r="Y140" s="2">
        <v>1.1100000000000001</v>
      </c>
      <c r="AB140" s="8">
        <v>8</v>
      </c>
      <c r="AC140" s="8"/>
      <c r="AD140" s="8"/>
      <c r="AE140">
        <v>2.23</v>
      </c>
    </row>
    <row r="141" spans="1:31" x14ac:dyDescent="0.2">
      <c r="A141">
        <v>14</v>
      </c>
      <c r="B141">
        <v>8</v>
      </c>
      <c r="C141" s="1">
        <v>14.08</v>
      </c>
      <c r="D141" s="1" t="s">
        <v>319</v>
      </c>
      <c r="E141" s="6" t="s">
        <v>108</v>
      </c>
      <c r="F141" s="6">
        <v>2</v>
      </c>
      <c r="G141" s="3">
        <v>8</v>
      </c>
      <c r="H141" s="3">
        <v>85</v>
      </c>
      <c r="I141" s="3">
        <v>85</v>
      </c>
      <c r="J141" s="1">
        <v>123.32752827467563</v>
      </c>
      <c r="K141" s="1">
        <f t="shared" si="14"/>
        <v>114.4633</v>
      </c>
      <c r="L141" s="1">
        <f t="shared" si="15"/>
        <v>8.8642282746756251</v>
      </c>
      <c r="M141" s="7">
        <v>109.31806209605509</v>
      </c>
      <c r="N141" s="1">
        <f t="shared" si="16"/>
        <v>105.01066</v>
      </c>
      <c r="O141" s="1">
        <f t="shared" si="12"/>
        <v>4.3074020960550854</v>
      </c>
      <c r="P141" s="7">
        <v>64.873370744483054</v>
      </c>
      <c r="Q141" s="1">
        <f t="shared" si="17"/>
        <v>95.435000000000002</v>
      </c>
      <c r="R141" s="1">
        <f t="shared" si="13"/>
        <v>-30.561629255516948</v>
      </c>
      <c r="S141" s="1">
        <v>2.6666666666666665</v>
      </c>
      <c r="V141" s="5">
        <v>254.83333333333334</v>
      </c>
      <c r="Y141" s="2">
        <v>0.9</v>
      </c>
      <c r="AB141" s="8">
        <v>28.033333333333331</v>
      </c>
      <c r="AC141" s="8"/>
      <c r="AD141" s="8"/>
      <c r="AE141">
        <v>1.82</v>
      </c>
    </row>
    <row r="142" spans="1:31" x14ac:dyDescent="0.2">
      <c r="A142">
        <v>14</v>
      </c>
      <c r="B142">
        <v>9</v>
      </c>
      <c r="C142" s="1">
        <v>14.09</v>
      </c>
      <c r="D142" s="1" t="s">
        <v>319</v>
      </c>
      <c r="E142" s="6" t="s">
        <v>204</v>
      </c>
      <c r="F142" s="6">
        <v>2</v>
      </c>
      <c r="G142" s="3">
        <v>10</v>
      </c>
      <c r="H142" s="3">
        <v>80</v>
      </c>
      <c r="I142" s="3">
        <v>80</v>
      </c>
      <c r="J142" s="1">
        <v>148.41276105723844</v>
      </c>
      <c r="K142" s="1">
        <f t="shared" si="14"/>
        <v>114.4633</v>
      </c>
      <c r="L142" s="1">
        <f t="shared" si="15"/>
        <v>33.949461057238437</v>
      </c>
      <c r="M142" s="7">
        <v>126.41159928211862</v>
      </c>
      <c r="N142" s="1">
        <f t="shared" si="16"/>
        <v>105.01066</v>
      </c>
      <c r="O142" s="1">
        <f t="shared" si="12"/>
        <v>21.400939282118614</v>
      </c>
      <c r="P142" s="7">
        <v>101.34839071005221</v>
      </c>
      <c r="Q142" s="1">
        <f t="shared" si="17"/>
        <v>95.435000000000002</v>
      </c>
      <c r="R142" s="1">
        <f t="shared" si="13"/>
        <v>5.9133907100522123</v>
      </c>
      <c r="S142" s="1">
        <f>10/3</f>
        <v>3.3333333333333335</v>
      </c>
      <c r="V142" s="5">
        <v>307.16666666666669</v>
      </c>
      <c r="Y142" s="2">
        <v>1.49</v>
      </c>
      <c r="AB142" s="8">
        <v>20.000000000000004</v>
      </c>
      <c r="AC142" s="8"/>
      <c r="AD142" s="8"/>
      <c r="AE142">
        <v>2.78</v>
      </c>
    </row>
    <row r="143" spans="1:31" x14ac:dyDescent="0.2">
      <c r="A143">
        <v>14</v>
      </c>
      <c r="B143">
        <v>10</v>
      </c>
      <c r="C143" s="1">
        <v>14.1</v>
      </c>
      <c r="D143" s="1" t="s">
        <v>319</v>
      </c>
      <c r="E143" s="6" t="s">
        <v>243</v>
      </c>
      <c r="F143" s="6">
        <v>2</v>
      </c>
      <c r="G143" s="3">
        <v>11</v>
      </c>
      <c r="H143" s="3">
        <v>92</v>
      </c>
      <c r="I143" s="3">
        <v>92</v>
      </c>
      <c r="J143" s="1">
        <v>140.6104276111401</v>
      </c>
      <c r="K143" s="1">
        <f t="shared" si="14"/>
        <v>114.4633</v>
      </c>
      <c r="L143" s="1">
        <f t="shared" si="15"/>
        <v>26.147127611140093</v>
      </c>
      <c r="M143" s="7">
        <v>129.56137330776599</v>
      </c>
      <c r="N143" s="1">
        <f t="shared" si="16"/>
        <v>105.01066</v>
      </c>
      <c r="O143" s="1">
        <f t="shared" si="12"/>
        <v>24.550713307765989</v>
      </c>
      <c r="P143" s="7">
        <v>69.316605413094706</v>
      </c>
      <c r="Q143" s="1">
        <f t="shared" si="17"/>
        <v>95.435000000000002</v>
      </c>
      <c r="R143" s="1">
        <f t="shared" si="13"/>
        <v>-26.118394586905296</v>
      </c>
      <c r="S143" s="1">
        <v>4.666666666666667</v>
      </c>
      <c r="V143" s="5">
        <v>393.33333333333331</v>
      </c>
      <c r="Y143" s="2">
        <v>0.94</v>
      </c>
      <c r="AB143" s="8">
        <v>2.7333333333333329</v>
      </c>
      <c r="AC143" s="8"/>
      <c r="AD143" s="8"/>
      <c r="AE143">
        <v>2.4</v>
      </c>
    </row>
    <row r="144" spans="1:31" x14ac:dyDescent="0.2">
      <c r="A144">
        <v>14</v>
      </c>
      <c r="B144">
        <v>11</v>
      </c>
      <c r="C144" s="1">
        <v>14.11</v>
      </c>
      <c r="D144" s="1" t="s">
        <v>319</v>
      </c>
      <c r="E144" s="6" t="s">
        <v>220</v>
      </c>
      <c r="F144" s="6">
        <v>2</v>
      </c>
      <c r="G144" s="3">
        <v>15</v>
      </c>
      <c r="H144" s="3">
        <v>80</v>
      </c>
      <c r="I144" s="3">
        <v>85</v>
      </c>
      <c r="J144" s="1">
        <v>120.08531218907193</v>
      </c>
      <c r="K144" s="1">
        <f t="shared" si="14"/>
        <v>114.4633</v>
      </c>
      <c r="L144" s="1">
        <f t="shared" si="15"/>
        <v>5.6220121890719241</v>
      </c>
      <c r="M144" s="7">
        <v>117.19229878840783</v>
      </c>
      <c r="N144" s="1">
        <f t="shared" si="16"/>
        <v>105.01066</v>
      </c>
      <c r="O144" s="1">
        <f t="shared" si="12"/>
        <v>12.181638788407824</v>
      </c>
      <c r="P144" s="7">
        <v>96.051217149777557</v>
      </c>
      <c r="Q144" s="1">
        <f t="shared" si="17"/>
        <v>95.435000000000002</v>
      </c>
      <c r="R144" s="1">
        <f t="shared" si="13"/>
        <v>0.6162171497775546</v>
      </c>
      <c r="S144" s="1">
        <v>0.66666666666666663</v>
      </c>
      <c r="V144" s="5">
        <v>178.5</v>
      </c>
      <c r="Y144" s="2">
        <v>0.73</v>
      </c>
      <c r="AB144" s="8">
        <v>18.366666666666667</v>
      </c>
      <c r="AC144" s="8"/>
      <c r="AD144" s="8"/>
      <c r="AE144">
        <v>1.75</v>
      </c>
    </row>
    <row r="145" spans="1:31" s="16" customFormat="1" x14ac:dyDescent="0.2">
      <c r="A145" s="16">
        <v>14</v>
      </c>
      <c r="B145" s="16">
        <v>12</v>
      </c>
      <c r="C145" s="17">
        <v>14.12</v>
      </c>
      <c r="D145" s="17" t="s">
        <v>316</v>
      </c>
      <c r="E145" s="18" t="s">
        <v>11</v>
      </c>
      <c r="F145" s="18">
        <v>2</v>
      </c>
      <c r="G145" s="19">
        <v>14</v>
      </c>
      <c r="H145" s="19">
        <v>58</v>
      </c>
      <c r="I145" s="19">
        <v>65</v>
      </c>
      <c r="J145" s="17">
        <v>132.84246294001068</v>
      </c>
      <c r="K145" s="17">
        <f t="shared" si="14"/>
        <v>114.4633</v>
      </c>
      <c r="L145" s="17">
        <f t="shared" si="15"/>
        <v>18.379162940010673</v>
      </c>
      <c r="M145" s="20" t="s">
        <v>29</v>
      </c>
      <c r="N145" s="1">
        <f t="shared" si="16"/>
        <v>105.01066</v>
      </c>
      <c r="O145" s="7" t="s">
        <v>29</v>
      </c>
      <c r="P145" s="20" t="s">
        <v>29</v>
      </c>
      <c r="Q145" s="1">
        <f t="shared" si="17"/>
        <v>95.435000000000002</v>
      </c>
      <c r="R145" s="7" t="s">
        <v>29</v>
      </c>
      <c r="S145" s="17">
        <v>0.33333333333333331</v>
      </c>
      <c r="T145" s="17"/>
      <c r="U145" s="17"/>
      <c r="V145" s="21">
        <v>196.66666666666666</v>
      </c>
      <c r="W145" s="17"/>
      <c r="X145" s="17"/>
      <c r="Y145" s="22">
        <v>0.44</v>
      </c>
      <c r="Z145" s="22"/>
      <c r="AA145" s="22"/>
      <c r="AB145" s="23">
        <v>3.3333333333333215E-2</v>
      </c>
      <c r="AC145" s="23"/>
      <c r="AD145" s="23"/>
      <c r="AE145" s="23" t="s">
        <v>29</v>
      </c>
    </row>
    <row r="146" spans="1:31" x14ac:dyDescent="0.2">
      <c r="A146">
        <v>15</v>
      </c>
      <c r="B146">
        <v>1</v>
      </c>
      <c r="C146" s="1">
        <v>15.01</v>
      </c>
      <c r="D146" s="1" t="s">
        <v>317</v>
      </c>
      <c r="E146" s="6" t="s">
        <v>260</v>
      </c>
      <c r="F146" s="6">
        <v>1</v>
      </c>
      <c r="G146" s="3">
        <v>8</v>
      </c>
      <c r="H146" s="3">
        <v>85</v>
      </c>
      <c r="I146" s="3">
        <v>85</v>
      </c>
      <c r="J146" s="1">
        <v>130.95189281716986</v>
      </c>
      <c r="K146" s="1">
        <f t="shared" si="14"/>
        <v>113.3635</v>
      </c>
      <c r="L146" s="1">
        <f t="shared" si="15"/>
        <v>17.588392817169861</v>
      </c>
      <c r="M146" s="7">
        <v>123.27185571442426</v>
      </c>
      <c r="N146" s="1">
        <f t="shared" si="16"/>
        <v>104.20892000000001</v>
      </c>
      <c r="O146" s="1">
        <f t="shared" si="12"/>
        <v>19.062935714424256</v>
      </c>
      <c r="P146" s="7">
        <v>98.974954220175647</v>
      </c>
      <c r="Q146" s="1">
        <f t="shared" si="17"/>
        <v>94.599399999999989</v>
      </c>
      <c r="R146" s="1">
        <f t="shared" si="13"/>
        <v>4.3755542201756583</v>
      </c>
      <c r="S146" s="1">
        <v>3.6666666666666665</v>
      </c>
      <c r="V146" s="5">
        <v>141.66666666666666</v>
      </c>
      <c r="Y146" s="2">
        <v>1.37</v>
      </c>
      <c r="AB146" s="8" t="s">
        <v>29</v>
      </c>
      <c r="AC146" s="8"/>
      <c r="AD146" s="8"/>
      <c r="AE146" s="8" t="s">
        <v>29</v>
      </c>
    </row>
    <row r="147" spans="1:31" s="16" customFormat="1" x14ac:dyDescent="0.2">
      <c r="A147" s="16">
        <v>15</v>
      </c>
      <c r="B147" s="16">
        <v>2</v>
      </c>
      <c r="C147" s="17">
        <v>15.02</v>
      </c>
      <c r="D147" s="17" t="s">
        <v>316</v>
      </c>
      <c r="E147" s="18" t="s">
        <v>11</v>
      </c>
      <c r="F147" s="18">
        <v>1</v>
      </c>
      <c r="G147" s="19">
        <v>14</v>
      </c>
      <c r="H147" s="19">
        <v>58</v>
      </c>
      <c r="I147" s="19">
        <v>65</v>
      </c>
      <c r="J147" s="17">
        <v>114.97924785399307</v>
      </c>
      <c r="K147" s="17">
        <f t="shared" si="14"/>
        <v>113.3635</v>
      </c>
      <c r="L147" s="17">
        <f t="shared" si="15"/>
        <v>1.6157478539930707</v>
      </c>
      <c r="M147" s="20" t="s">
        <v>29</v>
      </c>
      <c r="N147" s="1">
        <f t="shared" si="16"/>
        <v>104.20892000000001</v>
      </c>
      <c r="O147" s="7" t="s">
        <v>29</v>
      </c>
      <c r="P147" s="20" t="s">
        <v>29</v>
      </c>
      <c r="Q147" s="1">
        <f t="shared" si="17"/>
        <v>94.599399999999989</v>
      </c>
      <c r="R147" s="7" t="s">
        <v>29</v>
      </c>
      <c r="S147" s="17">
        <v>1.6666666666666667</v>
      </c>
      <c r="T147" s="17"/>
      <c r="U147" s="17"/>
      <c r="V147" s="21">
        <v>243</v>
      </c>
      <c r="W147" s="17"/>
      <c r="X147" s="17"/>
      <c r="Y147" s="22">
        <v>0.68</v>
      </c>
      <c r="Z147" s="22"/>
      <c r="AA147" s="22"/>
      <c r="AB147" s="23">
        <v>234.26666666666668</v>
      </c>
      <c r="AC147" s="23"/>
      <c r="AD147" s="23"/>
      <c r="AE147" s="16">
        <v>1.56</v>
      </c>
    </row>
    <row r="148" spans="1:31" x14ac:dyDescent="0.2">
      <c r="A148">
        <v>15</v>
      </c>
      <c r="B148">
        <v>3</v>
      </c>
      <c r="C148" s="1">
        <v>15.03</v>
      </c>
      <c r="D148" s="1" t="s">
        <v>317</v>
      </c>
      <c r="E148" s="6" t="s">
        <v>257</v>
      </c>
      <c r="F148" s="6">
        <v>1</v>
      </c>
      <c r="G148" s="3">
        <v>8</v>
      </c>
      <c r="H148" s="3">
        <v>80</v>
      </c>
      <c r="I148" s="3">
        <v>85</v>
      </c>
      <c r="J148" s="1">
        <v>109.43717504769833</v>
      </c>
      <c r="K148" s="1">
        <f t="shared" si="14"/>
        <v>113.3635</v>
      </c>
      <c r="L148" s="1">
        <f t="shared" si="15"/>
        <v>-3.9263249523016697</v>
      </c>
      <c r="M148" s="7">
        <v>95.357430424913062</v>
      </c>
      <c r="N148" s="1">
        <f t="shared" si="16"/>
        <v>104.20892000000001</v>
      </c>
      <c r="O148" s="1">
        <f t="shared" si="12"/>
        <v>-8.8514895750869442</v>
      </c>
      <c r="P148" s="7">
        <v>102.93544900803295</v>
      </c>
      <c r="Q148" s="1">
        <f t="shared" si="17"/>
        <v>94.599399999999989</v>
      </c>
      <c r="R148" s="1">
        <f t="shared" si="13"/>
        <v>8.3360490080329583</v>
      </c>
      <c r="S148" s="1">
        <v>4.666666666666667</v>
      </c>
      <c r="V148" s="5">
        <v>242</v>
      </c>
      <c r="Y148" s="2">
        <v>1.08</v>
      </c>
      <c r="AB148" s="8">
        <v>0.33333333333333331</v>
      </c>
      <c r="AC148" s="8"/>
      <c r="AD148" s="8"/>
      <c r="AE148">
        <v>2.14</v>
      </c>
    </row>
    <row r="149" spans="1:31" x14ac:dyDescent="0.2">
      <c r="A149">
        <v>15</v>
      </c>
      <c r="B149">
        <v>4</v>
      </c>
      <c r="C149" s="1">
        <v>15.04</v>
      </c>
      <c r="D149" s="1" t="s">
        <v>317</v>
      </c>
      <c r="E149" s="6" t="s">
        <v>242</v>
      </c>
      <c r="F149" s="6">
        <v>1</v>
      </c>
      <c r="G149" s="3">
        <v>12</v>
      </c>
      <c r="H149" s="3">
        <v>80</v>
      </c>
      <c r="I149" s="3">
        <v>80</v>
      </c>
      <c r="J149" s="1">
        <v>127.29182710103031</v>
      </c>
      <c r="K149" s="1">
        <f t="shared" si="14"/>
        <v>113.3635</v>
      </c>
      <c r="L149" s="1">
        <f t="shared" si="15"/>
        <v>13.928327101030305</v>
      </c>
      <c r="M149" s="7">
        <v>96.502687983178149</v>
      </c>
      <c r="N149" s="1">
        <f t="shared" si="16"/>
        <v>104.20892000000001</v>
      </c>
      <c r="O149" s="1">
        <f t="shared" si="12"/>
        <v>-7.7062320168218577</v>
      </c>
      <c r="P149" s="7">
        <v>96.257774481992783</v>
      </c>
      <c r="Q149" s="1">
        <f t="shared" si="17"/>
        <v>94.599399999999989</v>
      </c>
      <c r="R149" s="1">
        <f t="shared" si="13"/>
        <v>1.6583744819927944</v>
      </c>
      <c r="S149" s="1">
        <f>8/3</f>
        <v>2.6666666666666665</v>
      </c>
      <c r="V149" s="5">
        <v>163.5</v>
      </c>
      <c r="Y149" s="2">
        <v>1.02</v>
      </c>
      <c r="AB149" s="8">
        <v>12.133333333333333</v>
      </c>
      <c r="AC149" s="8"/>
      <c r="AD149" s="8"/>
      <c r="AE149">
        <v>2.38</v>
      </c>
    </row>
    <row r="150" spans="1:31" x14ac:dyDescent="0.2">
      <c r="A150">
        <v>15</v>
      </c>
      <c r="B150">
        <v>5</v>
      </c>
      <c r="C150" s="1">
        <v>15.05</v>
      </c>
      <c r="D150" s="1" t="s">
        <v>317</v>
      </c>
      <c r="E150" s="6" t="s">
        <v>175</v>
      </c>
      <c r="F150" s="6">
        <v>1</v>
      </c>
      <c r="G150" s="3">
        <v>5</v>
      </c>
      <c r="H150" s="3">
        <v>85</v>
      </c>
      <c r="I150" s="3">
        <v>92</v>
      </c>
      <c r="J150" s="1">
        <v>114.32971538464669</v>
      </c>
      <c r="K150" s="1">
        <f t="shared" si="14"/>
        <v>113.3635</v>
      </c>
      <c r="L150" s="1">
        <f t="shared" si="15"/>
        <v>0.96621538464668788</v>
      </c>
      <c r="M150" s="7">
        <v>97.824275071101155</v>
      </c>
      <c r="N150" s="1">
        <f t="shared" si="16"/>
        <v>104.20892000000001</v>
      </c>
      <c r="O150" s="1">
        <f t="shared" si="12"/>
        <v>-6.3846449288988509</v>
      </c>
      <c r="P150" s="7">
        <v>101.15063982855435</v>
      </c>
      <c r="Q150" s="1">
        <f t="shared" si="17"/>
        <v>94.599399999999989</v>
      </c>
      <c r="R150" s="1">
        <f t="shared" si="13"/>
        <v>6.5512398285543583</v>
      </c>
      <c r="S150" s="1">
        <v>4</v>
      </c>
      <c r="V150" s="5">
        <v>174.33333333333334</v>
      </c>
      <c r="Y150" s="2">
        <v>0.97</v>
      </c>
      <c r="AB150" s="8">
        <v>0.76666666666666627</v>
      </c>
      <c r="AC150" s="8"/>
      <c r="AD150" s="8"/>
      <c r="AE150">
        <v>2.15</v>
      </c>
    </row>
    <row r="151" spans="1:31" x14ac:dyDescent="0.2">
      <c r="A151">
        <v>15</v>
      </c>
      <c r="B151">
        <v>6</v>
      </c>
      <c r="C151" s="1">
        <v>15.06</v>
      </c>
      <c r="D151" s="1" t="s">
        <v>317</v>
      </c>
      <c r="E151" s="6" t="s">
        <v>236</v>
      </c>
      <c r="F151" s="9">
        <v>1</v>
      </c>
      <c r="G151" s="3">
        <v>12</v>
      </c>
      <c r="H151" s="3">
        <v>80</v>
      </c>
      <c r="I151" s="3">
        <v>80</v>
      </c>
      <c r="J151" s="1">
        <v>128.02358014989682</v>
      </c>
      <c r="K151" s="1">
        <f t="shared" si="14"/>
        <v>113.3635</v>
      </c>
      <c r="L151" s="1">
        <f t="shared" si="15"/>
        <v>14.660080149896814</v>
      </c>
      <c r="M151" s="7">
        <v>105.67443912383708</v>
      </c>
      <c r="N151" s="1">
        <f t="shared" si="16"/>
        <v>104.20892000000001</v>
      </c>
      <c r="O151" s="1">
        <f t="shared" si="12"/>
        <v>1.4655191238370691</v>
      </c>
      <c r="P151" s="7">
        <v>120.18429759612611</v>
      </c>
      <c r="Q151" s="1">
        <f t="shared" si="17"/>
        <v>94.599399999999989</v>
      </c>
      <c r="R151" s="1">
        <f t="shared" si="13"/>
        <v>25.584897596126126</v>
      </c>
      <c r="S151" s="1">
        <f>12/3</f>
        <v>4</v>
      </c>
      <c r="V151" s="5">
        <v>192.33333333333334</v>
      </c>
      <c r="Y151" s="2">
        <v>1.02</v>
      </c>
      <c r="AB151" s="8">
        <v>17.533333333333335</v>
      </c>
      <c r="AC151" s="8"/>
      <c r="AD151" s="8"/>
      <c r="AE151">
        <v>1.95</v>
      </c>
    </row>
    <row r="152" spans="1:31" x14ac:dyDescent="0.2">
      <c r="A152">
        <v>15</v>
      </c>
      <c r="B152">
        <v>7</v>
      </c>
      <c r="C152" s="1">
        <v>15.07</v>
      </c>
      <c r="D152" s="1" t="s">
        <v>319</v>
      </c>
      <c r="E152" s="6" t="s">
        <v>262</v>
      </c>
      <c r="F152" s="6">
        <v>2</v>
      </c>
      <c r="G152" s="3">
        <v>13</v>
      </c>
      <c r="H152" s="3">
        <v>85</v>
      </c>
      <c r="I152" s="3">
        <v>92</v>
      </c>
      <c r="J152" s="1">
        <v>137.34989693415531</v>
      </c>
      <c r="K152" s="1">
        <f t="shared" si="14"/>
        <v>113.3635</v>
      </c>
      <c r="L152" s="1">
        <f t="shared" si="15"/>
        <v>23.986396934155309</v>
      </c>
      <c r="M152" s="7">
        <v>126.06373583689212</v>
      </c>
      <c r="N152" s="1">
        <f t="shared" si="16"/>
        <v>104.20892000000001</v>
      </c>
      <c r="O152" s="1">
        <f t="shared" si="12"/>
        <v>21.854815836892115</v>
      </c>
      <c r="P152" s="7">
        <v>110.62200933402649</v>
      </c>
      <c r="Q152" s="1">
        <f t="shared" si="17"/>
        <v>94.599399999999989</v>
      </c>
      <c r="R152" s="1">
        <f t="shared" si="13"/>
        <v>16.022609334026498</v>
      </c>
      <c r="S152" s="1">
        <v>2</v>
      </c>
      <c r="V152" s="5">
        <v>222.5</v>
      </c>
      <c r="Y152" s="2">
        <v>0.95</v>
      </c>
      <c r="AB152" s="8">
        <v>19.500000000000004</v>
      </c>
      <c r="AC152" s="8"/>
      <c r="AD152" s="8"/>
      <c r="AE152">
        <v>2.2200000000000002</v>
      </c>
    </row>
    <row r="153" spans="1:31" x14ac:dyDescent="0.2">
      <c r="A153">
        <v>15</v>
      </c>
      <c r="B153">
        <v>8</v>
      </c>
      <c r="C153" s="1">
        <v>15.08</v>
      </c>
      <c r="D153" s="1" t="s">
        <v>319</v>
      </c>
      <c r="E153" s="6" t="s">
        <v>80</v>
      </c>
      <c r="F153" s="6">
        <v>2</v>
      </c>
      <c r="G153" s="3">
        <v>11</v>
      </c>
      <c r="H153" s="3">
        <v>92</v>
      </c>
      <c r="I153" s="3">
        <v>92</v>
      </c>
      <c r="J153" s="1">
        <v>99.393869336628995</v>
      </c>
      <c r="K153" s="1">
        <f t="shared" si="14"/>
        <v>113.3635</v>
      </c>
      <c r="L153" s="1">
        <f t="shared" si="15"/>
        <v>-13.969630663371007</v>
      </c>
      <c r="M153" s="7">
        <v>110.51038706359169</v>
      </c>
      <c r="N153" s="1">
        <f t="shared" si="16"/>
        <v>104.20892000000001</v>
      </c>
      <c r="O153" s="1">
        <f t="shared" si="12"/>
        <v>6.3014670635916872</v>
      </c>
      <c r="P153" s="7">
        <v>71.83402869650287</v>
      </c>
      <c r="Q153" s="1">
        <f t="shared" si="17"/>
        <v>94.599399999999989</v>
      </c>
      <c r="R153" s="1">
        <f t="shared" si="13"/>
        <v>-22.765371303497119</v>
      </c>
      <c r="S153" s="1">
        <v>4.333333333333333</v>
      </c>
      <c r="V153" s="5">
        <v>226.16666666666666</v>
      </c>
      <c r="Y153" s="2">
        <v>1.25</v>
      </c>
      <c r="AB153" s="8" t="s">
        <v>29</v>
      </c>
      <c r="AC153" s="8"/>
      <c r="AD153" s="8"/>
      <c r="AE153" s="8" t="s">
        <v>29</v>
      </c>
    </row>
    <row r="154" spans="1:31" x14ac:dyDescent="0.2">
      <c r="A154">
        <v>15</v>
      </c>
      <c r="B154">
        <v>9</v>
      </c>
      <c r="C154" s="1">
        <v>15.09</v>
      </c>
      <c r="D154" s="1" t="s">
        <v>319</v>
      </c>
      <c r="E154" s="6" t="s">
        <v>264</v>
      </c>
      <c r="F154" s="6">
        <v>2</v>
      </c>
      <c r="G154" s="3">
        <v>8</v>
      </c>
      <c r="H154" s="3">
        <v>85</v>
      </c>
      <c r="I154" s="3">
        <v>92</v>
      </c>
      <c r="J154" s="1">
        <v>140.48533315292104</v>
      </c>
      <c r="K154" s="1">
        <f t="shared" si="14"/>
        <v>113.3635</v>
      </c>
      <c r="L154" s="1">
        <f t="shared" si="15"/>
        <v>27.121833152921042</v>
      </c>
      <c r="M154" s="7">
        <v>119.89739010424249</v>
      </c>
      <c r="N154" s="1">
        <f t="shared" si="16"/>
        <v>104.20892000000001</v>
      </c>
      <c r="O154" s="1">
        <f t="shared" si="12"/>
        <v>15.688470104242484</v>
      </c>
      <c r="P154" s="7">
        <v>109.77917315359937</v>
      </c>
      <c r="Q154" s="1">
        <f t="shared" si="17"/>
        <v>94.599399999999989</v>
      </c>
      <c r="R154" s="1">
        <f t="shared" si="13"/>
        <v>15.179773153599385</v>
      </c>
      <c r="S154" s="1">
        <v>1</v>
      </c>
      <c r="V154" s="5">
        <v>138.33333333333334</v>
      </c>
      <c r="Y154" s="2">
        <v>1.17</v>
      </c>
      <c r="AB154" s="8">
        <v>0.33333333333333331</v>
      </c>
      <c r="AC154" s="8"/>
      <c r="AD154" s="8"/>
      <c r="AE154">
        <v>2.5099999999999998</v>
      </c>
    </row>
    <row r="155" spans="1:31" x14ac:dyDescent="0.2">
      <c r="A155">
        <v>15</v>
      </c>
      <c r="B155">
        <v>10</v>
      </c>
      <c r="C155" s="1">
        <v>15.1</v>
      </c>
      <c r="D155" s="1" t="s">
        <v>319</v>
      </c>
      <c r="E155" s="6" t="s">
        <v>233</v>
      </c>
      <c r="F155" s="6">
        <v>2</v>
      </c>
      <c r="G155" s="3">
        <v>14</v>
      </c>
      <c r="H155" s="3">
        <v>80</v>
      </c>
      <c r="I155" s="3">
        <v>85</v>
      </c>
      <c r="J155" s="1">
        <v>113.1302772999428</v>
      </c>
      <c r="K155" s="1">
        <f t="shared" si="14"/>
        <v>113.3635</v>
      </c>
      <c r="L155" s="1">
        <f t="shared" si="15"/>
        <v>-0.23322270005719759</v>
      </c>
      <c r="M155" s="7">
        <v>103.07549362316217</v>
      </c>
      <c r="N155" s="1">
        <f t="shared" si="16"/>
        <v>104.20892000000001</v>
      </c>
      <c r="O155" s="1">
        <f t="shared" si="12"/>
        <v>-1.1334263768378321</v>
      </c>
      <c r="P155" s="7">
        <v>112.73627731469004</v>
      </c>
      <c r="Q155" s="1">
        <f t="shared" si="17"/>
        <v>94.599399999999989</v>
      </c>
      <c r="R155" s="1">
        <f t="shared" si="13"/>
        <v>18.136877314690054</v>
      </c>
      <c r="S155" s="1">
        <v>4.666666666666667</v>
      </c>
      <c r="V155" s="5">
        <v>257.33333333333331</v>
      </c>
      <c r="Y155" s="2">
        <v>0.85</v>
      </c>
      <c r="AB155" s="8">
        <v>39.633333333333333</v>
      </c>
      <c r="AC155" s="8"/>
      <c r="AD155" s="8"/>
      <c r="AE155">
        <v>1.99</v>
      </c>
    </row>
    <row r="156" spans="1:31" x14ac:dyDescent="0.2">
      <c r="A156">
        <v>15</v>
      </c>
      <c r="B156">
        <v>11</v>
      </c>
      <c r="C156" s="1">
        <v>15.11</v>
      </c>
      <c r="D156" s="1" t="s">
        <v>319</v>
      </c>
      <c r="E156" s="6" t="s">
        <v>266</v>
      </c>
      <c r="F156" s="6">
        <v>2</v>
      </c>
      <c r="G156" s="3">
        <v>12</v>
      </c>
      <c r="H156" s="3">
        <v>92</v>
      </c>
      <c r="I156" s="3">
        <v>107</v>
      </c>
      <c r="J156" s="1">
        <v>95.373661389007765</v>
      </c>
      <c r="K156" s="1">
        <f t="shared" si="14"/>
        <v>113.3635</v>
      </c>
      <c r="L156" s="1">
        <f t="shared" si="15"/>
        <v>-17.989838610992237</v>
      </c>
      <c r="M156" s="7">
        <v>80.280421406939396</v>
      </c>
      <c r="N156" s="1">
        <f t="shared" si="16"/>
        <v>104.20892000000001</v>
      </c>
      <c r="O156" s="1">
        <f t="shared" si="12"/>
        <v>-23.92849859306061</v>
      </c>
      <c r="P156" s="7">
        <v>63.939503725998527</v>
      </c>
      <c r="Q156" s="1">
        <f t="shared" si="17"/>
        <v>94.599399999999989</v>
      </c>
      <c r="R156" s="1">
        <f t="shared" si="13"/>
        <v>-30.659896274001461</v>
      </c>
      <c r="S156" s="1">
        <v>6.333333333333333</v>
      </c>
      <c r="V156" s="5">
        <v>239.16666666666666</v>
      </c>
      <c r="Y156" s="2">
        <v>1.1499999999999999</v>
      </c>
      <c r="AB156" s="8">
        <v>0.86666666666666659</v>
      </c>
      <c r="AC156" s="8"/>
      <c r="AD156" s="8"/>
      <c r="AE156">
        <v>2.8</v>
      </c>
    </row>
    <row r="157" spans="1:31" x14ac:dyDescent="0.2">
      <c r="A157">
        <v>15</v>
      </c>
      <c r="B157">
        <v>12</v>
      </c>
      <c r="C157" s="1">
        <v>15.12</v>
      </c>
      <c r="D157" s="1" t="s">
        <v>319</v>
      </c>
      <c r="E157" s="6" t="s">
        <v>158</v>
      </c>
      <c r="F157" s="6">
        <v>2</v>
      </c>
      <c r="G157" s="3">
        <v>7</v>
      </c>
      <c r="H157" s="3">
        <v>100</v>
      </c>
      <c r="I157" s="3">
        <v>100</v>
      </c>
      <c r="J157" s="1">
        <v>98.027838589412013</v>
      </c>
      <c r="K157" s="1">
        <f t="shared" si="14"/>
        <v>113.3635</v>
      </c>
      <c r="L157" s="1">
        <f t="shared" si="15"/>
        <v>-15.335661410587988</v>
      </c>
      <c r="M157" s="7">
        <v>97.89068641188031</v>
      </c>
      <c r="N157" s="1">
        <f t="shared" si="16"/>
        <v>104.20892000000001</v>
      </c>
      <c r="O157" s="1">
        <f t="shared" si="12"/>
        <v>-6.3182335881196963</v>
      </c>
      <c r="P157" s="7">
        <v>81.601975470333926</v>
      </c>
      <c r="Q157" s="1">
        <f t="shared" si="17"/>
        <v>94.599399999999989</v>
      </c>
      <c r="R157" s="1">
        <f t="shared" si="13"/>
        <v>-12.997424529666063</v>
      </c>
      <c r="S157" s="1">
        <v>3.3333333333333335</v>
      </c>
      <c r="V157" s="5">
        <v>325.33333333333331</v>
      </c>
      <c r="Y157" s="2">
        <v>0.85</v>
      </c>
      <c r="AB157" s="8">
        <v>19.033333333333335</v>
      </c>
      <c r="AC157" s="8"/>
      <c r="AD157" s="8"/>
      <c r="AE157">
        <v>2.12</v>
      </c>
    </row>
    <row r="158" spans="1:31" x14ac:dyDescent="0.2">
      <c r="A158">
        <v>16</v>
      </c>
      <c r="B158">
        <v>1</v>
      </c>
      <c r="C158" s="1">
        <v>16.010000000000002</v>
      </c>
      <c r="D158" s="1" t="s">
        <v>315</v>
      </c>
      <c r="E158" s="9" t="s">
        <v>9</v>
      </c>
      <c r="F158" s="6">
        <v>1</v>
      </c>
      <c r="G158" s="3">
        <v>12</v>
      </c>
      <c r="H158" s="3">
        <v>122</v>
      </c>
      <c r="I158" s="3">
        <v>128</v>
      </c>
      <c r="J158" s="1">
        <v>107.16366702478194</v>
      </c>
      <c r="K158" s="1">
        <f t="shared" si="14"/>
        <v>112.2637</v>
      </c>
      <c r="L158" s="1">
        <f t="shared" si="15"/>
        <v>-5.1000329752180562</v>
      </c>
      <c r="M158" s="7">
        <v>91.96698619016891</v>
      </c>
      <c r="N158" s="1">
        <f t="shared" si="16"/>
        <v>103.40718000000001</v>
      </c>
      <c r="O158" s="1">
        <f t="shared" si="12"/>
        <v>-11.440193809831101</v>
      </c>
      <c r="P158" s="7">
        <v>78.55741890088558</v>
      </c>
      <c r="Q158" s="1">
        <f t="shared" si="17"/>
        <v>93.763799999999989</v>
      </c>
      <c r="R158" s="1">
        <f t="shared" si="13"/>
        <v>-15.206381099114409</v>
      </c>
      <c r="S158" s="1">
        <v>10.333333333333334</v>
      </c>
      <c r="V158" s="5">
        <v>324.66666666666669</v>
      </c>
      <c r="Y158" s="2">
        <v>1.55</v>
      </c>
      <c r="AB158" s="8" t="s">
        <v>29</v>
      </c>
      <c r="AC158" s="8"/>
      <c r="AD158" s="8"/>
      <c r="AE158" s="8" t="s">
        <v>29</v>
      </c>
    </row>
    <row r="159" spans="1:31" x14ac:dyDescent="0.2">
      <c r="A159">
        <v>16</v>
      </c>
      <c r="B159">
        <v>2</v>
      </c>
      <c r="C159" s="1">
        <v>16.02</v>
      </c>
      <c r="D159" s="1" t="s">
        <v>317</v>
      </c>
      <c r="E159" s="6" t="s">
        <v>269</v>
      </c>
      <c r="F159" s="6">
        <v>1</v>
      </c>
      <c r="G159" s="3">
        <v>11</v>
      </c>
      <c r="H159" s="3">
        <v>100</v>
      </c>
      <c r="I159" s="3">
        <v>100</v>
      </c>
      <c r="J159" s="1">
        <v>117.27526531269822</v>
      </c>
      <c r="K159" s="1">
        <f t="shared" si="14"/>
        <v>112.2637</v>
      </c>
      <c r="L159" s="1">
        <f t="shared" si="15"/>
        <v>5.0115653126982238</v>
      </c>
      <c r="M159" s="7">
        <v>103.22531185456474</v>
      </c>
      <c r="N159" s="1">
        <f t="shared" si="16"/>
        <v>103.40718000000001</v>
      </c>
      <c r="O159" s="1">
        <f t="shared" si="12"/>
        <v>-0.18186814543527419</v>
      </c>
      <c r="P159" s="7">
        <v>96.15716442781833</v>
      </c>
      <c r="Q159" s="1">
        <f t="shared" si="17"/>
        <v>93.763799999999989</v>
      </c>
      <c r="R159" s="1">
        <f t="shared" si="13"/>
        <v>2.3933644278183408</v>
      </c>
      <c r="S159" s="1">
        <v>3</v>
      </c>
      <c r="V159" s="5">
        <v>176.5</v>
      </c>
      <c r="Y159" s="2">
        <v>1.26</v>
      </c>
      <c r="AB159" s="8" t="s">
        <v>29</v>
      </c>
      <c r="AC159" s="8"/>
      <c r="AD159" s="8"/>
      <c r="AE159" s="8" t="s">
        <v>29</v>
      </c>
    </row>
    <row r="160" spans="1:31" x14ac:dyDescent="0.2">
      <c r="A160">
        <v>16</v>
      </c>
      <c r="B160">
        <v>3</v>
      </c>
      <c r="C160" s="1">
        <v>16.03</v>
      </c>
      <c r="D160" s="1" t="s">
        <v>317</v>
      </c>
      <c r="E160" s="6" t="s">
        <v>27</v>
      </c>
      <c r="F160" s="6">
        <v>1</v>
      </c>
      <c r="G160" s="3">
        <v>3</v>
      </c>
      <c r="H160" s="3">
        <v>80</v>
      </c>
      <c r="I160" s="3">
        <v>92</v>
      </c>
      <c r="J160" s="1">
        <v>96.042387421945577</v>
      </c>
      <c r="K160" s="1">
        <f t="shared" si="14"/>
        <v>112.2637</v>
      </c>
      <c r="L160" s="1">
        <f t="shared" si="15"/>
        <v>-16.221312578054423</v>
      </c>
      <c r="M160" s="7">
        <v>76.02207313588616</v>
      </c>
      <c r="N160" s="1">
        <f t="shared" si="16"/>
        <v>103.40718000000001</v>
      </c>
      <c r="O160" s="1">
        <f t="shared" si="12"/>
        <v>-27.385106864113851</v>
      </c>
      <c r="P160" s="7">
        <v>99.352494588686326</v>
      </c>
      <c r="Q160" s="1">
        <f t="shared" si="17"/>
        <v>93.763799999999989</v>
      </c>
      <c r="R160" s="1">
        <f t="shared" si="13"/>
        <v>5.5886945886863373</v>
      </c>
      <c r="S160" s="1">
        <v>4.5</v>
      </c>
      <c r="V160" s="5">
        <v>116.16666666666667</v>
      </c>
      <c r="Y160" s="2">
        <v>1.33</v>
      </c>
      <c r="AB160" s="8">
        <v>0.83333333333333337</v>
      </c>
      <c r="AC160" s="8"/>
      <c r="AD160" s="8"/>
      <c r="AE160">
        <v>2.25</v>
      </c>
    </row>
    <row r="161" spans="1:31" x14ac:dyDescent="0.2">
      <c r="A161">
        <v>16</v>
      </c>
      <c r="B161">
        <v>4</v>
      </c>
      <c r="C161" s="1">
        <v>16.04</v>
      </c>
      <c r="D161" s="1" t="s">
        <v>317</v>
      </c>
      <c r="E161" s="6" t="s">
        <v>209</v>
      </c>
      <c r="F161" s="6">
        <v>1</v>
      </c>
      <c r="G161" s="3">
        <v>7</v>
      </c>
      <c r="H161" s="3">
        <v>85</v>
      </c>
      <c r="I161" s="3">
        <v>92</v>
      </c>
      <c r="J161" s="1">
        <v>139.17113378815111</v>
      </c>
      <c r="K161" s="1">
        <f t="shared" si="14"/>
        <v>112.2637</v>
      </c>
      <c r="L161" s="1">
        <f t="shared" si="15"/>
        <v>26.90743378815111</v>
      </c>
      <c r="M161" s="7" t="s">
        <v>29</v>
      </c>
      <c r="N161" s="1">
        <f t="shared" si="16"/>
        <v>103.40718000000001</v>
      </c>
      <c r="O161" s="7" t="s">
        <v>29</v>
      </c>
      <c r="P161" s="7" t="s">
        <v>29</v>
      </c>
      <c r="Q161" s="1">
        <f t="shared" si="17"/>
        <v>93.763799999999989</v>
      </c>
      <c r="R161" s="7" t="s">
        <v>29</v>
      </c>
      <c r="S161" s="1">
        <v>6</v>
      </c>
      <c r="V161" s="5">
        <v>160.66666666666666</v>
      </c>
      <c r="Y161" s="2">
        <v>1.43</v>
      </c>
      <c r="AB161" s="8" t="s">
        <v>29</v>
      </c>
      <c r="AC161" s="8"/>
      <c r="AD161" s="8"/>
      <c r="AE161" s="8" t="s">
        <v>29</v>
      </c>
    </row>
    <row r="162" spans="1:31" x14ac:dyDescent="0.2">
      <c r="A162">
        <v>16</v>
      </c>
      <c r="B162">
        <v>5</v>
      </c>
      <c r="C162" s="1">
        <v>16.05</v>
      </c>
      <c r="D162" s="1" t="s">
        <v>317</v>
      </c>
      <c r="E162" s="6" t="s">
        <v>141</v>
      </c>
      <c r="F162" s="6">
        <v>1</v>
      </c>
      <c r="G162" s="3">
        <v>11</v>
      </c>
      <c r="H162" s="3">
        <v>73</v>
      </c>
      <c r="I162" s="3">
        <v>80</v>
      </c>
      <c r="J162" s="1">
        <v>135.26645025150481</v>
      </c>
      <c r="K162" s="1">
        <f t="shared" si="14"/>
        <v>112.2637</v>
      </c>
      <c r="L162" s="1">
        <f t="shared" si="15"/>
        <v>23.002750251504807</v>
      </c>
      <c r="M162" s="7">
        <v>128.83283610324901</v>
      </c>
      <c r="N162" s="1">
        <f t="shared" si="16"/>
        <v>103.40718000000001</v>
      </c>
      <c r="O162" s="1">
        <f t="shared" si="12"/>
        <v>25.425656103248997</v>
      </c>
      <c r="P162" s="7">
        <v>89.472204074450929</v>
      </c>
      <c r="Q162" s="1">
        <f t="shared" si="17"/>
        <v>93.763799999999989</v>
      </c>
      <c r="R162" s="1">
        <f t="shared" si="13"/>
        <v>-4.2915959255490606</v>
      </c>
      <c r="S162" s="1">
        <f>6/3</f>
        <v>2</v>
      </c>
      <c r="V162" s="5">
        <v>207.5</v>
      </c>
      <c r="Y162" s="2">
        <v>1.04</v>
      </c>
      <c r="AB162" s="8" t="s">
        <v>29</v>
      </c>
      <c r="AC162" s="8"/>
      <c r="AD162" s="8"/>
      <c r="AE162" s="8" t="s">
        <v>29</v>
      </c>
    </row>
    <row r="163" spans="1:31" s="16" customFormat="1" x14ac:dyDescent="0.2">
      <c r="A163" s="16">
        <v>16</v>
      </c>
      <c r="B163" s="16">
        <v>6</v>
      </c>
      <c r="C163" s="17">
        <v>16.059999999999999</v>
      </c>
      <c r="D163" s="17" t="s">
        <v>316</v>
      </c>
      <c r="E163" s="18" t="s">
        <v>11</v>
      </c>
      <c r="F163" s="18">
        <v>1</v>
      </c>
      <c r="G163" s="19">
        <v>14</v>
      </c>
      <c r="H163" s="19">
        <v>58</v>
      </c>
      <c r="I163" s="19">
        <v>65</v>
      </c>
      <c r="J163" s="17">
        <v>112.41102955571236</v>
      </c>
      <c r="K163" s="17">
        <f t="shared" si="14"/>
        <v>112.2637</v>
      </c>
      <c r="L163" s="17">
        <f t="shared" si="15"/>
        <v>0.14732955571236062</v>
      </c>
      <c r="M163" s="20" t="s">
        <v>29</v>
      </c>
      <c r="N163" s="1">
        <f t="shared" si="16"/>
        <v>103.40718000000001</v>
      </c>
      <c r="O163" s="7" t="s">
        <v>29</v>
      </c>
      <c r="P163" s="20" t="s">
        <v>29</v>
      </c>
      <c r="Q163" s="1">
        <f t="shared" si="17"/>
        <v>93.763799999999989</v>
      </c>
      <c r="R163" s="7" t="s">
        <v>29</v>
      </c>
      <c r="S163" s="17">
        <v>0.66666666666666663</v>
      </c>
      <c r="T163" s="17"/>
      <c r="U163" s="17"/>
      <c r="V163" s="21">
        <v>208.33333333333334</v>
      </c>
      <c r="W163" s="17"/>
      <c r="X163" s="17"/>
      <c r="Y163" s="22">
        <v>0.47</v>
      </c>
      <c r="Z163" s="22"/>
      <c r="AA163" s="22"/>
      <c r="AB163" s="23">
        <v>193.23333333333335</v>
      </c>
      <c r="AC163" s="23"/>
      <c r="AD163" s="23"/>
      <c r="AE163" s="16">
        <v>1.46</v>
      </c>
    </row>
    <row r="164" spans="1:31" x14ac:dyDescent="0.2">
      <c r="A164">
        <v>16</v>
      </c>
      <c r="B164">
        <v>7</v>
      </c>
      <c r="C164" s="1">
        <v>16.07</v>
      </c>
      <c r="D164" s="1" t="s">
        <v>319</v>
      </c>
      <c r="E164" s="6" t="s">
        <v>268</v>
      </c>
      <c r="F164" s="6">
        <v>2</v>
      </c>
      <c r="G164" s="3">
        <v>15</v>
      </c>
      <c r="H164" s="3">
        <v>80</v>
      </c>
      <c r="I164" s="3">
        <v>80</v>
      </c>
      <c r="J164" s="1">
        <v>123.9954717459625</v>
      </c>
      <c r="K164" s="1">
        <f t="shared" si="14"/>
        <v>112.2637</v>
      </c>
      <c r="L164" s="1">
        <f t="shared" si="15"/>
        <v>11.731771745962504</v>
      </c>
      <c r="M164" s="7">
        <v>113.4105658560691</v>
      </c>
      <c r="N164" s="1">
        <f t="shared" si="16"/>
        <v>103.40718000000001</v>
      </c>
      <c r="O164" s="1">
        <f t="shared" si="12"/>
        <v>10.003385856069087</v>
      </c>
      <c r="P164" s="7">
        <v>117.58113420895155</v>
      </c>
      <c r="Q164" s="1">
        <f t="shared" si="17"/>
        <v>93.763799999999989</v>
      </c>
      <c r="R164" s="1">
        <f t="shared" si="13"/>
        <v>23.817334208951564</v>
      </c>
      <c r="S164" s="1">
        <f>3/3</f>
        <v>1</v>
      </c>
      <c r="V164" s="5">
        <v>150.83333333333334</v>
      </c>
      <c r="Y164" s="2">
        <v>0.63</v>
      </c>
      <c r="AB164" s="8">
        <v>72.333333333333329</v>
      </c>
      <c r="AC164" s="8"/>
      <c r="AD164" s="8"/>
      <c r="AE164">
        <v>1.53</v>
      </c>
    </row>
    <row r="165" spans="1:31" x14ac:dyDescent="0.2">
      <c r="A165">
        <v>16</v>
      </c>
      <c r="B165">
        <v>8</v>
      </c>
      <c r="C165" s="1">
        <v>16.079999999999998</v>
      </c>
      <c r="D165" s="1" t="s">
        <v>319</v>
      </c>
      <c r="E165" s="6" t="s">
        <v>271</v>
      </c>
      <c r="F165" s="6">
        <v>2</v>
      </c>
      <c r="G165" s="3">
        <v>13</v>
      </c>
      <c r="H165" s="3">
        <v>80</v>
      </c>
      <c r="I165" s="3">
        <v>80</v>
      </c>
      <c r="J165" s="1">
        <v>106.89348093395141</v>
      </c>
      <c r="K165" s="1">
        <f t="shared" si="14"/>
        <v>112.2637</v>
      </c>
      <c r="L165" s="1">
        <f t="shared" si="15"/>
        <v>-5.3702190660485911</v>
      </c>
      <c r="M165" s="7">
        <v>103.52320517935243</v>
      </c>
      <c r="N165" s="1">
        <f t="shared" si="16"/>
        <v>103.40718000000001</v>
      </c>
      <c r="O165" s="1">
        <f t="shared" si="12"/>
        <v>0.11602517935241963</v>
      </c>
      <c r="P165" s="7">
        <v>88.623307590609215</v>
      </c>
      <c r="Q165" s="1">
        <f t="shared" si="17"/>
        <v>93.763799999999989</v>
      </c>
      <c r="R165" s="1">
        <f t="shared" si="13"/>
        <v>-5.1404924093907738</v>
      </c>
      <c r="S165" s="1">
        <f>9/3</f>
        <v>3</v>
      </c>
      <c r="V165" s="5">
        <v>190.5</v>
      </c>
      <c r="Y165" s="2">
        <v>0.83</v>
      </c>
      <c r="AB165" s="8">
        <v>25.333333333333332</v>
      </c>
      <c r="AC165" s="8"/>
      <c r="AD165" s="8"/>
      <c r="AE165">
        <v>1.95</v>
      </c>
    </row>
    <row r="166" spans="1:31" x14ac:dyDescent="0.2">
      <c r="A166">
        <v>16</v>
      </c>
      <c r="B166">
        <v>9</v>
      </c>
      <c r="C166" s="1">
        <v>16.09</v>
      </c>
      <c r="D166" s="1" t="s">
        <v>315</v>
      </c>
      <c r="E166" s="9" t="s">
        <v>9</v>
      </c>
      <c r="F166" s="6">
        <v>2</v>
      </c>
      <c r="G166" s="3">
        <v>10</v>
      </c>
      <c r="H166" s="3">
        <v>128</v>
      </c>
      <c r="I166" s="3">
        <v>128</v>
      </c>
      <c r="J166" s="1">
        <v>143.73897615284599</v>
      </c>
      <c r="K166" s="1">
        <f t="shared" si="14"/>
        <v>112.2637</v>
      </c>
      <c r="L166" s="1">
        <f t="shared" si="15"/>
        <v>31.475276152845993</v>
      </c>
      <c r="M166" s="7">
        <v>110.64755562103574</v>
      </c>
      <c r="N166" s="1">
        <f t="shared" si="16"/>
        <v>103.40718000000001</v>
      </c>
      <c r="O166" s="1">
        <f t="shared" si="12"/>
        <v>7.2403756210357244</v>
      </c>
      <c r="P166" s="7">
        <v>97.777051403907521</v>
      </c>
      <c r="Q166" s="1">
        <f t="shared" si="17"/>
        <v>93.763799999999989</v>
      </c>
      <c r="R166" s="1">
        <f t="shared" si="13"/>
        <v>4.0132514039075318</v>
      </c>
      <c r="S166" s="1">
        <v>11.333333333333334</v>
      </c>
      <c r="V166" s="5">
        <v>324</v>
      </c>
      <c r="Y166" s="2">
        <v>0.84</v>
      </c>
      <c r="AB166" s="8">
        <v>5.3666666666666671</v>
      </c>
      <c r="AC166" s="8"/>
      <c r="AD166" s="8"/>
      <c r="AE166">
        <v>1.87</v>
      </c>
    </row>
    <row r="167" spans="1:31" x14ac:dyDescent="0.2">
      <c r="A167">
        <v>16</v>
      </c>
      <c r="B167">
        <v>10</v>
      </c>
      <c r="C167" s="1">
        <v>16.100000000000001</v>
      </c>
      <c r="D167" s="1" t="s">
        <v>319</v>
      </c>
      <c r="E167" s="6" t="s">
        <v>273</v>
      </c>
      <c r="F167" s="6">
        <v>2</v>
      </c>
      <c r="G167" s="3">
        <v>5</v>
      </c>
      <c r="H167" s="3">
        <v>85</v>
      </c>
      <c r="I167" s="3">
        <v>92</v>
      </c>
      <c r="J167" s="1">
        <v>118.65007544993402</v>
      </c>
      <c r="K167" s="1">
        <f t="shared" si="14"/>
        <v>112.2637</v>
      </c>
      <c r="L167" s="1">
        <f t="shared" si="15"/>
        <v>6.3863754499340217</v>
      </c>
      <c r="M167" s="7">
        <v>94.949170458848187</v>
      </c>
      <c r="N167" s="1">
        <f t="shared" si="16"/>
        <v>103.40718000000001</v>
      </c>
      <c r="O167" s="1">
        <f t="shared" si="12"/>
        <v>-8.4580095411518244</v>
      </c>
      <c r="P167" s="7" t="s">
        <v>29</v>
      </c>
      <c r="Q167" s="1">
        <f t="shared" si="17"/>
        <v>93.763799999999989</v>
      </c>
      <c r="R167" s="7" t="s">
        <v>29</v>
      </c>
      <c r="S167" s="1">
        <v>0</v>
      </c>
      <c r="V167" s="5">
        <v>169.5</v>
      </c>
      <c r="Y167" s="2" t="s">
        <v>29</v>
      </c>
      <c r="AB167" s="8" t="s">
        <v>29</v>
      </c>
      <c r="AC167" s="8"/>
      <c r="AD167" s="8"/>
      <c r="AE167" s="8" t="s">
        <v>29</v>
      </c>
    </row>
    <row r="168" spans="1:31" x14ac:dyDescent="0.2">
      <c r="A168">
        <v>16</v>
      </c>
      <c r="B168">
        <v>11</v>
      </c>
      <c r="C168" s="1">
        <v>16.11</v>
      </c>
      <c r="D168" s="1" t="s">
        <v>319</v>
      </c>
      <c r="E168" s="6" t="s">
        <v>265</v>
      </c>
      <c r="F168" s="6">
        <v>2</v>
      </c>
      <c r="G168" s="3">
        <v>9</v>
      </c>
      <c r="H168" s="3">
        <v>80</v>
      </c>
      <c r="I168" s="3">
        <v>80</v>
      </c>
      <c r="J168" s="1">
        <v>112.39491521436446</v>
      </c>
      <c r="K168" s="1">
        <f t="shared" si="14"/>
        <v>112.2637</v>
      </c>
      <c r="L168" s="1">
        <f t="shared" si="15"/>
        <v>0.1312152143644596</v>
      </c>
      <c r="M168" s="7" t="s">
        <v>29</v>
      </c>
      <c r="N168" s="1">
        <f t="shared" si="16"/>
        <v>103.40718000000001</v>
      </c>
      <c r="O168" s="7" t="s">
        <v>29</v>
      </c>
      <c r="P168" s="7">
        <v>90.668670272483467</v>
      </c>
      <c r="Q168" s="1">
        <f t="shared" si="17"/>
        <v>93.763799999999989</v>
      </c>
      <c r="R168" s="1">
        <f t="shared" si="13"/>
        <v>-3.0951297275165217</v>
      </c>
      <c r="S168" s="1">
        <f>10/3</f>
        <v>3.3333333333333335</v>
      </c>
      <c r="V168" s="5">
        <v>357.5</v>
      </c>
      <c r="Y168" s="2">
        <v>0.98</v>
      </c>
      <c r="AB168" s="8">
        <v>49.9</v>
      </c>
      <c r="AC168" s="8"/>
      <c r="AD168" s="8"/>
      <c r="AE168">
        <v>1.85</v>
      </c>
    </row>
    <row r="169" spans="1:31" x14ac:dyDescent="0.2">
      <c r="A169">
        <v>16</v>
      </c>
      <c r="B169">
        <v>12</v>
      </c>
      <c r="C169" s="1">
        <v>16.12</v>
      </c>
      <c r="D169" s="1" t="s">
        <v>319</v>
      </c>
      <c r="E169" s="6" t="s">
        <v>143</v>
      </c>
      <c r="F169" s="6">
        <v>2</v>
      </c>
      <c r="G169" s="3">
        <v>12</v>
      </c>
      <c r="H169" s="3">
        <v>80</v>
      </c>
      <c r="I169" s="3">
        <v>80</v>
      </c>
      <c r="J169" s="1">
        <v>79.910703419503591</v>
      </c>
      <c r="K169" s="1">
        <f t="shared" si="14"/>
        <v>112.2637</v>
      </c>
      <c r="L169" s="1">
        <f t="shared" si="15"/>
        <v>-32.352996580496409</v>
      </c>
      <c r="M169" s="7">
        <v>76.982703473006325</v>
      </c>
      <c r="N169" s="1">
        <f t="shared" si="16"/>
        <v>103.40718000000001</v>
      </c>
      <c r="O169" s="1">
        <f t="shared" si="12"/>
        <v>-26.424476526993686</v>
      </c>
      <c r="P169" s="7">
        <v>76.373489417983492</v>
      </c>
      <c r="Q169" s="1">
        <f t="shared" si="17"/>
        <v>93.763799999999989</v>
      </c>
      <c r="R169" s="1">
        <f t="shared" si="13"/>
        <v>-17.390310582016497</v>
      </c>
      <c r="S169" s="1">
        <f>3/3</f>
        <v>1</v>
      </c>
      <c r="V169" s="5">
        <v>192.5</v>
      </c>
      <c r="Y169" s="2">
        <v>0.6</v>
      </c>
      <c r="AB169" s="8">
        <v>56.233333333333327</v>
      </c>
      <c r="AC169" s="8"/>
      <c r="AD169" s="8"/>
      <c r="AE169">
        <v>1.86</v>
      </c>
    </row>
    <row r="170" spans="1:31" x14ac:dyDescent="0.2">
      <c r="A170">
        <v>17</v>
      </c>
      <c r="B170">
        <v>1</v>
      </c>
      <c r="C170" s="1">
        <v>17.010000000000002</v>
      </c>
      <c r="D170" s="1" t="s">
        <v>317</v>
      </c>
      <c r="E170" s="6" t="s">
        <v>70</v>
      </c>
      <c r="F170" s="6">
        <v>1</v>
      </c>
      <c r="G170" s="3">
        <v>13</v>
      </c>
      <c r="H170" s="3">
        <v>80</v>
      </c>
      <c r="I170" s="3">
        <v>85</v>
      </c>
      <c r="J170" s="1">
        <v>137.74903683795463</v>
      </c>
      <c r="K170" s="1">
        <f t="shared" si="14"/>
        <v>111.1639</v>
      </c>
      <c r="L170" s="1">
        <f t="shared" si="15"/>
        <v>26.585136837954636</v>
      </c>
      <c r="M170" s="7">
        <v>92.676972014615231</v>
      </c>
      <c r="N170" s="1">
        <f t="shared" si="16"/>
        <v>102.60544</v>
      </c>
      <c r="O170" s="1">
        <f t="shared" si="12"/>
        <v>-9.9284679853847706</v>
      </c>
      <c r="P170" s="7">
        <v>104.38925068666104</v>
      </c>
      <c r="Q170" s="1">
        <f t="shared" si="17"/>
        <v>92.92819999999999</v>
      </c>
      <c r="R170" s="1">
        <f t="shared" si="13"/>
        <v>11.461050686661054</v>
      </c>
      <c r="S170" s="1">
        <v>2.6666666666666665</v>
      </c>
      <c r="V170" s="5">
        <v>193.66666666666666</v>
      </c>
      <c r="Y170" s="2">
        <v>1.07</v>
      </c>
      <c r="AB170" s="8">
        <v>6.1333333333333329</v>
      </c>
      <c r="AC170" s="8"/>
      <c r="AD170" s="8"/>
      <c r="AE170">
        <v>2.4</v>
      </c>
    </row>
    <row r="171" spans="1:31" x14ac:dyDescent="0.2">
      <c r="A171">
        <v>17</v>
      </c>
      <c r="B171">
        <v>2</v>
      </c>
      <c r="C171" s="1">
        <v>17.02</v>
      </c>
      <c r="D171" s="1" t="s">
        <v>317</v>
      </c>
      <c r="E171" s="6" t="s">
        <v>127</v>
      </c>
      <c r="F171" s="6">
        <v>1</v>
      </c>
      <c r="G171" s="3">
        <v>3</v>
      </c>
      <c r="H171" s="3">
        <v>85</v>
      </c>
      <c r="I171" s="3">
        <v>85</v>
      </c>
      <c r="J171" s="1" t="s">
        <v>29</v>
      </c>
      <c r="K171" s="7" t="s">
        <v>29</v>
      </c>
      <c r="L171" s="1" t="s">
        <v>29</v>
      </c>
      <c r="M171" s="7">
        <v>103.49022813435107</v>
      </c>
      <c r="N171" s="1">
        <f t="shared" si="16"/>
        <v>102.60544</v>
      </c>
      <c r="O171" s="1">
        <f t="shared" si="12"/>
        <v>0.88478813435106929</v>
      </c>
      <c r="P171" s="7" t="s">
        <v>29</v>
      </c>
      <c r="Q171" s="1">
        <f t="shared" si="17"/>
        <v>92.92819999999999</v>
      </c>
      <c r="R171" s="7" t="s">
        <v>29</v>
      </c>
      <c r="S171" s="1">
        <v>1</v>
      </c>
      <c r="V171" s="5">
        <v>294</v>
      </c>
      <c r="Y171" s="2">
        <v>1.53</v>
      </c>
      <c r="AB171" s="8">
        <v>2.5999999999999996</v>
      </c>
      <c r="AC171" s="8"/>
      <c r="AD171" s="8"/>
      <c r="AE171">
        <v>1.91</v>
      </c>
    </row>
    <row r="172" spans="1:31" x14ac:dyDescent="0.2">
      <c r="A172">
        <v>17</v>
      </c>
      <c r="B172">
        <v>3</v>
      </c>
      <c r="C172" s="1">
        <v>17.03</v>
      </c>
      <c r="D172" s="1" t="s">
        <v>315</v>
      </c>
      <c r="E172" s="9" t="s">
        <v>9</v>
      </c>
      <c r="F172" s="6">
        <v>1</v>
      </c>
      <c r="G172" s="3">
        <v>11</v>
      </c>
      <c r="H172" s="3">
        <v>122</v>
      </c>
      <c r="I172" s="3">
        <v>122</v>
      </c>
      <c r="J172" s="1">
        <v>98.338285541481483</v>
      </c>
      <c r="K172" s="1">
        <f t="shared" si="14"/>
        <v>111.1639</v>
      </c>
      <c r="L172" s="1">
        <f t="shared" si="15"/>
        <v>-12.825614458518515</v>
      </c>
      <c r="M172" s="7">
        <v>87.749950611744865</v>
      </c>
      <c r="N172" s="1">
        <f t="shared" si="16"/>
        <v>102.60544</v>
      </c>
      <c r="O172" s="1">
        <f t="shared" si="12"/>
        <v>-14.855489388255137</v>
      </c>
      <c r="P172" s="7">
        <v>80.624673093759696</v>
      </c>
      <c r="Q172" s="1">
        <f t="shared" si="17"/>
        <v>92.92819999999999</v>
      </c>
      <c r="R172" s="1">
        <f t="shared" si="13"/>
        <v>-12.303526906240293</v>
      </c>
      <c r="S172" s="1">
        <v>9.3333333333333339</v>
      </c>
      <c r="V172" s="5">
        <v>568.16666666666663</v>
      </c>
      <c r="Y172" s="2">
        <v>0.84499999999999997</v>
      </c>
      <c r="AB172" s="8">
        <v>17.666666666666668</v>
      </c>
      <c r="AC172" s="8"/>
      <c r="AD172" s="8"/>
      <c r="AE172">
        <v>2.48</v>
      </c>
    </row>
    <row r="173" spans="1:31" s="16" customFormat="1" x14ac:dyDescent="0.2">
      <c r="A173" s="16">
        <v>17</v>
      </c>
      <c r="B173" s="16">
        <v>4</v>
      </c>
      <c r="C173" s="17">
        <v>17.04</v>
      </c>
      <c r="D173" s="17" t="s">
        <v>316</v>
      </c>
      <c r="E173" s="18" t="s">
        <v>11</v>
      </c>
      <c r="F173" s="18">
        <v>1</v>
      </c>
      <c r="G173" s="19">
        <v>15</v>
      </c>
      <c r="H173" s="19">
        <v>58</v>
      </c>
      <c r="I173" s="19">
        <v>65</v>
      </c>
      <c r="J173" s="17">
        <v>103.91656864268911</v>
      </c>
      <c r="K173" s="17">
        <f t="shared" si="14"/>
        <v>111.1639</v>
      </c>
      <c r="L173" s="17">
        <f t="shared" si="15"/>
        <v>-7.247331357310884</v>
      </c>
      <c r="M173" s="20" t="s">
        <v>29</v>
      </c>
      <c r="N173" s="1">
        <f t="shared" si="16"/>
        <v>102.60544</v>
      </c>
      <c r="O173" s="7" t="s">
        <v>29</v>
      </c>
      <c r="P173" s="20" t="s">
        <v>29</v>
      </c>
      <c r="Q173" s="1">
        <f t="shared" si="17"/>
        <v>92.92819999999999</v>
      </c>
      <c r="R173" s="7" t="s">
        <v>29</v>
      </c>
      <c r="S173" s="17">
        <v>0.66666666666666663</v>
      </c>
      <c r="T173" s="17"/>
      <c r="U173" s="17"/>
      <c r="V173" s="21">
        <v>194.5</v>
      </c>
      <c r="W173" s="17"/>
      <c r="X173" s="17"/>
      <c r="Y173" s="22">
        <v>0.49</v>
      </c>
      <c r="Z173" s="22"/>
      <c r="AA173" s="22"/>
      <c r="AB173" s="23">
        <v>195.36666666666667</v>
      </c>
      <c r="AC173" s="23"/>
      <c r="AD173" s="23"/>
      <c r="AE173" s="16">
        <v>1.28</v>
      </c>
    </row>
    <row r="174" spans="1:31" x14ac:dyDescent="0.2">
      <c r="A174">
        <v>17</v>
      </c>
      <c r="B174">
        <v>5</v>
      </c>
      <c r="C174" s="1">
        <v>17.05</v>
      </c>
      <c r="D174" s="1" t="s">
        <v>317</v>
      </c>
      <c r="E174" s="6" t="s">
        <v>267</v>
      </c>
      <c r="F174" s="6">
        <v>1</v>
      </c>
      <c r="G174" s="3">
        <v>10</v>
      </c>
      <c r="H174" s="3">
        <v>80</v>
      </c>
      <c r="I174" s="3">
        <v>85</v>
      </c>
      <c r="J174" s="1">
        <v>124.28971273030866</v>
      </c>
      <c r="K174" s="1">
        <f t="shared" si="14"/>
        <v>111.1639</v>
      </c>
      <c r="L174" s="1">
        <f t="shared" si="15"/>
        <v>13.125812730308667</v>
      </c>
      <c r="M174" s="7">
        <v>100.3590914685598</v>
      </c>
      <c r="N174" s="1">
        <f t="shared" si="16"/>
        <v>102.60544</v>
      </c>
      <c r="O174" s="1">
        <f t="shared" si="12"/>
        <v>-2.246348531440205</v>
      </c>
      <c r="P174" s="7">
        <v>81.82985598019259</v>
      </c>
      <c r="Q174" s="1">
        <f t="shared" si="17"/>
        <v>92.92819999999999</v>
      </c>
      <c r="R174" s="1">
        <f t="shared" si="13"/>
        <v>-11.098344019807399</v>
      </c>
      <c r="S174" s="1">
        <v>1</v>
      </c>
      <c r="V174" s="5">
        <v>130.83333333333334</v>
      </c>
      <c r="Y174" s="2">
        <v>0.8</v>
      </c>
      <c r="AB174" s="8">
        <v>19.966666666666665</v>
      </c>
      <c r="AC174" s="8"/>
      <c r="AD174" s="8"/>
      <c r="AE174">
        <v>1.84</v>
      </c>
    </row>
    <row r="175" spans="1:31" x14ac:dyDescent="0.2">
      <c r="A175">
        <v>17</v>
      </c>
      <c r="B175">
        <v>6</v>
      </c>
      <c r="C175" s="1">
        <v>17.059999999999999</v>
      </c>
      <c r="D175" s="1" t="s">
        <v>315</v>
      </c>
      <c r="E175" s="9" t="s">
        <v>9</v>
      </c>
      <c r="F175" s="9">
        <v>1</v>
      </c>
      <c r="G175" s="3">
        <v>12</v>
      </c>
      <c r="H175" s="3">
        <v>114</v>
      </c>
      <c r="I175" s="3">
        <v>122</v>
      </c>
      <c r="J175" s="1">
        <v>106.61743881031127</v>
      </c>
      <c r="K175" s="1">
        <f t="shared" si="14"/>
        <v>111.1639</v>
      </c>
      <c r="L175" s="1">
        <f t="shared" si="15"/>
        <v>-4.5464611896887277</v>
      </c>
      <c r="M175" s="7">
        <v>97.91961664032263</v>
      </c>
      <c r="N175" s="1">
        <f t="shared" si="16"/>
        <v>102.60544</v>
      </c>
      <c r="O175" s="1">
        <f t="shared" si="12"/>
        <v>-4.6858233596773715</v>
      </c>
      <c r="P175" s="7">
        <v>96.819402882842226</v>
      </c>
      <c r="Q175" s="1">
        <f t="shared" si="17"/>
        <v>92.92819999999999</v>
      </c>
      <c r="R175" s="1">
        <f t="shared" si="13"/>
        <v>3.8912028828422365</v>
      </c>
      <c r="S175" s="1">
        <v>12</v>
      </c>
      <c r="V175" s="5">
        <v>503.5</v>
      </c>
      <c r="Y175" s="2">
        <v>0.96</v>
      </c>
      <c r="AB175" s="8">
        <v>3.5333333333333332</v>
      </c>
      <c r="AC175" s="8"/>
      <c r="AD175" s="8"/>
      <c r="AE175">
        <v>2</v>
      </c>
    </row>
    <row r="176" spans="1:31" x14ac:dyDescent="0.2">
      <c r="A176">
        <v>17</v>
      </c>
      <c r="B176">
        <v>7</v>
      </c>
      <c r="C176" s="1">
        <v>17.07</v>
      </c>
      <c r="D176" s="1" t="s">
        <v>319</v>
      </c>
      <c r="E176" s="6" t="s">
        <v>146</v>
      </c>
      <c r="F176" s="6">
        <v>2</v>
      </c>
      <c r="G176" s="3">
        <v>5</v>
      </c>
      <c r="H176" s="3">
        <v>80</v>
      </c>
      <c r="I176" s="3">
        <v>80</v>
      </c>
      <c r="J176" s="1">
        <v>129.5906232459476</v>
      </c>
      <c r="K176" s="1">
        <f t="shared" si="14"/>
        <v>111.1639</v>
      </c>
      <c r="L176" s="1">
        <f t="shared" si="15"/>
        <v>18.426723245947599</v>
      </c>
      <c r="M176" s="7" t="s">
        <v>29</v>
      </c>
      <c r="N176" s="1">
        <f t="shared" si="16"/>
        <v>102.60544</v>
      </c>
      <c r="O176" s="7" t="s">
        <v>29</v>
      </c>
      <c r="P176" s="7">
        <v>96.583556130869923</v>
      </c>
      <c r="Q176" s="1">
        <f t="shared" si="17"/>
        <v>92.92819999999999</v>
      </c>
      <c r="R176" s="1">
        <f t="shared" si="13"/>
        <v>3.6553561308699329</v>
      </c>
      <c r="S176" s="1">
        <f>11/3</f>
        <v>3.6666666666666665</v>
      </c>
      <c r="V176" s="5">
        <v>209</v>
      </c>
      <c r="Y176" s="2">
        <v>1.45</v>
      </c>
      <c r="AB176" s="8">
        <v>15.700000000000001</v>
      </c>
      <c r="AC176" s="8"/>
      <c r="AD176" s="8"/>
      <c r="AE176">
        <v>2.46</v>
      </c>
    </row>
    <row r="177" spans="1:31" x14ac:dyDescent="0.2">
      <c r="A177">
        <v>17</v>
      </c>
      <c r="B177">
        <v>8</v>
      </c>
      <c r="C177" s="1">
        <v>17.079999999999998</v>
      </c>
      <c r="D177" s="1" t="s">
        <v>319</v>
      </c>
      <c r="E177" s="6" t="s">
        <v>259</v>
      </c>
      <c r="F177" s="6">
        <v>2</v>
      </c>
      <c r="G177" s="3">
        <v>15</v>
      </c>
      <c r="H177" s="3">
        <v>80</v>
      </c>
      <c r="I177" s="3">
        <v>80</v>
      </c>
      <c r="J177" s="1">
        <v>123.88745695947185</v>
      </c>
      <c r="K177" s="1">
        <f t="shared" si="14"/>
        <v>111.1639</v>
      </c>
      <c r="L177" s="1">
        <f t="shared" si="15"/>
        <v>12.72355695947185</v>
      </c>
      <c r="M177" s="7">
        <v>114.3398383562829</v>
      </c>
      <c r="N177" s="1">
        <f t="shared" si="16"/>
        <v>102.60544</v>
      </c>
      <c r="O177" s="1">
        <f t="shared" si="12"/>
        <v>11.734398356282895</v>
      </c>
      <c r="P177" s="7">
        <v>109.7332931539416</v>
      </c>
      <c r="Q177" s="1">
        <f t="shared" si="17"/>
        <v>92.92819999999999</v>
      </c>
      <c r="R177" s="1">
        <f t="shared" si="13"/>
        <v>16.805093153941613</v>
      </c>
      <c r="S177" s="1">
        <f>4/3</f>
        <v>1.3333333333333333</v>
      </c>
      <c r="V177" s="5">
        <v>173.5</v>
      </c>
      <c r="Y177" s="2">
        <v>0.71</v>
      </c>
      <c r="AB177" s="8">
        <v>59.43333333333333</v>
      </c>
      <c r="AC177" s="8"/>
      <c r="AD177" s="8"/>
      <c r="AE177">
        <v>1.5</v>
      </c>
    </row>
    <row r="178" spans="1:31" x14ac:dyDescent="0.2">
      <c r="A178">
        <v>17</v>
      </c>
      <c r="B178">
        <v>9</v>
      </c>
      <c r="C178" s="1">
        <v>17.09</v>
      </c>
      <c r="D178" s="1" t="s">
        <v>319</v>
      </c>
      <c r="E178" s="6" t="s">
        <v>161</v>
      </c>
      <c r="F178" s="6">
        <v>2</v>
      </c>
      <c r="G178" s="3">
        <v>13</v>
      </c>
      <c r="H178" s="3">
        <v>80</v>
      </c>
      <c r="I178" s="3">
        <v>80</v>
      </c>
      <c r="J178" s="1">
        <v>103.73534555690355</v>
      </c>
      <c r="K178" s="1">
        <f t="shared" si="14"/>
        <v>111.1639</v>
      </c>
      <c r="L178" s="1">
        <f t="shared" si="15"/>
        <v>-7.428554443096445</v>
      </c>
      <c r="M178" s="7">
        <v>103.98018784611835</v>
      </c>
      <c r="N178" s="1">
        <f t="shared" si="16"/>
        <v>102.60544</v>
      </c>
      <c r="O178" s="1">
        <f t="shared" si="12"/>
        <v>1.3747478461183533</v>
      </c>
      <c r="P178" s="7">
        <v>98.597722549170797</v>
      </c>
      <c r="Q178" s="1">
        <f t="shared" si="17"/>
        <v>92.92819999999999</v>
      </c>
      <c r="R178" s="1">
        <f t="shared" si="13"/>
        <v>5.6695225491708072</v>
      </c>
      <c r="S178" s="1">
        <f>7/3</f>
        <v>2.3333333333333335</v>
      </c>
      <c r="V178" s="5">
        <v>265.16666666666669</v>
      </c>
      <c r="Y178" s="2">
        <v>0.78</v>
      </c>
      <c r="AB178" s="8">
        <v>8.2666666666666675</v>
      </c>
      <c r="AC178" s="8"/>
      <c r="AD178" s="8"/>
      <c r="AE178">
        <v>2.25</v>
      </c>
    </row>
    <row r="179" spans="1:31" x14ac:dyDescent="0.2">
      <c r="A179">
        <v>17</v>
      </c>
      <c r="B179">
        <v>10</v>
      </c>
      <c r="C179" s="1">
        <v>17.100000000000001</v>
      </c>
      <c r="D179" s="1" t="s">
        <v>319</v>
      </c>
      <c r="E179" s="6" t="s">
        <v>171</v>
      </c>
      <c r="F179" s="6">
        <v>2</v>
      </c>
      <c r="G179" s="3">
        <v>11</v>
      </c>
      <c r="H179" s="3">
        <v>73</v>
      </c>
      <c r="I179" s="3">
        <v>73</v>
      </c>
      <c r="J179" s="1">
        <v>122.40619948124483</v>
      </c>
      <c r="K179" s="1">
        <f t="shared" si="14"/>
        <v>111.1639</v>
      </c>
      <c r="L179" s="1">
        <f t="shared" si="15"/>
        <v>11.242299481244828</v>
      </c>
      <c r="M179" s="7">
        <v>117.19369584697446</v>
      </c>
      <c r="N179" s="1">
        <f t="shared" si="16"/>
        <v>102.60544</v>
      </c>
      <c r="O179" s="1">
        <f t="shared" si="12"/>
        <v>14.588255846974462</v>
      </c>
      <c r="P179" s="7">
        <v>95.066480571679037</v>
      </c>
      <c r="Q179" s="1">
        <f t="shared" si="17"/>
        <v>92.92819999999999</v>
      </c>
      <c r="R179" s="1">
        <f t="shared" si="13"/>
        <v>2.1382805716790472</v>
      </c>
      <c r="S179" s="1">
        <v>1.6666666666666667</v>
      </c>
      <c r="V179" s="5">
        <v>176.5</v>
      </c>
      <c r="Y179" s="2">
        <v>1.1200000000000001</v>
      </c>
      <c r="AB179" s="8">
        <v>14.5</v>
      </c>
      <c r="AC179" s="8"/>
      <c r="AD179" s="8"/>
      <c r="AE179">
        <v>1.84</v>
      </c>
    </row>
    <row r="180" spans="1:31" s="16" customFormat="1" x14ac:dyDescent="0.2">
      <c r="A180" s="16">
        <v>17</v>
      </c>
      <c r="B180" s="16">
        <v>11</v>
      </c>
      <c r="C180" s="17">
        <v>17.11</v>
      </c>
      <c r="D180" s="17" t="s">
        <v>316</v>
      </c>
      <c r="E180" s="18" t="s">
        <v>11</v>
      </c>
      <c r="F180" s="18">
        <v>2</v>
      </c>
      <c r="G180" s="19">
        <v>15</v>
      </c>
      <c r="H180" s="19">
        <v>58</v>
      </c>
      <c r="I180" s="19">
        <v>65</v>
      </c>
      <c r="J180" s="17">
        <v>94.646868742142289</v>
      </c>
      <c r="K180" s="17">
        <f t="shared" si="14"/>
        <v>111.1639</v>
      </c>
      <c r="L180" s="17">
        <f t="shared" si="15"/>
        <v>-16.51703125785771</v>
      </c>
      <c r="M180" s="20" t="s">
        <v>29</v>
      </c>
      <c r="N180" s="1">
        <f t="shared" si="16"/>
        <v>102.60544</v>
      </c>
      <c r="O180" s="7" t="s">
        <v>29</v>
      </c>
      <c r="P180" s="20" t="s">
        <v>29</v>
      </c>
      <c r="Q180" s="1">
        <f t="shared" si="17"/>
        <v>92.92819999999999</v>
      </c>
      <c r="R180" s="7" t="s">
        <v>29</v>
      </c>
      <c r="S180" s="17">
        <v>0.66666666666666663</v>
      </c>
      <c r="T180" s="17"/>
      <c r="U180" s="17"/>
      <c r="V180" s="21">
        <v>178.66666666666666</v>
      </c>
      <c r="W180" s="17"/>
      <c r="X180" s="17"/>
      <c r="Y180" s="22">
        <v>0.39</v>
      </c>
      <c r="Z180" s="22"/>
      <c r="AA180" s="22"/>
      <c r="AB180" s="23">
        <v>83.733333333333334</v>
      </c>
      <c r="AC180" s="23"/>
      <c r="AD180" s="23"/>
      <c r="AE180" s="16">
        <v>1.79</v>
      </c>
    </row>
    <row r="181" spans="1:31" x14ac:dyDescent="0.2">
      <c r="A181">
        <v>17</v>
      </c>
      <c r="B181">
        <v>12</v>
      </c>
      <c r="C181" s="1">
        <v>17.12</v>
      </c>
      <c r="D181" s="1" t="s">
        <v>319</v>
      </c>
      <c r="E181" s="6" t="s">
        <v>276</v>
      </c>
      <c r="F181" s="6">
        <v>2</v>
      </c>
      <c r="G181" s="3">
        <v>9</v>
      </c>
      <c r="H181" s="3">
        <v>85</v>
      </c>
      <c r="I181" s="3">
        <v>92</v>
      </c>
      <c r="J181" s="1">
        <v>71.86064286666992</v>
      </c>
      <c r="K181" s="1">
        <f t="shared" si="14"/>
        <v>111.1639</v>
      </c>
      <c r="L181" s="1">
        <f t="shared" si="15"/>
        <v>-39.303257133330078</v>
      </c>
      <c r="M181" s="7">
        <v>82.995831857011879</v>
      </c>
      <c r="N181" s="1">
        <f t="shared" si="16"/>
        <v>102.60544</v>
      </c>
      <c r="O181" s="1">
        <f t="shared" si="12"/>
        <v>-19.609608142988122</v>
      </c>
      <c r="P181" s="7">
        <v>76.00177203614976</v>
      </c>
      <c r="Q181" s="1">
        <f t="shared" si="17"/>
        <v>92.92819999999999</v>
      </c>
      <c r="R181" s="1">
        <f t="shared" si="13"/>
        <v>-16.92642796385023</v>
      </c>
      <c r="S181" s="1">
        <v>2</v>
      </c>
      <c r="V181" s="5">
        <v>230.83333333333334</v>
      </c>
      <c r="Y181" s="2">
        <v>0.92</v>
      </c>
      <c r="AB181" s="8">
        <v>8.2333333333333343</v>
      </c>
      <c r="AC181" s="8"/>
      <c r="AD181" s="8"/>
      <c r="AE181">
        <v>1.95</v>
      </c>
    </row>
    <row r="182" spans="1:31" x14ac:dyDescent="0.2">
      <c r="A182">
        <v>18</v>
      </c>
      <c r="B182">
        <v>1</v>
      </c>
      <c r="C182" s="1">
        <v>18.010000000000002</v>
      </c>
      <c r="D182" s="1" t="s">
        <v>317</v>
      </c>
      <c r="E182" s="6" t="s">
        <v>106</v>
      </c>
      <c r="F182" s="6">
        <v>1</v>
      </c>
      <c r="G182" s="3">
        <v>12</v>
      </c>
      <c r="H182" s="3">
        <v>80</v>
      </c>
      <c r="I182" s="3">
        <v>85</v>
      </c>
      <c r="J182" s="1">
        <v>109.09512467133304</v>
      </c>
      <c r="K182" s="1">
        <f t="shared" si="14"/>
        <v>110.0641</v>
      </c>
      <c r="L182" s="1">
        <f t="shared" si="15"/>
        <v>-0.96897532866695713</v>
      </c>
      <c r="M182" s="7">
        <v>86.220810122855298</v>
      </c>
      <c r="N182" s="1">
        <f t="shared" si="16"/>
        <v>101.80370000000001</v>
      </c>
      <c r="O182" s="1">
        <f t="shared" si="12"/>
        <v>-15.582889877144709</v>
      </c>
      <c r="P182" s="7">
        <v>81.595165950297201</v>
      </c>
      <c r="Q182" s="1">
        <f t="shared" si="17"/>
        <v>92.09259999999999</v>
      </c>
      <c r="R182" s="1">
        <f t="shared" si="13"/>
        <v>-10.49743404970279</v>
      </c>
      <c r="S182" s="1">
        <v>2</v>
      </c>
      <c r="V182" s="5">
        <v>132.83333333333334</v>
      </c>
      <c r="Y182" s="2">
        <v>1.2</v>
      </c>
      <c r="AB182" s="8" t="s">
        <v>29</v>
      </c>
      <c r="AC182" s="8"/>
      <c r="AD182" s="8"/>
      <c r="AE182" s="8" t="s">
        <v>29</v>
      </c>
    </row>
    <row r="183" spans="1:31" x14ac:dyDescent="0.2">
      <c r="A183">
        <v>18</v>
      </c>
      <c r="B183">
        <v>2</v>
      </c>
      <c r="C183" s="1">
        <v>18.02</v>
      </c>
      <c r="D183" s="1" t="s">
        <v>317</v>
      </c>
      <c r="E183" s="6" t="s">
        <v>278</v>
      </c>
      <c r="F183" s="6">
        <v>1</v>
      </c>
      <c r="G183" s="3">
        <v>14</v>
      </c>
      <c r="H183" s="3">
        <v>85</v>
      </c>
      <c r="I183" s="3">
        <v>85</v>
      </c>
      <c r="J183" s="1">
        <v>91.196620037669248</v>
      </c>
      <c r="K183" s="1">
        <f t="shared" si="14"/>
        <v>110.0641</v>
      </c>
      <c r="L183" s="1">
        <f t="shared" si="15"/>
        <v>-18.867479962330748</v>
      </c>
      <c r="M183" s="7">
        <v>81.92147761423584</v>
      </c>
      <c r="N183" s="1">
        <f t="shared" si="16"/>
        <v>101.80370000000001</v>
      </c>
      <c r="O183" s="1">
        <f t="shared" si="12"/>
        <v>-19.882222385764166</v>
      </c>
      <c r="P183" s="7">
        <v>69.9529055394827</v>
      </c>
      <c r="Q183" s="1">
        <f t="shared" si="17"/>
        <v>92.09259999999999</v>
      </c>
      <c r="R183" s="1">
        <f t="shared" si="13"/>
        <v>-22.139694460517291</v>
      </c>
      <c r="S183" s="1">
        <v>1.6666666666666667</v>
      </c>
      <c r="V183" s="5">
        <v>186.33333333333334</v>
      </c>
      <c r="Y183" s="2">
        <v>0.75</v>
      </c>
      <c r="AB183" s="8">
        <v>13.333333333333334</v>
      </c>
      <c r="AC183" s="8"/>
      <c r="AD183" s="8"/>
      <c r="AE183">
        <v>2.08</v>
      </c>
    </row>
    <row r="184" spans="1:31" x14ac:dyDescent="0.2">
      <c r="A184">
        <v>18</v>
      </c>
      <c r="B184">
        <v>3</v>
      </c>
      <c r="C184" s="1">
        <v>18.03</v>
      </c>
      <c r="D184" s="1" t="s">
        <v>317</v>
      </c>
      <c r="E184" s="6" t="s">
        <v>280</v>
      </c>
      <c r="F184" s="6">
        <v>1</v>
      </c>
      <c r="G184" s="3">
        <v>12</v>
      </c>
      <c r="H184" s="3">
        <v>80</v>
      </c>
      <c r="I184" s="3">
        <v>80</v>
      </c>
      <c r="J184" s="1">
        <v>98.467257185582966</v>
      </c>
      <c r="K184" s="1">
        <f t="shared" si="14"/>
        <v>110.0641</v>
      </c>
      <c r="L184" s="1">
        <f t="shared" si="15"/>
        <v>-11.59684281441703</v>
      </c>
      <c r="M184" s="7">
        <v>95.51167820987331</v>
      </c>
      <c r="N184" s="1">
        <f t="shared" si="16"/>
        <v>101.80370000000001</v>
      </c>
      <c r="O184" s="1">
        <f t="shared" si="12"/>
        <v>-6.2920217901266966</v>
      </c>
      <c r="P184" s="7">
        <v>74.377024758317063</v>
      </c>
      <c r="Q184" s="1">
        <f t="shared" si="17"/>
        <v>92.09259999999999</v>
      </c>
      <c r="R184" s="1">
        <f t="shared" si="13"/>
        <v>-17.715575241682927</v>
      </c>
      <c r="S184" s="1">
        <f>10/3</f>
        <v>3.3333333333333335</v>
      </c>
      <c r="V184" s="5">
        <v>137.16666666666666</v>
      </c>
      <c r="Y184" s="2">
        <v>0.84</v>
      </c>
      <c r="AB184" s="8">
        <v>21.866666666666664</v>
      </c>
      <c r="AC184" s="8"/>
      <c r="AD184" s="8"/>
      <c r="AE184">
        <v>2.2400000000000002</v>
      </c>
    </row>
    <row r="185" spans="1:31" x14ac:dyDescent="0.2">
      <c r="A185">
        <v>18</v>
      </c>
      <c r="B185">
        <v>4</v>
      </c>
      <c r="C185" s="1">
        <v>18.04</v>
      </c>
      <c r="D185" s="1" t="s">
        <v>317</v>
      </c>
      <c r="E185" s="6" t="s">
        <v>224</v>
      </c>
      <c r="F185" s="6">
        <v>1</v>
      </c>
      <c r="G185" s="3">
        <v>7</v>
      </c>
      <c r="H185" s="3">
        <v>80</v>
      </c>
      <c r="I185" s="3">
        <v>85</v>
      </c>
      <c r="J185" s="1">
        <v>128.05299243550533</v>
      </c>
      <c r="K185" s="1">
        <f t="shared" si="14"/>
        <v>110.0641</v>
      </c>
      <c r="L185" s="1">
        <f t="shared" si="15"/>
        <v>17.988892435505335</v>
      </c>
      <c r="M185" s="7">
        <v>91.089431524854561</v>
      </c>
      <c r="N185" s="1">
        <f t="shared" si="16"/>
        <v>101.80370000000001</v>
      </c>
      <c r="O185" s="1">
        <f t="shared" si="12"/>
        <v>-10.714268475145445</v>
      </c>
      <c r="P185" s="7">
        <v>64.791199826692861</v>
      </c>
      <c r="Q185" s="1">
        <f t="shared" si="17"/>
        <v>92.09259999999999</v>
      </c>
      <c r="R185" s="1">
        <f t="shared" si="13"/>
        <v>-27.30140017330713</v>
      </c>
      <c r="S185" s="1">
        <v>3</v>
      </c>
      <c r="V185" s="5">
        <v>166.83333333333334</v>
      </c>
      <c r="Y185" s="2">
        <v>1.52</v>
      </c>
      <c r="AB185" s="8" t="s">
        <v>29</v>
      </c>
      <c r="AC185" s="8"/>
      <c r="AD185" s="8"/>
      <c r="AE185" s="8" t="s">
        <v>29</v>
      </c>
    </row>
    <row r="186" spans="1:31" x14ac:dyDescent="0.2">
      <c r="A186">
        <v>18</v>
      </c>
      <c r="B186">
        <v>5</v>
      </c>
      <c r="C186" s="1">
        <v>18.05</v>
      </c>
      <c r="D186" s="1" t="s">
        <v>317</v>
      </c>
      <c r="E186" s="6" t="s">
        <v>185</v>
      </c>
      <c r="F186" s="6">
        <v>1</v>
      </c>
      <c r="G186" s="3">
        <v>15</v>
      </c>
      <c r="H186" s="3">
        <v>80</v>
      </c>
      <c r="I186" s="3">
        <v>85</v>
      </c>
      <c r="J186" s="1">
        <v>93.677174636135661</v>
      </c>
      <c r="K186" s="1">
        <f t="shared" si="14"/>
        <v>110.0641</v>
      </c>
      <c r="L186" s="1">
        <f t="shared" si="15"/>
        <v>-16.386925363864336</v>
      </c>
      <c r="M186" s="7">
        <v>72.026994184661831</v>
      </c>
      <c r="N186" s="1">
        <f t="shared" si="16"/>
        <v>101.80370000000001</v>
      </c>
      <c r="O186" s="1">
        <f t="shared" si="12"/>
        <v>-29.776705815338175</v>
      </c>
      <c r="P186" s="7">
        <v>79.015796809692958</v>
      </c>
      <c r="Q186" s="1">
        <f t="shared" si="17"/>
        <v>92.09259999999999</v>
      </c>
      <c r="R186" s="1">
        <f t="shared" si="13"/>
        <v>-13.076803190307032</v>
      </c>
      <c r="S186" s="1">
        <v>2.3333333333333335</v>
      </c>
      <c r="V186" s="5">
        <v>190.16666666666666</v>
      </c>
      <c r="Y186" s="2">
        <v>0.92</v>
      </c>
      <c r="AB186" s="8">
        <v>37.93333333333333</v>
      </c>
      <c r="AC186" s="8"/>
      <c r="AD186" s="8"/>
      <c r="AE186">
        <v>1.91</v>
      </c>
    </row>
    <row r="187" spans="1:31" x14ac:dyDescent="0.2">
      <c r="A187">
        <v>18</v>
      </c>
      <c r="B187">
        <v>6</v>
      </c>
      <c r="C187" s="1">
        <v>18.059999999999999</v>
      </c>
      <c r="D187" s="1" t="s">
        <v>318</v>
      </c>
      <c r="E187" s="6" t="s">
        <v>5</v>
      </c>
      <c r="F187" s="9">
        <v>1</v>
      </c>
      <c r="G187" s="3">
        <v>1</v>
      </c>
      <c r="H187" s="3" t="s">
        <v>29</v>
      </c>
      <c r="I187" s="3" t="s">
        <v>29</v>
      </c>
      <c r="J187" s="1" t="s">
        <v>29</v>
      </c>
      <c r="K187" s="7" t="s">
        <v>29</v>
      </c>
      <c r="L187" s="1" t="s">
        <v>29</v>
      </c>
      <c r="M187" s="7" t="s">
        <v>29</v>
      </c>
      <c r="N187" s="1">
        <f t="shared" si="16"/>
        <v>101.80370000000001</v>
      </c>
      <c r="O187" s="7" t="s">
        <v>29</v>
      </c>
      <c r="P187" s="7" t="s">
        <v>29</v>
      </c>
      <c r="Q187" s="1">
        <f t="shared" si="17"/>
        <v>92.09259999999999</v>
      </c>
      <c r="R187" s="7" t="s">
        <v>29</v>
      </c>
      <c r="S187" s="1" t="s">
        <v>29</v>
      </c>
      <c r="V187" s="2" t="s">
        <v>29</v>
      </c>
      <c r="Y187" s="2" t="s">
        <v>29</v>
      </c>
      <c r="AB187" s="8" t="s">
        <v>29</v>
      </c>
      <c r="AC187" s="8"/>
      <c r="AD187" s="8"/>
      <c r="AE187" s="8" t="s">
        <v>29</v>
      </c>
    </row>
    <row r="188" spans="1:31" x14ac:dyDescent="0.2">
      <c r="A188">
        <v>18</v>
      </c>
      <c r="B188">
        <v>7</v>
      </c>
      <c r="C188" s="1">
        <v>18.07</v>
      </c>
      <c r="D188" s="1" t="s">
        <v>319</v>
      </c>
      <c r="E188" s="6" t="s">
        <v>182</v>
      </c>
      <c r="F188" s="6">
        <v>2</v>
      </c>
      <c r="G188" s="3">
        <v>13</v>
      </c>
      <c r="H188" s="3">
        <v>80</v>
      </c>
      <c r="I188" s="3">
        <v>85</v>
      </c>
      <c r="J188" s="1">
        <v>108.0478850292334</v>
      </c>
      <c r="K188" s="1">
        <f t="shared" si="14"/>
        <v>110.0641</v>
      </c>
      <c r="L188" s="1">
        <f t="shared" si="15"/>
        <v>-2.0162149707665975</v>
      </c>
      <c r="M188" s="7">
        <v>96.484299762175127</v>
      </c>
      <c r="N188" s="1">
        <f t="shared" si="16"/>
        <v>101.80370000000001</v>
      </c>
      <c r="O188" s="1">
        <f t="shared" si="12"/>
        <v>-5.3194002378248797</v>
      </c>
      <c r="P188" s="7">
        <v>98.238241058724796</v>
      </c>
      <c r="Q188" s="1">
        <f t="shared" si="17"/>
        <v>92.09259999999999</v>
      </c>
      <c r="R188" s="1">
        <f t="shared" si="13"/>
        <v>6.1456410587248058</v>
      </c>
      <c r="S188" s="1">
        <v>2</v>
      </c>
      <c r="V188" s="5">
        <v>257.16666666666669</v>
      </c>
      <c r="Y188" s="2">
        <v>1.03</v>
      </c>
      <c r="AB188" s="8">
        <v>18.133333333333333</v>
      </c>
      <c r="AC188" s="8"/>
      <c r="AD188" s="8"/>
      <c r="AE188">
        <v>2.21</v>
      </c>
    </row>
    <row r="189" spans="1:31" x14ac:dyDescent="0.2">
      <c r="A189">
        <v>18</v>
      </c>
      <c r="B189">
        <v>8</v>
      </c>
      <c r="C189" s="1">
        <v>18.079999999999998</v>
      </c>
      <c r="D189" s="1" t="s">
        <v>319</v>
      </c>
      <c r="E189" s="6" t="s">
        <v>279</v>
      </c>
      <c r="F189" s="6">
        <v>2</v>
      </c>
      <c r="G189" s="3">
        <v>8</v>
      </c>
      <c r="H189" s="3">
        <v>73</v>
      </c>
      <c r="I189" s="3">
        <v>80</v>
      </c>
      <c r="J189" s="1">
        <v>154.07133971073415</v>
      </c>
      <c r="K189" s="1">
        <f t="shared" si="14"/>
        <v>110.0641</v>
      </c>
      <c r="L189" s="1">
        <f t="shared" si="15"/>
        <v>44.007239710734154</v>
      </c>
      <c r="M189" s="7">
        <v>133.0744872212706</v>
      </c>
      <c r="N189" s="1">
        <f t="shared" si="16"/>
        <v>101.80370000000001</v>
      </c>
      <c r="O189" s="1">
        <f t="shared" si="12"/>
        <v>31.270787221270595</v>
      </c>
      <c r="P189" s="7">
        <v>95.872820787098206</v>
      </c>
      <c r="Q189" s="1">
        <f t="shared" si="17"/>
        <v>92.09259999999999</v>
      </c>
      <c r="R189" s="1">
        <f t="shared" si="13"/>
        <v>3.7802207870982159</v>
      </c>
      <c r="S189" s="1">
        <f>7/3</f>
        <v>2.3333333333333335</v>
      </c>
      <c r="V189" s="5">
        <v>235.83333333333334</v>
      </c>
      <c r="Y189" s="2">
        <v>1.01</v>
      </c>
      <c r="AB189" s="8">
        <v>84.933333333333323</v>
      </c>
      <c r="AC189" s="8"/>
      <c r="AD189" s="8"/>
      <c r="AE189">
        <v>1.84</v>
      </c>
    </row>
    <row r="190" spans="1:31" x14ac:dyDescent="0.2">
      <c r="A190">
        <v>18</v>
      </c>
      <c r="B190">
        <v>9</v>
      </c>
      <c r="C190" s="1">
        <v>18.09</v>
      </c>
      <c r="D190" s="1" t="s">
        <v>319</v>
      </c>
      <c r="E190" s="6" t="s">
        <v>282</v>
      </c>
      <c r="F190" s="6">
        <v>2</v>
      </c>
      <c r="G190" s="3">
        <v>13</v>
      </c>
      <c r="H190" s="3">
        <v>80</v>
      </c>
      <c r="I190" s="3">
        <v>85</v>
      </c>
      <c r="J190" s="1">
        <v>150.75388758125271</v>
      </c>
      <c r="K190" s="1">
        <f t="shared" si="14"/>
        <v>110.0641</v>
      </c>
      <c r="L190" s="1">
        <f t="shared" si="15"/>
        <v>40.689787581252716</v>
      </c>
      <c r="M190" s="7">
        <v>142.1012388402047</v>
      </c>
      <c r="N190" s="1">
        <f t="shared" si="16"/>
        <v>101.80370000000001</v>
      </c>
      <c r="O190" s="1">
        <f t="shared" si="12"/>
        <v>40.297538840204695</v>
      </c>
      <c r="P190" s="7">
        <v>73.509369746036683</v>
      </c>
      <c r="Q190" s="1">
        <f t="shared" si="17"/>
        <v>92.09259999999999</v>
      </c>
      <c r="R190" s="1">
        <f t="shared" si="13"/>
        <v>-18.583230253963308</v>
      </c>
      <c r="S190" s="1">
        <v>3</v>
      </c>
      <c r="V190" s="5">
        <v>217.16666666666666</v>
      </c>
      <c r="Y190" s="2">
        <v>1.1299999999999999</v>
      </c>
      <c r="AB190" s="8" t="s">
        <v>29</v>
      </c>
      <c r="AC190" s="8"/>
      <c r="AD190" s="8"/>
      <c r="AE190" s="8" t="s">
        <v>29</v>
      </c>
    </row>
    <row r="191" spans="1:31" x14ac:dyDescent="0.2">
      <c r="A191">
        <v>18</v>
      </c>
      <c r="B191">
        <v>10</v>
      </c>
      <c r="C191" s="1">
        <v>18.100000000000001</v>
      </c>
      <c r="D191" s="1" t="s">
        <v>319</v>
      </c>
      <c r="E191" s="6" t="s">
        <v>14</v>
      </c>
      <c r="F191" s="6">
        <v>2</v>
      </c>
      <c r="G191" s="3">
        <v>10</v>
      </c>
      <c r="H191" s="3">
        <v>85</v>
      </c>
      <c r="I191" s="3">
        <v>85</v>
      </c>
      <c r="J191" s="1">
        <v>88.160471972510393</v>
      </c>
      <c r="K191" s="1">
        <f t="shared" si="14"/>
        <v>110.0641</v>
      </c>
      <c r="L191" s="1">
        <f t="shared" si="15"/>
        <v>-21.903628027489603</v>
      </c>
      <c r="M191" s="7">
        <v>85.012604020289587</v>
      </c>
      <c r="N191" s="1">
        <f t="shared" si="16"/>
        <v>101.80370000000001</v>
      </c>
      <c r="O191" s="1">
        <f t="shared" si="12"/>
        <v>-16.79109597971042</v>
      </c>
      <c r="P191" s="7">
        <v>65.180460403008325</v>
      </c>
      <c r="Q191" s="1">
        <f t="shared" si="17"/>
        <v>92.09259999999999</v>
      </c>
      <c r="R191" s="1">
        <f t="shared" si="13"/>
        <v>-26.912139596991665</v>
      </c>
      <c r="S191" s="1">
        <v>1.6666666666666667</v>
      </c>
      <c r="V191" s="5">
        <v>226.5</v>
      </c>
      <c r="Y191" s="2">
        <v>1.1100000000000001</v>
      </c>
      <c r="AB191" s="8">
        <v>11.566666666666668</v>
      </c>
      <c r="AC191" s="8"/>
      <c r="AD191" s="8"/>
      <c r="AE191">
        <v>2.14</v>
      </c>
    </row>
    <row r="192" spans="1:31" x14ac:dyDescent="0.2">
      <c r="A192">
        <v>18</v>
      </c>
      <c r="B192">
        <v>11</v>
      </c>
      <c r="C192" s="1">
        <v>18.11</v>
      </c>
      <c r="D192" s="1" t="s">
        <v>319</v>
      </c>
      <c r="E192" s="6" t="s">
        <v>272</v>
      </c>
      <c r="F192" s="6">
        <v>2</v>
      </c>
      <c r="G192" s="3">
        <v>10</v>
      </c>
      <c r="H192" s="3">
        <v>92</v>
      </c>
      <c r="I192" s="3">
        <v>92</v>
      </c>
      <c r="J192" s="1">
        <v>98.094463210637329</v>
      </c>
      <c r="K192" s="1">
        <f t="shared" si="14"/>
        <v>110.0641</v>
      </c>
      <c r="L192" s="1">
        <f t="shared" si="15"/>
        <v>-11.969636789362667</v>
      </c>
      <c r="M192" s="7">
        <v>95.17679011619046</v>
      </c>
      <c r="N192" s="1">
        <f t="shared" si="16"/>
        <v>101.80370000000001</v>
      </c>
      <c r="O192" s="1">
        <f t="shared" si="12"/>
        <v>-6.6269098838095459</v>
      </c>
      <c r="P192" s="7">
        <v>92.702894558334478</v>
      </c>
      <c r="Q192" s="1">
        <f t="shared" si="17"/>
        <v>92.09259999999999</v>
      </c>
      <c r="R192" s="1">
        <f t="shared" si="13"/>
        <v>0.61029455833448765</v>
      </c>
      <c r="S192" s="1">
        <v>1</v>
      </c>
      <c r="V192" s="5">
        <v>158.5</v>
      </c>
      <c r="Y192" s="2">
        <v>0.69</v>
      </c>
      <c r="AB192" s="8">
        <v>5.5666666666666673</v>
      </c>
      <c r="AC192" s="8"/>
      <c r="AD192" s="8"/>
      <c r="AE192">
        <v>2.29</v>
      </c>
    </row>
    <row r="193" spans="1:31" x14ac:dyDescent="0.2">
      <c r="A193">
        <v>18</v>
      </c>
      <c r="B193">
        <v>12</v>
      </c>
      <c r="C193" s="1">
        <v>18.12</v>
      </c>
      <c r="D193" s="1" t="s">
        <v>319</v>
      </c>
      <c r="E193" s="6" t="s">
        <v>216</v>
      </c>
      <c r="F193" s="6">
        <v>2</v>
      </c>
      <c r="G193" s="3">
        <v>8</v>
      </c>
      <c r="H193" s="3">
        <v>80</v>
      </c>
      <c r="I193" s="3">
        <v>85</v>
      </c>
      <c r="J193" s="1">
        <v>73.478644013740777</v>
      </c>
      <c r="K193" s="1">
        <f t="shared" si="14"/>
        <v>110.0641</v>
      </c>
      <c r="L193" s="1">
        <f t="shared" si="15"/>
        <v>-36.58545598625922</v>
      </c>
      <c r="M193" s="7">
        <v>74.510786281082488</v>
      </c>
      <c r="N193" s="1">
        <f t="shared" si="16"/>
        <v>101.80370000000001</v>
      </c>
      <c r="O193" s="1">
        <f t="shared" si="12"/>
        <v>-27.292913718917518</v>
      </c>
      <c r="P193" s="7">
        <v>77.126669881274992</v>
      </c>
      <c r="Q193" s="1">
        <f t="shared" si="17"/>
        <v>92.09259999999999</v>
      </c>
      <c r="R193" s="1">
        <f t="shared" si="13"/>
        <v>-14.965930118724998</v>
      </c>
      <c r="S193" s="1">
        <v>3.3333333333333335</v>
      </c>
      <c r="V193" s="5">
        <v>238.84</v>
      </c>
      <c r="Y193" s="2">
        <v>0.85</v>
      </c>
      <c r="AB193" s="8">
        <v>31.033333333333331</v>
      </c>
      <c r="AC193" s="8"/>
      <c r="AD193" s="8"/>
      <c r="AE193">
        <v>1.76</v>
      </c>
    </row>
    <row r="194" spans="1:31" x14ac:dyDescent="0.2">
      <c r="A194">
        <v>19</v>
      </c>
      <c r="B194">
        <v>1</v>
      </c>
      <c r="C194" s="1">
        <v>19.010000000000002</v>
      </c>
      <c r="D194" s="1" t="s">
        <v>318</v>
      </c>
      <c r="E194" s="6" t="s">
        <v>13</v>
      </c>
      <c r="F194" s="6">
        <v>1</v>
      </c>
      <c r="G194" s="3">
        <v>0</v>
      </c>
      <c r="H194" s="3" t="s">
        <v>29</v>
      </c>
      <c r="I194" s="3" t="s">
        <v>29</v>
      </c>
      <c r="J194" s="1" t="s">
        <v>29</v>
      </c>
      <c r="K194" s="7" t="s">
        <v>29</v>
      </c>
      <c r="L194" s="1" t="s">
        <v>29</v>
      </c>
      <c r="M194" s="7" t="s">
        <v>29</v>
      </c>
      <c r="N194" s="1">
        <f t="shared" si="16"/>
        <v>101.00196000000001</v>
      </c>
      <c r="O194" s="7" t="s">
        <v>29</v>
      </c>
      <c r="P194" s="7" t="s">
        <v>29</v>
      </c>
      <c r="Q194" s="1">
        <f t="shared" si="17"/>
        <v>91.256999999999991</v>
      </c>
      <c r="R194" s="7" t="s">
        <v>29</v>
      </c>
      <c r="S194" s="1" t="s">
        <v>29</v>
      </c>
      <c r="V194" s="2" t="s">
        <v>29</v>
      </c>
      <c r="Y194" s="2" t="s">
        <v>29</v>
      </c>
      <c r="AB194" s="8" t="s">
        <v>29</v>
      </c>
      <c r="AC194" s="8"/>
      <c r="AD194" s="8"/>
      <c r="AE194" s="8" t="s">
        <v>29</v>
      </c>
    </row>
    <row r="195" spans="1:31" x14ac:dyDescent="0.2">
      <c r="A195">
        <v>19</v>
      </c>
      <c r="B195">
        <v>2</v>
      </c>
      <c r="C195" s="1">
        <v>19.02</v>
      </c>
      <c r="D195" s="1" t="s">
        <v>318</v>
      </c>
      <c r="E195" s="6" t="s">
        <v>21</v>
      </c>
      <c r="F195" s="6">
        <v>1</v>
      </c>
      <c r="G195" s="3">
        <v>0</v>
      </c>
      <c r="H195" s="3" t="s">
        <v>29</v>
      </c>
      <c r="I195" s="3" t="s">
        <v>29</v>
      </c>
      <c r="J195" s="1" t="s">
        <v>29</v>
      </c>
      <c r="K195" s="7" t="s">
        <v>29</v>
      </c>
      <c r="L195" s="1" t="s">
        <v>29</v>
      </c>
      <c r="M195" s="7" t="s">
        <v>29</v>
      </c>
      <c r="N195" s="1">
        <f t="shared" ref="N195:N258" si="18">116.23502-0.80174*(A195)</f>
        <v>101.00196000000001</v>
      </c>
      <c r="O195" s="7" t="s">
        <v>29</v>
      </c>
      <c r="P195" s="7" t="s">
        <v>29</v>
      </c>
      <c r="Q195" s="1">
        <f t="shared" ref="Q195:Q258" si="19">107.1334-0.8356*(A195)</f>
        <v>91.256999999999991</v>
      </c>
      <c r="R195" s="7" t="s">
        <v>29</v>
      </c>
      <c r="S195" s="1" t="s">
        <v>29</v>
      </c>
      <c r="V195" s="2" t="s">
        <v>29</v>
      </c>
      <c r="Y195" s="2" t="s">
        <v>29</v>
      </c>
      <c r="AB195" s="8" t="s">
        <v>29</v>
      </c>
      <c r="AC195" s="8"/>
      <c r="AD195" s="8"/>
      <c r="AE195" s="8" t="s">
        <v>29</v>
      </c>
    </row>
    <row r="196" spans="1:31" s="16" customFormat="1" x14ac:dyDescent="0.2">
      <c r="A196" s="16">
        <v>19</v>
      </c>
      <c r="B196" s="16">
        <v>3</v>
      </c>
      <c r="C196" s="17">
        <v>19.03</v>
      </c>
      <c r="D196" s="17" t="s">
        <v>316</v>
      </c>
      <c r="E196" s="18" t="s">
        <v>11</v>
      </c>
      <c r="F196" s="18">
        <v>1</v>
      </c>
      <c r="G196" s="19">
        <v>15</v>
      </c>
      <c r="H196" s="19">
        <v>58</v>
      </c>
      <c r="I196" s="19">
        <v>65</v>
      </c>
      <c r="J196" s="17">
        <v>82.895036119130438</v>
      </c>
      <c r="K196" s="17">
        <f t="shared" ref="K196:K257" si="20">129.8605-1.0998*(A196)</f>
        <v>108.96430000000001</v>
      </c>
      <c r="L196" s="17">
        <f t="shared" ref="L196:L257" si="21">J196-K196</f>
        <v>-26.06926388086957</v>
      </c>
      <c r="M196" s="20" t="s">
        <v>29</v>
      </c>
      <c r="N196" s="1">
        <f t="shared" si="18"/>
        <v>101.00196000000001</v>
      </c>
      <c r="O196" s="7" t="s">
        <v>29</v>
      </c>
      <c r="P196" s="20" t="s">
        <v>29</v>
      </c>
      <c r="Q196" s="1">
        <f t="shared" si="19"/>
        <v>91.256999999999991</v>
      </c>
      <c r="R196" s="7" t="s">
        <v>29</v>
      </c>
      <c r="S196" s="17">
        <v>1</v>
      </c>
      <c r="T196" s="17"/>
      <c r="U196" s="17"/>
      <c r="V196" s="21">
        <v>201.33333333333334</v>
      </c>
      <c r="W196" s="17"/>
      <c r="X196" s="17"/>
      <c r="Y196" s="22">
        <v>0.7</v>
      </c>
      <c r="Z196" s="22"/>
      <c r="AA196" s="22"/>
      <c r="AB196" s="23">
        <v>140.66666666666666</v>
      </c>
      <c r="AC196" s="23"/>
      <c r="AD196" s="23"/>
      <c r="AE196" s="16">
        <v>1.5</v>
      </c>
    </row>
    <row r="197" spans="1:31" x14ac:dyDescent="0.2">
      <c r="A197">
        <v>19</v>
      </c>
      <c r="B197">
        <v>4</v>
      </c>
      <c r="C197" s="1">
        <v>19.04</v>
      </c>
      <c r="D197" s="1" t="s">
        <v>318</v>
      </c>
      <c r="E197" s="6" t="s">
        <v>36</v>
      </c>
      <c r="F197" s="6">
        <v>1</v>
      </c>
      <c r="G197" s="3">
        <v>1</v>
      </c>
      <c r="H197" s="3" t="s">
        <v>29</v>
      </c>
      <c r="I197" s="3" t="s">
        <v>29</v>
      </c>
      <c r="J197" s="1" t="s">
        <v>29</v>
      </c>
      <c r="K197" s="7" t="s">
        <v>29</v>
      </c>
      <c r="L197" s="1" t="s">
        <v>29</v>
      </c>
      <c r="M197" s="7" t="s">
        <v>29</v>
      </c>
      <c r="N197" s="1">
        <f t="shared" si="18"/>
        <v>101.00196000000001</v>
      </c>
      <c r="O197" s="7" t="s">
        <v>29</v>
      </c>
      <c r="P197" s="7" t="s">
        <v>29</v>
      </c>
      <c r="Q197" s="1">
        <f t="shared" si="19"/>
        <v>91.256999999999991</v>
      </c>
      <c r="R197" s="7" t="s">
        <v>29</v>
      </c>
      <c r="S197" s="1" t="s">
        <v>29</v>
      </c>
      <c r="V197" s="2" t="s">
        <v>29</v>
      </c>
      <c r="Y197" s="2" t="s">
        <v>29</v>
      </c>
      <c r="AB197" s="8" t="s">
        <v>29</v>
      </c>
      <c r="AC197" s="8"/>
      <c r="AD197" s="8"/>
      <c r="AE197" s="8" t="s">
        <v>29</v>
      </c>
    </row>
    <row r="198" spans="1:31" x14ac:dyDescent="0.2">
      <c r="A198">
        <v>19</v>
      </c>
      <c r="B198">
        <v>5</v>
      </c>
      <c r="C198" s="1">
        <v>19.05</v>
      </c>
      <c r="D198" s="1" t="s">
        <v>318</v>
      </c>
      <c r="E198" s="6" t="s">
        <v>41</v>
      </c>
      <c r="F198" s="6">
        <v>1</v>
      </c>
      <c r="G198" s="3">
        <v>6</v>
      </c>
      <c r="H198" s="3">
        <v>142</v>
      </c>
      <c r="I198" s="3">
        <v>142</v>
      </c>
      <c r="J198" s="1">
        <v>135.75178885179881</v>
      </c>
      <c r="K198" s="1">
        <f t="shared" si="20"/>
        <v>108.96430000000001</v>
      </c>
      <c r="L198" s="1">
        <f t="shared" si="21"/>
        <v>26.787488851798798</v>
      </c>
      <c r="M198" s="7">
        <v>116.41923452230374</v>
      </c>
      <c r="N198" s="1">
        <f t="shared" si="18"/>
        <v>101.00196000000001</v>
      </c>
      <c r="O198" s="1">
        <f t="shared" ref="O198:O253" si="22">M198-N198</f>
        <v>15.417274522303728</v>
      </c>
      <c r="P198" s="7">
        <v>98.106748666153877</v>
      </c>
      <c r="Q198" s="1">
        <f t="shared" si="19"/>
        <v>91.256999999999991</v>
      </c>
      <c r="R198" s="1">
        <f t="shared" ref="R198:R257" si="23">P198-Q198</f>
        <v>6.8497486661538858</v>
      </c>
      <c r="S198" s="1">
        <v>7</v>
      </c>
      <c r="V198" s="5">
        <v>235.66666666666666</v>
      </c>
      <c r="Y198" s="2">
        <v>1.31</v>
      </c>
      <c r="AB198" s="8">
        <v>0.5</v>
      </c>
      <c r="AC198" s="8"/>
      <c r="AD198" s="8"/>
      <c r="AE198">
        <v>2.74</v>
      </c>
    </row>
    <row r="199" spans="1:31" x14ac:dyDescent="0.2">
      <c r="A199">
        <v>19</v>
      </c>
      <c r="B199">
        <v>6</v>
      </c>
      <c r="C199" s="1">
        <v>19.059999999999999</v>
      </c>
      <c r="D199" s="1" t="s">
        <v>318</v>
      </c>
      <c r="E199" s="6" t="s">
        <v>45</v>
      </c>
      <c r="F199" s="9">
        <v>1</v>
      </c>
      <c r="G199" s="3">
        <v>1</v>
      </c>
      <c r="H199" s="3">
        <v>142</v>
      </c>
      <c r="I199" s="3">
        <v>142</v>
      </c>
      <c r="J199" s="1" t="s">
        <v>29</v>
      </c>
      <c r="K199" s="7" t="s">
        <v>29</v>
      </c>
      <c r="L199" s="1" t="s">
        <v>29</v>
      </c>
      <c r="M199" s="7" t="s">
        <v>29</v>
      </c>
      <c r="N199" s="1">
        <f t="shared" si="18"/>
        <v>101.00196000000001</v>
      </c>
      <c r="O199" s="7" t="s">
        <v>29</v>
      </c>
      <c r="P199" s="7">
        <v>71.06290441854479</v>
      </c>
      <c r="Q199" s="1">
        <f t="shared" si="19"/>
        <v>91.256999999999991</v>
      </c>
      <c r="R199" s="1">
        <f t="shared" si="23"/>
        <v>-20.194095581455201</v>
      </c>
      <c r="S199" s="1">
        <v>7</v>
      </c>
      <c r="V199" s="5">
        <v>190</v>
      </c>
      <c r="Y199" s="2">
        <v>1.4</v>
      </c>
      <c r="AB199" s="8" t="s">
        <v>29</v>
      </c>
      <c r="AC199" s="8"/>
      <c r="AD199" s="8"/>
      <c r="AE199" s="8" t="s">
        <v>29</v>
      </c>
    </row>
    <row r="200" spans="1:31" x14ac:dyDescent="0.2">
      <c r="A200">
        <v>19</v>
      </c>
      <c r="B200">
        <v>7</v>
      </c>
      <c r="C200" s="1">
        <v>19.07</v>
      </c>
      <c r="D200" s="1" t="s">
        <v>319</v>
      </c>
      <c r="E200" s="6" t="s">
        <v>284</v>
      </c>
      <c r="F200" s="6">
        <v>2</v>
      </c>
      <c r="G200" s="3">
        <v>10</v>
      </c>
      <c r="H200" s="3">
        <v>80</v>
      </c>
      <c r="I200" s="3">
        <v>80</v>
      </c>
      <c r="J200" s="1">
        <v>130.47913806456506</v>
      </c>
      <c r="K200" s="1">
        <f t="shared" si="20"/>
        <v>108.96430000000001</v>
      </c>
      <c r="L200" s="1">
        <f t="shared" si="21"/>
        <v>21.514838064565055</v>
      </c>
      <c r="M200" s="7">
        <v>110.97086420452052</v>
      </c>
      <c r="N200" s="1">
        <f t="shared" si="18"/>
        <v>101.00196000000001</v>
      </c>
      <c r="O200" s="1">
        <f t="shared" si="22"/>
        <v>9.9689042045205127</v>
      </c>
      <c r="P200" s="7">
        <v>103.99101645973177</v>
      </c>
      <c r="Q200" s="1">
        <f t="shared" si="19"/>
        <v>91.256999999999991</v>
      </c>
      <c r="R200" s="1">
        <f t="shared" si="23"/>
        <v>12.734016459731777</v>
      </c>
      <c r="S200" s="1">
        <f>3/3</f>
        <v>1</v>
      </c>
      <c r="V200" s="5">
        <v>216.83333333333334</v>
      </c>
      <c r="Y200" s="2">
        <v>1.1299999999999999</v>
      </c>
      <c r="AB200" s="8">
        <v>52.266666666666659</v>
      </c>
      <c r="AC200" s="8"/>
      <c r="AD200" s="8"/>
      <c r="AE200">
        <v>1.76</v>
      </c>
    </row>
    <row r="201" spans="1:31" x14ac:dyDescent="0.2">
      <c r="A201">
        <v>19</v>
      </c>
      <c r="B201">
        <v>8</v>
      </c>
      <c r="C201" s="1">
        <v>19.079999999999998</v>
      </c>
      <c r="D201" s="1" t="s">
        <v>315</v>
      </c>
      <c r="E201" s="9" t="s">
        <v>9</v>
      </c>
      <c r="F201" s="6">
        <v>2</v>
      </c>
      <c r="G201" s="3">
        <v>14</v>
      </c>
      <c r="H201" s="3">
        <v>122</v>
      </c>
      <c r="I201" s="3">
        <v>122</v>
      </c>
      <c r="J201" s="1">
        <v>123.05051774996649</v>
      </c>
      <c r="K201" s="1">
        <f t="shared" si="20"/>
        <v>108.96430000000001</v>
      </c>
      <c r="L201" s="1">
        <f t="shared" si="21"/>
        <v>14.08621774996648</v>
      </c>
      <c r="M201" s="7">
        <v>137.45143338080737</v>
      </c>
      <c r="N201" s="1">
        <f t="shared" si="18"/>
        <v>101.00196000000001</v>
      </c>
      <c r="O201" s="1">
        <f t="shared" si="22"/>
        <v>36.449473380807362</v>
      </c>
      <c r="P201" s="7">
        <v>100.77430409945205</v>
      </c>
      <c r="Q201" s="1">
        <f t="shared" si="19"/>
        <v>91.256999999999991</v>
      </c>
      <c r="R201" s="1">
        <f t="shared" si="23"/>
        <v>9.5173040994520619</v>
      </c>
      <c r="S201" s="10" t="s">
        <v>289</v>
      </c>
      <c r="T201" s="10"/>
      <c r="U201" s="10"/>
      <c r="V201" s="2" t="s">
        <v>29</v>
      </c>
      <c r="W201" s="10"/>
      <c r="X201" s="10"/>
      <c r="Y201" s="2" t="s">
        <v>29</v>
      </c>
      <c r="AB201" s="8" t="s">
        <v>29</v>
      </c>
      <c r="AC201" s="8"/>
      <c r="AD201" s="8"/>
      <c r="AE201" s="8" t="s">
        <v>29</v>
      </c>
    </row>
    <row r="202" spans="1:31" x14ac:dyDescent="0.2">
      <c r="A202">
        <v>19</v>
      </c>
      <c r="B202">
        <v>9</v>
      </c>
      <c r="C202" s="1">
        <v>19.09</v>
      </c>
      <c r="D202" s="1" t="s">
        <v>319</v>
      </c>
      <c r="E202" s="6" t="s">
        <v>22</v>
      </c>
      <c r="F202" s="6">
        <v>2</v>
      </c>
      <c r="G202" s="3">
        <v>0</v>
      </c>
      <c r="H202" s="3" t="s">
        <v>29</v>
      </c>
      <c r="I202" s="3" t="s">
        <v>29</v>
      </c>
      <c r="J202" s="1" t="s">
        <v>29</v>
      </c>
      <c r="K202" s="7" t="s">
        <v>29</v>
      </c>
      <c r="L202" s="1" t="s">
        <v>29</v>
      </c>
      <c r="M202" s="7" t="s">
        <v>29</v>
      </c>
      <c r="N202" s="1">
        <f t="shared" si="18"/>
        <v>101.00196000000001</v>
      </c>
      <c r="O202" s="7" t="s">
        <v>29</v>
      </c>
      <c r="P202" s="7" t="s">
        <v>29</v>
      </c>
      <c r="Q202" s="1">
        <f t="shared" si="19"/>
        <v>91.256999999999991</v>
      </c>
      <c r="R202" s="7" t="s">
        <v>29</v>
      </c>
      <c r="S202" s="1" t="s">
        <v>29</v>
      </c>
      <c r="V202" s="2" t="s">
        <v>29</v>
      </c>
      <c r="Y202" s="2" t="s">
        <v>29</v>
      </c>
      <c r="AB202" s="8" t="s">
        <v>29</v>
      </c>
      <c r="AC202" s="8"/>
      <c r="AD202" s="8"/>
      <c r="AE202" s="8" t="s">
        <v>29</v>
      </c>
    </row>
    <row r="203" spans="1:31" x14ac:dyDescent="0.2">
      <c r="A203">
        <v>19</v>
      </c>
      <c r="B203">
        <v>10</v>
      </c>
      <c r="C203" s="1">
        <v>19.100000000000001</v>
      </c>
      <c r="D203" s="1" t="s">
        <v>319</v>
      </c>
      <c r="E203" s="6" t="s">
        <v>177</v>
      </c>
      <c r="F203" s="6">
        <v>2</v>
      </c>
      <c r="G203" s="3">
        <v>5</v>
      </c>
      <c r="H203" s="3">
        <v>73</v>
      </c>
      <c r="I203" s="3">
        <v>80</v>
      </c>
      <c r="J203" s="1">
        <v>101.73345421505508</v>
      </c>
      <c r="K203" s="1">
        <f t="shared" si="20"/>
        <v>108.96430000000001</v>
      </c>
      <c r="L203" s="1">
        <f t="shared" si="21"/>
        <v>-7.2308457849449326</v>
      </c>
      <c r="M203" s="7">
        <v>97.332698829408031</v>
      </c>
      <c r="N203" s="1">
        <f t="shared" si="18"/>
        <v>101.00196000000001</v>
      </c>
      <c r="O203" s="1">
        <f t="shared" si="22"/>
        <v>-3.6692611705919802</v>
      </c>
      <c r="P203" s="7">
        <v>94.994255035068036</v>
      </c>
      <c r="Q203" s="1">
        <f t="shared" si="19"/>
        <v>91.256999999999991</v>
      </c>
      <c r="R203" s="1">
        <f t="shared" si="23"/>
        <v>3.7372550350680456</v>
      </c>
      <c r="S203" s="1">
        <f>3/3</f>
        <v>1</v>
      </c>
      <c r="V203" s="5">
        <v>195.33333333333334</v>
      </c>
      <c r="Y203" s="2">
        <v>0.97</v>
      </c>
      <c r="AB203" s="8">
        <v>33</v>
      </c>
      <c r="AC203" s="8"/>
      <c r="AD203" s="8"/>
      <c r="AE203">
        <v>2.0499999999999998</v>
      </c>
    </row>
    <row r="204" spans="1:31" x14ac:dyDescent="0.2">
      <c r="A204">
        <v>19</v>
      </c>
      <c r="B204">
        <v>11</v>
      </c>
      <c r="C204" s="1">
        <v>19.11</v>
      </c>
      <c r="D204" s="1" t="s">
        <v>319</v>
      </c>
      <c r="E204" s="6" t="s">
        <v>230</v>
      </c>
      <c r="F204" s="6">
        <v>2</v>
      </c>
      <c r="G204" s="3">
        <v>13</v>
      </c>
      <c r="H204" s="3">
        <v>85</v>
      </c>
      <c r="I204" s="3">
        <v>92</v>
      </c>
      <c r="J204" s="1">
        <v>98.767886839052238</v>
      </c>
      <c r="K204" s="1">
        <f t="shared" si="20"/>
        <v>108.96430000000001</v>
      </c>
      <c r="L204" s="1">
        <f t="shared" si="21"/>
        <v>-10.19641316094777</v>
      </c>
      <c r="M204" s="7">
        <v>104.14235541189903</v>
      </c>
      <c r="N204" s="1">
        <f t="shared" si="18"/>
        <v>101.00196000000001</v>
      </c>
      <c r="O204" s="1">
        <f t="shared" si="22"/>
        <v>3.1403954118990214</v>
      </c>
      <c r="P204" s="7">
        <v>94.129375476030447</v>
      </c>
      <c r="Q204" s="1">
        <f t="shared" si="19"/>
        <v>91.256999999999991</v>
      </c>
      <c r="R204" s="1">
        <f t="shared" si="23"/>
        <v>2.8723754760304558</v>
      </c>
      <c r="S204" s="1">
        <v>1.6666666666666667</v>
      </c>
      <c r="V204" s="5">
        <v>222.66666666666666</v>
      </c>
      <c r="Y204" s="2">
        <v>0.8</v>
      </c>
      <c r="AB204" s="8">
        <v>48</v>
      </c>
      <c r="AC204" s="8"/>
      <c r="AD204" s="8"/>
      <c r="AE204">
        <v>1.98</v>
      </c>
    </row>
    <row r="205" spans="1:31" x14ac:dyDescent="0.2">
      <c r="A205">
        <v>19</v>
      </c>
      <c r="B205">
        <v>12</v>
      </c>
      <c r="C205" s="1">
        <v>19.12</v>
      </c>
      <c r="D205" s="1" t="s">
        <v>319</v>
      </c>
      <c r="E205" s="6" t="s">
        <v>112</v>
      </c>
      <c r="F205" s="6">
        <v>2</v>
      </c>
      <c r="G205" s="3">
        <v>15</v>
      </c>
      <c r="H205" s="3">
        <v>80</v>
      </c>
      <c r="I205" s="3">
        <v>80</v>
      </c>
      <c r="J205" s="1">
        <v>86.040813252188826</v>
      </c>
      <c r="K205" s="1">
        <f t="shared" si="20"/>
        <v>108.96430000000001</v>
      </c>
      <c r="L205" s="1">
        <f t="shared" si="21"/>
        <v>-22.923486747811182</v>
      </c>
      <c r="M205" s="7">
        <v>89.986739283847555</v>
      </c>
      <c r="N205" s="1">
        <f t="shared" si="18"/>
        <v>101.00196000000001</v>
      </c>
      <c r="O205" s="1">
        <f t="shared" si="22"/>
        <v>-11.015220716152456</v>
      </c>
      <c r="P205" s="7">
        <v>92.697977908459862</v>
      </c>
      <c r="Q205" s="1">
        <f t="shared" si="19"/>
        <v>91.256999999999991</v>
      </c>
      <c r="R205" s="1">
        <f t="shared" si="23"/>
        <v>1.4409779084598711</v>
      </c>
      <c r="S205" s="1">
        <f>5/3</f>
        <v>1.6666666666666667</v>
      </c>
      <c r="V205" s="5">
        <v>170.83333333333334</v>
      </c>
      <c r="Y205" s="2">
        <v>0.72</v>
      </c>
      <c r="AB205" s="8">
        <v>46.533333333333331</v>
      </c>
      <c r="AC205" s="8"/>
      <c r="AD205" s="8"/>
      <c r="AE205">
        <v>1.67</v>
      </c>
    </row>
    <row r="206" spans="1:31" x14ac:dyDescent="0.2">
      <c r="A206">
        <v>20</v>
      </c>
      <c r="B206">
        <v>1</v>
      </c>
      <c r="C206" s="1">
        <v>20.010000000000002</v>
      </c>
      <c r="D206" s="1" t="s">
        <v>318</v>
      </c>
      <c r="E206" s="6" t="s">
        <v>18</v>
      </c>
      <c r="F206" s="6">
        <v>1</v>
      </c>
      <c r="G206" s="3">
        <v>5</v>
      </c>
      <c r="H206" s="3" t="s">
        <v>29</v>
      </c>
      <c r="I206" s="3" t="s">
        <v>29</v>
      </c>
      <c r="J206" s="1">
        <v>114.58140474832453</v>
      </c>
      <c r="K206" s="1">
        <f t="shared" si="20"/>
        <v>107.86449999999999</v>
      </c>
      <c r="L206" s="1">
        <f t="shared" si="21"/>
        <v>6.7169047483245379</v>
      </c>
      <c r="M206" s="7" t="s">
        <v>29</v>
      </c>
      <c r="N206" s="1">
        <f t="shared" si="18"/>
        <v>100.20022</v>
      </c>
      <c r="O206" s="7" t="s">
        <v>29</v>
      </c>
      <c r="P206" s="7">
        <v>113.8673487811769</v>
      </c>
      <c r="Q206" s="1">
        <f t="shared" si="19"/>
        <v>90.421399999999991</v>
      </c>
      <c r="R206" s="1">
        <f t="shared" si="23"/>
        <v>23.445948781176909</v>
      </c>
      <c r="S206" s="1" t="s">
        <v>29</v>
      </c>
      <c r="V206" s="2" t="s">
        <v>29</v>
      </c>
      <c r="Y206" s="2" t="s">
        <v>29</v>
      </c>
      <c r="AB206" s="8" t="s">
        <v>29</v>
      </c>
      <c r="AC206" s="8"/>
      <c r="AD206" s="8"/>
      <c r="AE206" s="8" t="s">
        <v>29</v>
      </c>
    </row>
    <row r="207" spans="1:31" x14ac:dyDescent="0.2">
      <c r="A207">
        <v>20</v>
      </c>
      <c r="B207">
        <v>2</v>
      </c>
      <c r="C207" s="1">
        <v>20.02</v>
      </c>
      <c r="D207" s="1" t="s">
        <v>318</v>
      </c>
      <c r="E207" s="6" t="s">
        <v>55</v>
      </c>
      <c r="F207" s="6">
        <v>1</v>
      </c>
      <c r="G207" s="3">
        <v>2</v>
      </c>
      <c r="H207" s="3">
        <v>149</v>
      </c>
      <c r="I207" s="3">
        <v>149</v>
      </c>
      <c r="J207" s="1">
        <v>79.63847500765209</v>
      </c>
      <c r="K207" s="1">
        <f t="shared" si="20"/>
        <v>107.86449999999999</v>
      </c>
      <c r="L207" s="1">
        <f t="shared" si="21"/>
        <v>-28.226024992347902</v>
      </c>
      <c r="M207" s="7">
        <v>93.375930749881519</v>
      </c>
      <c r="N207" s="1">
        <f t="shared" si="18"/>
        <v>100.20022</v>
      </c>
      <c r="O207" s="1">
        <f t="shared" si="22"/>
        <v>-6.8242892501184826</v>
      </c>
      <c r="P207" s="7">
        <v>102.59949904478133</v>
      </c>
      <c r="Q207" s="1">
        <f t="shared" si="19"/>
        <v>90.421399999999991</v>
      </c>
      <c r="R207" s="1">
        <f t="shared" si="23"/>
        <v>12.178099044781334</v>
      </c>
      <c r="S207" s="1">
        <v>10</v>
      </c>
      <c r="V207" s="5">
        <v>229</v>
      </c>
      <c r="Y207" s="2">
        <v>1.63</v>
      </c>
      <c r="AB207" s="8" t="s">
        <v>29</v>
      </c>
      <c r="AC207" s="8"/>
      <c r="AD207" s="8"/>
      <c r="AE207" s="8" t="s">
        <v>29</v>
      </c>
    </row>
    <row r="208" spans="1:31" x14ac:dyDescent="0.2">
      <c r="A208">
        <v>20</v>
      </c>
      <c r="B208">
        <v>3</v>
      </c>
      <c r="C208" s="1">
        <v>20.03</v>
      </c>
      <c r="D208" s="1" t="s">
        <v>318</v>
      </c>
      <c r="E208" s="6" t="s">
        <v>60</v>
      </c>
      <c r="F208" s="6">
        <v>1</v>
      </c>
      <c r="G208" s="3">
        <v>2</v>
      </c>
      <c r="H208" s="3">
        <v>142</v>
      </c>
      <c r="I208" s="3">
        <v>149</v>
      </c>
      <c r="J208" s="1" t="s">
        <v>29</v>
      </c>
      <c r="K208" s="7" t="s">
        <v>29</v>
      </c>
      <c r="L208" s="1" t="s">
        <v>29</v>
      </c>
      <c r="M208" s="7" t="s">
        <v>29</v>
      </c>
      <c r="N208" s="1">
        <f t="shared" si="18"/>
        <v>100.20022</v>
      </c>
      <c r="O208" s="7" t="s">
        <v>29</v>
      </c>
      <c r="P208" s="7">
        <v>72.947415581138031</v>
      </c>
      <c r="Q208" s="1">
        <f t="shared" si="19"/>
        <v>90.421399999999991</v>
      </c>
      <c r="R208" s="1">
        <f t="shared" si="23"/>
        <v>-17.47398441886196</v>
      </c>
      <c r="S208" s="1">
        <v>12</v>
      </c>
      <c r="V208" s="5">
        <v>199.5</v>
      </c>
      <c r="Y208" s="2">
        <v>1.76</v>
      </c>
      <c r="AB208" s="8" t="s">
        <v>29</v>
      </c>
      <c r="AC208" s="8"/>
      <c r="AD208" s="8"/>
      <c r="AE208" s="8" t="s">
        <v>29</v>
      </c>
    </row>
    <row r="209" spans="1:31" x14ac:dyDescent="0.2">
      <c r="A209">
        <v>20</v>
      </c>
      <c r="B209">
        <v>4</v>
      </c>
      <c r="C209" s="1">
        <v>20.04</v>
      </c>
      <c r="D209" s="1" t="s">
        <v>318</v>
      </c>
      <c r="E209" s="6" t="s">
        <v>26</v>
      </c>
      <c r="F209" s="6">
        <v>1</v>
      </c>
      <c r="G209" s="3">
        <v>8</v>
      </c>
      <c r="H209" s="3">
        <v>128</v>
      </c>
      <c r="I209" s="3">
        <v>135</v>
      </c>
      <c r="J209" s="1">
        <v>140.52349966340427</v>
      </c>
      <c r="K209" s="1">
        <f t="shared" si="20"/>
        <v>107.86449999999999</v>
      </c>
      <c r="L209" s="1">
        <f t="shared" si="21"/>
        <v>32.658999663404273</v>
      </c>
      <c r="M209" s="7" t="s">
        <v>29</v>
      </c>
      <c r="N209" s="1">
        <f t="shared" si="18"/>
        <v>100.20022</v>
      </c>
      <c r="O209" s="7" t="s">
        <v>29</v>
      </c>
      <c r="P209" s="7">
        <v>104.83837349448396</v>
      </c>
      <c r="Q209" s="1">
        <f t="shared" si="19"/>
        <v>90.421399999999991</v>
      </c>
      <c r="R209" s="1">
        <f t="shared" si="23"/>
        <v>14.416973494483969</v>
      </c>
      <c r="S209" s="1">
        <v>7.333333333333333</v>
      </c>
      <c r="V209" s="5">
        <v>174</v>
      </c>
      <c r="Y209" s="2">
        <v>1.61</v>
      </c>
      <c r="AB209" s="8">
        <v>2.0666666666666664</v>
      </c>
      <c r="AC209" s="8"/>
      <c r="AD209" s="8"/>
      <c r="AE209">
        <v>2.2200000000000002</v>
      </c>
    </row>
    <row r="210" spans="1:31" x14ac:dyDescent="0.2">
      <c r="A210">
        <v>20</v>
      </c>
      <c r="B210">
        <v>5</v>
      </c>
      <c r="C210" s="1">
        <v>20.05</v>
      </c>
      <c r="D210" s="1" t="s">
        <v>315</v>
      </c>
      <c r="E210" s="9" t="s">
        <v>9</v>
      </c>
      <c r="F210" s="6">
        <v>1</v>
      </c>
      <c r="G210" s="3">
        <v>12</v>
      </c>
      <c r="H210" s="3">
        <v>128</v>
      </c>
      <c r="I210" s="3">
        <v>128</v>
      </c>
      <c r="J210" s="1">
        <v>88.212566607330729</v>
      </c>
      <c r="K210" s="1">
        <f t="shared" si="20"/>
        <v>107.86449999999999</v>
      </c>
      <c r="L210" s="1">
        <f t="shared" si="21"/>
        <v>-19.651933392669264</v>
      </c>
      <c r="M210" s="7">
        <v>66.612228092172145</v>
      </c>
      <c r="N210" s="1">
        <f t="shared" si="18"/>
        <v>100.20022</v>
      </c>
      <c r="O210" s="1">
        <f t="shared" si="22"/>
        <v>-33.587991907827856</v>
      </c>
      <c r="P210" s="7">
        <v>78.348583092914382</v>
      </c>
      <c r="Q210" s="1">
        <f t="shared" si="19"/>
        <v>90.421399999999991</v>
      </c>
      <c r="R210" s="1">
        <f t="shared" si="23"/>
        <v>-12.07281690708561</v>
      </c>
      <c r="S210" s="1">
        <v>9.3333333333333339</v>
      </c>
      <c r="V210" s="5">
        <v>465.66666666666669</v>
      </c>
      <c r="Y210" s="2">
        <v>1.3</v>
      </c>
      <c r="AB210" s="8">
        <v>0.16666666666666666</v>
      </c>
      <c r="AC210" s="8"/>
      <c r="AD210" s="8"/>
      <c r="AE210">
        <v>2.2200000000000002</v>
      </c>
    </row>
    <row r="211" spans="1:31" x14ac:dyDescent="0.2">
      <c r="A211">
        <v>20</v>
      </c>
      <c r="B211">
        <v>6</v>
      </c>
      <c r="C211" s="1">
        <v>20.059999999999999</v>
      </c>
      <c r="D211" s="1" t="s">
        <v>318</v>
      </c>
      <c r="E211" s="6" t="s">
        <v>74</v>
      </c>
      <c r="F211" s="9">
        <v>1</v>
      </c>
      <c r="G211" s="3">
        <v>8</v>
      </c>
      <c r="H211" s="3">
        <v>142</v>
      </c>
      <c r="I211" s="3">
        <v>149</v>
      </c>
      <c r="J211" s="1">
        <v>129.24116997245994</v>
      </c>
      <c r="K211" s="1">
        <f t="shared" si="20"/>
        <v>107.86449999999999</v>
      </c>
      <c r="L211" s="1">
        <f t="shared" si="21"/>
        <v>21.37666997245995</v>
      </c>
      <c r="M211" s="7">
        <v>129.28263366774374</v>
      </c>
      <c r="N211" s="1">
        <f t="shared" si="18"/>
        <v>100.20022</v>
      </c>
      <c r="O211" s="1">
        <f t="shared" si="22"/>
        <v>29.082413667743737</v>
      </c>
      <c r="P211" s="7">
        <v>120.05965318540328</v>
      </c>
      <c r="Q211" s="1">
        <f t="shared" si="19"/>
        <v>90.421399999999991</v>
      </c>
      <c r="R211" s="1">
        <f t="shared" si="23"/>
        <v>29.638253185403286</v>
      </c>
      <c r="S211" s="1">
        <v>12.666666666666666</v>
      </c>
      <c r="V211" s="5">
        <v>222.66666666666666</v>
      </c>
      <c r="Y211" s="2">
        <v>1.45</v>
      </c>
      <c r="AB211" s="8">
        <v>0.80000000000000016</v>
      </c>
      <c r="AC211" s="8"/>
      <c r="AD211" s="8"/>
      <c r="AE211">
        <v>2.64</v>
      </c>
    </row>
    <row r="212" spans="1:31" x14ac:dyDescent="0.2">
      <c r="A212">
        <v>20</v>
      </c>
      <c r="B212">
        <v>7</v>
      </c>
      <c r="C212" s="1">
        <v>20.07</v>
      </c>
      <c r="D212" s="1" t="s">
        <v>319</v>
      </c>
      <c r="E212" s="6" t="s">
        <v>263</v>
      </c>
      <c r="F212" s="6">
        <v>2</v>
      </c>
      <c r="G212" s="3">
        <v>14</v>
      </c>
      <c r="H212" s="3">
        <v>80</v>
      </c>
      <c r="I212" s="3">
        <v>85</v>
      </c>
      <c r="J212" s="1">
        <v>115.47327113722689</v>
      </c>
      <c r="K212" s="1">
        <f t="shared" si="20"/>
        <v>107.86449999999999</v>
      </c>
      <c r="L212" s="1">
        <f t="shared" si="21"/>
        <v>7.6087711372268956</v>
      </c>
      <c r="M212" s="7">
        <v>121.93864936589476</v>
      </c>
      <c r="N212" s="1">
        <f t="shared" si="18"/>
        <v>100.20022</v>
      </c>
      <c r="O212" s="1">
        <f t="shared" si="22"/>
        <v>21.73842936589476</v>
      </c>
      <c r="P212" s="7">
        <v>107.96328163647428</v>
      </c>
      <c r="Q212" s="1">
        <f t="shared" si="19"/>
        <v>90.421399999999991</v>
      </c>
      <c r="R212" s="1">
        <f t="shared" si="23"/>
        <v>17.541881636474287</v>
      </c>
      <c r="S212" s="1">
        <v>1.3333333333333333</v>
      </c>
      <c r="V212" s="5">
        <v>195.66666666666666</v>
      </c>
      <c r="Y212" s="2">
        <v>1.43</v>
      </c>
      <c r="AB212" s="8">
        <v>9.9</v>
      </c>
      <c r="AC212" s="8"/>
      <c r="AD212" s="8"/>
      <c r="AE212">
        <v>2</v>
      </c>
    </row>
    <row r="213" spans="1:31" x14ac:dyDescent="0.2">
      <c r="A213">
        <v>20</v>
      </c>
      <c r="B213">
        <v>8</v>
      </c>
      <c r="C213" s="1">
        <v>20.079999999999998</v>
      </c>
      <c r="D213" s="1" t="s">
        <v>319</v>
      </c>
      <c r="E213" s="6" t="s">
        <v>42</v>
      </c>
      <c r="F213" s="6">
        <v>2</v>
      </c>
      <c r="G213" s="3">
        <v>13</v>
      </c>
      <c r="H213" s="3">
        <v>80</v>
      </c>
      <c r="I213" s="3">
        <v>80</v>
      </c>
      <c r="J213" s="1">
        <v>126.34686226270303</v>
      </c>
      <c r="K213" s="1">
        <f t="shared" si="20"/>
        <v>107.86449999999999</v>
      </c>
      <c r="L213" s="1">
        <f t="shared" si="21"/>
        <v>18.482362262703035</v>
      </c>
      <c r="M213" s="7">
        <v>99.291293436729987</v>
      </c>
      <c r="N213" s="1">
        <f t="shared" si="18"/>
        <v>100.20022</v>
      </c>
      <c r="O213" s="1">
        <f t="shared" si="22"/>
        <v>-0.90892656327001475</v>
      </c>
      <c r="P213" s="7">
        <v>104.10454375946</v>
      </c>
      <c r="Q213" s="1">
        <f t="shared" si="19"/>
        <v>90.421399999999991</v>
      </c>
      <c r="R213" s="1">
        <f t="shared" si="23"/>
        <v>13.683143759460009</v>
      </c>
      <c r="S213" s="1">
        <f>3/3</f>
        <v>1</v>
      </c>
      <c r="V213" s="5">
        <v>196.83333333333334</v>
      </c>
      <c r="Y213" s="2">
        <v>0.87</v>
      </c>
      <c r="AB213" s="8">
        <v>52.866666666666667</v>
      </c>
      <c r="AC213" s="8"/>
      <c r="AD213" s="8"/>
      <c r="AE213">
        <v>1.96</v>
      </c>
    </row>
    <row r="214" spans="1:31" s="16" customFormat="1" x14ac:dyDescent="0.2">
      <c r="A214" s="16">
        <v>20</v>
      </c>
      <c r="B214" s="16">
        <v>9</v>
      </c>
      <c r="C214" s="17">
        <v>20.09</v>
      </c>
      <c r="D214" s="17" t="s">
        <v>316</v>
      </c>
      <c r="E214" s="18" t="s">
        <v>11</v>
      </c>
      <c r="F214" s="18">
        <v>2</v>
      </c>
      <c r="G214" s="19">
        <v>15</v>
      </c>
      <c r="H214" s="19">
        <v>58</v>
      </c>
      <c r="I214" s="19">
        <v>65</v>
      </c>
      <c r="J214" s="17">
        <v>123.29127006499056</v>
      </c>
      <c r="K214" s="17">
        <f t="shared" si="20"/>
        <v>107.86449999999999</v>
      </c>
      <c r="L214" s="17">
        <f t="shared" si="21"/>
        <v>15.426770064990563</v>
      </c>
      <c r="M214" s="20" t="s">
        <v>29</v>
      </c>
      <c r="N214" s="1">
        <f t="shared" si="18"/>
        <v>100.20022</v>
      </c>
      <c r="O214" s="7" t="s">
        <v>29</v>
      </c>
      <c r="P214" s="20" t="s">
        <v>29</v>
      </c>
      <c r="Q214" s="1">
        <f t="shared" si="19"/>
        <v>90.421399999999991</v>
      </c>
      <c r="R214" s="7" t="s">
        <v>29</v>
      </c>
      <c r="S214" s="17">
        <v>1</v>
      </c>
      <c r="T214" s="17"/>
      <c r="U214" s="17"/>
      <c r="V214" s="21">
        <v>224.5</v>
      </c>
      <c r="W214" s="17"/>
      <c r="X214" s="17"/>
      <c r="Y214" s="22">
        <v>0.55000000000000004</v>
      </c>
      <c r="Z214" s="22"/>
      <c r="AA214" s="22"/>
      <c r="AB214" s="23">
        <v>181.06666666666669</v>
      </c>
      <c r="AC214" s="23"/>
      <c r="AD214" s="23"/>
      <c r="AE214" s="16">
        <v>1.5649999999999999</v>
      </c>
    </row>
    <row r="215" spans="1:31" x14ac:dyDescent="0.2">
      <c r="A215">
        <v>20</v>
      </c>
      <c r="B215">
        <v>10</v>
      </c>
      <c r="C215" s="1">
        <v>20.100000000000001</v>
      </c>
      <c r="D215" s="1" t="s">
        <v>319</v>
      </c>
      <c r="E215" s="6" t="s">
        <v>286</v>
      </c>
      <c r="F215" s="6">
        <v>2</v>
      </c>
      <c r="G215" s="3">
        <v>4</v>
      </c>
      <c r="H215" s="3">
        <v>80</v>
      </c>
      <c r="I215" s="3">
        <v>80</v>
      </c>
      <c r="J215" s="1">
        <v>85.770029991071212</v>
      </c>
      <c r="K215" s="1">
        <f t="shared" si="20"/>
        <v>107.86449999999999</v>
      </c>
      <c r="L215" s="1">
        <f t="shared" si="21"/>
        <v>-22.094470008928781</v>
      </c>
      <c r="M215" s="7">
        <v>80.399518070586581</v>
      </c>
      <c r="N215" s="1">
        <f t="shared" si="18"/>
        <v>100.20022</v>
      </c>
      <c r="O215" s="1">
        <f t="shared" si="22"/>
        <v>-19.800701929413421</v>
      </c>
      <c r="P215" s="7">
        <v>81.820158925483142</v>
      </c>
      <c r="Q215" s="1">
        <f t="shared" si="19"/>
        <v>90.421399999999991</v>
      </c>
      <c r="R215" s="1">
        <f t="shared" si="23"/>
        <v>-8.6012410745168495</v>
      </c>
      <c r="S215" s="1">
        <f>7/3</f>
        <v>2.3333333333333335</v>
      </c>
      <c r="V215" s="5">
        <v>281.66666666666669</v>
      </c>
      <c r="Y215" s="2">
        <v>1.0900000000000001</v>
      </c>
      <c r="AB215" s="8">
        <v>0.73333333333333306</v>
      </c>
      <c r="AC215" s="8"/>
      <c r="AD215" s="8"/>
      <c r="AE215">
        <v>2.4300000000000002</v>
      </c>
    </row>
    <row r="216" spans="1:31" x14ac:dyDescent="0.2">
      <c r="A216">
        <v>20</v>
      </c>
      <c r="B216">
        <v>11</v>
      </c>
      <c r="C216" s="1">
        <v>20.11</v>
      </c>
      <c r="D216" s="1" t="s">
        <v>319</v>
      </c>
      <c r="E216" s="6" t="s">
        <v>247</v>
      </c>
      <c r="F216" s="6">
        <v>2</v>
      </c>
      <c r="G216" s="3">
        <v>11</v>
      </c>
      <c r="H216" s="3">
        <v>80</v>
      </c>
      <c r="I216" s="3">
        <v>85</v>
      </c>
      <c r="J216" s="1">
        <v>114.59257539853168</v>
      </c>
      <c r="K216" s="1">
        <f t="shared" si="20"/>
        <v>107.86449999999999</v>
      </c>
      <c r="L216" s="1">
        <f t="shared" si="21"/>
        <v>6.7280753985316863</v>
      </c>
      <c r="M216" s="7">
        <v>99.990080526711168</v>
      </c>
      <c r="N216" s="1">
        <f t="shared" si="18"/>
        <v>100.20022</v>
      </c>
      <c r="O216" s="1">
        <f t="shared" si="22"/>
        <v>-0.21013947328883376</v>
      </c>
      <c r="P216" s="7">
        <v>94.107342577660575</v>
      </c>
      <c r="Q216" s="1">
        <f t="shared" si="19"/>
        <v>90.421399999999991</v>
      </c>
      <c r="R216" s="1">
        <f t="shared" si="23"/>
        <v>3.6859425776605832</v>
      </c>
      <c r="S216" s="1" t="s">
        <v>58</v>
      </c>
      <c r="V216" s="5">
        <v>162.33333333333334</v>
      </c>
      <c r="Y216" s="2">
        <v>1.1399999999999999</v>
      </c>
      <c r="AB216" s="8">
        <v>8.5</v>
      </c>
      <c r="AC216" s="8"/>
      <c r="AD216" s="8"/>
      <c r="AE216">
        <v>2.0299999999999998</v>
      </c>
    </row>
    <row r="217" spans="1:31" x14ac:dyDescent="0.2">
      <c r="A217">
        <v>20</v>
      </c>
      <c r="B217">
        <v>12</v>
      </c>
      <c r="C217" s="1">
        <v>20.12</v>
      </c>
      <c r="D217" s="1" t="s">
        <v>319</v>
      </c>
      <c r="E217" s="6" t="s">
        <v>67</v>
      </c>
      <c r="F217" s="6">
        <v>2</v>
      </c>
      <c r="G217" s="3">
        <v>14</v>
      </c>
      <c r="H217" s="3">
        <v>80</v>
      </c>
      <c r="I217" s="3">
        <v>80</v>
      </c>
      <c r="J217" s="1">
        <v>99.215878302769312</v>
      </c>
      <c r="K217" s="1">
        <f t="shared" si="20"/>
        <v>107.86449999999999</v>
      </c>
      <c r="L217" s="1">
        <f t="shared" si="21"/>
        <v>-8.6486216972306806</v>
      </c>
      <c r="M217" s="7">
        <v>101.43915530205348</v>
      </c>
      <c r="N217" s="1">
        <f t="shared" si="18"/>
        <v>100.20022</v>
      </c>
      <c r="O217" s="1">
        <f t="shared" si="22"/>
        <v>1.238935302053477</v>
      </c>
      <c r="P217" s="7">
        <v>87.128395417665516</v>
      </c>
      <c r="Q217" s="1">
        <f t="shared" si="19"/>
        <v>90.421399999999991</v>
      </c>
      <c r="R217" s="1">
        <f t="shared" si="23"/>
        <v>-3.2930045823344756</v>
      </c>
      <c r="S217" s="1">
        <f>8/3</f>
        <v>2.6666666666666665</v>
      </c>
      <c r="V217" s="5">
        <v>175.16666666666666</v>
      </c>
      <c r="Y217" s="2">
        <v>0.88</v>
      </c>
      <c r="AB217" s="8">
        <v>45.199999999999996</v>
      </c>
      <c r="AC217" s="8"/>
      <c r="AD217" s="8"/>
      <c r="AE217">
        <v>1.94</v>
      </c>
    </row>
    <row r="218" spans="1:31" s="16" customFormat="1" x14ac:dyDescent="0.2">
      <c r="A218" s="16">
        <v>21</v>
      </c>
      <c r="B218" s="16">
        <v>1</v>
      </c>
      <c r="C218" s="17">
        <v>21.01</v>
      </c>
      <c r="D218" s="17" t="s">
        <v>316</v>
      </c>
      <c r="E218" s="18" t="s">
        <v>11</v>
      </c>
      <c r="F218" s="18">
        <v>1</v>
      </c>
      <c r="G218" s="19">
        <v>15</v>
      </c>
      <c r="H218" s="19">
        <v>58</v>
      </c>
      <c r="I218" s="19">
        <v>65</v>
      </c>
      <c r="J218" s="17">
        <v>59.968037000484905</v>
      </c>
      <c r="K218" s="17">
        <f t="shared" si="20"/>
        <v>106.7647</v>
      </c>
      <c r="L218" s="17">
        <f t="shared" si="21"/>
        <v>-46.7966629995151</v>
      </c>
      <c r="M218" s="20" t="s">
        <v>29</v>
      </c>
      <c r="N218" s="1">
        <f t="shared" si="18"/>
        <v>99.398480000000006</v>
      </c>
      <c r="O218" s="7" t="s">
        <v>29</v>
      </c>
      <c r="P218" s="20" t="s">
        <v>29</v>
      </c>
      <c r="Q218" s="1">
        <f t="shared" si="19"/>
        <v>89.585799999999992</v>
      </c>
      <c r="R218" s="7" t="s">
        <v>29</v>
      </c>
      <c r="S218" s="17">
        <v>1.3333333333333333</v>
      </c>
      <c r="T218" s="17"/>
      <c r="U218" s="17"/>
      <c r="V218" s="21">
        <v>166.66666666666666</v>
      </c>
      <c r="W218" s="17"/>
      <c r="X218" s="17"/>
      <c r="Y218" s="22">
        <v>0.92</v>
      </c>
      <c r="Z218" s="22"/>
      <c r="AA218" s="22"/>
      <c r="AB218" s="23">
        <v>109.36666666666667</v>
      </c>
      <c r="AC218" s="23"/>
      <c r="AD218" s="23"/>
      <c r="AE218" s="16">
        <v>1.73</v>
      </c>
    </row>
    <row r="219" spans="1:31" x14ac:dyDescent="0.2">
      <c r="A219">
        <v>21</v>
      </c>
      <c r="B219">
        <v>2</v>
      </c>
      <c r="C219" s="1">
        <v>21.02</v>
      </c>
      <c r="D219" s="1" t="s">
        <v>318</v>
      </c>
      <c r="E219" s="6" t="s">
        <v>85</v>
      </c>
      <c r="F219" s="6">
        <v>1</v>
      </c>
      <c r="G219" s="3">
        <v>2</v>
      </c>
      <c r="H219" s="3">
        <v>142</v>
      </c>
      <c r="I219" s="3">
        <v>142</v>
      </c>
      <c r="J219" s="1" t="s">
        <v>29</v>
      </c>
      <c r="K219" s="7" t="s">
        <v>29</v>
      </c>
      <c r="L219" s="1" t="s">
        <v>29</v>
      </c>
      <c r="M219" s="7" t="s">
        <v>29</v>
      </c>
      <c r="N219" s="1">
        <f t="shared" si="18"/>
        <v>99.398480000000006</v>
      </c>
      <c r="O219" s="7" t="s">
        <v>29</v>
      </c>
      <c r="P219" s="7">
        <v>144.31339456664935</v>
      </c>
      <c r="Q219" s="1">
        <f t="shared" si="19"/>
        <v>89.585799999999992</v>
      </c>
      <c r="R219" s="1">
        <f t="shared" si="23"/>
        <v>54.727594566649358</v>
      </c>
      <c r="S219" s="1">
        <v>3</v>
      </c>
      <c r="V219" s="5">
        <v>129.75</v>
      </c>
      <c r="Y219" s="2">
        <v>1.78</v>
      </c>
      <c r="AB219" s="8" t="s">
        <v>29</v>
      </c>
      <c r="AC219" s="8"/>
      <c r="AD219" s="8"/>
      <c r="AE219" s="8" t="s">
        <v>29</v>
      </c>
    </row>
    <row r="220" spans="1:31" x14ac:dyDescent="0.2">
      <c r="A220">
        <v>21</v>
      </c>
      <c r="B220">
        <v>3</v>
      </c>
      <c r="C220" s="1">
        <v>21.03</v>
      </c>
      <c r="D220" s="1" t="s">
        <v>318</v>
      </c>
      <c r="E220" s="6" t="s">
        <v>90</v>
      </c>
      <c r="F220" s="6">
        <v>1</v>
      </c>
      <c r="G220" s="3">
        <v>0</v>
      </c>
      <c r="H220" s="3" t="s">
        <v>29</v>
      </c>
      <c r="I220" s="3" t="s">
        <v>29</v>
      </c>
      <c r="J220" s="1" t="s">
        <v>29</v>
      </c>
      <c r="K220" s="7" t="s">
        <v>29</v>
      </c>
      <c r="L220" s="1" t="s">
        <v>29</v>
      </c>
      <c r="M220" s="7" t="s">
        <v>29</v>
      </c>
      <c r="N220" s="1">
        <f t="shared" si="18"/>
        <v>99.398480000000006</v>
      </c>
      <c r="O220" s="7" t="s">
        <v>29</v>
      </c>
      <c r="P220" s="7" t="s">
        <v>29</v>
      </c>
      <c r="Q220" s="1">
        <f t="shared" si="19"/>
        <v>89.585799999999992</v>
      </c>
      <c r="R220" s="7" t="s">
        <v>29</v>
      </c>
      <c r="S220" s="1" t="s">
        <v>29</v>
      </c>
      <c r="V220" s="2" t="s">
        <v>29</v>
      </c>
      <c r="Y220" s="2" t="s">
        <v>29</v>
      </c>
      <c r="AB220" s="8" t="s">
        <v>29</v>
      </c>
      <c r="AC220" s="8"/>
      <c r="AD220" s="8"/>
      <c r="AE220" s="8" t="s">
        <v>29</v>
      </c>
    </row>
    <row r="221" spans="1:31" x14ac:dyDescent="0.2">
      <c r="A221">
        <v>21</v>
      </c>
      <c r="B221">
        <v>4</v>
      </c>
      <c r="C221" s="1">
        <v>21.04</v>
      </c>
      <c r="D221" s="1" t="s">
        <v>318</v>
      </c>
      <c r="E221" s="6" t="s">
        <v>40</v>
      </c>
      <c r="F221" s="6">
        <v>1</v>
      </c>
      <c r="G221" s="3">
        <v>4</v>
      </c>
      <c r="H221" s="3">
        <v>135</v>
      </c>
      <c r="I221" s="3">
        <v>135</v>
      </c>
      <c r="J221" s="1" t="s">
        <v>29</v>
      </c>
      <c r="K221" s="7" t="s">
        <v>29</v>
      </c>
      <c r="L221" s="1" t="s">
        <v>29</v>
      </c>
      <c r="M221" s="7" t="s">
        <v>29</v>
      </c>
      <c r="N221" s="1">
        <f t="shared" si="18"/>
        <v>99.398480000000006</v>
      </c>
      <c r="O221" s="7" t="s">
        <v>29</v>
      </c>
      <c r="P221" s="7">
        <v>112.59630093761767</v>
      </c>
      <c r="Q221" s="1">
        <f t="shared" si="19"/>
        <v>89.585799999999992</v>
      </c>
      <c r="R221" s="1">
        <f t="shared" si="23"/>
        <v>23.010500937617678</v>
      </c>
      <c r="S221" s="1">
        <v>6.333333333333333</v>
      </c>
      <c r="V221" s="5">
        <v>220.33333333333334</v>
      </c>
      <c r="Y221" s="2">
        <v>1.74</v>
      </c>
      <c r="AB221" s="8" t="s">
        <v>29</v>
      </c>
      <c r="AC221" s="8"/>
      <c r="AD221" s="8"/>
      <c r="AE221" s="8" t="s">
        <v>29</v>
      </c>
    </row>
    <row r="222" spans="1:31" x14ac:dyDescent="0.2">
      <c r="A222">
        <v>21</v>
      </c>
      <c r="B222">
        <v>5</v>
      </c>
      <c r="C222" s="1">
        <v>21.05</v>
      </c>
      <c r="D222" s="1" t="s">
        <v>318</v>
      </c>
      <c r="E222" s="6" t="s">
        <v>100</v>
      </c>
      <c r="F222" s="6">
        <v>1</v>
      </c>
      <c r="G222" s="3">
        <v>11</v>
      </c>
      <c r="H222" s="3">
        <v>142</v>
      </c>
      <c r="I222" s="3">
        <v>149</v>
      </c>
      <c r="J222" s="1">
        <v>138.65081447305175</v>
      </c>
      <c r="K222" s="1">
        <f t="shared" si="20"/>
        <v>106.7647</v>
      </c>
      <c r="L222" s="1">
        <f t="shared" si="21"/>
        <v>31.886114473051748</v>
      </c>
      <c r="M222" s="7">
        <v>123.45798668783351</v>
      </c>
      <c r="N222" s="1">
        <f t="shared" si="18"/>
        <v>99.398480000000006</v>
      </c>
      <c r="O222" s="1">
        <f t="shared" si="22"/>
        <v>24.059506687833505</v>
      </c>
      <c r="P222" s="7">
        <v>126.33431822200951</v>
      </c>
      <c r="Q222" s="1">
        <f t="shared" si="19"/>
        <v>89.585799999999992</v>
      </c>
      <c r="R222" s="1">
        <f t="shared" si="23"/>
        <v>36.748518222009523</v>
      </c>
      <c r="S222" s="1">
        <v>8</v>
      </c>
      <c r="V222" s="5">
        <v>117.16666666666667</v>
      </c>
      <c r="Y222" s="2">
        <v>1.67</v>
      </c>
      <c r="AB222" s="8">
        <v>0.83333333333333337</v>
      </c>
      <c r="AC222" s="8"/>
      <c r="AD222" s="8"/>
      <c r="AE222">
        <v>2.64</v>
      </c>
    </row>
    <row r="223" spans="1:31" x14ac:dyDescent="0.2">
      <c r="A223">
        <v>21</v>
      </c>
      <c r="B223">
        <v>6</v>
      </c>
      <c r="C223" s="1">
        <v>21.06</v>
      </c>
      <c r="D223" s="1" t="s">
        <v>315</v>
      </c>
      <c r="E223" s="9" t="s">
        <v>34</v>
      </c>
      <c r="F223" s="9">
        <v>1</v>
      </c>
      <c r="G223" s="3">
        <v>11</v>
      </c>
      <c r="H223" s="3">
        <v>122</v>
      </c>
      <c r="I223" s="3">
        <v>128</v>
      </c>
      <c r="J223" s="1">
        <v>92.129581244783608</v>
      </c>
      <c r="K223" s="1">
        <f t="shared" si="20"/>
        <v>106.7647</v>
      </c>
      <c r="L223" s="1">
        <f t="shared" si="21"/>
        <v>-14.635118755216396</v>
      </c>
      <c r="M223" s="7">
        <v>105.66641144378244</v>
      </c>
      <c r="N223" s="1">
        <f t="shared" si="18"/>
        <v>99.398480000000006</v>
      </c>
      <c r="O223" s="1">
        <f t="shared" si="22"/>
        <v>6.2679314437824303</v>
      </c>
      <c r="P223" s="7">
        <v>97.075076995881687</v>
      </c>
      <c r="Q223" s="1">
        <f t="shared" si="19"/>
        <v>89.585799999999992</v>
      </c>
      <c r="R223" s="1">
        <f t="shared" si="23"/>
        <v>7.4892769958816956</v>
      </c>
      <c r="S223" s="1">
        <v>5</v>
      </c>
      <c r="V223" s="5">
        <v>278.5</v>
      </c>
      <c r="Y223" s="2">
        <v>1.48</v>
      </c>
      <c r="AB223" s="8" t="s">
        <v>29</v>
      </c>
      <c r="AC223" s="8"/>
      <c r="AD223" s="8"/>
      <c r="AE223" s="8" t="s">
        <v>29</v>
      </c>
    </row>
    <row r="224" spans="1:31" x14ac:dyDescent="0.2">
      <c r="A224">
        <v>21</v>
      </c>
      <c r="B224">
        <v>7</v>
      </c>
      <c r="C224" s="1">
        <v>21.07</v>
      </c>
      <c r="D224" s="1" t="s">
        <v>319</v>
      </c>
      <c r="E224" s="6" t="s">
        <v>287</v>
      </c>
      <c r="F224" s="6">
        <v>2</v>
      </c>
      <c r="G224" s="3">
        <v>12</v>
      </c>
      <c r="H224" s="3">
        <v>80</v>
      </c>
      <c r="I224" s="3">
        <v>85</v>
      </c>
      <c r="J224" s="1">
        <v>127.03342838160903</v>
      </c>
      <c r="K224" s="1">
        <f t="shared" si="20"/>
        <v>106.7647</v>
      </c>
      <c r="L224" s="1">
        <f t="shared" si="21"/>
        <v>20.268728381609023</v>
      </c>
      <c r="M224" s="7">
        <v>125.50637010890581</v>
      </c>
      <c r="N224" s="1">
        <f t="shared" si="18"/>
        <v>99.398480000000006</v>
      </c>
      <c r="O224" s="1">
        <f t="shared" si="22"/>
        <v>26.107890108905806</v>
      </c>
      <c r="P224" s="7">
        <v>113.65845675001472</v>
      </c>
      <c r="Q224" s="1">
        <f t="shared" si="19"/>
        <v>89.585799999999992</v>
      </c>
      <c r="R224" s="1">
        <f t="shared" si="23"/>
        <v>24.07265675001473</v>
      </c>
      <c r="S224" s="1">
        <v>2</v>
      </c>
      <c r="V224" s="5">
        <v>202.83333333333334</v>
      </c>
      <c r="Y224" s="2">
        <v>1.51</v>
      </c>
      <c r="AB224" s="8">
        <v>7.0666666666666673</v>
      </c>
      <c r="AC224" s="8"/>
      <c r="AD224" s="8"/>
      <c r="AE224">
        <v>2.52</v>
      </c>
    </row>
    <row r="225" spans="1:31" x14ac:dyDescent="0.2">
      <c r="A225">
        <v>21</v>
      </c>
      <c r="B225">
        <v>8</v>
      </c>
      <c r="C225" s="1">
        <v>21.08</v>
      </c>
      <c r="D225" s="1" t="s">
        <v>319</v>
      </c>
      <c r="E225" s="6" t="s">
        <v>139</v>
      </c>
      <c r="F225" s="6">
        <v>2</v>
      </c>
      <c r="G225" s="3">
        <v>2</v>
      </c>
      <c r="H225" s="3">
        <v>100</v>
      </c>
      <c r="I225" s="3">
        <v>100</v>
      </c>
      <c r="J225" s="1">
        <v>146.10284764646403</v>
      </c>
      <c r="K225" s="1">
        <f t="shared" si="20"/>
        <v>106.7647</v>
      </c>
      <c r="L225" s="1">
        <f t="shared" si="21"/>
        <v>39.338147646464023</v>
      </c>
      <c r="M225" s="7">
        <v>93.120322621636433</v>
      </c>
      <c r="N225" s="1">
        <f t="shared" si="18"/>
        <v>99.398480000000006</v>
      </c>
      <c r="O225" s="1">
        <f t="shared" si="22"/>
        <v>-6.2781573783635736</v>
      </c>
      <c r="P225" s="7">
        <v>85.571402108848829</v>
      </c>
      <c r="Q225" s="1">
        <f t="shared" si="19"/>
        <v>89.585799999999992</v>
      </c>
      <c r="R225" s="1">
        <f t="shared" si="23"/>
        <v>-4.0143978911511624</v>
      </c>
      <c r="S225" s="1">
        <v>1</v>
      </c>
      <c r="V225" s="5">
        <v>117.25</v>
      </c>
      <c r="Y225" s="2">
        <v>1.38</v>
      </c>
      <c r="AB225" s="8">
        <v>0.34999999999999964</v>
      </c>
      <c r="AC225" s="8"/>
      <c r="AD225" s="8"/>
      <c r="AE225">
        <v>2.12</v>
      </c>
    </row>
    <row r="226" spans="1:31" x14ac:dyDescent="0.2">
      <c r="A226">
        <v>21</v>
      </c>
      <c r="B226">
        <v>9</v>
      </c>
      <c r="C226" s="1">
        <v>21.09</v>
      </c>
      <c r="D226" s="1" t="s">
        <v>319</v>
      </c>
      <c r="E226" s="6" t="s">
        <v>225</v>
      </c>
      <c r="F226" s="6">
        <v>2</v>
      </c>
      <c r="G226" s="3">
        <v>14</v>
      </c>
      <c r="H226" s="3">
        <v>80</v>
      </c>
      <c r="I226" s="3">
        <v>80</v>
      </c>
      <c r="J226" s="1">
        <v>141.36554925501011</v>
      </c>
      <c r="K226" s="1">
        <f t="shared" si="20"/>
        <v>106.7647</v>
      </c>
      <c r="L226" s="1">
        <f t="shared" si="21"/>
        <v>34.600849255010104</v>
      </c>
      <c r="M226" s="7">
        <v>125.25970192049608</v>
      </c>
      <c r="N226" s="1">
        <f t="shared" si="18"/>
        <v>99.398480000000006</v>
      </c>
      <c r="O226" s="1">
        <f t="shared" si="22"/>
        <v>25.861221920496078</v>
      </c>
      <c r="P226" s="7">
        <v>107.44085762612693</v>
      </c>
      <c r="Q226" s="1">
        <f t="shared" si="19"/>
        <v>89.585799999999992</v>
      </c>
      <c r="R226" s="1">
        <f t="shared" si="23"/>
        <v>17.855057626126936</v>
      </c>
      <c r="S226" s="1">
        <f>7/3</f>
        <v>2.3333333333333335</v>
      </c>
      <c r="V226" s="5">
        <v>233.66666666666666</v>
      </c>
      <c r="Y226" s="2">
        <v>1.01</v>
      </c>
      <c r="AB226" s="8">
        <v>38.133333333333333</v>
      </c>
      <c r="AC226" s="8"/>
      <c r="AD226" s="8"/>
      <c r="AE226">
        <v>2.36</v>
      </c>
    </row>
    <row r="227" spans="1:31" x14ac:dyDescent="0.2">
      <c r="A227">
        <v>21</v>
      </c>
      <c r="B227">
        <v>10</v>
      </c>
      <c r="C227" s="1">
        <v>21.1</v>
      </c>
      <c r="D227" s="1" t="s">
        <v>315</v>
      </c>
      <c r="E227" s="9" t="s">
        <v>9</v>
      </c>
      <c r="F227" s="6">
        <v>2</v>
      </c>
      <c r="G227" s="3">
        <v>14</v>
      </c>
      <c r="H227" s="3">
        <v>114</v>
      </c>
      <c r="I227" s="3">
        <v>122</v>
      </c>
      <c r="J227" s="1">
        <v>142.31866606983183</v>
      </c>
      <c r="K227" s="1">
        <f t="shared" si="20"/>
        <v>106.7647</v>
      </c>
      <c r="L227" s="1">
        <f t="shared" si="21"/>
        <v>35.55396606983183</v>
      </c>
      <c r="M227" s="7">
        <v>122.53562729008111</v>
      </c>
      <c r="N227" s="1">
        <f t="shared" si="18"/>
        <v>99.398480000000006</v>
      </c>
      <c r="O227" s="1">
        <f t="shared" si="22"/>
        <v>23.137147290081103</v>
      </c>
      <c r="P227" s="7">
        <v>121.35064361960414</v>
      </c>
      <c r="Q227" s="1">
        <f t="shared" si="19"/>
        <v>89.585799999999992</v>
      </c>
      <c r="R227" s="1">
        <f t="shared" si="23"/>
        <v>31.76484361960415</v>
      </c>
      <c r="S227" s="1">
        <v>8</v>
      </c>
      <c r="V227" s="5">
        <v>536.16666666666663</v>
      </c>
      <c r="Y227" s="2">
        <v>1.135</v>
      </c>
      <c r="AB227" s="8">
        <v>1.0999999999999996</v>
      </c>
      <c r="AC227" s="8"/>
      <c r="AD227" s="8"/>
      <c r="AE227">
        <v>1.61</v>
      </c>
    </row>
    <row r="228" spans="1:31" s="16" customFormat="1" x14ac:dyDescent="0.2">
      <c r="A228" s="16">
        <v>21</v>
      </c>
      <c r="B228" s="16">
        <v>11</v>
      </c>
      <c r="C228" s="17">
        <v>21.11</v>
      </c>
      <c r="D228" s="17" t="s">
        <v>316</v>
      </c>
      <c r="E228" s="18" t="s">
        <v>11</v>
      </c>
      <c r="F228" s="18">
        <v>2</v>
      </c>
      <c r="G228" s="19">
        <v>14</v>
      </c>
      <c r="H228" s="19">
        <v>58</v>
      </c>
      <c r="I228" s="19">
        <v>65</v>
      </c>
      <c r="J228" s="17">
        <v>137.98369001638545</v>
      </c>
      <c r="K228" s="17">
        <f t="shared" si="20"/>
        <v>106.7647</v>
      </c>
      <c r="L228" s="17">
        <f t="shared" si="21"/>
        <v>31.218990016385447</v>
      </c>
      <c r="M228" s="20" t="s">
        <v>29</v>
      </c>
      <c r="N228" s="1">
        <f t="shared" si="18"/>
        <v>99.398480000000006</v>
      </c>
      <c r="O228" s="7" t="s">
        <v>29</v>
      </c>
      <c r="P228" s="20" t="s">
        <v>29</v>
      </c>
      <c r="Q228" s="1">
        <f t="shared" si="19"/>
        <v>89.585799999999992</v>
      </c>
      <c r="R228" s="7" t="s">
        <v>29</v>
      </c>
      <c r="S228" s="17">
        <v>1.3333333333333333</v>
      </c>
      <c r="T228" s="17"/>
      <c r="U228" s="17"/>
      <c r="V228" s="21">
        <v>219.66666666666666</v>
      </c>
      <c r="W228" s="17"/>
      <c r="X228" s="17"/>
      <c r="Y228" s="22">
        <v>0.5</v>
      </c>
      <c r="Z228" s="22"/>
      <c r="AA228" s="22"/>
      <c r="AB228" s="23">
        <v>128.96666666666667</v>
      </c>
      <c r="AC228" s="23"/>
      <c r="AD228" s="23"/>
      <c r="AE228" s="16">
        <v>2.13</v>
      </c>
    </row>
    <row r="229" spans="1:31" x14ac:dyDescent="0.2">
      <c r="A229">
        <v>21</v>
      </c>
      <c r="B229">
        <v>12</v>
      </c>
      <c r="C229" s="1">
        <v>21.12</v>
      </c>
      <c r="D229" s="1" t="s">
        <v>319</v>
      </c>
      <c r="E229" s="6" t="s">
        <v>285</v>
      </c>
      <c r="F229" s="6">
        <v>2</v>
      </c>
      <c r="G229" s="3">
        <v>5</v>
      </c>
      <c r="H229" s="3">
        <v>85</v>
      </c>
      <c r="I229" s="3">
        <v>85</v>
      </c>
      <c r="J229" s="1">
        <v>142.11880130027802</v>
      </c>
      <c r="K229" s="1">
        <f t="shared" si="20"/>
        <v>106.7647</v>
      </c>
      <c r="L229" s="1">
        <f t="shared" si="21"/>
        <v>35.354101300278018</v>
      </c>
      <c r="M229" s="7" t="s">
        <v>29</v>
      </c>
      <c r="N229" s="1">
        <f t="shared" si="18"/>
        <v>99.398480000000006</v>
      </c>
      <c r="O229" s="7" t="s">
        <v>29</v>
      </c>
      <c r="P229" s="7">
        <v>69.293227480613922</v>
      </c>
      <c r="Q229" s="1">
        <f t="shared" si="19"/>
        <v>89.585799999999992</v>
      </c>
      <c r="R229" s="1">
        <f t="shared" si="23"/>
        <v>-20.29257251938607</v>
      </c>
      <c r="S229" s="1">
        <v>1.6666666666666667</v>
      </c>
      <c r="V229" s="5">
        <v>125.16666666666667</v>
      </c>
      <c r="Y229" s="2">
        <v>1.01</v>
      </c>
      <c r="AB229" s="8" t="s">
        <v>29</v>
      </c>
      <c r="AC229" s="8"/>
      <c r="AD229" s="8"/>
      <c r="AE229" s="8" t="s">
        <v>29</v>
      </c>
    </row>
    <row r="230" spans="1:31" x14ac:dyDescent="0.2">
      <c r="A230">
        <v>22</v>
      </c>
      <c r="B230">
        <v>1</v>
      </c>
      <c r="C230" s="1">
        <v>22.01</v>
      </c>
      <c r="D230" s="1" t="s">
        <v>318</v>
      </c>
      <c r="E230" s="6" t="s">
        <v>10</v>
      </c>
      <c r="F230" s="6">
        <v>1</v>
      </c>
      <c r="G230" s="3">
        <v>4</v>
      </c>
      <c r="H230" s="3">
        <v>149</v>
      </c>
      <c r="I230" s="3">
        <v>149</v>
      </c>
      <c r="J230" s="1">
        <v>73.119148565213052</v>
      </c>
      <c r="K230" s="1">
        <f t="shared" si="20"/>
        <v>105.6649</v>
      </c>
      <c r="L230" s="1">
        <f t="shared" si="21"/>
        <v>-32.545751434786951</v>
      </c>
      <c r="M230" s="7">
        <v>115.14026582726844</v>
      </c>
      <c r="N230" s="1">
        <f t="shared" si="18"/>
        <v>98.596740000000011</v>
      </c>
      <c r="O230" s="1">
        <f t="shared" si="22"/>
        <v>16.543525827268425</v>
      </c>
      <c r="P230" s="7">
        <v>91.742587543949341</v>
      </c>
      <c r="Q230" s="1">
        <f t="shared" si="19"/>
        <v>88.750199999999992</v>
      </c>
      <c r="R230" s="1">
        <f t="shared" si="23"/>
        <v>2.9923875439493486</v>
      </c>
      <c r="S230" s="1">
        <v>4</v>
      </c>
      <c r="V230" s="5">
        <v>111.5</v>
      </c>
      <c r="Y230" s="2">
        <v>2.21</v>
      </c>
      <c r="AB230" s="8" t="s">
        <v>29</v>
      </c>
      <c r="AC230" s="8"/>
      <c r="AD230" s="8"/>
      <c r="AE230" s="8" t="s">
        <v>29</v>
      </c>
    </row>
    <row r="231" spans="1:31" x14ac:dyDescent="0.2">
      <c r="A231">
        <v>22</v>
      </c>
      <c r="B231">
        <v>2</v>
      </c>
      <c r="C231" s="1">
        <v>22.02</v>
      </c>
      <c r="D231" s="1" t="s">
        <v>318</v>
      </c>
      <c r="E231" s="6" t="s">
        <v>78</v>
      </c>
      <c r="F231" s="6">
        <v>1</v>
      </c>
      <c r="G231" s="3">
        <v>4</v>
      </c>
      <c r="H231" s="3">
        <v>135</v>
      </c>
      <c r="I231" s="3">
        <v>135</v>
      </c>
      <c r="J231" s="1">
        <v>172.55398078411366</v>
      </c>
      <c r="K231" s="1">
        <f t="shared" si="20"/>
        <v>105.6649</v>
      </c>
      <c r="L231" s="1">
        <f t="shared" si="21"/>
        <v>66.889080784113659</v>
      </c>
      <c r="M231" s="7" t="s">
        <v>29</v>
      </c>
      <c r="N231" s="1">
        <f t="shared" si="18"/>
        <v>98.596740000000011</v>
      </c>
      <c r="O231" s="7" t="s">
        <v>29</v>
      </c>
      <c r="P231" s="7">
        <v>113.60100411406363</v>
      </c>
      <c r="Q231" s="1">
        <f t="shared" si="19"/>
        <v>88.750199999999992</v>
      </c>
      <c r="R231" s="1">
        <f t="shared" si="23"/>
        <v>24.850804114063635</v>
      </c>
      <c r="S231" s="1">
        <v>8</v>
      </c>
      <c r="V231" s="5">
        <v>208.75</v>
      </c>
      <c r="Y231" s="2">
        <v>1.53</v>
      </c>
      <c r="AB231" s="8" t="s">
        <v>29</v>
      </c>
      <c r="AC231" s="8"/>
      <c r="AD231" s="8"/>
      <c r="AE231" s="8" t="s">
        <v>29</v>
      </c>
    </row>
    <row r="232" spans="1:31" s="16" customFormat="1" x14ac:dyDescent="0.2">
      <c r="A232" s="16">
        <v>22</v>
      </c>
      <c r="B232" s="16">
        <v>3</v>
      </c>
      <c r="C232" s="17">
        <v>22.03</v>
      </c>
      <c r="D232" s="17" t="s">
        <v>313</v>
      </c>
      <c r="E232" s="18" t="s">
        <v>117</v>
      </c>
      <c r="F232" s="18">
        <v>1</v>
      </c>
      <c r="G232" s="19">
        <v>13</v>
      </c>
      <c r="H232" s="19">
        <v>58</v>
      </c>
      <c r="I232" s="19">
        <v>65</v>
      </c>
      <c r="J232" s="17">
        <v>114.26672125058992</v>
      </c>
      <c r="K232" s="17">
        <f t="shared" si="20"/>
        <v>105.6649</v>
      </c>
      <c r="L232" s="17">
        <f t="shared" si="21"/>
        <v>8.6018212505899214</v>
      </c>
      <c r="M232" s="20" t="s">
        <v>29</v>
      </c>
      <c r="N232" s="1">
        <f t="shared" si="18"/>
        <v>98.596740000000011</v>
      </c>
      <c r="O232" s="7" t="s">
        <v>29</v>
      </c>
      <c r="P232" s="20" t="s">
        <v>29</v>
      </c>
      <c r="Q232" s="1">
        <f t="shared" si="19"/>
        <v>88.750199999999992</v>
      </c>
      <c r="R232" s="7" t="s">
        <v>29</v>
      </c>
      <c r="S232" s="17">
        <v>1</v>
      </c>
      <c r="T232" s="17"/>
      <c r="U232" s="17"/>
      <c r="V232" s="21">
        <v>90</v>
      </c>
      <c r="W232" s="17"/>
      <c r="X232" s="17"/>
      <c r="Y232" s="22">
        <v>1.1000000000000001</v>
      </c>
      <c r="Z232" s="22"/>
      <c r="AA232" s="22"/>
      <c r="AB232" s="23">
        <v>29.7</v>
      </c>
      <c r="AC232" s="23"/>
      <c r="AD232" s="23"/>
      <c r="AE232" s="16">
        <v>2.19</v>
      </c>
    </row>
    <row r="233" spans="1:31" x14ac:dyDescent="0.2">
      <c r="A233">
        <v>22</v>
      </c>
      <c r="B233">
        <v>4</v>
      </c>
      <c r="C233" s="1">
        <v>22.04</v>
      </c>
      <c r="D233" s="1" t="s">
        <v>318</v>
      </c>
      <c r="E233" s="6" t="s">
        <v>123</v>
      </c>
      <c r="F233" s="6">
        <v>1</v>
      </c>
      <c r="G233" s="3">
        <v>3</v>
      </c>
      <c r="H233" s="3">
        <v>128</v>
      </c>
      <c r="I233" s="3">
        <v>135</v>
      </c>
      <c r="J233" s="1">
        <v>143.33303434113779</v>
      </c>
      <c r="K233" s="1">
        <f t="shared" si="20"/>
        <v>105.6649</v>
      </c>
      <c r="L233" s="1">
        <f t="shared" si="21"/>
        <v>37.668134341137787</v>
      </c>
      <c r="M233" s="7">
        <v>122.61447101972325</v>
      </c>
      <c r="N233" s="1">
        <f t="shared" si="18"/>
        <v>98.596740000000011</v>
      </c>
      <c r="O233" s="1">
        <f t="shared" si="22"/>
        <v>24.017731019723243</v>
      </c>
      <c r="P233" s="7">
        <v>120.72316090264596</v>
      </c>
      <c r="Q233" s="1">
        <f t="shared" si="19"/>
        <v>88.750199999999992</v>
      </c>
      <c r="R233" s="1">
        <f t="shared" si="23"/>
        <v>31.972960902645966</v>
      </c>
      <c r="S233" s="1">
        <v>10</v>
      </c>
      <c r="V233" s="5">
        <v>275</v>
      </c>
      <c r="Y233" s="2">
        <v>1.66</v>
      </c>
      <c r="AB233" s="8" t="s">
        <v>29</v>
      </c>
      <c r="AC233" s="8"/>
      <c r="AD233" s="8"/>
      <c r="AE233" s="8" t="s">
        <v>29</v>
      </c>
    </row>
    <row r="234" spans="1:31" x14ac:dyDescent="0.2">
      <c r="A234">
        <v>22</v>
      </c>
      <c r="B234">
        <v>5</v>
      </c>
      <c r="C234" s="1">
        <v>22.05</v>
      </c>
      <c r="D234" s="1" t="s">
        <v>315</v>
      </c>
      <c r="E234" s="9" t="s">
        <v>9</v>
      </c>
      <c r="F234" s="6">
        <v>1</v>
      </c>
      <c r="G234" s="3">
        <v>11</v>
      </c>
      <c r="H234" s="3">
        <v>122</v>
      </c>
      <c r="I234" s="3">
        <v>122</v>
      </c>
      <c r="J234" s="1">
        <v>101.55414998763375</v>
      </c>
      <c r="K234" s="1">
        <f t="shared" si="20"/>
        <v>105.6649</v>
      </c>
      <c r="L234" s="1">
        <f t="shared" si="21"/>
        <v>-4.1107500123662533</v>
      </c>
      <c r="M234" s="7">
        <v>97.018821713556434</v>
      </c>
      <c r="N234" s="1">
        <f t="shared" si="18"/>
        <v>98.596740000000011</v>
      </c>
      <c r="O234" s="1">
        <f t="shared" si="22"/>
        <v>-1.5779182864435768</v>
      </c>
      <c r="P234" s="7">
        <v>88.625345806599597</v>
      </c>
      <c r="Q234" s="1">
        <f t="shared" si="19"/>
        <v>88.750199999999992</v>
      </c>
      <c r="R234" s="1">
        <f t="shared" si="23"/>
        <v>-0.12485419340039527</v>
      </c>
      <c r="S234" s="1">
        <v>6</v>
      </c>
      <c r="V234" s="5">
        <v>274.83333333333331</v>
      </c>
      <c r="Y234" s="2">
        <v>1.6</v>
      </c>
      <c r="AB234" s="8" t="s">
        <v>29</v>
      </c>
      <c r="AC234" s="8"/>
      <c r="AD234" s="8"/>
      <c r="AE234" s="8" t="s">
        <v>29</v>
      </c>
    </row>
    <row r="235" spans="1:31" x14ac:dyDescent="0.2">
      <c r="A235">
        <v>22</v>
      </c>
      <c r="B235">
        <v>6</v>
      </c>
      <c r="C235" s="1">
        <v>22.06</v>
      </c>
      <c r="D235" s="1" t="s">
        <v>318</v>
      </c>
      <c r="E235" s="6" t="s">
        <v>133</v>
      </c>
      <c r="F235" s="9">
        <v>1</v>
      </c>
      <c r="G235" s="3">
        <v>5</v>
      </c>
      <c r="H235" s="3">
        <v>128</v>
      </c>
      <c r="I235" s="3">
        <v>128</v>
      </c>
      <c r="J235" s="1">
        <v>137.16284809755669</v>
      </c>
      <c r="K235" s="1">
        <f t="shared" si="20"/>
        <v>105.6649</v>
      </c>
      <c r="L235" s="1">
        <f t="shared" si="21"/>
        <v>31.497948097556687</v>
      </c>
      <c r="M235" s="7">
        <v>131.75029637082829</v>
      </c>
      <c r="N235" s="1">
        <f t="shared" si="18"/>
        <v>98.596740000000011</v>
      </c>
      <c r="O235" s="1">
        <f t="shared" si="22"/>
        <v>33.153556370828284</v>
      </c>
      <c r="P235" s="7">
        <v>94.357409604613267</v>
      </c>
      <c r="Q235" s="1">
        <f t="shared" si="19"/>
        <v>88.750199999999992</v>
      </c>
      <c r="R235" s="1">
        <f t="shared" si="23"/>
        <v>5.6072096046132742</v>
      </c>
      <c r="S235" s="1">
        <v>4.333333333333333</v>
      </c>
      <c r="V235" s="5">
        <v>297.66666666666669</v>
      </c>
      <c r="Y235" s="2">
        <v>1.4350000000000001</v>
      </c>
      <c r="AB235" s="8" t="s">
        <v>29</v>
      </c>
      <c r="AC235" s="8"/>
      <c r="AD235" s="8"/>
      <c r="AE235" s="8" t="s">
        <v>29</v>
      </c>
    </row>
    <row r="236" spans="1:31" x14ac:dyDescent="0.2">
      <c r="A236">
        <v>22</v>
      </c>
      <c r="B236">
        <v>7</v>
      </c>
      <c r="C236" s="1">
        <v>22.07</v>
      </c>
      <c r="D236" s="1" t="s">
        <v>319</v>
      </c>
      <c r="E236" s="6" t="s">
        <v>274</v>
      </c>
      <c r="F236" s="6">
        <v>2</v>
      </c>
      <c r="G236" s="3">
        <v>14</v>
      </c>
      <c r="H236" s="3">
        <v>92</v>
      </c>
      <c r="I236" s="3">
        <v>92</v>
      </c>
      <c r="J236" s="1">
        <v>123.7129792577628</v>
      </c>
      <c r="K236" s="1">
        <f t="shared" si="20"/>
        <v>105.6649</v>
      </c>
      <c r="L236" s="1">
        <f t="shared" si="21"/>
        <v>18.048079257762794</v>
      </c>
      <c r="M236" s="7">
        <v>120.23032012273272</v>
      </c>
      <c r="N236" s="1">
        <f t="shared" si="18"/>
        <v>98.596740000000011</v>
      </c>
      <c r="O236" s="1">
        <f t="shared" si="22"/>
        <v>21.63358012273271</v>
      </c>
      <c r="P236" s="7">
        <v>113.07002953018608</v>
      </c>
      <c r="Q236" s="1">
        <f t="shared" si="19"/>
        <v>88.750199999999992</v>
      </c>
      <c r="R236" s="1">
        <f t="shared" si="23"/>
        <v>24.319829530186084</v>
      </c>
      <c r="S236" s="1">
        <v>5.333333333333333</v>
      </c>
      <c r="V236" s="5">
        <v>257.33333333333331</v>
      </c>
      <c r="Y236" s="2">
        <v>1.46</v>
      </c>
      <c r="AB236" s="8">
        <v>4.6333333333333337</v>
      </c>
      <c r="AC236" s="8"/>
      <c r="AD236" s="8"/>
      <c r="AE236">
        <v>2.17</v>
      </c>
    </row>
    <row r="237" spans="1:31" x14ac:dyDescent="0.2">
      <c r="A237">
        <v>22</v>
      </c>
      <c r="B237">
        <v>8</v>
      </c>
      <c r="C237" s="1">
        <v>22.08</v>
      </c>
      <c r="D237" s="1" t="s">
        <v>315</v>
      </c>
      <c r="E237" s="9" t="s">
        <v>34</v>
      </c>
      <c r="F237" s="6">
        <v>2</v>
      </c>
      <c r="G237" s="3">
        <v>13</v>
      </c>
      <c r="H237" s="3">
        <v>122</v>
      </c>
      <c r="I237" s="3">
        <v>128</v>
      </c>
      <c r="J237" s="1">
        <v>85.351988566247286</v>
      </c>
      <c r="K237" s="1">
        <f t="shared" si="20"/>
        <v>105.6649</v>
      </c>
      <c r="L237" s="1">
        <f t="shared" si="21"/>
        <v>-20.312911433752717</v>
      </c>
      <c r="M237" s="7">
        <v>97.644267958079723</v>
      </c>
      <c r="N237" s="1">
        <f t="shared" si="18"/>
        <v>98.596740000000011</v>
      </c>
      <c r="O237" s="1">
        <f t="shared" si="22"/>
        <v>-0.95247204192028789</v>
      </c>
      <c r="P237" s="7">
        <v>94.55887873753548</v>
      </c>
      <c r="Q237" s="1">
        <f t="shared" si="19"/>
        <v>88.750199999999992</v>
      </c>
      <c r="R237" s="1">
        <f t="shared" si="23"/>
        <v>5.8086787375354874</v>
      </c>
      <c r="S237" s="1">
        <v>7</v>
      </c>
      <c r="V237" s="5">
        <v>389</v>
      </c>
      <c r="Y237" s="2">
        <v>1.2149999999999999</v>
      </c>
      <c r="AB237" s="8">
        <v>4.7333333333333334</v>
      </c>
      <c r="AC237" s="8"/>
      <c r="AD237" s="8"/>
      <c r="AE237">
        <v>2.29</v>
      </c>
    </row>
    <row r="238" spans="1:31" x14ac:dyDescent="0.2">
      <c r="A238">
        <v>22</v>
      </c>
      <c r="B238">
        <v>9</v>
      </c>
      <c r="C238" s="1">
        <v>22.09</v>
      </c>
      <c r="D238" s="1" t="s">
        <v>319</v>
      </c>
      <c r="E238" s="6" t="s">
        <v>181</v>
      </c>
      <c r="F238" s="6">
        <v>2</v>
      </c>
      <c r="G238" s="3">
        <v>13</v>
      </c>
      <c r="H238" s="3">
        <v>80</v>
      </c>
      <c r="I238" s="3">
        <v>85</v>
      </c>
      <c r="J238" s="1">
        <v>140.67676069348585</v>
      </c>
      <c r="K238" s="1">
        <f t="shared" si="20"/>
        <v>105.6649</v>
      </c>
      <c r="L238" s="1">
        <f t="shared" si="21"/>
        <v>35.011860693485843</v>
      </c>
      <c r="M238" s="7">
        <v>122.44272276922176</v>
      </c>
      <c r="N238" s="1">
        <f t="shared" si="18"/>
        <v>98.596740000000011</v>
      </c>
      <c r="O238" s="1">
        <f t="shared" si="22"/>
        <v>23.845982769221749</v>
      </c>
      <c r="P238" s="7">
        <v>129.96237319922673</v>
      </c>
      <c r="Q238" s="1">
        <f t="shared" si="19"/>
        <v>88.750199999999992</v>
      </c>
      <c r="R238" s="1">
        <f t="shared" si="23"/>
        <v>41.21217319922674</v>
      </c>
      <c r="S238" s="1">
        <v>3.3333333333333335</v>
      </c>
      <c r="V238" s="5">
        <v>231.5</v>
      </c>
      <c r="Y238" s="2">
        <v>1.39</v>
      </c>
      <c r="AB238" s="8">
        <v>10.9</v>
      </c>
      <c r="AC238" s="8"/>
      <c r="AD238" s="8"/>
      <c r="AE238">
        <v>2.2999999999999998</v>
      </c>
    </row>
    <row r="239" spans="1:31" x14ac:dyDescent="0.2">
      <c r="A239">
        <v>22</v>
      </c>
      <c r="B239">
        <v>10</v>
      </c>
      <c r="C239" s="1">
        <v>22.1</v>
      </c>
      <c r="D239" s="1" t="s">
        <v>319</v>
      </c>
      <c r="E239" s="6" t="s">
        <v>256</v>
      </c>
      <c r="F239" s="6">
        <v>2</v>
      </c>
      <c r="G239" s="3">
        <v>13</v>
      </c>
      <c r="H239" s="3">
        <v>73</v>
      </c>
      <c r="I239" s="3">
        <v>80</v>
      </c>
      <c r="J239" s="1">
        <v>110.26901926787623</v>
      </c>
      <c r="K239" s="1">
        <f t="shared" si="20"/>
        <v>105.6649</v>
      </c>
      <c r="L239" s="1">
        <f t="shared" si="21"/>
        <v>4.6041192678762286</v>
      </c>
      <c r="M239" s="7">
        <v>116.64328474168343</v>
      </c>
      <c r="N239" s="1">
        <f t="shared" si="18"/>
        <v>98.596740000000011</v>
      </c>
      <c r="O239" s="1">
        <f t="shared" si="22"/>
        <v>18.046544741683419</v>
      </c>
      <c r="P239" s="7">
        <v>99.709776708038802</v>
      </c>
      <c r="Q239" s="1">
        <f t="shared" si="19"/>
        <v>88.750199999999992</v>
      </c>
      <c r="R239" s="1">
        <f t="shared" si="23"/>
        <v>10.95957670803881</v>
      </c>
      <c r="S239" s="1">
        <f>7/3</f>
        <v>2.3333333333333335</v>
      </c>
      <c r="V239" s="5">
        <v>225.66666666666666</v>
      </c>
      <c r="Y239" s="2">
        <v>0.76</v>
      </c>
      <c r="AB239" s="8">
        <v>68.8</v>
      </c>
      <c r="AC239" s="8"/>
      <c r="AD239" s="8"/>
      <c r="AE239">
        <v>1.6</v>
      </c>
    </row>
    <row r="240" spans="1:31" x14ac:dyDescent="0.2">
      <c r="A240">
        <v>22</v>
      </c>
      <c r="B240">
        <v>11</v>
      </c>
      <c r="C240" s="1">
        <v>22.11</v>
      </c>
      <c r="D240" s="1" t="s">
        <v>319</v>
      </c>
      <c r="E240" s="6" t="s">
        <v>291</v>
      </c>
      <c r="F240" s="6">
        <v>2</v>
      </c>
      <c r="G240" s="3">
        <v>14</v>
      </c>
      <c r="H240" s="3">
        <v>80</v>
      </c>
      <c r="I240" s="3">
        <v>85</v>
      </c>
      <c r="J240" s="1">
        <v>130.29535033192576</v>
      </c>
      <c r="K240" s="1">
        <f t="shared" si="20"/>
        <v>105.6649</v>
      </c>
      <c r="L240" s="1">
        <f t="shared" si="21"/>
        <v>24.630450331925758</v>
      </c>
      <c r="M240" s="7">
        <v>141.60837140091994</v>
      </c>
      <c r="N240" s="1">
        <f t="shared" si="18"/>
        <v>98.596740000000011</v>
      </c>
      <c r="O240" s="1">
        <f t="shared" si="22"/>
        <v>43.011631400919924</v>
      </c>
      <c r="P240" s="7">
        <v>115.49040275774206</v>
      </c>
      <c r="Q240" s="1">
        <f t="shared" si="19"/>
        <v>88.750199999999992</v>
      </c>
      <c r="R240" s="1">
        <f t="shared" si="23"/>
        <v>26.740202757742068</v>
      </c>
      <c r="S240" s="1">
        <v>3</v>
      </c>
      <c r="V240" s="5">
        <v>196.66666666666666</v>
      </c>
      <c r="Y240" s="2">
        <v>0.95</v>
      </c>
      <c r="AB240" s="8" t="s">
        <v>29</v>
      </c>
      <c r="AC240" s="8"/>
      <c r="AD240" s="8"/>
      <c r="AE240" s="8" t="s">
        <v>29</v>
      </c>
    </row>
    <row r="241" spans="1:31" x14ac:dyDescent="0.2">
      <c r="A241">
        <v>22</v>
      </c>
      <c r="B241">
        <v>12</v>
      </c>
      <c r="C241" s="1">
        <v>22.12</v>
      </c>
      <c r="D241" s="1" t="s">
        <v>319</v>
      </c>
      <c r="E241" s="6" t="s">
        <v>192</v>
      </c>
      <c r="F241" s="6">
        <v>2</v>
      </c>
      <c r="G241" s="3">
        <v>10</v>
      </c>
      <c r="H241" s="3">
        <v>80</v>
      </c>
      <c r="I241" s="3">
        <v>85</v>
      </c>
      <c r="J241" s="1">
        <v>107.06728475784675</v>
      </c>
      <c r="K241" s="1">
        <f t="shared" si="20"/>
        <v>105.6649</v>
      </c>
      <c r="L241" s="1">
        <f t="shared" si="21"/>
        <v>1.4023847578467468</v>
      </c>
      <c r="M241" s="7">
        <v>94.756400499841163</v>
      </c>
      <c r="N241" s="1">
        <f t="shared" si="18"/>
        <v>98.596740000000011</v>
      </c>
      <c r="O241" s="1">
        <f t="shared" si="22"/>
        <v>-3.8403395001588478</v>
      </c>
      <c r="P241" s="7">
        <v>85.628729217471431</v>
      </c>
      <c r="Q241" s="1">
        <f t="shared" si="19"/>
        <v>88.750199999999992</v>
      </c>
      <c r="R241" s="1">
        <f t="shared" si="23"/>
        <v>-3.1214707825285615</v>
      </c>
      <c r="S241" s="1">
        <v>3</v>
      </c>
      <c r="V241" s="5">
        <v>87.5</v>
      </c>
      <c r="Y241" s="2">
        <v>1.0900000000000001</v>
      </c>
      <c r="AB241" s="8" t="s">
        <v>29</v>
      </c>
      <c r="AC241" s="8"/>
      <c r="AD241" s="8"/>
      <c r="AE241" s="8" t="s">
        <v>29</v>
      </c>
    </row>
    <row r="242" spans="1:31" x14ac:dyDescent="0.2">
      <c r="A242">
        <v>23</v>
      </c>
      <c r="B242">
        <v>1</v>
      </c>
      <c r="C242" s="1">
        <v>23.01</v>
      </c>
      <c r="D242" s="1" t="s">
        <v>318</v>
      </c>
      <c r="E242" s="6" t="s">
        <v>87</v>
      </c>
      <c r="F242" s="6">
        <v>1</v>
      </c>
      <c r="G242" s="3">
        <v>5</v>
      </c>
      <c r="H242" s="3">
        <v>128</v>
      </c>
      <c r="I242" s="3">
        <v>128</v>
      </c>
      <c r="J242" s="1">
        <v>125.95187044337672</v>
      </c>
      <c r="K242" s="1">
        <f t="shared" si="20"/>
        <v>104.5651</v>
      </c>
      <c r="L242" s="1">
        <f t="shared" si="21"/>
        <v>21.386770443376719</v>
      </c>
      <c r="M242" s="7">
        <v>107.02466255628887</v>
      </c>
      <c r="N242" s="1">
        <f t="shared" si="18"/>
        <v>97.795000000000002</v>
      </c>
      <c r="O242" s="1">
        <f t="shared" si="22"/>
        <v>9.2296625562888721</v>
      </c>
      <c r="P242" s="7">
        <v>91.764007843236016</v>
      </c>
      <c r="Q242" s="1">
        <f t="shared" si="19"/>
        <v>87.914599999999993</v>
      </c>
      <c r="R242" s="1">
        <f t="shared" si="23"/>
        <v>3.8494078432360226</v>
      </c>
      <c r="S242" s="1">
        <v>6</v>
      </c>
      <c r="V242" s="5">
        <v>190</v>
      </c>
      <c r="Y242" s="2">
        <v>1.52</v>
      </c>
      <c r="AB242" s="8" t="s">
        <v>29</v>
      </c>
      <c r="AC242" s="8"/>
      <c r="AD242" s="8"/>
      <c r="AE242" s="8" t="s">
        <v>29</v>
      </c>
    </row>
    <row r="243" spans="1:31" x14ac:dyDescent="0.2">
      <c r="A243">
        <v>23</v>
      </c>
      <c r="B243">
        <v>2</v>
      </c>
      <c r="C243" s="1">
        <v>23.02</v>
      </c>
      <c r="D243" s="1" t="s">
        <v>318</v>
      </c>
      <c r="E243" s="6" t="s">
        <v>121</v>
      </c>
      <c r="F243" s="6">
        <v>1</v>
      </c>
      <c r="G243" s="3">
        <v>2</v>
      </c>
      <c r="H243" s="3" t="s">
        <v>29</v>
      </c>
      <c r="I243" s="3" t="s">
        <v>29</v>
      </c>
      <c r="J243" s="1">
        <v>144.80314916048468</v>
      </c>
      <c r="K243" s="1">
        <f t="shared" si="20"/>
        <v>104.5651</v>
      </c>
      <c r="L243" s="1">
        <f t="shared" si="21"/>
        <v>40.238049160484678</v>
      </c>
      <c r="M243" s="7" t="s">
        <v>29</v>
      </c>
      <c r="N243" s="1">
        <f t="shared" si="18"/>
        <v>97.795000000000002</v>
      </c>
      <c r="O243" s="7" t="s">
        <v>29</v>
      </c>
      <c r="P243" s="7" t="s">
        <v>29</v>
      </c>
      <c r="Q243" s="1">
        <f t="shared" si="19"/>
        <v>87.914599999999993</v>
      </c>
      <c r="R243" s="7" t="s">
        <v>29</v>
      </c>
      <c r="S243" s="1" t="s">
        <v>29</v>
      </c>
      <c r="V243" s="2" t="s">
        <v>29</v>
      </c>
      <c r="Y243" s="2" t="s">
        <v>29</v>
      </c>
      <c r="AB243" s="8" t="s">
        <v>29</v>
      </c>
      <c r="AC243" s="8"/>
      <c r="AD243" s="8"/>
      <c r="AE243" s="8" t="s">
        <v>29</v>
      </c>
    </row>
    <row r="244" spans="1:31" x14ac:dyDescent="0.2">
      <c r="A244">
        <v>23</v>
      </c>
      <c r="B244">
        <v>3</v>
      </c>
      <c r="C244" s="1">
        <v>23.03</v>
      </c>
      <c r="D244" s="1" t="s">
        <v>318</v>
      </c>
      <c r="E244" s="6" t="s">
        <v>64</v>
      </c>
      <c r="F244" s="6">
        <v>1</v>
      </c>
      <c r="G244" s="3">
        <v>4</v>
      </c>
      <c r="H244" s="3">
        <v>128</v>
      </c>
      <c r="I244" s="3">
        <v>135</v>
      </c>
      <c r="J244" s="1">
        <v>93.67317987306636</v>
      </c>
      <c r="K244" s="1">
        <f t="shared" si="20"/>
        <v>104.5651</v>
      </c>
      <c r="L244" s="1">
        <f t="shared" si="21"/>
        <v>-10.891920126933641</v>
      </c>
      <c r="M244" s="7">
        <v>90.976712597126877</v>
      </c>
      <c r="N244" s="1">
        <f t="shared" si="18"/>
        <v>97.795000000000002</v>
      </c>
      <c r="O244" s="1">
        <f t="shared" si="22"/>
        <v>-6.8182874028731248</v>
      </c>
      <c r="P244" s="7">
        <v>63.743578886844851</v>
      </c>
      <c r="Q244" s="1">
        <f t="shared" si="19"/>
        <v>87.914599999999993</v>
      </c>
      <c r="R244" s="1">
        <f t="shared" si="23"/>
        <v>-24.171021113155142</v>
      </c>
      <c r="S244" s="1">
        <v>10</v>
      </c>
      <c r="V244" s="5">
        <v>486.5</v>
      </c>
      <c r="Y244" s="2">
        <v>1.62</v>
      </c>
      <c r="AB244" s="8" t="s">
        <v>29</v>
      </c>
      <c r="AC244" s="8"/>
      <c r="AD244" s="8"/>
      <c r="AE244" s="8" t="s">
        <v>29</v>
      </c>
    </row>
    <row r="245" spans="1:31" x14ac:dyDescent="0.2">
      <c r="A245">
        <v>23</v>
      </c>
      <c r="B245">
        <v>4</v>
      </c>
      <c r="C245" s="1">
        <v>23.04</v>
      </c>
      <c r="D245" s="1" t="s">
        <v>318</v>
      </c>
      <c r="E245" s="6" t="s">
        <v>137</v>
      </c>
      <c r="F245" s="6">
        <v>1</v>
      </c>
      <c r="G245" s="3">
        <v>0</v>
      </c>
      <c r="H245" s="3" t="s">
        <v>29</v>
      </c>
      <c r="I245" s="3" t="s">
        <v>29</v>
      </c>
      <c r="J245" s="1" t="s">
        <v>29</v>
      </c>
      <c r="K245" s="7" t="s">
        <v>29</v>
      </c>
      <c r="L245" s="1" t="s">
        <v>29</v>
      </c>
      <c r="M245" s="7" t="s">
        <v>29</v>
      </c>
      <c r="N245" s="1">
        <f t="shared" si="18"/>
        <v>97.795000000000002</v>
      </c>
      <c r="O245" s="7" t="s">
        <v>29</v>
      </c>
      <c r="P245" s="7" t="s">
        <v>29</v>
      </c>
      <c r="Q245" s="1">
        <f t="shared" si="19"/>
        <v>87.914599999999993</v>
      </c>
      <c r="R245" s="7" t="s">
        <v>29</v>
      </c>
      <c r="S245" s="1" t="s">
        <v>29</v>
      </c>
      <c r="V245" s="2" t="s">
        <v>29</v>
      </c>
      <c r="Y245" s="2" t="s">
        <v>29</v>
      </c>
      <c r="AB245" s="8" t="s">
        <v>29</v>
      </c>
      <c r="AC245" s="8"/>
      <c r="AD245" s="8"/>
      <c r="AE245" s="8" t="s">
        <v>29</v>
      </c>
    </row>
    <row r="246" spans="1:31" x14ac:dyDescent="0.2">
      <c r="A246">
        <v>23</v>
      </c>
      <c r="B246">
        <v>5</v>
      </c>
      <c r="C246" s="1">
        <v>23.05</v>
      </c>
      <c r="D246" s="1" t="s">
        <v>318</v>
      </c>
      <c r="E246" s="6" t="s">
        <v>99</v>
      </c>
      <c r="F246" s="6">
        <v>1</v>
      </c>
      <c r="G246" s="3">
        <v>2</v>
      </c>
      <c r="H246" s="3" t="s">
        <v>29</v>
      </c>
      <c r="I246" s="3" t="s">
        <v>29</v>
      </c>
      <c r="J246" s="1" t="s">
        <v>29</v>
      </c>
      <c r="K246" s="7" t="s">
        <v>29</v>
      </c>
      <c r="L246" s="1" t="s">
        <v>29</v>
      </c>
      <c r="M246" s="7" t="s">
        <v>29</v>
      </c>
      <c r="N246" s="1">
        <f t="shared" si="18"/>
        <v>97.795000000000002</v>
      </c>
      <c r="O246" s="7" t="s">
        <v>29</v>
      </c>
      <c r="P246" s="7" t="s">
        <v>29</v>
      </c>
      <c r="Q246" s="1">
        <f t="shared" si="19"/>
        <v>87.914599999999993</v>
      </c>
      <c r="R246" s="7" t="s">
        <v>29</v>
      </c>
      <c r="S246" s="1" t="s">
        <v>29</v>
      </c>
      <c r="V246" s="2" t="s">
        <v>29</v>
      </c>
      <c r="Y246" s="2" t="s">
        <v>29</v>
      </c>
      <c r="AB246" s="8" t="s">
        <v>29</v>
      </c>
      <c r="AC246" s="8"/>
      <c r="AD246" s="8"/>
      <c r="AE246" s="8" t="s">
        <v>29</v>
      </c>
    </row>
    <row r="247" spans="1:31" s="16" customFormat="1" x14ac:dyDescent="0.2">
      <c r="A247" s="16">
        <v>23</v>
      </c>
      <c r="B247" s="16">
        <v>6</v>
      </c>
      <c r="C247" s="17">
        <v>23.06</v>
      </c>
      <c r="D247" s="17" t="s">
        <v>316</v>
      </c>
      <c r="E247" s="18" t="s">
        <v>11</v>
      </c>
      <c r="F247" s="18">
        <v>1</v>
      </c>
      <c r="G247" s="19">
        <v>14</v>
      </c>
      <c r="H247" s="19">
        <v>58</v>
      </c>
      <c r="I247" s="19">
        <v>65</v>
      </c>
      <c r="J247" s="17">
        <v>79.189340543754838</v>
      </c>
      <c r="K247" s="17">
        <f t="shared" si="20"/>
        <v>104.5651</v>
      </c>
      <c r="L247" s="17">
        <f t="shared" si="21"/>
        <v>-25.375759456245163</v>
      </c>
      <c r="M247" s="20" t="s">
        <v>29</v>
      </c>
      <c r="N247" s="1">
        <f t="shared" si="18"/>
        <v>97.795000000000002</v>
      </c>
      <c r="O247" s="7" t="s">
        <v>29</v>
      </c>
      <c r="P247" s="20" t="s">
        <v>29</v>
      </c>
      <c r="Q247" s="1">
        <f t="shared" si="19"/>
        <v>87.914599999999993</v>
      </c>
      <c r="R247" s="7" t="s">
        <v>29</v>
      </c>
      <c r="S247" s="17">
        <v>1.3333333333333333</v>
      </c>
      <c r="T247" s="17"/>
      <c r="U247" s="17"/>
      <c r="V247" s="21">
        <v>204.66666666666666</v>
      </c>
      <c r="W247" s="17"/>
      <c r="X247" s="17"/>
      <c r="Y247" s="22">
        <v>0.75</v>
      </c>
      <c r="Z247" s="22"/>
      <c r="AA247" s="22"/>
      <c r="AB247" s="23">
        <v>179.33333333333334</v>
      </c>
      <c r="AC247" s="23"/>
      <c r="AD247" s="23"/>
      <c r="AE247" s="16">
        <v>1.59</v>
      </c>
    </row>
    <row r="248" spans="1:31" s="25" customFormat="1" x14ac:dyDescent="0.2">
      <c r="A248" s="25">
        <v>23</v>
      </c>
      <c r="B248" s="25">
        <v>7</v>
      </c>
      <c r="C248" s="26">
        <v>23.07</v>
      </c>
      <c r="D248" s="26" t="s">
        <v>319</v>
      </c>
      <c r="E248" s="9" t="s">
        <v>292</v>
      </c>
      <c r="F248" s="9">
        <v>2</v>
      </c>
      <c r="G248" s="27">
        <v>15</v>
      </c>
      <c r="H248" s="27">
        <v>85</v>
      </c>
      <c r="I248" s="27">
        <v>92</v>
      </c>
      <c r="J248" s="26">
        <v>122.42116344376588</v>
      </c>
      <c r="K248" s="26">
        <f t="shared" si="20"/>
        <v>104.5651</v>
      </c>
      <c r="L248" s="26">
        <f t="shared" si="21"/>
        <v>17.856063443765876</v>
      </c>
      <c r="M248" s="28">
        <v>110.75681837313377</v>
      </c>
      <c r="N248" s="1">
        <f t="shared" si="18"/>
        <v>97.795000000000002</v>
      </c>
      <c r="O248" s="1">
        <f t="shared" si="22"/>
        <v>12.961818373133767</v>
      </c>
      <c r="P248" s="28">
        <v>102.41514306550548</v>
      </c>
      <c r="Q248" s="1">
        <f t="shared" si="19"/>
        <v>87.914599999999993</v>
      </c>
      <c r="R248" s="1">
        <f t="shared" si="23"/>
        <v>14.500543065505482</v>
      </c>
      <c r="S248" s="26">
        <v>1.3333333333333333</v>
      </c>
      <c r="T248" s="26"/>
      <c r="U248" s="26"/>
      <c r="V248" s="29">
        <v>160.83333333333334</v>
      </c>
      <c r="W248" s="26"/>
      <c r="X248" s="26"/>
      <c r="Y248" s="30">
        <v>1.34</v>
      </c>
      <c r="Z248" s="30"/>
      <c r="AA248" s="30"/>
      <c r="AB248" s="31">
        <v>10.633333333333333</v>
      </c>
      <c r="AC248" s="31"/>
      <c r="AD248" s="31"/>
      <c r="AE248" s="25">
        <v>2.81</v>
      </c>
    </row>
    <row r="249" spans="1:31" x14ac:dyDescent="0.2">
      <c r="A249">
        <v>23</v>
      </c>
      <c r="B249">
        <v>8</v>
      </c>
      <c r="C249" s="1">
        <v>23.08</v>
      </c>
      <c r="D249" s="1" t="s">
        <v>319</v>
      </c>
      <c r="E249" s="6" t="s">
        <v>290</v>
      </c>
      <c r="F249" s="6">
        <v>2</v>
      </c>
      <c r="G249" s="3">
        <v>12</v>
      </c>
      <c r="H249" s="3">
        <v>80</v>
      </c>
      <c r="I249" s="3">
        <v>80</v>
      </c>
      <c r="J249" s="1">
        <v>120.00402362535409</v>
      </c>
      <c r="K249" s="1">
        <f t="shared" si="20"/>
        <v>104.5651</v>
      </c>
      <c r="L249" s="1">
        <f t="shared" si="21"/>
        <v>15.438923625354093</v>
      </c>
      <c r="M249" s="7">
        <v>114.50423099813473</v>
      </c>
      <c r="N249" s="1">
        <f t="shared" si="18"/>
        <v>97.795000000000002</v>
      </c>
      <c r="O249" s="1">
        <f t="shared" si="22"/>
        <v>16.709230998134728</v>
      </c>
      <c r="P249" s="7">
        <v>119.05903843799132</v>
      </c>
      <c r="Q249" s="1">
        <f t="shared" si="19"/>
        <v>87.914599999999993</v>
      </c>
      <c r="R249" s="1">
        <f t="shared" si="23"/>
        <v>31.144438437991326</v>
      </c>
      <c r="S249" s="1">
        <f>10/3</f>
        <v>3.3333333333333335</v>
      </c>
      <c r="V249" s="5">
        <v>190.83333333333334</v>
      </c>
      <c r="Y249" s="2">
        <v>1.0900000000000001</v>
      </c>
      <c r="AB249" s="8">
        <v>12.266666666666667</v>
      </c>
      <c r="AC249" s="8"/>
      <c r="AD249" s="8"/>
      <c r="AE249">
        <v>2.06</v>
      </c>
    </row>
    <row r="250" spans="1:31" x14ac:dyDescent="0.2">
      <c r="A250">
        <v>23</v>
      </c>
      <c r="B250">
        <v>9</v>
      </c>
      <c r="C250" s="1">
        <v>23.09</v>
      </c>
      <c r="D250" s="1" t="s">
        <v>319</v>
      </c>
      <c r="E250" s="6" t="s">
        <v>240</v>
      </c>
      <c r="F250" s="6">
        <v>2</v>
      </c>
      <c r="G250" s="3">
        <v>12</v>
      </c>
      <c r="H250" s="3">
        <v>80</v>
      </c>
      <c r="I250" s="3">
        <v>85</v>
      </c>
      <c r="J250" s="1">
        <v>126.45210313067345</v>
      </c>
      <c r="K250" s="1">
        <f t="shared" si="20"/>
        <v>104.5651</v>
      </c>
      <c r="L250" s="1">
        <f t="shared" si="21"/>
        <v>21.887003130673449</v>
      </c>
      <c r="M250" s="7">
        <v>116.21809473217151</v>
      </c>
      <c r="N250" s="1">
        <f t="shared" si="18"/>
        <v>97.795000000000002</v>
      </c>
      <c r="O250" s="1">
        <f t="shared" si="22"/>
        <v>18.423094732171506</v>
      </c>
      <c r="P250" s="7">
        <v>115.05004695682142</v>
      </c>
      <c r="Q250" s="1">
        <f t="shared" si="19"/>
        <v>87.914599999999993</v>
      </c>
      <c r="R250" s="1">
        <f t="shared" si="23"/>
        <v>27.135446956821426</v>
      </c>
      <c r="S250" s="1">
        <v>1</v>
      </c>
      <c r="V250" s="5">
        <v>171</v>
      </c>
      <c r="Y250" s="2">
        <v>0.9</v>
      </c>
      <c r="AB250" s="8">
        <v>51.733333333333327</v>
      </c>
      <c r="AC250" s="8"/>
      <c r="AD250" s="8"/>
      <c r="AE250">
        <v>2.25</v>
      </c>
    </row>
    <row r="251" spans="1:31" x14ac:dyDescent="0.2">
      <c r="A251">
        <v>23</v>
      </c>
      <c r="B251">
        <v>10</v>
      </c>
      <c r="C251" s="1">
        <v>23.1</v>
      </c>
      <c r="D251" s="1" t="s">
        <v>319</v>
      </c>
      <c r="E251" s="6" t="s">
        <v>288</v>
      </c>
      <c r="F251" s="6">
        <v>2</v>
      </c>
      <c r="G251" s="3">
        <v>14</v>
      </c>
      <c r="H251" s="3">
        <v>73</v>
      </c>
      <c r="I251" s="3">
        <v>80</v>
      </c>
      <c r="J251" s="1">
        <v>124.71649697287766</v>
      </c>
      <c r="K251" s="1">
        <f t="shared" si="20"/>
        <v>104.5651</v>
      </c>
      <c r="L251" s="1">
        <f t="shared" si="21"/>
        <v>20.151396972877663</v>
      </c>
      <c r="M251" s="7">
        <v>104.21815815322152</v>
      </c>
      <c r="N251" s="1">
        <f t="shared" si="18"/>
        <v>97.795000000000002</v>
      </c>
      <c r="O251" s="1">
        <f t="shared" si="22"/>
        <v>6.4231581532215216</v>
      </c>
      <c r="P251" s="7">
        <v>96.441805852678499</v>
      </c>
      <c r="Q251" s="1">
        <f t="shared" si="19"/>
        <v>87.914599999999993</v>
      </c>
      <c r="R251" s="1">
        <f t="shared" si="23"/>
        <v>8.5272058526785059</v>
      </c>
      <c r="S251" s="1">
        <f>6/3</f>
        <v>2</v>
      </c>
      <c r="V251" s="5">
        <v>182.83333333333334</v>
      </c>
      <c r="Y251" s="2">
        <v>0.98</v>
      </c>
      <c r="AB251" s="8">
        <v>75.966666666666669</v>
      </c>
      <c r="AC251" s="8"/>
      <c r="AD251" s="8"/>
      <c r="AE251">
        <v>2.1500000000000004</v>
      </c>
    </row>
    <row r="252" spans="1:31" x14ac:dyDescent="0.2">
      <c r="A252">
        <v>23</v>
      </c>
      <c r="B252">
        <v>11</v>
      </c>
      <c r="C252" s="1">
        <v>23.11</v>
      </c>
      <c r="D252" s="1" t="s">
        <v>315</v>
      </c>
      <c r="E252" s="9" t="s">
        <v>9</v>
      </c>
      <c r="F252" s="6">
        <v>2</v>
      </c>
      <c r="G252" s="3">
        <v>14</v>
      </c>
      <c r="H252" s="3">
        <v>114</v>
      </c>
      <c r="I252" s="3">
        <v>122</v>
      </c>
      <c r="J252" s="1">
        <v>128.75419009200058</v>
      </c>
      <c r="K252" s="1">
        <f t="shared" si="20"/>
        <v>104.5651</v>
      </c>
      <c r="L252" s="1">
        <f t="shared" si="21"/>
        <v>24.189090092000583</v>
      </c>
      <c r="M252" s="7">
        <v>115.82190633713445</v>
      </c>
      <c r="N252" s="1">
        <f t="shared" si="18"/>
        <v>97.795000000000002</v>
      </c>
      <c r="O252" s="1">
        <f t="shared" si="22"/>
        <v>18.026906337134449</v>
      </c>
      <c r="P252" s="7">
        <v>92.951618253346879</v>
      </c>
      <c r="Q252" s="1">
        <f t="shared" si="19"/>
        <v>87.914599999999993</v>
      </c>
      <c r="R252" s="1">
        <f t="shared" si="23"/>
        <v>5.0370182533468864</v>
      </c>
      <c r="S252" s="1">
        <v>9.6666666666666661</v>
      </c>
      <c r="V252" s="5">
        <v>515.16666666666663</v>
      </c>
      <c r="Y252" s="2">
        <v>0.95499999999999996</v>
      </c>
      <c r="AB252" s="8">
        <v>15.066666666666668</v>
      </c>
      <c r="AC252" s="8"/>
      <c r="AD252" s="8"/>
      <c r="AE252">
        <v>1.81</v>
      </c>
    </row>
    <row r="253" spans="1:31" x14ac:dyDescent="0.2">
      <c r="A253">
        <v>23</v>
      </c>
      <c r="B253">
        <v>12</v>
      </c>
      <c r="C253" s="1">
        <v>23.12</v>
      </c>
      <c r="D253" s="1" t="s">
        <v>319</v>
      </c>
      <c r="E253" s="6" t="s">
        <v>293</v>
      </c>
      <c r="F253" s="6">
        <v>2</v>
      </c>
      <c r="G253" s="3">
        <v>9</v>
      </c>
      <c r="H253" s="3">
        <v>80</v>
      </c>
      <c r="I253" s="3">
        <v>80</v>
      </c>
      <c r="J253" s="1">
        <v>96.632579415070012</v>
      </c>
      <c r="K253" s="1">
        <f t="shared" si="20"/>
        <v>104.5651</v>
      </c>
      <c r="L253" s="1">
        <f t="shared" si="21"/>
        <v>-7.9325205849299891</v>
      </c>
      <c r="M253" s="7">
        <v>109.16740827179443</v>
      </c>
      <c r="N253" s="1">
        <f t="shared" si="18"/>
        <v>97.795000000000002</v>
      </c>
      <c r="O253" s="1">
        <f t="shared" si="22"/>
        <v>11.372408271794427</v>
      </c>
      <c r="P253" s="7">
        <v>99.340091954269241</v>
      </c>
      <c r="Q253" s="1">
        <f t="shared" si="19"/>
        <v>87.914599999999993</v>
      </c>
      <c r="R253" s="1">
        <f t="shared" si="23"/>
        <v>11.425491954269248</v>
      </c>
      <c r="S253" s="1">
        <f>12/3</f>
        <v>4</v>
      </c>
      <c r="V253" s="5">
        <v>200.83333333333334</v>
      </c>
      <c r="Y253" s="2">
        <v>0.89</v>
      </c>
      <c r="AB253" s="8" t="s">
        <v>29</v>
      </c>
      <c r="AC253" s="8"/>
      <c r="AD253" s="8"/>
      <c r="AE253" s="8" t="s">
        <v>29</v>
      </c>
    </row>
    <row r="254" spans="1:31" x14ac:dyDescent="0.2">
      <c r="A254">
        <v>24</v>
      </c>
      <c r="B254">
        <v>1</v>
      </c>
      <c r="C254" s="1">
        <v>24.01</v>
      </c>
      <c r="D254" s="1" t="s">
        <v>318</v>
      </c>
      <c r="E254" s="6" t="s">
        <v>130</v>
      </c>
      <c r="F254" s="6">
        <v>1</v>
      </c>
      <c r="G254" s="3">
        <v>0</v>
      </c>
      <c r="H254" s="3" t="s">
        <v>29</v>
      </c>
      <c r="I254" s="3" t="s">
        <v>29</v>
      </c>
      <c r="J254" s="1" t="s">
        <v>29</v>
      </c>
      <c r="K254" s="7" t="s">
        <v>29</v>
      </c>
      <c r="L254" s="1" t="s">
        <v>29</v>
      </c>
      <c r="M254" s="7" t="s">
        <v>29</v>
      </c>
      <c r="N254" s="1">
        <f t="shared" si="18"/>
        <v>96.993260000000006</v>
      </c>
      <c r="O254" s="7" t="s">
        <v>29</v>
      </c>
      <c r="P254" s="7" t="s">
        <v>29</v>
      </c>
      <c r="Q254" s="1">
        <f t="shared" si="19"/>
        <v>87.078999999999994</v>
      </c>
      <c r="R254" s="7" t="s">
        <v>29</v>
      </c>
      <c r="S254" s="1" t="s">
        <v>29</v>
      </c>
      <c r="V254" s="2" t="s">
        <v>29</v>
      </c>
      <c r="Y254" s="2" t="s">
        <v>29</v>
      </c>
      <c r="AB254" s="8" t="s">
        <v>29</v>
      </c>
      <c r="AC254" s="8"/>
      <c r="AD254" s="8"/>
      <c r="AE254" s="8" t="s">
        <v>29</v>
      </c>
    </row>
    <row r="255" spans="1:31" x14ac:dyDescent="0.2">
      <c r="A255">
        <v>24</v>
      </c>
      <c r="B255">
        <v>2</v>
      </c>
      <c r="C255" s="1">
        <v>24.02</v>
      </c>
      <c r="D255" s="1" t="s">
        <v>318</v>
      </c>
      <c r="E255" s="6" t="s">
        <v>147</v>
      </c>
      <c r="F255" s="6">
        <v>1</v>
      </c>
      <c r="G255" s="3">
        <v>2</v>
      </c>
      <c r="H255" s="3">
        <v>135</v>
      </c>
      <c r="I255" s="3">
        <v>135</v>
      </c>
      <c r="J255" s="1" t="s">
        <v>29</v>
      </c>
      <c r="K255" s="7" t="s">
        <v>29</v>
      </c>
      <c r="L255" s="1" t="s">
        <v>29</v>
      </c>
      <c r="M255" s="7" t="s">
        <v>29</v>
      </c>
      <c r="N255" s="1">
        <f t="shared" si="18"/>
        <v>96.993260000000006</v>
      </c>
      <c r="O255" s="7" t="s">
        <v>29</v>
      </c>
      <c r="P255" s="7">
        <v>87.044674789758716</v>
      </c>
      <c r="Q255" s="1">
        <f t="shared" si="19"/>
        <v>87.078999999999994</v>
      </c>
      <c r="R255" s="1">
        <f t="shared" si="23"/>
        <v>-3.4325210241277659E-2</v>
      </c>
      <c r="S255" s="1">
        <v>5.5</v>
      </c>
      <c r="V255" s="5">
        <v>189.5</v>
      </c>
      <c r="Y255" s="2">
        <v>1.81</v>
      </c>
      <c r="AB255" s="8" t="s">
        <v>29</v>
      </c>
      <c r="AC255" s="8"/>
      <c r="AD255" s="8"/>
      <c r="AE255" s="8" t="s">
        <v>29</v>
      </c>
    </row>
    <row r="256" spans="1:31" x14ac:dyDescent="0.2">
      <c r="A256">
        <v>24</v>
      </c>
      <c r="B256">
        <v>3</v>
      </c>
      <c r="C256" s="1">
        <v>24.03</v>
      </c>
      <c r="D256" s="1" t="s">
        <v>318</v>
      </c>
      <c r="E256" s="6" t="s">
        <v>111</v>
      </c>
      <c r="F256" s="6">
        <v>1</v>
      </c>
      <c r="G256" s="3">
        <v>1</v>
      </c>
      <c r="H256" s="3" t="s">
        <v>29</v>
      </c>
      <c r="I256" s="3" t="s">
        <v>29</v>
      </c>
      <c r="J256" s="1" t="s">
        <v>29</v>
      </c>
      <c r="K256" s="7" t="s">
        <v>29</v>
      </c>
      <c r="L256" s="1" t="s">
        <v>29</v>
      </c>
      <c r="M256" s="7" t="s">
        <v>29</v>
      </c>
      <c r="N256" s="1">
        <f t="shared" si="18"/>
        <v>96.993260000000006</v>
      </c>
      <c r="O256" s="7" t="s">
        <v>29</v>
      </c>
      <c r="P256" s="7" t="s">
        <v>29</v>
      </c>
      <c r="Q256" s="1">
        <f t="shared" si="19"/>
        <v>87.078999999999994</v>
      </c>
      <c r="R256" s="7" t="s">
        <v>29</v>
      </c>
      <c r="S256" s="1" t="s">
        <v>29</v>
      </c>
      <c r="V256" s="2" t="s">
        <v>29</v>
      </c>
      <c r="Y256" s="2" t="s">
        <v>29</v>
      </c>
      <c r="AB256" s="8" t="s">
        <v>29</v>
      </c>
      <c r="AC256" s="8"/>
      <c r="AD256" s="8"/>
      <c r="AE256" s="8" t="s">
        <v>29</v>
      </c>
    </row>
    <row r="257" spans="1:31" x14ac:dyDescent="0.2">
      <c r="A257">
        <v>24</v>
      </c>
      <c r="B257">
        <v>4</v>
      </c>
      <c r="C257" s="1">
        <v>24.04</v>
      </c>
      <c r="D257" s="1" t="s">
        <v>318</v>
      </c>
      <c r="E257" s="6" t="s">
        <v>114</v>
      </c>
      <c r="F257" s="6">
        <v>1</v>
      </c>
      <c r="G257" s="3">
        <v>10</v>
      </c>
      <c r="H257" s="3">
        <v>142</v>
      </c>
      <c r="I257" s="3">
        <v>142</v>
      </c>
      <c r="J257" s="1">
        <v>100.72924707771718</v>
      </c>
      <c r="K257" s="1">
        <f t="shared" si="20"/>
        <v>103.4653</v>
      </c>
      <c r="L257" s="1">
        <f t="shared" si="21"/>
        <v>-2.7360529222828234</v>
      </c>
      <c r="M257" s="7" t="s">
        <v>29</v>
      </c>
      <c r="N257" s="1">
        <f t="shared" si="18"/>
        <v>96.993260000000006</v>
      </c>
      <c r="O257" s="7" t="s">
        <v>29</v>
      </c>
      <c r="P257" s="7">
        <v>100.71320968160792</v>
      </c>
      <c r="Q257" s="1">
        <f t="shared" si="19"/>
        <v>87.078999999999994</v>
      </c>
      <c r="R257" s="1">
        <f t="shared" si="23"/>
        <v>13.634209681607928</v>
      </c>
      <c r="S257" s="1">
        <v>5</v>
      </c>
      <c r="V257" s="5">
        <v>173</v>
      </c>
      <c r="Y257" s="2">
        <v>1.65</v>
      </c>
      <c r="AB257" s="8" t="s">
        <v>29</v>
      </c>
      <c r="AC257" s="8"/>
      <c r="AD257" s="8"/>
      <c r="AE257" s="8" t="s">
        <v>29</v>
      </c>
    </row>
    <row r="258" spans="1:31" x14ac:dyDescent="0.2">
      <c r="A258">
        <v>24</v>
      </c>
      <c r="B258">
        <v>5</v>
      </c>
      <c r="C258" s="1">
        <v>24.05</v>
      </c>
      <c r="D258" s="1" t="s">
        <v>318</v>
      </c>
      <c r="E258" s="6" t="s">
        <v>176</v>
      </c>
      <c r="F258" s="6">
        <v>1</v>
      </c>
      <c r="G258" s="3">
        <v>5</v>
      </c>
      <c r="H258" s="3">
        <v>142</v>
      </c>
      <c r="I258" s="3">
        <v>142</v>
      </c>
      <c r="J258" s="1" t="s">
        <v>29</v>
      </c>
      <c r="K258" s="7" t="s">
        <v>29</v>
      </c>
      <c r="L258" s="1" t="s">
        <v>29</v>
      </c>
      <c r="M258" s="7" t="s">
        <v>29</v>
      </c>
      <c r="N258" s="1">
        <f t="shared" si="18"/>
        <v>96.993260000000006</v>
      </c>
      <c r="O258" s="7" t="s">
        <v>29</v>
      </c>
      <c r="P258" s="7">
        <v>77.680324161566503</v>
      </c>
      <c r="Q258" s="1">
        <f t="shared" si="19"/>
        <v>87.078999999999994</v>
      </c>
      <c r="R258" s="1">
        <f t="shared" ref="R258:R321" si="24">P258-Q258</f>
        <v>-9.3986758384334905</v>
      </c>
      <c r="S258" s="1">
        <v>8.6666666666666661</v>
      </c>
      <c r="V258" s="5">
        <v>120.66666666666667</v>
      </c>
      <c r="Y258" s="2">
        <v>1.73</v>
      </c>
      <c r="AB258" s="8">
        <v>2.1333333333333333</v>
      </c>
      <c r="AC258" s="8"/>
      <c r="AD258" s="8"/>
      <c r="AE258">
        <v>1.97</v>
      </c>
    </row>
    <row r="259" spans="1:31" x14ac:dyDescent="0.2">
      <c r="A259">
        <v>24</v>
      </c>
      <c r="B259">
        <v>6</v>
      </c>
      <c r="C259" s="1">
        <v>24.06</v>
      </c>
      <c r="D259" s="1" t="s">
        <v>315</v>
      </c>
      <c r="E259" s="9" t="s">
        <v>9</v>
      </c>
      <c r="F259" s="9">
        <v>1</v>
      </c>
      <c r="G259" s="3">
        <v>11</v>
      </c>
      <c r="H259" s="3">
        <v>135</v>
      </c>
      <c r="I259" s="3">
        <v>135</v>
      </c>
      <c r="J259" s="1">
        <v>62.539764254783812</v>
      </c>
      <c r="K259" s="1">
        <f t="shared" ref="K259:K322" si="25">129.8605-1.0998*(A259)</f>
        <v>103.4653</v>
      </c>
      <c r="L259" s="1">
        <f t="shared" ref="L259:L322" si="26">J259-K259</f>
        <v>-40.925535745216187</v>
      </c>
      <c r="M259" s="7">
        <v>73.405461001211549</v>
      </c>
      <c r="N259" s="1">
        <f t="shared" ref="N259:N322" si="27">116.23502-0.80174*(A259)</f>
        <v>96.993260000000006</v>
      </c>
      <c r="O259" s="1">
        <f t="shared" ref="O259:O321" si="28">M259-N259</f>
        <v>-23.587798998788458</v>
      </c>
      <c r="P259" s="7">
        <v>70.802647258178851</v>
      </c>
      <c r="Q259" s="1">
        <f t="shared" ref="Q259:Q322" si="29">107.1334-0.8356*(A259)</f>
        <v>87.078999999999994</v>
      </c>
      <c r="R259" s="1">
        <f t="shared" si="24"/>
        <v>-16.276352741821142</v>
      </c>
      <c r="S259" s="1">
        <v>7.666666666666667</v>
      </c>
      <c r="V259" s="5">
        <v>277.33333333333331</v>
      </c>
      <c r="Y259" s="2">
        <v>1.55</v>
      </c>
      <c r="AB259" s="8" t="s">
        <v>29</v>
      </c>
      <c r="AC259" s="8"/>
      <c r="AD259" s="8"/>
      <c r="AE259" s="8" t="s">
        <v>29</v>
      </c>
    </row>
    <row r="260" spans="1:31" x14ac:dyDescent="0.2">
      <c r="A260">
        <v>24</v>
      </c>
      <c r="B260">
        <v>7</v>
      </c>
      <c r="C260" s="1">
        <v>24.07</v>
      </c>
      <c r="D260" s="1" t="s">
        <v>319</v>
      </c>
      <c r="E260" s="6" t="s">
        <v>154</v>
      </c>
      <c r="F260" s="6">
        <v>2</v>
      </c>
      <c r="G260" s="3">
        <v>14</v>
      </c>
      <c r="H260" s="3">
        <v>80</v>
      </c>
      <c r="I260" s="3">
        <v>80</v>
      </c>
      <c r="J260" s="1">
        <v>75.820369322840818</v>
      </c>
      <c r="K260" s="1">
        <f t="shared" si="25"/>
        <v>103.4653</v>
      </c>
      <c r="L260" s="1">
        <f t="shared" si="26"/>
        <v>-27.644930677159181</v>
      </c>
      <c r="M260" s="7">
        <v>69.671678267133046</v>
      </c>
      <c r="N260" s="1">
        <f t="shared" si="27"/>
        <v>96.993260000000006</v>
      </c>
      <c r="O260" s="1">
        <f t="shared" si="28"/>
        <v>-27.32158173286696</v>
      </c>
      <c r="P260" s="7">
        <v>63.290660256802951</v>
      </c>
      <c r="Q260" s="1">
        <f t="shared" si="29"/>
        <v>87.078999999999994</v>
      </c>
      <c r="R260" s="1">
        <f t="shared" si="24"/>
        <v>-23.788339743197042</v>
      </c>
      <c r="S260" s="1">
        <f>3/3</f>
        <v>1</v>
      </c>
      <c r="V260" s="5">
        <v>118</v>
      </c>
      <c r="Y260" s="2">
        <v>1.27</v>
      </c>
      <c r="AB260" s="8">
        <v>8.1333333333333329</v>
      </c>
      <c r="AC260" s="8"/>
      <c r="AD260" s="8"/>
      <c r="AE260">
        <v>2.0699999999999998</v>
      </c>
    </row>
    <row r="261" spans="1:31" x14ac:dyDescent="0.2">
      <c r="A261">
        <v>24</v>
      </c>
      <c r="B261">
        <v>8</v>
      </c>
      <c r="C261" s="1">
        <v>24.08</v>
      </c>
      <c r="D261" s="1" t="s">
        <v>319</v>
      </c>
      <c r="E261" s="6" t="s">
        <v>103</v>
      </c>
      <c r="F261" s="6">
        <v>2</v>
      </c>
      <c r="G261" s="3">
        <v>13</v>
      </c>
      <c r="H261" s="3">
        <v>80</v>
      </c>
      <c r="I261" s="3">
        <v>80</v>
      </c>
      <c r="J261" s="1">
        <v>85.905607375009836</v>
      </c>
      <c r="K261" s="1">
        <f t="shared" si="25"/>
        <v>103.4653</v>
      </c>
      <c r="L261" s="1">
        <f t="shared" si="26"/>
        <v>-17.559692624990163</v>
      </c>
      <c r="M261" s="7">
        <v>79.825772094625123</v>
      </c>
      <c r="N261" s="1">
        <f t="shared" si="27"/>
        <v>96.993260000000006</v>
      </c>
      <c r="O261" s="1">
        <f t="shared" si="28"/>
        <v>-17.167487905374884</v>
      </c>
      <c r="P261" s="7">
        <v>71.354347139920208</v>
      </c>
      <c r="Q261" s="1">
        <f t="shared" si="29"/>
        <v>87.078999999999994</v>
      </c>
      <c r="R261" s="1">
        <f t="shared" si="24"/>
        <v>-15.724652860079786</v>
      </c>
      <c r="S261" s="1">
        <f>6/3</f>
        <v>2</v>
      </c>
      <c r="V261" s="5">
        <v>222.16666666666666</v>
      </c>
      <c r="Y261" s="2">
        <v>1.0900000000000001</v>
      </c>
      <c r="AB261" s="8">
        <v>15.100000000000001</v>
      </c>
      <c r="AC261" s="8"/>
      <c r="AD261" s="8"/>
      <c r="AE261">
        <v>2.2999999999999998</v>
      </c>
    </row>
    <row r="262" spans="1:31" s="16" customFormat="1" x14ac:dyDescent="0.2">
      <c r="A262" s="16">
        <v>24</v>
      </c>
      <c r="B262" s="16">
        <v>9</v>
      </c>
      <c r="C262" s="17">
        <v>24.09</v>
      </c>
      <c r="D262" s="17" t="s">
        <v>316</v>
      </c>
      <c r="E262" s="18" t="s">
        <v>11</v>
      </c>
      <c r="F262" s="18">
        <v>2</v>
      </c>
      <c r="G262" s="19">
        <v>15</v>
      </c>
      <c r="H262" s="19">
        <v>58</v>
      </c>
      <c r="I262" s="19">
        <v>65</v>
      </c>
      <c r="J262" s="17">
        <v>73.556891525780642</v>
      </c>
      <c r="K262" s="17">
        <f t="shared" si="25"/>
        <v>103.4653</v>
      </c>
      <c r="L262" s="17">
        <f t="shared" si="26"/>
        <v>-29.908408474219357</v>
      </c>
      <c r="M262" s="20" t="s">
        <v>29</v>
      </c>
      <c r="N262" s="1">
        <f t="shared" si="27"/>
        <v>96.993260000000006</v>
      </c>
      <c r="O262" s="7" t="s">
        <v>29</v>
      </c>
      <c r="P262" s="20" t="s">
        <v>29</v>
      </c>
      <c r="Q262" s="1">
        <f t="shared" si="29"/>
        <v>87.078999999999994</v>
      </c>
      <c r="R262" s="7" t="s">
        <v>29</v>
      </c>
      <c r="S262" s="17">
        <v>0.66666666666666663</v>
      </c>
      <c r="T262" s="17"/>
      <c r="U262" s="17"/>
      <c r="V262" s="21">
        <v>226.33333333333334</v>
      </c>
      <c r="W262" s="17"/>
      <c r="X262" s="17"/>
      <c r="Y262" s="22">
        <v>0.64</v>
      </c>
      <c r="Z262" s="22"/>
      <c r="AA262" s="22"/>
      <c r="AB262" s="23">
        <v>206.20000000000002</v>
      </c>
      <c r="AC262" s="23"/>
      <c r="AD262" s="23"/>
      <c r="AE262" s="16">
        <v>1.98</v>
      </c>
    </row>
    <row r="263" spans="1:31" x14ac:dyDescent="0.2">
      <c r="A263">
        <v>24</v>
      </c>
      <c r="B263">
        <v>10</v>
      </c>
      <c r="C263" s="1">
        <v>24.1</v>
      </c>
      <c r="D263" s="1" t="s">
        <v>319</v>
      </c>
      <c r="E263" s="6" t="s">
        <v>253</v>
      </c>
      <c r="F263" s="6">
        <v>2</v>
      </c>
      <c r="G263" s="3">
        <v>15</v>
      </c>
      <c r="H263" s="3">
        <v>73</v>
      </c>
      <c r="I263" s="3">
        <v>80</v>
      </c>
      <c r="J263" s="1">
        <v>88.134746367672605</v>
      </c>
      <c r="K263" s="1">
        <f t="shared" si="25"/>
        <v>103.4653</v>
      </c>
      <c r="L263" s="1">
        <f t="shared" si="26"/>
        <v>-15.330553632327394</v>
      </c>
      <c r="M263" s="7">
        <v>79.677454737351823</v>
      </c>
      <c r="N263" s="1">
        <f t="shared" si="27"/>
        <v>96.993260000000006</v>
      </c>
      <c r="O263" s="1">
        <f t="shared" si="28"/>
        <v>-17.315805262648183</v>
      </c>
      <c r="P263" s="7">
        <v>64.587104083960938</v>
      </c>
      <c r="Q263" s="1">
        <f t="shared" si="29"/>
        <v>87.078999999999994</v>
      </c>
      <c r="R263" s="1">
        <f t="shared" si="24"/>
        <v>-22.491895916039056</v>
      </c>
      <c r="S263" s="1">
        <f>2/3</f>
        <v>0.66666666666666663</v>
      </c>
      <c r="V263" s="5">
        <v>142.5</v>
      </c>
      <c r="Y263" s="2">
        <v>0.98</v>
      </c>
      <c r="AB263" s="8">
        <v>68.333333333333329</v>
      </c>
      <c r="AC263" s="8"/>
      <c r="AD263" s="8"/>
      <c r="AE263">
        <v>1.93</v>
      </c>
    </row>
    <row r="264" spans="1:31" x14ac:dyDescent="0.2">
      <c r="A264">
        <v>24</v>
      </c>
      <c r="B264">
        <v>11</v>
      </c>
      <c r="C264" s="1">
        <v>24.11</v>
      </c>
      <c r="D264" s="1" t="s">
        <v>319</v>
      </c>
      <c r="E264" s="6" t="s">
        <v>294</v>
      </c>
      <c r="F264" s="6">
        <v>2</v>
      </c>
      <c r="G264" s="3">
        <v>9</v>
      </c>
      <c r="H264" s="3">
        <v>85</v>
      </c>
      <c r="I264" s="3">
        <v>92</v>
      </c>
      <c r="J264" s="1">
        <v>95.338152800419465</v>
      </c>
      <c r="K264" s="1">
        <f t="shared" si="25"/>
        <v>103.4653</v>
      </c>
      <c r="L264" s="1">
        <f t="shared" si="26"/>
        <v>-8.1271471995805342</v>
      </c>
      <c r="M264" s="7">
        <v>90.041210035060431</v>
      </c>
      <c r="N264" s="1">
        <f t="shared" si="27"/>
        <v>96.993260000000006</v>
      </c>
      <c r="O264" s="1">
        <f t="shared" si="28"/>
        <v>-6.9520499649395759</v>
      </c>
      <c r="P264" s="7">
        <v>76.28416218359726</v>
      </c>
      <c r="Q264" s="1">
        <f t="shared" si="29"/>
        <v>87.078999999999994</v>
      </c>
      <c r="R264" s="1">
        <f t="shared" si="24"/>
        <v>-10.794837816402733</v>
      </c>
      <c r="S264" s="1">
        <v>3.3333333333333335</v>
      </c>
      <c r="V264" s="5">
        <v>149.83333333333334</v>
      </c>
      <c r="Y264" s="2">
        <v>0.98</v>
      </c>
      <c r="AB264" s="8">
        <v>16.633333333333333</v>
      </c>
      <c r="AC264" s="8"/>
      <c r="AD264" s="8"/>
      <c r="AE264">
        <v>1.61</v>
      </c>
    </row>
    <row r="265" spans="1:31" x14ac:dyDescent="0.2">
      <c r="A265">
        <v>24</v>
      </c>
      <c r="B265">
        <v>12</v>
      </c>
      <c r="C265" s="1">
        <v>24.12</v>
      </c>
      <c r="D265" s="1" t="s">
        <v>319</v>
      </c>
      <c r="E265" s="6" t="s">
        <v>270</v>
      </c>
      <c r="F265" s="6">
        <v>2</v>
      </c>
      <c r="G265" s="3">
        <v>7</v>
      </c>
      <c r="H265" s="3">
        <v>85</v>
      </c>
      <c r="I265" s="3">
        <v>85</v>
      </c>
      <c r="J265" s="1">
        <v>91.540695504908797</v>
      </c>
      <c r="K265" s="1">
        <f t="shared" si="25"/>
        <v>103.4653</v>
      </c>
      <c r="L265" s="1">
        <f t="shared" si="26"/>
        <v>-11.924604495091202</v>
      </c>
      <c r="M265" s="7">
        <v>64.4977691962347</v>
      </c>
      <c r="N265" s="1">
        <f t="shared" si="27"/>
        <v>96.993260000000006</v>
      </c>
      <c r="O265" s="1">
        <f t="shared" si="28"/>
        <v>-32.495490803765307</v>
      </c>
      <c r="P265" s="7">
        <v>57.8046133821586</v>
      </c>
      <c r="Q265" s="1">
        <f t="shared" si="29"/>
        <v>87.078999999999994</v>
      </c>
      <c r="R265" s="1">
        <f t="shared" si="24"/>
        <v>-29.274386617841394</v>
      </c>
      <c r="S265" s="1">
        <v>4</v>
      </c>
      <c r="V265" s="5">
        <v>235.83333333333334</v>
      </c>
      <c r="Y265" s="2">
        <v>0.98</v>
      </c>
      <c r="AB265" s="8">
        <v>16.233333333333334</v>
      </c>
      <c r="AC265" s="8"/>
      <c r="AD265" s="8"/>
      <c r="AE265">
        <v>2.1</v>
      </c>
    </row>
    <row r="266" spans="1:31" x14ac:dyDescent="0.2">
      <c r="A266">
        <v>25</v>
      </c>
      <c r="B266">
        <v>1</v>
      </c>
      <c r="C266" s="1">
        <v>25.01</v>
      </c>
      <c r="D266" s="1" t="s">
        <v>319</v>
      </c>
      <c r="E266" s="6" t="s">
        <v>6</v>
      </c>
      <c r="F266" s="6">
        <v>1</v>
      </c>
      <c r="G266" s="3">
        <v>7</v>
      </c>
      <c r="H266" s="3">
        <v>80</v>
      </c>
      <c r="I266" s="3">
        <v>85</v>
      </c>
      <c r="J266" s="1">
        <v>90.491918979839326</v>
      </c>
      <c r="K266" s="1">
        <f t="shared" si="25"/>
        <v>102.3655</v>
      </c>
      <c r="L266" s="1">
        <f t="shared" si="26"/>
        <v>-11.873581020160671</v>
      </c>
      <c r="M266" s="7">
        <v>100.97719820603454</v>
      </c>
      <c r="N266" s="1">
        <f t="shared" si="27"/>
        <v>96.191519999999997</v>
      </c>
      <c r="O266" s="1">
        <f t="shared" si="28"/>
        <v>4.7856782060345466</v>
      </c>
      <c r="P266" s="7">
        <v>89.773134426068054</v>
      </c>
      <c r="Q266" s="1">
        <f t="shared" si="29"/>
        <v>86.243399999999994</v>
      </c>
      <c r="R266" s="1">
        <f t="shared" si="24"/>
        <v>3.5297344260680603</v>
      </c>
      <c r="S266" s="1">
        <v>3.3333333333333335</v>
      </c>
      <c r="V266" s="5">
        <v>164.83333333333334</v>
      </c>
      <c r="Y266" s="2">
        <v>1.91</v>
      </c>
      <c r="AB266" s="8">
        <v>0.93333333333333302</v>
      </c>
      <c r="AC266" s="8"/>
      <c r="AD266" s="8"/>
      <c r="AE266">
        <v>2.06</v>
      </c>
    </row>
    <row r="267" spans="1:31" x14ac:dyDescent="0.2">
      <c r="A267">
        <v>25</v>
      </c>
      <c r="B267">
        <v>2</v>
      </c>
      <c r="C267" s="1">
        <v>25.02</v>
      </c>
      <c r="D267" s="1" t="s">
        <v>319</v>
      </c>
      <c r="E267" s="6" t="s">
        <v>14</v>
      </c>
      <c r="F267" s="6">
        <v>1</v>
      </c>
      <c r="G267" s="3">
        <v>14</v>
      </c>
      <c r="H267" s="3">
        <v>80</v>
      </c>
      <c r="I267" s="3">
        <v>80</v>
      </c>
      <c r="J267" s="1">
        <v>107.07214388967731</v>
      </c>
      <c r="K267" s="1">
        <f t="shared" si="25"/>
        <v>102.3655</v>
      </c>
      <c r="L267" s="1">
        <f t="shared" si="26"/>
        <v>4.7066438896773093</v>
      </c>
      <c r="M267" s="7">
        <v>95.09869857145911</v>
      </c>
      <c r="N267" s="1">
        <f t="shared" si="27"/>
        <v>96.191519999999997</v>
      </c>
      <c r="O267" s="1">
        <f t="shared" si="28"/>
        <v>-1.092821428540887</v>
      </c>
      <c r="P267" s="7">
        <v>97.045917923702618</v>
      </c>
      <c r="Q267" s="1">
        <f t="shared" si="29"/>
        <v>86.243399999999994</v>
      </c>
      <c r="R267" s="1">
        <f t="shared" si="24"/>
        <v>10.802517923702624</v>
      </c>
      <c r="S267" s="1">
        <f>3/3</f>
        <v>1</v>
      </c>
      <c r="V267" s="5">
        <v>148.66666666666666</v>
      </c>
      <c r="Y267" s="2">
        <v>1.635</v>
      </c>
      <c r="AB267" s="8" t="s">
        <v>29</v>
      </c>
      <c r="AC267" s="8"/>
      <c r="AD267" s="8"/>
      <c r="AE267" s="8" t="s">
        <v>29</v>
      </c>
    </row>
    <row r="268" spans="1:31" x14ac:dyDescent="0.2">
      <c r="A268">
        <v>25</v>
      </c>
      <c r="B268">
        <v>3</v>
      </c>
      <c r="C268" s="1">
        <v>25.03</v>
      </c>
      <c r="D268" s="1" t="s">
        <v>319</v>
      </c>
      <c r="E268" s="6" t="s">
        <v>22</v>
      </c>
      <c r="F268" s="6">
        <v>1</v>
      </c>
      <c r="G268" s="3">
        <v>4</v>
      </c>
      <c r="H268" s="3">
        <v>92</v>
      </c>
      <c r="I268" s="3">
        <v>92</v>
      </c>
      <c r="J268" s="1">
        <v>104.68858606762069</v>
      </c>
      <c r="K268" s="1">
        <f t="shared" si="25"/>
        <v>102.3655</v>
      </c>
      <c r="L268" s="1">
        <f t="shared" si="26"/>
        <v>2.323086067620693</v>
      </c>
      <c r="M268" s="7">
        <v>91.189416804369969</v>
      </c>
      <c r="N268" s="1">
        <f t="shared" si="27"/>
        <v>96.191519999999997</v>
      </c>
      <c r="O268" s="1">
        <f t="shared" si="28"/>
        <v>-5.0021031956300277</v>
      </c>
      <c r="P268" s="7">
        <v>80.322632766753344</v>
      </c>
      <c r="Q268" s="1">
        <f t="shared" si="29"/>
        <v>86.243399999999994</v>
      </c>
      <c r="R268" s="1">
        <f t="shared" si="24"/>
        <v>-5.9207672332466501</v>
      </c>
      <c r="S268" s="1">
        <v>8</v>
      </c>
      <c r="V268" s="5">
        <v>181</v>
      </c>
      <c r="Y268" s="2">
        <v>1.47</v>
      </c>
      <c r="AB268" s="8">
        <v>0.26666666666666633</v>
      </c>
      <c r="AC268" s="8"/>
      <c r="AD268" s="8"/>
      <c r="AE268">
        <v>2.3600000000000003</v>
      </c>
    </row>
    <row r="269" spans="1:31" x14ac:dyDescent="0.2">
      <c r="A269">
        <v>25</v>
      </c>
      <c r="B269">
        <v>4</v>
      </c>
      <c r="C269" s="1">
        <v>25.04</v>
      </c>
      <c r="D269" s="1" t="s">
        <v>319</v>
      </c>
      <c r="E269" s="6" t="s">
        <v>30</v>
      </c>
      <c r="F269" s="6">
        <v>1</v>
      </c>
      <c r="G269" s="3">
        <v>9</v>
      </c>
      <c r="H269" s="3">
        <v>80</v>
      </c>
      <c r="I269" s="3">
        <v>85</v>
      </c>
      <c r="J269" s="1">
        <v>115.84172984435986</v>
      </c>
      <c r="K269" s="1">
        <f t="shared" si="25"/>
        <v>102.3655</v>
      </c>
      <c r="L269" s="1">
        <f t="shared" si="26"/>
        <v>13.476229844359864</v>
      </c>
      <c r="M269" s="7">
        <v>109.77300217006966</v>
      </c>
      <c r="N269" s="1">
        <f t="shared" si="27"/>
        <v>96.191519999999997</v>
      </c>
      <c r="O269" s="1">
        <f t="shared" si="28"/>
        <v>13.581482170069663</v>
      </c>
      <c r="P269" s="7">
        <v>88.109064939567219</v>
      </c>
      <c r="Q269" s="1">
        <f t="shared" si="29"/>
        <v>86.243399999999994</v>
      </c>
      <c r="R269" s="1">
        <f t="shared" si="24"/>
        <v>1.8656649395672247</v>
      </c>
      <c r="S269" s="1">
        <v>2.6666666666666665</v>
      </c>
      <c r="V269" s="5">
        <v>192.5</v>
      </c>
      <c r="Y269" s="2">
        <v>1.62</v>
      </c>
      <c r="AB269" s="8" t="s">
        <v>29</v>
      </c>
      <c r="AC269" s="8"/>
      <c r="AD269" s="8"/>
      <c r="AE269" s="8" t="s">
        <v>29</v>
      </c>
    </row>
    <row r="270" spans="1:31" x14ac:dyDescent="0.2">
      <c r="A270">
        <v>25</v>
      </c>
      <c r="B270">
        <v>5</v>
      </c>
      <c r="C270" s="1">
        <v>25.05</v>
      </c>
      <c r="D270" s="1" t="s">
        <v>315</v>
      </c>
      <c r="E270" s="9" t="s">
        <v>9</v>
      </c>
      <c r="F270" s="6">
        <v>1</v>
      </c>
      <c r="G270" s="3">
        <v>14</v>
      </c>
      <c r="H270" s="3">
        <v>135</v>
      </c>
      <c r="I270" s="3">
        <v>135</v>
      </c>
      <c r="J270" s="1">
        <v>75.01546532910163</v>
      </c>
      <c r="K270" s="1">
        <f t="shared" si="25"/>
        <v>102.3655</v>
      </c>
      <c r="L270" s="1">
        <f t="shared" si="26"/>
        <v>-27.350034670898367</v>
      </c>
      <c r="M270" s="7">
        <v>79.966560856323582</v>
      </c>
      <c r="N270" s="1">
        <f t="shared" si="27"/>
        <v>96.191519999999997</v>
      </c>
      <c r="O270" s="1">
        <f t="shared" si="28"/>
        <v>-16.224959143676415</v>
      </c>
      <c r="P270" s="7">
        <v>75.620573449005363</v>
      </c>
      <c r="Q270" s="1">
        <f t="shared" si="29"/>
        <v>86.243399999999994</v>
      </c>
      <c r="R270" s="1">
        <f t="shared" si="24"/>
        <v>-10.622826550994631</v>
      </c>
      <c r="S270" s="1">
        <v>5</v>
      </c>
      <c r="V270" s="5">
        <v>224.5</v>
      </c>
      <c r="Y270" s="2">
        <v>1.63</v>
      </c>
      <c r="AB270" s="8">
        <v>0.56666666666666643</v>
      </c>
      <c r="AC270" s="8"/>
      <c r="AD270" s="8"/>
      <c r="AE270">
        <v>2.46</v>
      </c>
    </row>
    <row r="271" spans="1:31" x14ac:dyDescent="0.2">
      <c r="A271">
        <v>25</v>
      </c>
      <c r="B271">
        <v>6</v>
      </c>
      <c r="C271" s="1">
        <v>25.06</v>
      </c>
      <c r="D271" s="1" t="s">
        <v>319</v>
      </c>
      <c r="E271" s="6" t="s">
        <v>42</v>
      </c>
      <c r="F271" s="9">
        <v>1</v>
      </c>
      <c r="G271" s="3">
        <v>14</v>
      </c>
      <c r="H271" s="3">
        <v>80</v>
      </c>
      <c r="I271" s="3">
        <v>80</v>
      </c>
      <c r="J271" s="1">
        <v>98.392023071606047</v>
      </c>
      <c r="K271" s="1">
        <f t="shared" si="25"/>
        <v>102.3655</v>
      </c>
      <c r="L271" s="1">
        <f t="shared" si="26"/>
        <v>-3.9734769283939499</v>
      </c>
      <c r="M271" s="7">
        <v>99.871580307643129</v>
      </c>
      <c r="N271" s="1">
        <f t="shared" si="27"/>
        <v>96.191519999999997</v>
      </c>
      <c r="O271" s="1">
        <f t="shared" si="28"/>
        <v>3.6800603076431315</v>
      </c>
      <c r="P271" s="7">
        <v>86.520259376787934</v>
      </c>
      <c r="Q271" s="1">
        <f t="shared" si="29"/>
        <v>86.243399999999994</v>
      </c>
      <c r="R271" s="1">
        <f t="shared" si="24"/>
        <v>0.27685937678793948</v>
      </c>
      <c r="S271" s="1">
        <f>5/3</f>
        <v>1.6666666666666667</v>
      </c>
      <c r="V271" s="5">
        <v>165.5</v>
      </c>
      <c r="Y271" s="2">
        <v>1.52</v>
      </c>
      <c r="AB271" s="8">
        <v>15.133333333333333</v>
      </c>
      <c r="AC271" s="8"/>
      <c r="AD271" s="8"/>
      <c r="AE271">
        <v>2.88</v>
      </c>
    </row>
    <row r="272" spans="1:31" x14ac:dyDescent="0.2">
      <c r="A272">
        <v>25</v>
      </c>
      <c r="B272">
        <v>7</v>
      </c>
      <c r="C272" s="1">
        <v>25.07</v>
      </c>
      <c r="D272" s="1" t="s">
        <v>319</v>
      </c>
      <c r="E272" s="6" t="s">
        <v>255</v>
      </c>
      <c r="F272" s="6">
        <v>2</v>
      </c>
      <c r="G272" s="3">
        <v>10</v>
      </c>
      <c r="H272" s="3">
        <v>80</v>
      </c>
      <c r="I272" s="3">
        <v>80</v>
      </c>
      <c r="J272" s="1">
        <v>114.15984647995982</v>
      </c>
      <c r="K272" s="1">
        <f t="shared" si="25"/>
        <v>102.3655</v>
      </c>
      <c r="L272" s="1">
        <f t="shared" si="26"/>
        <v>11.794346479959827</v>
      </c>
      <c r="M272" s="7">
        <v>102.93895928370857</v>
      </c>
      <c r="N272" s="1">
        <f t="shared" si="27"/>
        <v>96.191519999999997</v>
      </c>
      <c r="O272" s="1">
        <f t="shared" si="28"/>
        <v>6.747439283708573</v>
      </c>
      <c r="P272" s="7">
        <v>105.46397457259805</v>
      </c>
      <c r="Q272" s="1">
        <f t="shared" si="29"/>
        <v>86.243399999999994</v>
      </c>
      <c r="R272" s="1">
        <f t="shared" si="24"/>
        <v>19.220574572598053</v>
      </c>
      <c r="S272" s="1">
        <f>5/3</f>
        <v>1.6666666666666667</v>
      </c>
      <c r="V272" s="5">
        <v>166.5</v>
      </c>
      <c r="Y272" s="2">
        <v>1.68</v>
      </c>
      <c r="AB272" s="8" t="s">
        <v>29</v>
      </c>
      <c r="AC272" s="8"/>
      <c r="AD272" s="8"/>
      <c r="AE272" s="8" t="s">
        <v>29</v>
      </c>
    </row>
    <row r="273" spans="1:31" x14ac:dyDescent="0.2">
      <c r="A273">
        <v>25</v>
      </c>
      <c r="B273">
        <v>8</v>
      </c>
      <c r="C273" s="1">
        <v>25.08</v>
      </c>
      <c r="D273" s="1" t="s">
        <v>319</v>
      </c>
      <c r="E273" s="6" t="s">
        <v>295</v>
      </c>
      <c r="F273" s="6">
        <v>2</v>
      </c>
      <c r="G273" s="3">
        <v>13</v>
      </c>
      <c r="H273" s="3">
        <v>73</v>
      </c>
      <c r="I273" s="3">
        <v>80</v>
      </c>
      <c r="J273" s="1">
        <v>115.52761860687059</v>
      </c>
      <c r="K273" s="1">
        <f t="shared" si="25"/>
        <v>102.3655</v>
      </c>
      <c r="L273" s="1">
        <f t="shared" si="26"/>
        <v>13.162118606870592</v>
      </c>
      <c r="M273" s="7">
        <v>110.06591785756642</v>
      </c>
      <c r="N273" s="1">
        <f t="shared" si="27"/>
        <v>96.191519999999997</v>
      </c>
      <c r="O273" s="1">
        <f t="shared" si="28"/>
        <v>13.874397857566422</v>
      </c>
      <c r="P273" s="7">
        <v>108.80625094456774</v>
      </c>
      <c r="Q273" s="1">
        <f t="shared" si="29"/>
        <v>86.243399999999994</v>
      </c>
      <c r="R273" s="1">
        <f t="shared" si="24"/>
        <v>22.562850944567742</v>
      </c>
      <c r="S273" s="1">
        <f>4/3</f>
        <v>1.3333333333333333</v>
      </c>
      <c r="V273" s="5">
        <v>192</v>
      </c>
      <c r="Y273" s="2">
        <v>0.95</v>
      </c>
      <c r="AB273" s="8">
        <v>71.599999999999994</v>
      </c>
      <c r="AC273" s="8"/>
      <c r="AD273" s="8"/>
      <c r="AE273">
        <v>1.65</v>
      </c>
    </row>
    <row r="274" spans="1:31" s="16" customFormat="1" x14ac:dyDescent="0.2">
      <c r="A274" s="16">
        <v>25</v>
      </c>
      <c r="B274" s="16">
        <v>9</v>
      </c>
      <c r="C274" s="17">
        <v>25.09</v>
      </c>
      <c r="D274" s="17" t="s">
        <v>316</v>
      </c>
      <c r="E274" s="18" t="s">
        <v>11</v>
      </c>
      <c r="F274" s="18">
        <v>2</v>
      </c>
      <c r="G274" s="19">
        <v>15</v>
      </c>
      <c r="H274" s="19">
        <v>58</v>
      </c>
      <c r="I274" s="19">
        <v>65</v>
      </c>
      <c r="J274" s="17">
        <v>122.07195877162847</v>
      </c>
      <c r="K274" s="17">
        <f t="shared" si="25"/>
        <v>102.3655</v>
      </c>
      <c r="L274" s="17">
        <f t="shared" si="26"/>
        <v>19.706458771628476</v>
      </c>
      <c r="M274" s="20" t="s">
        <v>29</v>
      </c>
      <c r="N274" s="1">
        <f t="shared" si="27"/>
        <v>96.191519999999997</v>
      </c>
      <c r="O274" s="7" t="s">
        <v>29</v>
      </c>
      <c r="P274" s="20" t="s">
        <v>29</v>
      </c>
      <c r="Q274" s="1">
        <f t="shared" si="29"/>
        <v>86.243399999999994</v>
      </c>
      <c r="R274" s="7" t="s">
        <v>29</v>
      </c>
      <c r="S274" s="17">
        <v>0.66666666666666663</v>
      </c>
      <c r="T274" s="17"/>
      <c r="U274" s="17"/>
      <c r="V274" s="21">
        <v>219.16666666666666</v>
      </c>
      <c r="W274" s="17"/>
      <c r="X274" s="17"/>
      <c r="Y274" s="22">
        <v>0.67</v>
      </c>
      <c r="Z274" s="22"/>
      <c r="AA274" s="22"/>
      <c r="AB274" s="23">
        <v>220.5</v>
      </c>
      <c r="AC274" s="23"/>
      <c r="AD274" s="23"/>
      <c r="AE274" s="16">
        <v>2.36</v>
      </c>
    </row>
    <row r="275" spans="1:31" x14ac:dyDescent="0.2">
      <c r="A275">
        <v>25</v>
      </c>
      <c r="B275">
        <v>10</v>
      </c>
      <c r="C275" s="1">
        <v>25.1</v>
      </c>
      <c r="D275" s="1" t="s">
        <v>319</v>
      </c>
      <c r="E275" s="6" t="s">
        <v>281</v>
      </c>
      <c r="F275" s="6">
        <v>2</v>
      </c>
      <c r="G275" s="3">
        <v>12</v>
      </c>
      <c r="H275" s="3">
        <v>80</v>
      </c>
      <c r="I275" s="3">
        <v>85</v>
      </c>
      <c r="J275" s="1">
        <v>117.87927361812331</v>
      </c>
      <c r="K275" s="1">
        <f t="shared" si="25"/>
        <v>102.3655</v>
      </c>
      <c r="L275" s="1">
        <f t="shared" si="26"/>
        <v>15.513773618123309</v>
      </c>
      <c r="M275" s="7">
        <v>103.46825935527208</v>
      </c>
      <c r="N275" s="1">
        <f t="shared" si="27"/>
        <v>96.191519999999997</v>
      </c>
      <c r="O275" s="1">
        <f t="shared" si="28"/>
        <v>7.2767393552720847</v>
      </c>
      <c r="P275" s="7">
        <v>107.28989141486142</v>
      </c>
      <c r="Q275" s="1">
        <f t="shared" si="29"/>
        <v>86.243399999999994</v>
      </c>
      <c r="R275" s="1">
        <f t="shared" si="24"/>
        <v>21.046491414861421</v>
      </c>
      <c r="S275" s="1">
        <v>3.6666666666666665</v>
      </c>
      <c r="V275" s="5">
        <v>250.83333333333334</v>
      </c>
      <c r="Y275" s="2">
        <v>1.1200000000000001</v>
      </c>
      <c r="AB275" s="8">
        <v>5.1666666666666661</v>
      </c>
      <c r="AC275" s="8"/>
      <c r="AD275" s="8"/>
      <c r="AE275">
        <v>2.17</v>
      </c>
    </row>
    <row r="276" spans="1:31" x14ac:dyDescent="0.2">
      <c r="A276">
        <v>25</v>
      </c>
      <c r="B276">
        <v>11</v>
      </c>
      <c r="C276" s="1">
        <v>25.11</v>
      </c>
      <c r="D276" s="1" t="s">
        <v>319</v>
      </c>
      <c r="E276" s="6" t="s">
        <v>283</v>
      </c>
      <c r="F276" s="6">
        <v>2</v>
      </c>
      <c r="G276" s="3">
        <v>14</v>
      </c>
      <c r="H276" s="3">
        <v>100</v>
      </c>
      <c r="I276" s="3">
        <v>100</v>
      </c>
      <c r="J276" s="1">
        <v>143.16358172969103</v>
      </c>
      <c r="K276" s="1">
        <f t="shared" si="25"/>
        <v>102.3655</v>
      </c>
      <c r="L276" s="1">
        <f t="shared" si="26"/>
        <v>40.798081729691035</v>
      </c>
      <c r="M276" s="7">
        <v>134.19591220369071</v>
      </c>
      <c r="N276" s="1">
        <f t="shared" si="27"/>
        <v>96.191519999999997</v>
      </c>
      <c r="O276" s="1">
        <f t="shared" si="28"/>
        <v>38.004392203690713</v>
      </c>
      <c r="P276" s="7">
        <v>119.47792415553565</v>
      </c>
      <c r="Q276" s="1">
        <f t="shared" si="29"/>
        <v>86.243399999999994</v>
      </c>
      <c r="R276" s="1">
        <f t="shared" si="24"/>
        <v>33.234524155535652</v>
      </c>
      <c r="S276" s="1">
        <v>3.6666666666666665</v>
      </c>
      <c r="V276" s="5">
        <v>258.83333333333331</v>
      </c>
      <c r="Y276" s="2">
        <v>1.24</v>
      </c>
      <c r="AB276" s="8">
        <v>14.133333333333333</v>
      </c>
      <c r="AC276" s="8"/>
      <c r="AD276" s="8"/>
      <c r="AE276">
        <v>2.5</v>
      </c>
    </row>
    <row r="277" spans="1:31" x14ac:dyDescent="0.2">
      <c r="A277">
        <v>25</v>
      </c>
      <c r="B277">
        <v>12</v>
      </c>
      <c r="C277" s="1">
        <v>25.12</v>
      </c>
      <c r="D277" s="1" t="s">
        <v>319</v>
      </c>
      <c r="E277" s="6" t="s">
        <v>91</v>
      </c>
      <c r="F277" s="6">
        <v>2</v>
      </c>
      <c r="G277" s="3">
        <v>8</v>
      </c>
      <c r="H277" s="3">
        <v>80</v>
      </c>
      <c r="I277" s="3">
        <v>80</v>
      </c>
      <c r="J277" s="1">
        <v>90.004969257454036</v>
      </c>
      <c r="K277" s="1">
        <f t="shared" si="25"/>
        <v>102.3655</v>
      </c>
      <c r="L277" s="1">
        <f t="shared" si="26"/>
        <v>-12.360530742545961</v>
      </c>
      <c r="M277" s="7">
        <v>99.862924039211194</v>
      </c>
      <c r="N277" s="1">
        <f t="shared" si="27"/>
        <v>96.191519999999997</v>
      </c>
      <c r="O277" s="1">
        <f t="shared" si="28"/>
        <v>3.6714040392111968</v>
      </c>
      <c r="P277" s="7">
        <v>89.188297451919581</v>
      </c>
      <c r="Q277" s="1">
        <f t="shared" si="29"/>
        <v>86.243399999999994</v>
      </c>
      <c r="R277" s="1">
        <f t="shared" si="24"/>
        <v>2.9448974519195872</v>
      </c>
      <c r="S277" s="1">
        <f>12/3</f>
        <v>4</v>
      </c>
      <c r="V277" s="5">
        <v>203.5</v>
      </c>
      <c r="Y277" s="2">
        <v>1.1000000000000001</v>
      </c>
      <c r="AB277" s="8">
        <v>24.633333333333329</v>
      </c>
      <c r="AC277" s="8"/>
      <c r="AD277" s="8"/>
      <c r="AE277">
        <v>2.13</v>
      </c>
    </row>
    <row r="278" spans="1:31" x14ac:dyDescent="0.2">
      <c r="A278">
        <v>26</v>
      </c>
      <c r="B278">
        <v>1</v>
      </c>
      <c r="C278" s="1">
        <v>26.01</v>
      </c>
      <c r="D278" s="1" t="s">
        <v>319</v>
      </c>
      <c r="E278" s="6" t="s">
        <v>46</v>
      </c>
      <c r="F278" s="6">
        <v>1</v>
      </c>
      <c r="G278" s="3">
        <v>6</v>
      </c>
      <c r="H278" s="3">
        <v>80</v>
      </c>
      <c r="I278" s="3">
        <v>85</v>
      </c>
      <c r="J278" s="1">
        <v>84.853772754880637</v>
      </c>
      <c r="K278" s="1">
        <f t="shared" si="25"/>
        <v>101.2657</v>
      </c>
      <c r="L278" s="1">
        <f t="shared" si="26"/>
        <v>-16.411927245119358</v>
      </c>
      <c r="M278" s="7">
        <v>68.403486196393217</v>
      </c>
      <c r="N278" s="1">
        <f t="shared" si="27"/>
        <v>95.389780000000002</v>
      </c>
      <c r="O278" s="1">
        <f t="shared" si="28"/>
        <v>-26.986293803606785</v>
      </c>
      <c r="P278" s="7">
        <v>64.458468758659521</v>
      </c>
      <c r="Q278" s="1">
        <f t="shared" si="29"/>
        <v>85.407799999999995</v>
      </c>
      <c r="R278" s="1">
        <f t="shared" si="24"/>
        <v>-20.949331241340474</v>
      </c>
      <c r="S278" s="1">
        <v>3.3333333333333335</v>
      </c>
      <c r="V278" s="5">
        <v>209</v>
      </c>
      <c r="Y278" s="2">
        <v>1.59</v>
      </c>
      <c r="AB278" s="8" t="s">
        <v>29</v>
      </c>
      <c r="AC278" s="8"/>
      <c r="AD278" s="8"/>
      <c r="AE278" s="8" t="s">
        <v>29</v>
      </c>
    </row>
    <row r="279" spans="1:31" x14ac:dyDescent="0.2">
      <c r="A279">
        <v>26</v>
      </c>
      <c r="B279">
        <v>2</v>
      </c>
      <c r="C279" s="1">
        <v>26.02</v>
      </c>
      <c r="D279" s="1" t="s">
        <v>319</v>
      </c>
      <c r="E279" s="6" t="s">
        <v>51</v>
      </c>
      <c r="F279" s="6">
        <v>1</v>
      </c>
      <c r="G279" s="3">
        <v>13</v>
      </c>
      <c r="H279" s="3">
        <v>80</v>
      </c>
      <c r="I279" s="3">
        <v>80</v>
      </c>
      <c r="J279" s="1">
        <v>89.960731528148017</v>
      </c>
      <c r="K279" s="1">
        <f t="shared" si="25"/>
        <v>101.2657</v>
      </c>
      <c r="L279" s="1">
        <f t="shared" si="26"/>
        <v>-11.304968471851979</v>
      </c>
      <c r="M279" s="7">
        <v>92.118883616712239</v>
      </c>
      <c r="N279" s="1">
        <f t="shared" si="27"/>
        <v>95.389780000000002</v>
      </c>
      <c r="O279" s="1">
        <f t="shared" si="28"/>
        <v>-3.2708963832877629</v>
      </c>
      <c r="P279" s="7">
        <v>75.947331948117011</v>
      </c>
      <c r="Q279" s="1">
        <f t="shared" si="29"/>
        <v>85.407799999999995</v>
      </c>
      <c r="R279" s="1">
        <f t="shared" si="24"/>
        <v>-9.4604680518829838</v>
      </c>
      <c r="S279" s="1">
        <f>6/3</f>
        <v>2</v>
      </c>
      <c r="V279" s="5">
        <v>153.5</v>
      </c>
      <c r="Y279" s="2">
        <v>1.23</v>
      </c>
      <c r="AB279" s="8">
        <v>0.33333333333333331</v>
      </c>
      <c r="AC279" s="8"/>
      <c r="AD279" s="8"/>
      <c r="AE279">
        <v>2.41</v>
      </c>
    </row>
    <row r="280" spans="1:31" s="16" customFormat="1" x14ac:dyDescent="0.2">
      <c r="A280" s="16">
        <v>26</v>
      </c>
      <c r="B280" s="16">
        <v>3</v>
      </c>
      <c r="C280" s="17">
        <v>26.03</v>
      </c>
      <c r="D280" s="17" t="s">
        <v>316</v>
      </c>
      <c r="E280" s="18" t="s">
        <v>11</v>
      </c>
      <c r="F280" s="18">
        <v>1</v>
      </c>
      <c r="G280" s="19">
        <v>15</v>
      </c>
      <c r="H280" s="19">
        <v>58</v>
      </c>
      <c r="I280" s="19">
        <v>65</v>
      </c>
      <c r="J280" s="17">
        <v>51.949104323655668</v>
      </c>
      <c r="K280" s="17">
        <f t="shared" si="25"/>
        <v>101.2657</v>
      </c>
      <c r="L280" s="17">
        <f t="shared" si="26"/>
        <v>-49.316595676344328</v>
      </c>
      <c r="M280" s="20" t="s">
        <v>29</v>
      </c>
      <c r="N280" s="1">
        <f t="shared" si="27"/>
        <v>95.389780000000002</v>
      </c>
      <c r="O280" s="7" t="s">
        <v>29</v>
      </c>
      <c r="P280" s="20" t="s">
        <v>29</v>
      </c>
      <c r="Q280" s="1">
        <f t="shared" si="29"/>
        <v>85.407799999999995</v>
      </c>
      <c r="R280" s="7" t="s">
        <v>29</v>
      </c>
      <c r="S280" s="17">
        <v>0.66666666666666663</v>
      </c>
      <c r="T280" s="17"/>
      <c r="U280" s="17"/>
      <c r="V280" s="21">
        <v>169.16666666666666</v>
      </c>
      <c r="W280" s="17"/>
      <c r="X280" s="17"/>
      <c r="Y280" s="22">
        <v>0.73</v>
      </c>
      <c r="Z280" s="22"/>
      <c r="AA280" s="22"/>
      <c r="AB280" s="23">
        <v>133.06666666666669</v>
      </c>
      <c r="AC280" s="23"/>
      <c r="AD280" s="23"/>
      <c r="AE280" s="16">
        <v>1.885</v>
      </c>
    </row>
    <row r="281" spans="1:31" x14ac:dyDescent="0.2">
      <c r="A281">
        <v>26</v>
      </c>
      <c r="B281">
        <v>4</v>
      </c>
      <c r="C281" s="1">
        <v>26.04</v>
      </c>
      <c r="D281" s="1" t="s">
        <v>319</v>
      </c>
      <c r="E281" s="6" t="s">
        <v>61</v>
      </c>
      <c r="F281" s="6">
        <v>1</v>
      </c>
      <c r="G281" s="3">
        <v>6</v>
      </c>
      <c r="H281" s="3">
        <v>73</v>
      </c>
      <c r="I281" s="3">
        <v>80</v>
      </c>
      <c r="J281" s="1">
        <v>121.35235081315783</v>
      </c>
      <c r="K281" s="1">
        <f t="shared" si="25"/>
        <v>101.2657</v>
      </c>
      <c r="L281" s="1">
        <f t="shared" si="26"/>
        <v>20.086650813157831</v>
      </c>
      <c r="M281" s="7">
        <v>106.17806359546711</v>
      </c>
      <c r="N281" s="1">
        <f t="shared" si="27"/>
        <v>95.389780000000002</v>
      </c>
      <c r="O281" s="1">
        <f t="shared" si="28"/>
        <v>10.788283595467107</v>
      </c>
      <c r="P281" s="7">
        <v>87.757401498511214</v>
      </c>
      <c r="Q281" s="1">
        <f t="shared" si="29"/>
        <v>85.407799999999995</v>
      </c>
      <c r="R281" s="1">
        <f t="shared" si="24"/>
        <v>2.3496014985112197</v>
      </c>
      <c r="S281" s="1">
        <f>11/3</f>
        <v>3.6666666666666665</v>
      </c>
      <c r="V281" s="5">
        <v>129.66666666666666</v>
      </c>
      <c r="Y281" s="2">
        <v>1.97</v>
      </c>
      <c r="AB281" s="8">
        <v>18</v>
      </c>
      <c r="AC281" s="8"/>
      <c r="AD281" s="8"/>
      <c r="AE281">
        <v>2.1150000000000002</v>
      </c>
    </row>
    <row r="282" spans="1:31" x14ac:dyDescent="0.2">
      <c r="A282">
        <v>26</v>
      </c>
      <c r="B282">
        <v>5</v>
      </c>
      <c r="C282" s="1">
        <v>26.05</v>
      </c>
      <c r="D282" s="1" t="s">
        <v>319</v>
      </c>
      <c r="E282" s="6" t="s">
        <v>67</v>
      </c>
      <c r="F282" s="6">
        <v>1</v>
      </c>
      <c r="G282" s="3">
        <v>14</v>
      </c>
      <c r="H282" s="3">
        <v>80</v>
      </c>
      <c r="I282" s="3">
        <v>80</v>
      </c>
      <c r="J282" s="1">
        <v>78.961624113907774</v>
      </c>
      <c r="K282" s="1">
        <f t="shared" si="25"/>
        <v>101.2657</v>
      </c>
      <c r="L282" s="1">
        <f t="shared" si="26"/>
        <v>-22.304075886092221</v>
      </c>
      <c r="M282" s="7">
        <v>77.032621342427831</v>
      </c>
      <c r="N282" s="1">
        <f t="shared" si="27"/>
        <v>95.389780000000002</v>
      </c>
      <c r="O282" s="1">
        <f t="shared" si="28"/>
        <v>-18.357158657572171</v>
      </c>
      <c r="P282" s="7">
        <v>74.531956655108957</v>
      </c>
      <c r="Q282" s="1">
        <f t="shared" si="29"/>
        <v>85.407799999999995</v>
      </c>
      <c r="R282" s="1">
        <f t="shared" si="24"/>
        <v>-10.875843344891038</v>
      </c>
      <c r="S282" s="1">
        <f>4/3</f>
        <v>1.3333333333333333</v>
      </c>
      <c r="V282" s="5">
        <v>94.5</v>
      </c>
      <c r="Y282" s="2">
        <v>1.72</v>
      </c>
      <c r="AB282" s="8" t="s">
        <v>29</v>
      </c>
      <c r="AC282" s="8"/>
      <c r="AD282" s="8"/>
      <c r="AE282" s="8" t="s">
        <v>29</v>
      </c>
    </row>
    <row r="283" spans="1:31" x14ac:dyDescent="0.2">
      <c r="A283">
        <v>26</v>
      </c>
      <c r="B283">
        <v>6</v>
      </c>
      <c r="C283" s="1">
        <v>26.06</v>
      </c>
      <c r="D283" s="1" t="s">
        <v>319</v>
      </c>
      <c r="E283" s="6" t="s">
        <v>71</v>
      </c>
      <c r="F283" s="9">
        <v>1</v>
      </c>
      <c r="G283" s="3">
        <v>12</v>
      </c>
      <c r="H283" s="3">
        <v>85</v>
      </c>
      <c r="I283" s="3">
        <v>85</v>
      </c>
      <c r="J283" s="1">
        <v>82.562753133237905</v>
      </c>
      <c r="K283" s="1">
        <f t="shared" si="25"/>
        <v>101.2657</v>
      </c>
      <c r="L283" s="1">
        <f t="shared" si="26"/>
        <v>-18.70294686676209</v>
      </c>
      <c r="M283" s="7">
        <v>83.980161681654224</v>
      </c>
      <c r="N283" s="1">
        <f t="shared" si="27"/>
        <v>95.389780000000002</v>
      </c>
      <c r="O283" s="1">
        <f t="shared" si="28"/>
        <v>-11.409618318345778</v>
      </c>
      <c r="P283" s="7">
        <v>77.867681402770188</v>
      </c>
      <c r="Q283" s="1">
        <f t="shared" si="29"/>
        <v>85.407799999999995</v>
      </c>
      <c r="R283" s="1">
        <f t="shared" si="24"/>
        <v>-7.5401185972298066</v>
      </c>
      <c r="S283" s="1">
        <v>1.6666666666666667</v>
      </c>
      <c r="V283" s="5">
        <v>163.83333333333334</v>
      </c>
      <c r="Y283" s="2">
        <v>1.59</v>
      </c>
      <c r="AB283" s="8" t="s">
        <v>29</v>
      </c>
      <c r="AC283" s="8"/>
      <c r="AD283" s="8"/>
      <c r="AE283" s="8" t="s">
        <v>29</v>
      </c>
    </row>
    <row r="284" spans="1:31" x14ac:dyDescent="0.2">
      <c r="A284">
        <v>26</v>
      </c>
      <c r="B284">
        <v>7</v>
      </c>
      <c r="C284" s="1">
        <v>26.07</v>
      </c>
      <c r="D284" s="1" t="s">
        <v>315</v>
      </c>
      <c r="E284" s="9" t="s">
        <v>9</v>
      </c>
      <c r="F284" s="6">
        <v>2</v>
      </c>
      <c r="G284" s="3">
        <v>14</v>
      </c>
      <c r="H284" s="3">
        <v>128</v>
      </c>
      <c r="I284" s="3">
        <v>135</v>
      </c>
      <c r="J284" s="1">
        <v>69.592581747168822</v>
      </c>
      <c r="K284" s="1">
        <f t="shared" si="25"/>
        <v>101.2657</v>
      </c>
      <c r="L284" s="1">
        <f t="shared" si="26"/>
        <v>-31.673118252831173</v>
      </c>
      <c r="M284" s="7">
        <v>59.203618795599148</v>
      </c>
      <c r="N284" s="1">
        <f t="shared" si="27"/>
        <v>95.389780000000002</v>
      </c>
      <c r="O284" s="1">
        <f t="shared" si="28"/>
        <v>-36.186161204400854</v>
      </c>
      <c r="P284" s="7">
        <v>60.994594869954035</v>
      </c>
      <c r="Q284" s="1">
        <f t="shared" si="29"/>
        <v>85.407799999999995</v>
      </c>
      <c r="R284" s="1">
        <f t="shared" si="24"/>
        <v>-24.413205130045959</v>
      </c>
      <c r="S284" s="1">
        <v>7</v>
      </c>
      <c r="V284" s="5">
        <v>282.16666666666669</v>
      </c>
      <c r="Y284" s="2">
        <v>1.29</v>
      </c>
      <c r="AB284" s="8">
        <v>0.76666666666666627</v>
      </c>
      <c r="AC284" s="8"/>
      <c r="AD284" s="8"/>
      <c r="AE284">
        <v>2.52</v>
      </c>
    </row>
    <row r="285" spans="1:31" x14ac:dyDescent="0.2">
      <c r="A285">
        <v>26</v>
      </c>
      <c r="B285">
        <v>8</v>
      </c>
      <c r="C285" s="1">
        <v>26.08</v>
      </c>
      <c r="D285" s="1" t="s">
        <v>319</v>
      </c>
      <c r="E285" s="6" t="s">
        <v>296</v>
      </c>
      <c r="F285" s="6">
        <v>2</v>
      </c>
      <c r="G285" s="3">
        <v>13</v>
      </c>
      <c r="H285" s="3">
        <v>92</v>
      </c>
      <c r="I285" s="3">
        <v>92</v>
      </c>
      <c r="J285" s="1">
        <v>86.197732562514162</v>
      </c>
      <c r="K285" s="1">
        <f t="shared" si="25"/>
        <v>101.2657</v>
      </c>
      <c r="L285" s="1">
        <f t="shared" si="26"/>
        <v>-15.067967437485834</v>
      </c>
      <c r="M285" s="7">
        <v>76.24670400311031</v>
      </c>
      <c r="N285" s="1">
        <f t="shared" si="27"/>
        <v>95.389780000000002</v>
      </c>
      <c r="O285" s="1">
        <f t="shared" si="28"/>
        <v>-19.143075996889692</v>
      </c>
      <c r="P285" s="7">
        <v>82.286866932483946</v>
      </c>
      <c r="Q285" s="1">
        <f t="shared" si="29"/>
        <v>85.407799999999995</v>
      </c>
      <c r="R285" s="1">
        <f t="shared" si="24"/>
        <v>-3.1209330675160487</v>
      </c>
      <c r="S285" s="1">
        <v>2.3333333333333335</v>
      </c>
      <c r="V285" s="5">
        <v>228.33333333333334</v>
      </c>
      <c r="Y285" s="2">
        <v>1.34</v>
      </c>
      <c r="AB285" s="8" t="s">
        <v>29</v>
      </c>
      <c r="AC285" s="8"/>
      <c r="AD285" s="8"/>
      <c r="AE285" s="8" t="s">
        <v>29</v>
      </c>
    </row>
    <row r="286" spans="1:31" x14ac:dyDescent="0.2">
      <c r="A286">
        <v>26</v>
      </c>
      <c r="B286">
        <v>9</v>
      </c>
      <c r="C286" s="1">
        <v>26.09</v>
      </c>
      <c r="D286" s="1" t="s">
        <v>319</v>
      </c>
      <c r="E286" s="6" t="s">
        <v>275</v>
      </c>
      <c r="F286" s="6">
        <v>2</v>
      </c>
      <c r="G286" s="3">
        <v>11</v>
      </c>
      <c r="H286" s="3">
        <v>85</v>
      </c>
      <c r="I286" s="3">
        <v>92</v>
      </c>
      <c r="J286" s="1">
        <v>81.374714605864995</v>
      </c>
      <c r="K286" s="1">
        <f t="shared" si="25"/>
        <v>101.2657</v>
      </c>
      <c r="L286" s="1">
        <f t="shared" si="26"/>
        <v>-19.890985394135001</v>
      </c>
      <c r="M286" s="7">
        <v>71.336515035157035</v>
      </c>
      <c r="N286" s="1">
        <f t="shared" si="27"/>
        <v>95.389780000000002</v>
      </c>
      <c r="O286" s="1">
        <f t="shared" si="28"/>
        <v>-24.053264964842967</v>
      </c>
      <c r="P286" s="7">
        <v>75.822273712278616</v>
      </c>
      <c r="Q286" s="1">
        <f t="shared" si="29"/>
        <v>85.407799999999995</v>
      </c>
      <c r="R286" s="1">
        <f t="shared" si="24"/>
        <v>-9.5855262877213789</v>
      </c>
      <c r="S286" s="1">
        <v>4.333333333333333</v>
      </c>
      <c r="V286" s="5">
        <v>240</v>
      </c>
      <c r="Y286" s="2">
        <v>1.36</v>
      </c>
      <c r="AB286" s="8">
        <v>10.9</v>
      </c>
      <c r="AC286" s="8"/>
      <c r="AD286" s="8"/>
      <c r="AE286">
        <v>2.3199999999999998</v>
      </c>
    </row>
    <row r="287" spans="1:31" x14ac:dyDescent="0.2">
      <c r="A287">
        <v>26</v>
      </c>
      <c r="B287">
        <v>10</v>
      </c>
      <c r="C287" s="1">
        <v>26.1</v>
      </c>
      <c r="D287" s="1" t="s">
        <v>319</v>
      </c>
      <c r="E287" s="6" t="s">
        <v>277</v>
      </c>
      <c r="F287" s="6">
        <v>2</v>
      </c>
      <c r="G287" s="3">
        <v>10</v>
      </c>
      <c r="H287" s="3">
        <v>80</v>
      </c>
      <c r="I287" s="3">
        <v>80</v>
      </c>
      <c r="J287" s="1">
        <v>84.720119306639688</v>
      </c>
      <c r="K287" s="1">
        <f t="shared" si="25"/>
        <v>101.2657</v>
      </c>
      <c r="L287" s="1">
        <f t="shared" si="26"/>
        <v>-16.545580693360307</v>
      </c>
      <c r="M287" s="7">
        <v>80.544577473616911</v>
      </c>
      <c r="N287" s="1">
        <f t="shared" si="27"/>
        <v>95.389780000000002</v>
      </c>
      <c r="O287" s="1">
        <f t="shared" si="28"/>
        <v>-14.84520252638309</v>
      </c>
      <c r="P287" s="7">
        <v>74.570435458155487</v>
      </c>
      <c r="Q287" s="1">
        <f t="shared" si="29"/>
        <v>85.407799999999995</v>
      </c>
      <c r="R287" s="1">
        <f t="shared" si="24"/>
        <v>-10.837364541844508</v>
      </c>
      <c r="S287" s="1">
        <f>14/3</f>
        <v>4.666666666666667</v>
      </c>
      <c r="V287" s="5">
        <v>247.66666666666666</v>
      </c>
      <c r="Y287" s="2">
        <v>1.39</v>
      </c>
      <c r="AB287" s="8">
        <v>3.4333333333333331</v>
      </c>
      <c r="AC287" s="8"/>
      <c r="AD287" s="8"/>
      <c r="AE287">
        <v>2.36</v>
      </c>
    </row>
    <row r="288" spans="1:31" x14ac:dyDescent="0.2">
      <c r="A288">
        <v>26</v>
      </c>
      <c r="B288">
        <v>11</v>
      </c>
      <c r="C288" s="1">
        <v>26.11</v>
      </c>
      <c r="D288" s="1" t="s">
        <v>319</v>
      </c>
      <c r="E288" s="6" t="s">
        <v>297</v>
      </c>
      <c r="F288" s="6">
        <v>2</v>
      </c>
      <c r="G288" s="3">
        <v>15</v>
      </c>
      <c r="H288" s="3">
        <v>80</v>
      </c>
      <c r="I288" s="3">
        <v>85</v>
      </c>
      <c r="J288" s="1">
        <v>74.053178520875491</v>
      </c>
      <c r="K288" s="1">
        <f t="shared" si="25"/>
        <v>101.2657</v>
      </c>
      <c r="L288" s="1">
        <f t="shared" si="26"/>
        <v>-27.212521479124504</v>
      </c>
      <c r="M288" s="7">
        <v>79.213474389739389</v>
      </c>
      <c r="N288" s="1">
        <f t="shared" si="27"/>
        <v>95.389780000000002</v>
      </c>
      <c r="O288" s="1">
        <f t="shared" si="28"/>
        <v>-16.176305610260613</v>
      </c>
      <c r="P288" s="7">
        <v>62.285353485010241</v>
      </c>
      <c r="Q288" s="1">
        <f t="shared" si="29"/>
        <v>85.407799999999995</v>
      </c>
      <c r="R288" s="1">
        <f t="shared" si="24"/>
        <v>-23.122446514989754</v>
      </c>
      <c r="S288" s="1">
        <v>3</v>
      </c>
      <c r="V288" s="5">
        <v>291.5</v>
      </c>
      <c r="Y288" s="2">
        <v>0.73</v>
      </c>
      <c r="AB288" s="8">
        <v>18.8</v>
      </c>
      <c r="AC288" s="8"/>
      <c r="AD288" s="8"/>
      <c r="AE288">
        <v>2.29</v>
      </c>
    </row>
    <row r="289" spans="1:31" x14ac:dyDescent="0.2">
      <c r="A289">
        <v>26</v>
      </c>
      <c r="B289">
        <v>12</v>
      </c>
      <c r="C289" s="1">
        <v>26.12</v>
      </c>
      <c r="D289" s="1" t="s">
        <v>319</v>
      </c>
      <c r="E289" s="6" t="s">
        <v>202</v>
      </c>
      <c r="F289" s="6">
        <v>2</v>
      </c>
      <c r="G289" s="3">
        <v>2</v>
      </c>
      <c r="H289" s="3">
        <v>92</v>
      </c>
      <c r="I289" s="3">
        <v>92</v>
      </c>
      <c r="J289" s="1" t="s">
        <v>29</v>
      </c>
      <c r="K289" s="7" t="s">
        <v>29</v>
      </c>
      <c r="L289" s="1" t="s">
        <v>29</v>
      </c>
      <c r="M289" s="7" t="s">
        <v>29</v>
      </c>
      <c r="N289" s="1">
        <f t="shared" si="27"/>
        <v>95.389780000000002</v>
      </c>
      <c r="O289" s="7" t="s">
        <v>29</v>
      </c>
      <c r="P289" s="7">
        <v>64.47599513274028</v>
      </c>
      <c r="Q289" s="1">
        <f t="shared" si="29"/>
        <v>85.407799999999995</v>
      </c>
      <c r="R289" s="1">
        <f t="shared" si="24"/>
        <v>-20.931804867259714</v>
      </c>
      <c r="S289" s="1">
        <v>3.5</v>
      </c>
      <c r="V289" s="5">
        <v>258.75</v>
      </c>
      <c r="Y289" s="2">
        <v>0.98</v>
      </c>
      <c r="AB289" s="8">
        <v>11.45</v>
      </c>
      <c r="AC289" s="8"/>
      <c r="AD289" s="8"/>
      <c r="AE289">
        <v>1.93</v>
      </c>
    </row>
    <row r="290" spans="1:31" x14ac:dyDescent="0.2">
      <c r="A290">
        <v>27</v>
      </c>
      <c r="B290">
        <v>1</v>
      </c>
      <c r="C290" s="1">
        <v>27.01</v>
      </c>
      <c r="D290" s="1" t="s">
        <v>319</v>
      </c>
      <c r="E290" s="6" t="s">
        <v>75</v>
      </c>
      <c r="F290" s="6">
        <v>1</v>
      </c>
      <c r="G290" s="3">
        <v>12</v>
      </c>
      <c r="H290" s="3">
        <v>100</v>
      </c>
      <c r="I290" s="3">
        <v>107</v>
      </c>
      <c r="J290" s="1">
        <v>126.02947893401095</v>
      </c>
      <c r="K290" s="1">
        <f t="shared" si="25"/>
        <v>100.16589999999999</v>
      </c>
      <c r="L290" s="1">
        <f t="shared" si="26"/>
        <v>25.86357893401096</v>
      </c>
      <c r="M290" s="7">
        <v>117.04460012433218</v>
      </c>
      <c r="N290" s="1">
        <f t="shared" si="27"/>
        <v>94.588040000000007</v>
      </c>
      <c r="O290" s="1">
        <f t="shared" si="28"/>
        <v>22.456560124332171</v>
      </c>
      <c r="P290" s="7">
        <v>110.24034421138936</v>
      </c>
      <c r="Q290" s="1">
        <f t="shared" si="29"/>
        <v>84.572199999999995</v>
      </c>
      <c r="R290" s="1">
        <f t="shared" si="24"/>
        <v>25.668144211389361</v>
      </c>
      <c r="S290" s="1">
        <v>2.3333333333333335</v>
      </c>
      <c r="V290" s="5">
        <v>145.16666666666666</v>
      </c>
      <c r="Y290" s="2">
        <v>1.27</v>
      </c>
      <c r="AB290" s="8" t="s">
        <v>29</v>
      </c>
      <c r="AC290" s="8"/>
      <c r="AD290" s="8"/>
      <c r="AE290" s="8" t="s">
        <v>29</v>
      </c>
    </row>
    <row r="291" spans="1:31" x14ac:dyDescent="0.2">
      <c r="A291">
        <v>27</v>
      </c>
      <c r="B291">
        <v>2</v>
      </c>
      <c r="C291" s="1">
        <v>27.02</v>
      </c>
      <c r="D291" s="1" t="s">
        <v>319</v>
      </c>
      <c r="E291" s="6" t="s">
        <v>80</v>
      </c>
      <c r="F291" s="6">
        <v>1</v>
      </c>
      <c r="G291" s="3">
        <v>10</v>
      </c>
      <c r="H291" s="3">
        <v>100</v>
      </c>
      <c r="I291" s="3">
        <v>107</v>
      </c>
      <c r="J291" s="1">
        <v>123.70844073592669</v>
      </c>
      <c r="K291" s="1">
        <f t="shared" si="25"/>
        <v>100.16589999999999</v>
      </c>
      <c r="L291" s="1">
        <f t="shared" si="26"/>
        <v>23.542540735926693</v>
      </c>
      <c r="M291" s="7">
        <v>97.903998513095985</v>
      </c>
      <c r="N291" s="1">
        <f t="shared" si="27"/>
        <v>94.588040000000007</v>
      </c>
      <c r="O291" s="1">
        <f t="shared" si="28"/>
        <v>3.3159585130959783</v>
      </c>
      <c r="P291" s="7">
        <v>94.222767712560938</v>
      </c>
      <c r="Q291" s="1">
        <f t="shared" si="29"/>
        <v>84.572199999999995</v>
      </c>
      <c r="R291" s="1">
        <f t="shared" si="24"/>
        <v>9.6505677125609424</v>
      </c>
      <c r="S291" s="1">
        <v>2.6666666666666665</v>
      </c>
      <c r="V291" s="5">
        <v>88.833333333333329</v>
      </c>
      <c r="Y291" s="2">
        <v>1.36</v>
      </c>
      <c r="AB291" s="8" t="s">
        <v>29</v>
      </c>
      <c r="AC291" s="8"/>
      <c r="AD291" s="8"/>
      <c r="AE291" s="8" t="s">
        <v>29</v>
      </c>
    </row>
    <row r="292" spans="1:31" x14ac:dyDescent="0.2">
      <c r="A292">
        <v>27</v>
      </c>
      <c r="B292">
        <v>3</v>
      </c>
      <c r="C292" s="1">
        <v>27.03</v>
      </c>
      <c r="D292" s="1" t="s">
        <v>315</v>
      </c>
      <c r="E292" s="9" t="s">
        <v>9</v>
      </c>
      <c r="F292" s="6">
        <v>1</v>
      </c>
      <c r="G292" s="3">
        <v>15</v>
      </c>
      <c r="H292" s="3">
        <v>135</v>
      </c>
      <c r="I292" s="3">
        <v>135</v>
      </c>
      <c r="J292" s="1">
        <v>97.227760962229922</v>
      </c>
      <c r="K292" s="1">
        <f t="shared" si="25"/>
        <v>100.16589999999999</v>
      </c>
      <c r="L292" s="1">
        <f t="shared" si="26"/>
        <v>-2.9381390377700711</v>
      </c>
      <c r="M292" s="7">
        <v>100.60650559269934</v>
      </c>
      <c r="N292" s="1">
        <f t="shared" si="27"/>
        <v>94.588040000000007</v>
      </c>
      <c r="O292" s="1">
        <f t="shared" si="28"/>
        <v>6.0184655926993287</v>
      </c>
      <c r="P292" s="7">
        <v>91.026353526068803</v>
      </c>
      <c r="Q292" s="1">
        <f t="shared" si="29"/>
        <v>84.572199999999995</v>
      </c>
      <c r="R292" s="1">
        <f t="shared" si="24"/>
        <v>6.4541535260688079</v>
      </c>
      <c r="S292" s="1">
        <v>5.333333333333333</v>
      </c>
      <c r="V292" s="5">
        <v>234.5</v>
      </c>
      <c r="Y292" s="2">
        <v>1.75</v>
      </c>
      <c r="AB292" s="8">
        <v>0.96666666666666679</v>
      </c>
      <c r="AC292" s="8"/>
      <c r="AD292" s="8"/>
      <c r="AE292">
        <v>2.12</v>
      </c>
    </row>
    <row r="293" spans="1:31" x14ac:dyDescent="0.2">
      <c r="A293">
        <v>27</v>
      </c>
      <c r="B293">
        <v>4</v>
      </c>
      <c r="C293" s="1">
        <v>27.04</v>
      </c>
      <c r="D293" s="1" t="s">
        <v>319</v>
      </c>
      <c r="E293" s="6" t="s">
        <v>91</v>
      </c>
      <c r="F293" s="6">
        <v>1</v>
      </c>
      <c r="G293" s="3">
        <v>10</v>
      </c>
      <c r="H293" s="3">
        <v>85</v>
      </c>
      <c r="I293" s="3">
        <v>92</v>
      </c>
      <c r="J293" s="1">
        <v>107.26712860663594</v>
      </c>
      <c r="K293" s="1">
        <f t="shared" si="25"/>
        <v>100.16589999999999</v>
      </c>
      <c r="L293" s="1">
        <f t="shared" si="26"/>
        <v>7.1012286066359422</v>
      </c>
      <c r="M293" s="7">
        <v>112.98581345871253</v>
      </c>
      <c r="N293" s="1">
        <f t="shared" si="27"/>
        <v>94.588040000000007</v>
      </c>
      <c r="O293" s="1">
        <f t="shared" si="28"/>
        <v>18.397773458712521</v>
      </c>
      <c r="P293" s="7">
        <v>103.61613293285465</v>
      </c>
      <c r="Q293" s="1">
        <f t="shared" si="29"/>
        <v>84.572199999999995</v>
      </c>
      <c r="R293" s="1">
        <f t="shared" si="24"/>
        <v>19.043932932854659</v>
      </c>
      <c r="S293" s="1">
        <v>1.6666666666666667</v>
      </c>
      <c r="V293" s="5">
        <v>146.83333333333334</v>
      </c>
      <c r="Y293" s="2">
        <v>1.53</v>
      </c>
      <c r="AB293" s="8" t="s">
        <v>29</v>
      </c>
      <c r="AC293" s="8"/>
      <c r="AD293" s="8"/>
      <c r="AE293" s="8" t="s">
        <v>29</v>
      </c>
    </row>
    <row r="294" spans="1:31" s="16" customFormat="1" x14ac:dyDescent="0.2">
      <c r="A294" s="16">
        <v>27</v>
      </c>
      <c r="B294" s="16">
        <v>5</v>
      </c>
      <c r="C294" s="17">
        <v>27.05</v>
      </c>
      <c r="D294" s="17" t="s">
        <v>316</v>
      </c>
      <c r="E294" s="18" t="s">
        <v>11</v>
      </c>
      <c r="F294" s="18">
        <v>1</v>
      </c>
      <c r="G294" s="19">
        <v>15</v>
      </c>
      <c r="H294" s="19">
        <v>58</v>
      </c>
      <c r="I294" s="19">
        <v>65</v>
      </c>
      <c r="J294" s="17">
        <v>85.201767011719838</v>
      </c>
      <c r="K294" s="17">
        <f t="shared" si="25"/>
        <v>100.16589999999999</v>
      </c>
      <c r="L294" s="17">
        <f t="shared" si="26"/>
        <v>-14.964132988280156</v>
      </c>
      <c r="M294" s="20" t="s">
        <v>29</v>
      </c>
      <c r="N294" s="1">
        <f t="shared" si="27"/>
        <v>94.588040000000007</v>
      </c>
      <c r="O294" s="7" t="s">
        <v>29</v>
      </c>
      <c r="P294" s="20" t="s">
        <v>29</v>
      </c>
      <c r="Q294" s="1">
        <f t="shared" si="29"/>
        <v>84.572199999999995</v>
      </c>
      <c r="R294" s="7" t="s">
        <v>29</v>
      </c>
      <c r="S294" s="17">
        <v>0.66666666666666663</v>
      </c>
      <c r="T294" s="17"/>
      <c r="U294" s="17"/>
      <c r="V294" s="21">
        <v>181</v>
      </c>
      <c r="W294" s="17"/>
      <c r="X294" s="17"/>
      <c r="Y294" s="22">
        <v>0.68</v>
      </c>
      <c r="Z294" s="22"/>
      <c r="AA294" s="22"/>
      <c r="AB294" s="23">
        <v>135.20000000000002</v>
      </c>
      <c r="AC294" s="23"/>
      <c r="AD294" s="23"/>
      <c r="AE294" s="16">
        <v>1.54</v>
      </c>
    </row>
    <row r="295" spans="1:31" x14ac:dyDescent="0.2">
      <c r="A295">
        <v>27</v>
      </c>
      <c r="B295">
        <v>6</v>
      </c>
      <c r="C295" s="1">
        <v>27.06</v>
      </c>
      <c r="D295" s="1" t="s">
        <v>319</v>
      </c>
      <c r="E295" s="6" t="s">
        <v>24</v>
      </c>
      <c r="F295" s="9">
        <v>1</v>
      </c>
      <c r="G295" s="3">
        <v>10</v>
      </c>
      <c r="H295" s="3">
        <v>80</v>
      </c>
      <c r="I295" s="3">
        <v>85</v>
      </c>
      <c r="J295" s="1">
        <v>144.99368080200367</v>
      </c>
      <c r="K295" s="1">
        <f t="shared" si="25"/>
        <v>100.16589999999999</v>
      </c>
      <c r="L295" s="1">
        <f t="shared" si="26"/>
        <v>44.827780802003673</v>
      </c>
      <c r="M295" s="7">
        <v>121.48240155815405</v>
      </c>
      <c r="N295" s="1">
        <f t="shared" si="27"/>
        <v>94.588040000000007</v>
      </c>
      <c r="O295" s="1">
        <f t="shared" si="28"/>
        <v>26.894361558154046</v>
      </c>
      <c r="P295" s="7">
        <v>108.42233352687772</v>
      </c>
      <c r="Q295" s="1">
        <f t="shared" si="29"/>
        <v>84.572199999999995</v>
      </c>
      <c r="R295" s="1">
        <f t="shared" si="24"/>
        <v>23.850133526877727</v>
      </c>
      <c r="S295" s="1">
        <v>4</v>
      </c>
      <c r="V295" s="5">
        <v>256</v>
      </c>
      <c r="Y295" s="2">
        <v>1.47</v>
      </c>
      <c r="AB295" s="8">
        <v>1.915</v>
      </c>
      <c r="AC295" s="8"/>
      <c r="AD295" s="8"/>
      <c r="AE295">
        <v>2.73</v>
      </c>
    </row>
    <row r="296" spans="1:31" x14ac:dyDescent="0.2">
      <c r="A296">
        <v>27</v>
      </c>
      <c r="B296">
        <v>7</v>
      </c>
      <c r="C296" s="1">
        <v>27.07</v>
      </c>
      <c r="D296" s="1" t="s">
        <v>315</v>
      </c>
      <c r="E296" s="9" t="s">
        <v>9</v>
      </c>
      <c r="F296" s="6">
        <v>2</v>
      </c>
      <c r="G296" s="3">
        <v>13</v>
      </c>
      <c r="H296" s="3">
        <v>128</v>
      </c>
      <c r="I296" s="3">
        <v>135</v>
      </c>
      <c r="J296" s="1">
        <v>100.02197087719162</v>
      </c>
      <c r="K296" s="1">
        <f t="shared" si="25"/>
        <v>100.16589999999999</v>
      </c>
      <c r="L296" s="1">
        <f t="shared" si="26"/>
        <v>-0.14392912280837322</v>
      </c>
      <c r="M296" s="7">
        <v>91.573820796850356</v>
      </c>
      <c r="N296" s="1">
        <f t="shared" si="27"/>
        <v>94.588040000000007</v>
      </c>
      <c r="O296" s="1">
        <f t="shared" si="28"/>
        <v>-3.0142192031496506</v>
      </c>
      <c r="P296" s="7">
        <v>87.774737016077367</v>
      </c>
      <c r="Q296" s="1">
        <f t="shared" si="29"/>
        <v>84.572199999999995</v>
      </c>
      <c r="R296" s="1">
        <f t="shared" si="24"/>
        <v>3.2025370160773718</v>
      </c>
      <c r="S296" s="1">
        <v>4.666666666666667</v>
      </c>
      <c r="V296" s="5">
        <v>255.5</v>
      </c>
      <c r="Y296" s="2">
        <v>1.29</v>
      </c>
      <c r="AB296" s="8">
        <v>0.63333333333333341</v>
      </c>
      <c r="AC296" s="8"/>
      <c r="AD296" s="8"/>
      <c r="AE296">
        <v>2.39</v>
      </c>
    </row>
    <row r="297" spans="1:31" x14ac:dyDescent="0.2">
      <c r="A297">
        <v>27</v>
      </c>
      <c r="B297">
        <v>8</v>
      </c>
      <c r="C297" s="1">
        <v>27.08</v>
      </c>
      <c r="D297" s="1" t="s">
        <v>320</v>
      </c>
      <c r="E297" s="6" t="s">
        <v>17</v>
      </c>
      <c r="F297" s="6">
        <v>2</v>
      </c>
      <c r="G297" s="3">
        <v>10</v>
      </c>
      <c r="H297" s="3">
        <v>85</v>
      </c>
      <c r="I297" s="3">
        <v>92</v>
      </c>
      <c r="J297" s="1">
        <v>133.12651861716407</v>
      </c>
      <c r="K297" s="1">
        <f t="shared" si="25"/>
        <v>100.16589999999999</v>
      </c>
      <c r="L297" s="1">
        <f t="shared" si="26"/>
        <v>32.960618617164073</v>
      </c>
      <c r="M297" s="7">
        <v>116.96372696956871</v>
      </c>
      <c r="N297" s="1">
        <f t="shared" si="27"/>
        <v>94.588040000000007</v>
      </c>
      <c r="O297" s="1">
        <f t="shared" si="28"/>
        <v>22.375686969568704</v>
      </c>
      <c r="P297" s="7">
        <v>107.27781876924632</v>
      </c>
      <c r="Q297" s="1">
        <f t="shared" si="29"/>
        <v>84.572199999999995</v>
      </c>
      <c r="R297" s="1">
        <f t="shared" si="24"/>
        <v>22.705618769246328</v>
      </c>
      <c r="S297" s="1">
        <v>3.3333333333333335</v>
      </c>
      <c r="V297" s="5">
        <v>220</v>
      </c>
      <c r="Y297" s="2">
        <v>1.43</v>
      </c>
      <c r="AB297" s="8" t="s">
        <v>29</v>
      </c>
      <c r="AC297" s="8"/>
      <c r="AD297" s="8"/>
      <c r="AE297" s="8" t="s">
        <v>29</v>
      </c>
    </row>
    <row r="298" spans="1:31" x14ac:dyDescent="0.2">
      <c r="A298">
        <v>27</v>
      </c>
      <c r="B298">
        <v>9</v>
      </c>
      <c r="C298" s="1">
        <v>27.09</v>
      </c>
      <c r="D298" s="1" t="s">
        <v>320</v>
      </c>
      <c r="E298" s="6" t="s">
        <v>25</v>
      </c>
      <c r="F298" s="6">
        <v>2</v>
      </c>
      <c r="G298" s="3">
        <v>12</v>
      </c>
      <c r="H298" s="3">
        <v>80</v>
      </c>
      <c r="I298" s="3">
        <v>85</v>
      </c>
      <c r="J298" s="1">
        <v>123.42734386047489</v>
      </c>
      <c r="K298" s="1">
        <f t="shared" si="25"/>
        <v>100.16589999999999</v>
      </c>
      <c r="L298" s="1">
        <f t="shared" si="26"/>
        <v>23.261443860474898</v>
      </c>
      <c r="M298" s="7">
        <v>108.16906261670022</v>
      </c>
      <c r="N298" s="1">
        <f t="shared" si="27"/>
        <v>94.588040000000007</v>
      </c>
      <c r="O298" s="1">
        <f t="shared" si="28"/>
        <v>13.58102261670021</v>
      </c>
      <c r="P298" s="7">
        <v>98.923326759703357</v>
      </c>
      <c r="Q298" s="1">
        <f t="shared" si="29"/>
        <v>84.572199999999995</v>
      </c>
      <c r="R298" s="1">
        <f t="shared" si="24"/>
        <v>14.351126759703362</v>
      </c>
      <c r="S298" s="1">
        <v>4.666666666666667</v>
      </c>
      <c r="V298" s="5">
        <v>199</v>
      </c>
      <c r="Y298" s="2">
        <v>1.0900000000000001</v>
      </c>
      <c r="AB298" s="8" t="s">
        <v>29</v>
      </c>
      <c r="AC298" s="8"/>
      <c r="AD298" s="8"/>
      <c r="AE298" s="8" t="s">
        <v>29</v>
      </c>
    </row>
    <row r="299" spans="1:31" x14ac:dyDescent="0.2">
      <c r="A299">
        <v>27</v>
      </c>
      <c r="B299">
        <v>10</v>
      </c>
      <c r="C299" s="1">
        <v>27.1</v>
      </c>
      <c r="D299" s="1" t="s">
        <v>320</v>
      </c>
      <c r="E299" s="6" t="s">
        <v>33</v>
      </c>
      <c r="F299" s="6">
        <v>2</v>
      </c>
      <c r="G299" s="3">
        <v>9</v>
      </c>
      <c r="H299" s="3">
        <v>80</v>
      </c>
      <c r="I299" s="3">
        <v>85</v>
      </c>
      <c r="J299" s="1">
        <v>126.42166523783042</v>
      </c>
      <c r="K299" s="1">
        <f t="shared" si="25"/>
        <v>100.16589999999999</v>
      </c>
      <c r="L299" s="1">
        <f t="shared" si="26"/>
        <v>26.255765237830431</v>
      </c>
      <c r="M299" s="7">
        <v>100.7954279104476</v>
      </c>
      <c r="N299" s="1">
        <f t="shared" si="27"/>
        <v>94.588040000000007</v>
      </c>
      <c r="O299" s="1">
        <f t="shared" si="28"/>
        <v>6.2073879104475935</v>
      </c>
      <c r="P299" s="7">
        <v>86.541140513663692</v>
      </c>
      <c r="Q299" s="1">
        <f t="shared" si="29"/>
        <v>84.572199999999995</v>
      </c>
      <c r="R299" s="1">
        <f t="shared" si="24"/>
        <v>1.9689405136636964</v>
      </c>
      <c r="S299" s="1">
        <v>4</v>
      </c>
      <c r="V299" s="5">
        <v>246.83333333333334</v>
      </c>
      <c r="Y299" s="2">
        <v>1.01</v>
      </c>
      <c r="AB299" s="8">
        <v>28.899999999999995</v>
      </c>
      <c r="AC299" s="8"/>
      <c r="AD299" s="8"/>
      <c r="AE299">
        <v>2.2599999999999998</v>
      </c>
    </row>
    <row r="300" spans="1:31" x14ac:dyDescent="0.2">
      <c r="A300">
        <v>27</v>
      </c>
      <c r="B300">
        <v>11</v>
      </c>
      <c r="C300" s="1">
        <v>27.11</v>
      </c>
      <c r="D300" s="1" t="s">
        <v>320</v>
      </c>
      <c r="E300" s="6" t="s">
        <v>39</v>
      </c>
      <c r="F300" s="6">
        <v>2</v>
      </c>
      <c r="G300" s="3">
        <v>11</v>
      </c>
      <c r="H300" s="3">
        <v>80</v>
      </c>
      <c r="I300" s="3">
        <v>85</v>
      </c>
      <c r="J300" s="1">
        <v>115.64264998667734</v>
      </c>
      <c r="K300" s="1">
        <f t="shared" si="25"/>
        <v>100.16589999999999</v>
      </c>
      <c r="L300" s="1">
        <f t="shared" si="26"/>
        <v>15.476749986677348</v>
      </c>
      <c r="M300" s="7">
        <v>107.4156127264376</v>
      </c>
      <c r="N300" s="1">
        <f t="shared" si="27"/>
        <v>94.588040000000007</v>
      </c>
      <c r="O300" s="1">
        <f t="shared" si="28"/>
        <v>12.827572726437594</v>
      </c>
      <c r="P300" s="7">
        <v>99.791149539712279</v>
      </c>
      <c r="Q300" s="1">
        <f t="shared" si="29"/>
        <v>84.572199999999995</v>
      </c>
      <c r="R300" s="1">
        <f t="shared" si="24"/>
        <v>15.218949539712284</v>
      </c>
      <c r="S300" s="1">
        <v>2.3333333333333335</v>
      </c>
      <c r="V300" s="5">
        <v>237.83333333333334</v>
      </c>
      <c r="Y300" s="2">
        <v>1.1299999999999999</v>
      </c>
      <c r="AB300" s="8" t="s">
        <v>29</v>
      </c>
      <c r="AC300" s="8"/>
      <c r="AD300" s="8"/>
      <c r="AE300" s="8" t="s">
        <v>29</v>
      </c>
    </row>
    <row r="301" spans="1:31" s="16" customFormat="1" x14ac:dyDescent="0.2">
      <c r="A301" s="16">
        <v>27</v>
      </c>
      <c r="B301" s="16">
        <v>12</v>
      </c>
      <c r="C301" s="17">
        <v>27.12</v>
      </c>
      <c r="D301" s="17" t="s">
        <v>316</v>
      </c>
      <c r="E301" s="18" t="s">
        <v>11</v>
      </c>
      <c r="F301" s="18">
        <v>2</v>
      </c>
      <c r="G301" s="19">
        <v>14</v>
      </c>
      <c r="H301" s="19">
        <v>58</v>
      </c>
      <c r="I301" s="19">
        <v>65</v>
      </c>
      <c r="J301" s="17">
        <v>111.83265374038976</v>
      </c>
      <c r="K301" s="17">
        <f t="shared" si="25"/>
        <v>100.16589999999999</v>
      </c>
      <c r="L301" s="17">
        <f t="shared" si="26"/>
        <v>11.666753740389765</v>
      </c>
      <c r="M301" s="20" t="s">
        <v>29</v>
      </c>
      <c r="N301" s="1">
        <f t="shared" si="27"/>
        <v>94.588040000000007</v>
      </c>
      <c r="O301" s="7" t="s">
        <v>29</v>
      </c>
      <c r="P301" s="20" t="s">
        <v>29</v>
      </c>
      <c r="Q301" s="1">
        <f t="shared" si="29"/>
        <v>84.572199999999995</v>
      </c>
      <c r="R301" s="7" t="s">
        <v>29</v>
      </c>
      <c r="S301" s="17">
        <v>1</v>
      </c>
      <c r="T301" s="17"/>
      <c r="U301" s="17"/>
      <c r="V301" s="21">
        <v>239.16666666666666</v>
      </c>
      <c r="W301" s="17"/>
      <c r="X301" s="17"/>
      <c r="Y301" s="22">
        <v>0.54</v>
      </c>
      <c r="Z301" s="22"/>
      <c r="AA301" s="22"/>
      <c r="AB301" s="23">
        <v>155.23333333333335</v>
      </c>
      <c r="AC301" s="23"/>
      <c r="AD301" s="23"/>
      <c r="AE301" s="16">
        <v>1.53</v>
      </c>
    </row>
    <row r="302" spans="1:31" x14ac:dyDescent="0.2">
      <c r="A302">
        <v>28</v>
      </c>
      <c r="B302">
        <v>1</v>
      </c>
      <c r="C302" s="1">
        <v>28.01</v>
      </c>
      <c r="D302" s="1" t="s">
        <v>319</v>
      </c>
      <c r="E302" s="6" t="s">
        <v>103</v>
      </c>
      <c r="F302" s="6">
        <v>1</v>
      </c>
      <c r="G302" s="3">
        <v>13</v>
      </c>
      <c r="H302" s="3">
        <v>85</v>
      </c>
      <c r="I302" s="3">
        <v>85</v>
      </c>
      <c r="J302" s="1">
        <v>86.199792416625044</v>
      </c>
      <c r="K302" s="1">
        <f t="shared" si="25"/>
        <v>99.066100000000006</v>
      </c>
      <c r="L302" s="1">
        <f t="shared" si="26"/>
        <v>-12.866307583374962</v>
      </c>
      <c r="M302" s="7">
        <v>82.85137246521181</v>
      </c>
      <c r="N302" s="1">
        <f t="shared" si="27"/>
        <v>93.786300000000011</v>
      </c>
      <c r="O302" s="1">
        <f t="shared" si="28"/>
        <v>-10.934927534788201</v>
      </c>
      <c r="P302" s="7">
        <v>76.137642216165773</v>
      </c>
      <c r="Q302" s="1">
        <f t="shared" si="29"/>
        <v>83.736599999999996</v>
      </c>
      <c r="R302" s="1">
        <f t="shared" si="24"/>
        <v>-7.5989577838342228</v>
      </c>
      <c r="S302" s="1">
        <v>1</v>
      </c>
      <c r="V302" s="5">
        <v>156</v>
      </c>
      <c r="Y302" s="2">
        <v>1.42</v>
      </c>
      <c r="AB302" s="8">
        <v>2.1666666666666665</v>
      </c>
      <c r="AC302" s="8"/>
      <c r="AD302" s="8"/>
      <c r="AE302">
        <v>2.42</v>
      </c>
    </row>
    <row r="303" spans="1:31" x14ac:dyDescent="0.2">
      <c r="A303">
        <v>28</v>
      </c>
      <c r="B303">
        <v>2</v>
      </c>
      <c r="C303" s="1">
        <v>28.02</v>
      </c>
      <c r="D303" s="1" t="s">
        <v>319</v>
      </c>
      <c r="E303" s="6" t="s">
        <v>108</v>
      </c>
      <c r="F303" s="6">
        <v>1</v>
      </c>
      <c r="G303" s="3">
        <v>7</v>
      </c>
      <c r="H303" s="3">
        <v>85</v>
      </c>
      <c r="I303" s="3">
        <v>85</v>
      </c>
      <c r="J303" s="1">
        <v>80.03169960258694</v>
      </c>
      <c r="K303" s="1">
        <f t="shared" si="25"/>
        <v>99.066100000000006</v>
      </c>
      <c r="L303" s="1">
        <f t="shared" si="26"/>
        <v>-19.034400397413066</v>
      </c>
      <c r="M303" s="7">
        <v>88.691107657572815</v>
      </c>
      <c r="N303" s="1">
        <f t="shared" si="27"/>
        <v>93.786300000000011</v>
      </c>
      <c r="O303" s="1">
        <f t="shared" si="28"/>
        <v>-5.0951923424271968</v>
      </c>
      <c r="P303" s="7">
        <v>71.170484928751605</v>
      </c>
      <c r="Q303" s="1">
        <f t="shared" si="29"/>
        <v>83.736599999999996</v>
      </c>
      <c r="R303" s="1">
        <f t="shared" si="24"/>
        <v>-12.56611507124839</v>
      </c>
      <c r="S303" s="1">
        <v>1.6666666666666667</v>
      </c>
      <c r="V303" s="5">
        <v>140.83333333333334</v>
      </c>
      <c r="Y303" s="2">
        <v>1.7</v>
      </c>
      <c r="AB303" s="8" t="s">
        <v>29</v>
      </c>
      <c r="AC303" s="8"/>
      <c r="AD303" s="8"/>
      <c r="AE303" s="8" t="s">
        <v>29</v>
      </c>
    </row>
    <row r="304" spans="1:31" x14ac:dyDescent="0.2">
      <c r="A304">
        <v>28</v>
      </c>
      <c r="B304">
        <v>3</v>
      </c>
      <c r="C304" s="1">
        <v>28.03</v>
      </c>
      <c r="D304" s="1" t="s">
        <v>319</v>
      </c>
      <c r="E304" s="6" t="s">
        <v>112</v>
      </c>
      <c r="F304" s="6">
        <v>1</v>
      </c>
      <c r="G304" s="3">
        <v>13</v>
      </c>
      <c r="H304" s="3">
        <v>80</v>
      </c>
      <c r="I304" s="3">
        <v>80</v>
      </c>
      <c r="J304" s="1">
        <v>70.815641149456667</v>
      </c>
      <c r="K304" s="1">
        <f t="shared" si="25"/>
        <v>99.066100000000006</v>
      </c>
      <c r="L304" s="1">
        <f t="shared" si="26"/>
        <v>-28.250458850543339</v>
      </c>
      <c r="M304" s="7">
        <v>64.62437210902911</v>
      </c>
      <c r="N304" s="1">
        <f t="shared" si="27"/>
        <v>93.786300000000011</v>
      </c>
      <c r="O304" s="1">
        <f t="shared" si="28"/>
        <v>-29.161927890970901</v>
      </c>
      <c r="P304" s="7">
        <v>64.908787924086482</v>
      </c>
      <c r="Q304" s="1">
        <f t="shared" si="29"/>
        <v>83.736599999999996</v>
      </c>
      <c r="R304" s="1">
        <f t="shared" si="24"/>
        <v>-18.827812075913513</v>
      </c>
      <c r="S304" s="1">
        <f>6/3</f>
        <v>2</v>
      </c>
      <c r="V304" s="5">
        <v>147.33333333333334</v>
      </c>
      <c r="Y304" s="2">
        <v>1.49</v>
      </c>
      <c r="AB304" s="8">
        <v>23.733333333333331</v>
      </c>
      <c r="AC304" s="8"/>
      <c r="AD304" s="8"/>
      <c r="AE304">
        <v>2.31</v>
      </c>
    </row>
    <row r="305" spans="1:31" x14ac:dyDescent="0.2">
      <c r="A305">
        <v>28</v>
      </c>
      <c r="B305">
        <v>4</v>
      </c>
      <c r="C305" s="1">
        <v>28.04</v>
      </c>
      <c r="D305" s="1" t="s">
        <v>319</v>
      </c>
      <c r="E305" s="6" t="s">
        <v>118</v>
      </c>
      <c r="F305" s="6">
        <v>1</v>
      </c>
      <c r="G305" s="11">
        <v>12</v>
      </c>
      <c r="H305" s="3">
        <v>73</v>
      </c>
      <c r="I305" s="3">
        <v>73</v>
      </c>
      <c r="J305" s="1">
        <v>80.2781797915288</v>
      </c>
      <c r="K305" s="1">
        <f t="shared" si="25"/>
        <v>99.066100000000006</v>
      </c>
      <c r="L305" s="1">
        <f t="shared" si="26"/>
        <v>-18.787920208471206</v>
      </c>
      <c r="M305" s="7">
        <v>68.102719196792108</v>
      </c>
      <c r="N305" s="1">
        <f t="shared" si="27"/>
        <v>93.786300000000011</v>
      </c>
      <c r="O305" s="1">
        <f t="shared" si="28"/>
        <v>-25.683580803207903</v>
      </c>
      <c r="P305" s="7">
        <v>64.071059956898424</v>
      </c>
      <c r="Q305" s="1">
        <f t="shared" si="29"/>
        <v>83.736599999999996</v>
      </c>
      <c r="R305" s="1">
        <f t="shared" si="24"/>
        <v>-19.665540043101572</v>
      </c>
      <c r="S305" s="1">
        <v>0.33333333333333331</v>
      </c>
      <c r="V305" s="5">
        <v>132.66666666666666</v>
      </c>
      <c r="Y305" s="2">
        <v>1.28</v>
      </c>
      <c r="AB305" s="8">
        <v>37.6</v>
      </c>
      <c r="AC305" s="8"/>
      <c r="AD305" s="8"/>
      <c r="AE305">
        <v>2.21</v>
      </c>
    </row>
    <row r="306" spans="1:31" x14ac:dyDescent="0.2">
      <c r="A306">
        <v>28</v>
      </c>
      <c r="B306">
        <v>5</v>
      </c>
      <c r="C306" s="1">
        <v>28.05</v>
      </c>
      <c r="D306" s="1" t="s">
        <v>319</v>
      </c>
      <c r="E306" s="6" t="s">
        <v>124</v>
      </c>
      <c r="F306" s="6">
        <v>1</v>
      </c>
      <c r="G306" s="11">
        <v>12</v>
      </c>
      <c r="H306" s="3">
        <v>80</v>
      </c>
      <c r="I306" s="3">
        <v>85</v>
      </c>
      <c r="J306" s="1">
        <v>82.44955208766379</v>
      </c>
      <c r="K306" s="1">
        <f t="shared" si="25"/>
        <v>99.066100000000006</v>
      </c>
      <c r="L306" s="1">
        <f t="shared" si="26"/>
        <v>-16.616547912336216</v>
      </c>
      <c r="M306" s="7">
        <v>73.885296432295064</v>
      </c>
      <c r="N306" s="1">
        <f t="shared" si="27"/>
        <v>93.786300000000011</v>
      </c>
      <c r="O306" s="1">
        <f t="shared" si="28"/>
        <v>-19.901003567704947</v>
      </c>
      <c r="P306" s="7">
        <v>80.430265878999336</v>
      </c>
      <c r="Q306" s="1">
        <f t="shared" si="29"/>
        <v>83.736599999999996</v>
      </c>
      <c r="R306" s="1">
        <f t="shared" si="24"/>
        <v>-3.3063341210006598</v>
      </c>
      <c r="S306" s="1">
        <v>2</v>
      </c>
      <c r="V306" s="5">
        <v>142.33333333333334</v>
      </c>
      <c r="Y306" s="2">
        <v>1.59</v>
      </c>
      <c r="AB306" s="8">
        <v>12.133333333333333</v>
      </c>
      <c r="AC306" s="8"/>
      <c r="AD306" s="8"/>
      <c r="AE306">
        <v>2.2400000000000002</v>
      </c>
    </row>
    <row r="307" spans="1:31" s="16" customFormat="1" x14ac:dyDescent="0.2">
      <c r="A307" s="16">
        <v>28</v>
      </c>
      <c r="B307" s="16">
        <v>6</v>
      </c>
      <c r="C307" s="17">
        <v>28.06</v>
      </c>
      <c r="D307" s="17" t="s">
        <v>316</v>
      </c>
      <c r="E307" s="18" t="s">
        <v>11</v>
      </c>
      <c r="F307" s="18">
        <v>1</v>
      </c>
      <c r="G307" s="32">
        <v>14</v>
      </c>
      <c r="H307" s="19">
        <v>58</v>
      </c>
      <c r="I307" s="19">
        <v>65</v>
      </c>
      <c r="J307" s="17">
        <v>55.684685875924615</v>
      </c>
      <c r="K307" s="17">
        <f t="shared" si="25"/>
        <v>99.066100000000006</v>
      </c>
      <c r="L307" s="17">
        <f t="shared" si="26"/>
        <v>-43.381414124075391</v>
      </c>
      <c r="M307" s="20" t="s">
        <v>29</v>
      </c>
      <c r="N307" s="1">
        <f t="shared" si="27"/>
        <v>93.786300000000011</v>
      </c>
      <c r="O307" s="7" t="s">
        <v>29</v>
      </c>
      <c r="P307" s="20" t="s">
        <v>29</v>
      </c>
      <c r="Q307" s="1">
        <f t="shared" si="29"/>
        <v>83.736599999999996</v>
      </c>
      <c r="R307" s="7" t="s">
        <v>29</v>
      </c>
      <c r="S307" s="17">
        <v>1</v>
      </c>
      <c r="T307" s="17"/>
      <c r="U307" s="17"/>
      <c r="V307" s="21">
        <v>194.5</v>
      </c>
      <c r="W307" s="17"/>
      <c r="X307" s="17"/>
      <c r="Y307" s="22">
        <v>0.7</v>
      </c>
      <c r="Z307" s="22"/>
      <c r="AA307" s="22"/>
      <c r="AB307" s="23">
        <v>209.70000000000002</v>
      </c>
      <c r="AC307" s="23"/>
      <c r="AD307" s="23"/>
      <c r="AE307" s="16">
        <v>1.51</v>
      </c>
    </row>
    <row r="308" spans="1:31" x14ac:dyDescent="0.2">
      <c r="A308">
        <v>28</v>
      </c>
      <c r="B308">
        <v>7</v>
      </c>
      <c r="C308" s="1">
        <v>28.07</v>
      </c>
      <c r="D308" s="1" t="s">
        <v>320</v>
      </c>
      <c r="E308" s="6" t="s">
        <v>49</v>
      </c>
      <c r="F308" s="6">
        <v>2</v>
      </c>
      <c r="G308" s="3">
        <v>10</v>
      </c>
      <c r="H308" s="3">
        <v>85</v>
      </c>
      <c r="I308" s="3">
        <v>85</v>
      </c>
      <c r="J308" s="1">
        <v>83.182845348796718</v>
      </c>
      <c r="K308" s="1">
        <f t="shared" si="25"/>
        <v>99.066100000000006</v>
      </c>
      <c r="L308" s="1">
        <f t="shared" si="26"/>
        <v>-15.883254651203288</v>
      </c>
      <c r="M308" s="7">
        <v>77.813937660291799</v>
      </c>
      <c r="N308" s="1">
        <f t="shared" si="27"/>
        <v>93.786300000000011</v>
      </c>
      <c r="O308" s="1">
        <f t="shared" si="28"/>
        <v>-15.972362339708212</v>
      </c>
      <c r="P308" s="7">
        <v>69.757816765650617</v>
      </c>
      <c r="Q308" s="1">
        <f t="shared" si="29"/>
        <v>83.736599999999996</v>
      </c>
      <c r="R308" s="1">
        <f t="shared" si="24"/>
        <v>-13.978783234349379</v>
      </c>
      <c r="S308" s="1">
        <v>2.3333333333333335</v>
      </c>
      <c r="V308" s="5">
        <v>132.5</v>
      </c>
      <c r="Y308" s="2">
        <v>1.58</v>
      </c>
      <c r="AB308" s="8" t="s">
        <v>29</v>
      </c>
      <c r="AC308" s="8"/>
      <c r="AD308" s="8"/>
      <c r="AE308" s="8" t="s">
        <v>29</v>
      </c>
    </row>
    <row r="309" spans="1:31" x14ac:dyDescent="0.2">
      <c r="A309">
        <v>28</v>
      </c>
      <c r="B309">
        <v>8</v>
      </c>
      <c r="C309" s="1">
        <v>28.08</v>
      </c>
      <c r="D309" s="1" t="s">
        <v>320</v>
      </c>
      <c r="E309" s="6" t="s">
        <v>53</v>
      </c>
      <c r="F309" s="6">
        <v>2</v>
      </c>
      <c r="G309" s="3">
        <v>7</v>
      </c>
      <c r="H309" s="3">
        <v>85</v>
      </c>
      <c r="I309" s="3">
        <v>92</v>
      </c>
      <c r="J309" s="1">
        <v>90.209398397312938</v>
      </c>
      <c r="K309" s="1">
        <f t="shared" si="25"/>
        <v>99.066100000000006</v>
      </c>
      <c r="L309" s="1">
        <f t="shared" si="26"/>
        <v>-8.8567016026870675</v>
      </c>
      <c r="M309" s="7">
        <v>75.874446133339191</v>
      </c>
      <c r="N309" s="1">
        <f t="shared" si="27"/>
        <v>93.786300000000011</v>
      </c>
      <c r="O309" s="1">
        <f t="shared" si="28"/>
        <v>-17.91185386666082</v>
      </c>
      <c r="P309" s="7">
        <v>71.601189043189805</v>
      </c>
      <c r="Q309" s="1">
        <f t="shared" si="29"/>
        <v>83.736599999999996</v>
      </c>
      <c r="R309" s="1">
        <f t="shared" si="24"/>
        <v>-12.13541095681019</v>
      </c>
      <c r="S309" s="1">
        <v>3</v>
      </c>
      <c r="V309" s="5">
        <v>202.16666666666666</v>
      </c>
      <c r="Y309" s="2">
        <v>1.25</v>
      </c>
      <c r="AB309" s="8" t="s">
        <v>29</v>
      </c>
      <c r="AC309" s="8"/>
      <c r="AD309" s="8"/>
      <c r="AE309" s="8" t="s">
        <v>29</v>
      </c>
    </row>
    <row r="310" spans="1:31" x14ac:dyDescent="0.2">
      <c r="A310">
        <v>28</v>
      </c>
      <c r="B310">
        <v>9</v>
      </c>
      <c r="C310" s="1">
        <v>28.09</v>
      </c>
      <c r="D310" s="1" t="s">
        <v>320</v>
      </c>
      <c r="E310" s="6" t="s">
        <v>56</v>
      </c>
      <c r="F310" s="6">
        <v>2</v>
      </c>
      <c r="G310" s="3">
        <v>9</v>
      </c>
      <c r="H310" s="3">
        <v>80</v>
      </c>
      <c r="I310" s="3">
        <v>85</v>
      </c>
      <c r="J310" s="1">
        <v>66.289040546493638</v>
      </c>
      <c r="K310" s="1">
        <f t="shared" si="25"/>
        <v>99.066100000000006</v>
      </c>
      <c r="L310" s="1">
        <f t="shared" si="26"/>
        <v>-32.777059453506368</v>
      </c>
      <c r="M310" s="7">
        <v>63.315297720085418</v>
      </c>
      <c r="N310" s="1">
        <f t="shared" si="27"/>
        <v>93.786300000000011</v>
      </c>
      <c r="O310" s="1">
        <f t="shared" si="28"/>
        <v>-30.471002279914593</v>
      </c>
      <c r="P310" s="7">
        <v>59.267154794679485</v>
      </c>
      <c r="Q310" s="1">
        <f t="shared" si="29"/>
        <v>83.736599999999996</v>
      </c>
      <c r="R310" s="1">
        <f t="shared" si="24"/>
        <v>-24.469445205320511</v>
      </c>
      <c r="S310" s="1">
        <v>2.3333333333333335</v>
      </c>
      <c r="V310" s="5">
        <v>205</v>
      </c>
      <c r="Y310" s="2">
        <v>1.35</v>
      </c>
      <c r="AB310" s="8">
        <v>0.46666666666666679</v>
      </c>
      <c r="AC310" s="8"/>
      <c r="AD310" s="8"/>
      <c r="AE310">
        <v>2.36</v>
      </c>
    </row>
    <row r="311" spans="1:31" x14ac:dyDescent="0.2">
      <c r="A311">
        <v>28</v>
      </c>
      <c r="B311">
        <v>10</v>
      </c>
      <c r="C311" s="1">
        <v>28.1</v>
      </c>
      <c r="D311" s="1" t="s">
        <v>320</v>
      </c>
      <c r="E311" s="6" t="s">
        <v>63</v>
      </c>
      <c r="F311" s="6">
        <v>2</v>
      </c>
      <c r="G311" s="3">
        <v>9</v>
      </c>
      <c r="H311" s="3">
        <v>80</v>
      </c>
      <c r="I311" s="3">
        <v>85</v>
      </c>
      <c r="J311" s="1">
        <v>76.521570532204294</v>
      </c>
      <c r="K311" s="1">
        <f t="shared" si="25"/>
        <v>99.066100000000006</v>
      </c>
      <c r="L311" s="1">
        <f t="shared" si="26"/>
        <v>-22.544529467795712</v>
      </c>
      <c r="M311" s="7">
        <v>90.612134165546905</v>
      </c>
      <c r="N311" s="1">
        <f t="shared" si="27"/>
        <v>93.786300000000011</v>
      </c>
      <c r="O311" s="1">
        <f t="shared" si="28"/>
        <v>-3.1741658344531061</v>
      </c>
      <c r="P311" s="7">
        <v>62.80400952633471</v>
      </c>
      <c r="Q311" s="1">
        <f t="shared" si="29"/>
        <v>83.736599999999996</v>
      </c>
      <c r="R311" s="1">
        <f t="shared" si="24"/>
        <v>-20.932590473665286</v>
      </c>
      <c r="S311" s="1">
        <v>3</v>
      </c>
      <c r="V311" s="5">
        <v>147.33333333333334</v>
      </c>
      <c r="Y311" s="2">
        <v>1.42</v>
      </c>
      <c r="AB311" s="8" t="s">
        <v>29</v>
      </c>
      <c r="AC311" s="8"/>
      <c r="AD311" s="8"/>
      <c r="AE311" s="8" t="s">
        <v>29</v>
      </c>
    </row>
    <row r="312" spans="1:31" x14ac:dyDescent="0.2">
      <c r="A312">
        <v>28</v>
      </c>
      <c r="B312">
        <v>11</v>
      </c>
      <c r="C312" s="1">
        <v>28.11</v>
      </c>
      <c r="D312" s="1" t="s">
        <v>315</v>
      </c>
      <c r="E312" s="9" t="s">
        <v>9</v>
      </c>
      <c r="F312" s="6">
        <v>2</v>
      </c>
      <c r="G312" s="3">
        <v>15</v>
      </c>
      <c r="H312" s="3">
        <v>122</v>
      </c>
      <c r="I312" s="3">
        <v>128</v>
      </c>
      <c r="J312" s="1">
        <v>80.219534267631531</v>
      </c>
      <c r="K312" s="1">
        <f t="shared" si="25"/>
        <v>99.066100000000006</v>
      </c>
      <c r="L312" s="1">
        <f t="shared" si="26"/>
        <v>-18.846565732368475</v>
      </c>
      <c r="M312" s="7">
        <v>79.025080167971083</v>
      </c>
      <c r="N312" s="1">
        <f t="shared" si="27"/>
        <v>93.786300000000011</v>
      </c>
      <c r="O312" s="1">
        <f t="shared" si="28"/>
        <v>-14.761219832028928</v>
      </c>
      <c r="P312" s="7">
        <v>60.417089421743881</v>
      </c>
      <c r="Q312" s="1">
        <f t="shared" si="29"/>
        <v>83.736599999999996</v>
      </c>
      <c r="R312" s="1">
        <f t="shared" si="24"/>
        <v>-23.319510578256114</v>
      </c>
      <c r="S312" s="1">
        <v>6.666666666666667</v>
      </c>
      <c r="V312" s="5">
        <v>355</v>
      </c>
      <c r="Y312" s="2">
        <v>1.0049999999999999</v>
      </c>
      <c r="AB312" s="8" t="s">
        <v>29</v>
      </c>
      <c r="AC312" s="8"/>
      <c r="AD312" s="8"/>
      <c r="AE312" s="8" t="s">
        <v>29</v>
      </c>
    </row>
    <row r="313" spans="1:31" x14ac:dyDescent="0.2">
      <c r="A313">
        <v>28</v>
      </c>
      <c r="B313">
        <v>12</v>
      </c>
      <c r="C313" s="1">
        <v>28.12</v>
      </c>
      <c r="D313" s="1" t="s">
        <v>320</v>
      </c>
      <c r="E313" s="6" t="s">
        <v>68</v>
      </c>
      <c r="F313" s="6">
        <v>2</v>
      </c>
      <c r="G313" s="3">
        <v>13</v>
      </c>
      <c r="H313" s="3">
        <v>80</v>
      </c>
      <c r="I313" s="3">
        <v>85</v>
      </c>
      <c r="J313" s="1">
        <v>67.33761364030336</v>
      </c>
      <c r="K313" s="1">
        <f t="shared" si="25"/>
        <v>99.066100000000006</v>
      </c>
      <c r="L313" s="1">
        <f t="shared" si="26"/>
        <v>-31.728486359696646</v>
      </c>
      <c r="M313" s="7">
        <v>69.081658292408918</v>
      </c>
      <c r="N313" s="1">
        <f t="shared" si="27"/>
        <v>93.786300000000011</v>
      </c>
      <c r="O313" s="1">
        <f t="shared" si="28"/>
        <v>-24.704641707591094</v>
      </c>
      <c r="P313" s="7">
        <v>61.371642669122679</v>
      </c>
      <c r="Q313" s="1">
        <f t="shared" si="29"/>
        <v>83.736599999999996</v>
      </c>
      <c r="R313" s="1">
        <f t="shared" si="24"/>
        <v>-22.364957330877317</v>
      </c>
      <c r="S313" s="1">
        <v>3</v>
      </c>
      <c r="V313" s="5">
        <v>215.66666666666666</v>
      </c>
      <c r="Y313" s="2">
        <v>0.96</v>
      </c>
      <c r="AB313" s="8">
        <v>1.9666666666666668</v>
      </c>
      <c r="AC313" s="8"/>
      <c r="AD313" s="8"/>
      <c r="AE313">
        <v>2.29</v>
      </c>
    </row>
    <row r="314" spans="1:31" x14ac:dyDescent="0.2">
      <c r="A314">
        <v>29</v>
      </c>
      <c r="B314">
        <v>1</v>
      </c>
      <c r="C314" s="1">
        <v>29.01</v>
      </c>
      <c r="D314" s="1" t="s">
        <v>319</v>
      </c>
      <c r="E314" s="6" t="s">
        <v>8</v>
      </c>
      <c r="F314" s="6">
        <v>1</v>
      </c>
      <c r="G314" s="3">
        <v>14</v>
      </c>
      <c r="H314" s="3">
        <v>73</v>
      </c>
      <c r="I314" s="3">
        <v>80</v>
      </c>
      <c r="J314" s="1">
        <v>149.30035859949336</v>
      </c>
      <c r="K314" s="1">
        <f t="shared" si="25"/>
        <v>97.96629999999999</v>
      </c>
      <c r="L314" s="1">
        <f t="shared" si="26"/>
        <v>51.334058599493375</v>
      </c>
      <c r="M314" s="7">
        <v>129.0655190879182</v>
      </c>
      <c r="N314" s="1">
        <f t="shared" si="27"/>
        <v>92.984560000000002</v>
      </c>
      <c r="O314" s="1">
        <f t="shared" si="28"/>
        <v>36.080959087918202</v>
      </c>
      <c r="P314" s="7">
        <v>115.41561470283952</v>
      </c>
      <c r="Q314" s="1">
        <f t="shared" si="29"/>
        <v>82.900999999999996</v>
      </c>
      <c r="R314" s="1">
        <f t="shared" si="24"/>
        <v>32.514614702839523</v>
      </c>
      <c r="S314" s="1">
        <f>8/3</f>
        <v>2.6666666666666665</v>
      </c>
      <c r="V314" s="5">
        <v>169.66666666666666</v>
      </c>
      <c r="Y314" s="2">
        <v>1.42</v>
      </c>
      <c r="AB314" s="8">
        <v>4.0666666666666673</v>
      </c>
      <c r="AC314" s="8"/>
      <c r="AD314" s="8"/>
      <c r="AE314">
        <v>2.21</v>
      </c>
    </row>
    <row r="315" spans="1:31" x14ac:dyDescent="0.2">
      <c r="A315">
        <v>29</v>
      </c>
      <c r="B315">
        <v>2</v>
      </c>
      <c r="C315" s="1">
        <v>29.02</v>
      </c>
      <c r="D315" s="1" t="s">
        <v>319</v>
      </c>
      <c r="E315" s="6" t="s">
        <v>139</v>
      </c>
      <c r="F315" s="6">
        <v>1</v>
      </c>
      <c r="G315" s="3">
        <v>1</v>
      </c>
      <c r="H315" s="3">
        <v>80</v>
      </c>
      <c r="I315" s="3">
        <v>80</v>
      </c>
      <c r="J315" s="1">
        <v>148.96532255959792</v>
      </c>
      <c r="K315" s="1">
        <f t="shared" si="25"/>
        <v>97.96629999999999</v>
      </c>
      <c r="L315" s="1">
        <f t="shared" si="26"/>
        <v>50.999022559597933</v>
      </c>
      <c r="M315" s="7" t="s">
        <v>29</v>
      </c>
      <c r="N315" s="1">
        <f t="shared" si="27"/>
        <v>92.984560000000002</v>
      </c>
      <c r="O315" s="7" t="s">
        <v>29</v>
      </c>
      <c r="P315" s="7">
        <v>131.63016049433045</v>
      </c>
      <c r="Q315" s="1">
        <f t="shared" si="29"/>
        <v>82.900999999999996</v>
      </c>
      <c r="R315" s="1">
        <f t="shared" si="24"/>
        <v>48.729160494330458</v>
      </c>
      <c r="S315" s="1">
        <f>11/2</f>
        <v>5.5</v>
      </c>
      <c r="V315" s="5">
        <v>286.75</v>
      </c>
      <c r="Y315" s="2">
        <v>1.47</v>
      </c>
      <c r="AB315" s="8">
        <v>3.8</v>
      </c>
      <c r="AC315" s="8"/>
      <c r="AD315" s="8"/>
      <c r="AE315">
        <v>2.66</v>
      </c>
    </row>
    <row r="316" spans="1:31" x14ac:dyDescent="0.2">
      <c r="A316">
        <v>29</v>
      </c>
      <c r="B316">
        <v>3</v>
      </c>
      <c r="C316" s="1">
        <v>29.03</v>
      </c>
      <c r="D316" s="1" t="s">
        <v>319</v>
      </c>
      <c r="E316" s="6" t="s">
        <v>143</v>
      </c>
      <c r="F316" s="6">
        <v>1</v>
      </c>
      <c r="G316" s="3">
        <v>14</v>
      </c>
      <c r="H316" s="3">
        <v>80</v>
      </c>
      <c r="I316" s="3">
        <v>80</v>
      </c>
      <c r="J316" s="1">
        <v>120.30090342960395</v>
      </c>
      <c r="K316" s="1">
        <f t="shared" si="25"/>
        <v>97.96629999999999</v>
      </c>
      <c r="L316" s="1">
        <f t="shared" si="26"/>
        <v>22.334603429603959</v>
      </c>
      <c r="M316" s="7">
        <v>114.89071100673883</v>
      </c>
      <c r="N316" s="1">
        <f t="shared" si="27"/>
        <v>92.984560000000002</v>
      </c>
      <c r="O316" s="1">
        <f t="shared" si="28"/>
        <v>21.906151006738824</v>
      </c>
      <c r="P316" s="7">
        <v>89.50034711431401</v>
      </c>
      <c r="Q316" s="1">
        <f t="shared" si="29"/>
        <v>82.900999999999996</v>
      </c>
      <c r="R316" s="1">
        <f t="shared" si="24"/>
        <v>6.5993471143140141</v>
      </c>
      <c r="S316" s="1">
        <f>8/3</f>
        <v>2.6666666666666665</v>
      </c>
      <c r="V316" s="5">
        <v>187.66666666666666</v>
      </c>
      <c r="Y316" s="2">
        <v>1.34</v>
      </c>
      <c r="AB316" s="8">
        <v>6.833333333333333</v>
      </c>
      <c r="AC316" s="8"/>
      <c r="AD316" s="8"/>
      <c r="AE316">
        <v>2.23</v>
      </c>
    </row>
    <row r="317" spans="1:31" x14ac:dyDescent="0.2">
      <c r="A317">
        <v>29</v>
      </c>
      <c r="B317">
        <v>4</v>
      </c>
      <c r="C317" s="1">
        <v>29.04</v>
      </c>
      <c r="D317" s="1" t="s">
        <v>319</v>
      </c>
      <c r="E317" s="6" t="s">
        <v>146</v>
      </c>
      <c r="F317" s="6">
        <v>1</v>
      </c>
      <c r="G317" s="3">
        <v>13</v>
      </c>
      <c r="H317" s="3">
        <v>85</v>
      </c>
      <c r="I317" s="3">
        <v>85</v>
      </c>
      <c r="J317" s="1">
        <v>118.89212015342582</v>
      </c>
      <c r="K317" s="1">
        <f t="shared" si="25"/>
        <v>97.96629999999999</v>
      </c>
      <c r="L317" s="1">
        <f t="shared" si="26"/>
        <v>20.925820153425832</v>
      </c>
      <c r="M317" s="7">
        <v>114.9818054055672</v>
      </c>
      <c r="N317" s="1">
        <f t="shared" si="27"/>
        <v>92.984560000000002</v>
      </c>
      <c r="O317" s="1">
        <f t="shared" si="28"/>
        <v>21.997245405567199</v>
      </c>
      <c r="P317" s="7">
        <v>111.80857951013186</v>
      </c>
      <c r="Q317" s="1">
        <f t="shared" si="29"/>
        <v>82.900999999999996</v>
      </c>
      <c r="R317" s="1">
        <f t="shared" si="24"/>
        <v>28.907579510131868</v>
      </c>
      <c r="S317" s="1">
        <v>3.6666666666666665</v>
      </c>
      <c r="V317" s="5">
        <v>190.16666666666666</v>
      </c>
      <c r="Y317" s="2">
        <v>1.64</v>
      </c>
      <c r="AB317" s="8" t="s">
        <v>29</v>
      </c>
      <c r="AC317" s="8"/>
      <c r="AD317" s="8"/>
      <c r="AE317" s="8" t="s">
        <v>29</v>
      </c>
    </row>
    <row r="318" spans="1:31" x14ac:dyDescent="0.2">
      <c r="A318">
        <v>29</v>
      </c>
      <c r="B318">
        <v>5</v>
      </c>
      <c r="C318" s="1">
        <v>29.05</v>
      </c>
      <c r="D318" s="1" t="s">
        <v>319</v>
      </c>
      <c r="E318" s="6" t="s">
        <v>101</v>
      </c>
      <c r="F318" s="6">
        <v>1</v>
      </c>
      <c r="G318" s="3">
        <v>13</v>
      </c>
      <c r="H318" s="3">
        <v>80</v>
      </c>
      <c r="I318" s="3">
        <v>80</v>
      </c>
      <c r="J318" s="1">
        <v>112.19258538088832</v>
      </c>
      <c r="K318" s="1">
        <f t="shared" si="25"/>
        <v>97.96629999999999</v>
      </c>
      <c r="L318" s="1">
        <f t="shared" si="26"/>
        <v>14.226285380888328</v>
      </c>
      <c r="M318" s="7">
        <v>103.05467050928668</v>
      </c>
      <c r="N318" s="1">
        <f t="shared" si="27"/>
        <v>92.984560000000002</v>
      </c>
      <c r="O318" s="1">
        <f t="shared" si="28"/>
        <v>10.070110509286678</v>
      </c>
      <c r="P318" s="7">
        <v>96.200437222220103</v>
      </c>
      <c r="Q318" s="1">
        <f t="shared" si="29"/>
        <v>82.900999999999996</v>
      </c>
      <c r="R318" s="1">
        <f t="shared" si="24"/>
        <v>13.299437222220106</v>
      </c>
      <c r="S318" s="1">
        <f>6/3</f>
        <v>2</v>
      </c>
      <c r="V318" s="5">
        <v>181</v>
      </c>
      <c r="Y318" s="2">
        <v>1.57</v>
      </c>
      <c r="AB318" s="8">
        <v>10.666666666666666</v>
      </c>
      <c r="AC318" s="8"/>
      <c r="AD318" s="8"/>
      <c r="AE318">
        <v>2.86</v>
      </c>
    </row>
    <row r="319" spans="1:31" x14ac:dyDescent="0.2">
      <c r="A319">
        <v>29</v>
      </c>
      <c r="B319">
        <v>6</v>
      </c>
      <c r="C319" s="1">
        <v>29.06</v>
      </c>
      <c r="D319" s="1" t="s">
        <v>319</v>
      </c>
      <c r="E319" s="6" t="s">
        <v>154</v>
      </c>
      <c r="F319" s="9">
        <v>1</v>
      </c>
      <c r="G319" s="3">
        <v>14</v>
      </c>
      <c r="H319" s="3">
        <v>73</v>
      </c>
      <c r="I319" s="3">
        <v>80</v>
      </c>
      <c r="J319" s="1">
        <v>96.10876833152858</v>
      </c>
      <c r="K319" s="1">
        <f t="shared" si="25"/>
        <v>97.96629999999999</v>
      </c>
      <c r="L319" s="1">
        <f t="shared" si="26"/>
        <v>-1.8575316684714096</v>
      </c>
      <c r="M319" s="7">
        <v>80.021298809785335</v>
      </c>
      <c r="N319" s="1">
        <f t="shared" si="27"/>
        <v>92.984560000000002</v>
      </c>
      <c r="O319" s="1">
        <f t="shared" si="28"/>
        <v>-12.963261190214666</v>
      </c>
      <c r="P319" s="7">
        <v>70.759064262972259</v>
      </c>
      <c r="Q319" s="1">
        <f t="shared" si="29"/>
        <v>82.900999999999996</v>
      </c>
      <c r="R319" s="1">
        <f t="shared" si="24"/>
        <v>-12.141935737027737</v>
      </c>
      <c r="S319" s="1">
        <f>8/3</f>
        <v>2.6666666666666665</v>
      </c>
      <c r="V319" s="5">
        <v>245.66666666666666</v>
      </c>
      <c r="Y319" s="2">
        <v>1.28</v>
      </c>
      <c r="AB319" s="8">
        <v>49.366666666666667</v>
      </c>
      <c r="AC319" s="8"/>
      <c r="AD319" s="8"/>
      <c r="AE319">
        <v>2</v>
      </c>
    </row>
    <row r="320" spans="1:31" x14ac:dyDescent="0.2">
      <c r="A320">
        <v>29</v>
      </c>
      <c r="B320">
        <v>7</v>
      </c>
      <c r="C320" s="1">
        <v>29.07</v>
      </c>
      <c r="D320" s="1" t="s">
        <v>320</v>
      </c>
      <c r="E320" s="6" t="s">
        <v>72</v>
      </c>
      <c r="F320" s="6">
        <v>2</v>
      </c>
      <c r="G320" s="3">
        <v>12</v>
      </c>
      <c r="H320" s="3">
        <v>92</v>
      </c>
      <c r="I320" s="3">
        <v>100</v>
      </c>
      <c r="J320" s="1">
        <v>119.34039872664658</v>
      </c>
      <c r="K320" s="1">
        <f t="shared" si="25"/>
        <v>97.96629999999999</v>
      </c>
      <c r="L320" s="1">
        <f t="shared" si="26"/>
        <v>21.374098726646594</v>
      </c>
      <c r="M320" s="7">
        <v>106.82010073493829</v>
      </c>
      <c r="N320" s="1">
        <f t="shared" si="27"/>
        <v>92.984560000000002</v>
      </c>
      <c r="O320" s="1">
        <f t="shared" si="28"/>
        <v>13.835540734938292</v>
      </c>
      <c r="P320" s="7">
        <v>100.76022315617298</v>
      </c>
      <c r="Q320" s="1">
        <f t="shared" si="29"/>
        <v>82.900999999999996</v>
      </c>
      <c r="R320" s="1">
        <f t="shared" si="24"/>
        <v>17.859223156172988</v>
      </c>
      <c r="S320" s="1">
        <v>4</v>
      </c>
      <c r="V320" s="5">
        <v>179</v>
      </c>
      <c r="Y320" s="2">
        <v>1.31</v>
      </c>
      <c r="AB320" s="8" t="s">
        <v>29</v>
      </c>
      <c r="AC320" s="8"/>
      <c r="AD320" s="8"/>
      <c r="AE320" s="8" t="s">
        <v>29</v>
      </c>
    </row>
    <row r="321" spans="1:31" x14ac:dyDescent="0.2">
      <c r="A321">
        <v>29</v>
      </c>
      <c r="B321">
        <v>8</v>
      </c>
      <c r="C321" s="1">
        <v>29.08</v>
      </c>
      <c r="D321" s="1" t="s">
        <v>320</v>
      </c>
      <c r="E321" s="6" t="s">
        <v>83</v>
      </c>
      <c r="F321" s="6">
        <v>2</v>
      </c>
      <c r="G321" s="3">
        <v>11</v>
      </c>
      <c r="H321" s="3">
        <v>73</v>
      </c>
      <c r="I321" s="3">
        <v>80</v>
      </c>
      <c r="J321" s="1">
        <v>125.7169012145043</v>
      </c>
      <c r="K321" s="1">
        <f t="shared" si="25"/>
        <v>97.96629999999999</v>
      </c>
      <c r="L321" s="1">
        <f t="shared" si="26"/>
        <v>27.750601214504314</v>
      </c>
      <c r="M321" s="7">
        <v>116.71328784459907</v>
      </c>
      <c r="N321" s="1">
        <f t="shared" si="27"/>
        <v>92.984560000000002</v>
      </c>
      <c r="O321" s="1">
        <f t="shared" si="28"/>
        <v>23.728727844599064</v>
      </c>
      <c r="P321" s="7">
        <v>103.28155911242682</v>
      </c>
      <c r="Q321" s="1">
        <f t="shared" si="29"/>
        <v>82.900999999999996</v>
      </c>
      <c r="R321" s="1">
        <f t="shared" si="24"/>
        <v>20.380559112426823</v>
      </c>
      <c r="S321" s="1">
        <f>7/3</f>
        <v>2.3333333333333335</v>
      </c>
      <c r="V321" s="5">
        <v>203.66666666666666</v>
      </c>
      <c r="Y321" s="2">
        <v>1.24</v>
      </c>
      <c r="AB321" s="8">
        <v>9.2000000000000011</v>
      </c>
      <c r="AC321" s="8"/>
      <c r="AD321" s="8"/>
      <c r="AE321">
        <v>2.11</v>
      </c>
    </row>
    <row r="322" spans="1:31" x14ac:dyDescent="0.2">
      <c r="A322">
        <v>29</v>
      </c>
      <c r="B322">
        <v>9</v>
      </c>
      <c r="C322" s="1">
        <v>29.09</v>
      </c>
      <c r="D322" s="1" t="s">
        <v>320</v>
      </c>
      <c r="E322" s="6" t="s">
        <v>15</v>
      </c>
      <c r="F322" s="6">
        <v>2</v>
      </c>
      <c r="G322" s="3">
        <v>7</v>
      </c>
      <c r="H322" s="3">
        <v>100</v>
      </c>
      <c r="I322" s="3">
        <v>100</v>
      </c>
      <c r="J322" s="1">
        <v>162.84589752366409</v>
      </c>
      <c r="K322" s="1">
        <f t="shared" si="25"/>
        <v>97.96629999999999</v>
      </c>
      <c r="L322" s="1">
        <f t="shared" si="26"/>
        <v>64.879597523664103</v>
      </c>
      <c r="M322" s="7">
        <v>139.7433028331391</v>
      </c>
      <c r="N322" s="1">
        <f t="shared" si="27"/>
        <v>92.984560000000002</v>
      </c>
      <c r="O322" s="1">
        <f t="shared" ref="O322:O385" si="30">M322-N322</f>
        <v>46.758742833139095</v>
      </c>
      <c r="P322" s="7">
        <v>116.13158770391</v>
      </c>
      <c r="Q322" s="1">
        <f t="shared" si="29"/>
        <v>82.900999999999996</v>
      </c>
      <c r="R322" s="1">
        <f t="shared" ref="R322:R385" si="31">P322-Q322</f>
        <v>33.230587703910004</v>
      </c>
      <c r="S322" s="1">
        <v>2</v>
      </c>
      <c r="V322" s="5">
        <v>146.83333333333334</v>
      </c>
      <c r="Y322" s="2">
        <v>1.24</v>
      </c>
      <c r="AB322" s="8" t="s">
        <v>29</v>
      </c>
      <c r="AC322" s="8"/>
      <c r="AD322" s="8"/>
      <c r="AE322" s="8" t="s">
        <v>29</v>
      </c>
    </row>
    <row r="323" spans="1:31" x14ac:dyDescent="0.2">
      <c r="A323">
        <v>29</v>
      </c>
      <c r="B323">
        <v>10</v>
      </c>
      <c r="C323" s="1">
        <v>29.1</v>
      </c>
      <c r="D323" s="1" t="s">
        <v>320</v>
      </c>
      <c r="E323" s="6" t="s">
        <v>93</v>
      </c>
      <c r="F323" s="6">
        <v>2</v>
      </c>
      <c r="G323" s="3">
        <v>10</v>
      </c>
      <c r="H323" s="3">
        <v>80</v>
      </c>
      <c r="I323" s="3">
        <v>85</v>
      </c>
      <c r="J323" s="1">
        <v>123.03768474832353</v>
      </c>
      <c r="K323" s="1">
        <f t="shared" ref="K323:K386" si="32">129.8605-1.0998*(A323)</f>
        <v>97.96629999999999</v>
      </c>
      <c r="L323" s="1">
        <f t="shared" ref="L323:L386" si="33">J323-K323</f>
        <v>25.071384748323538</v>
      </c>
      <c r="M323" s="7">
        <v>87.683914652397476</v>
      </c>
      <c r="N323" s="1">
        <f t="shared" ref="N323:N386" si="34">116.23502-0.80174*(A323)</f>
        <v>92.984560000000002</v>
      </c>
      <c r="O323" s="1">
        <f t="shared" si="30"/>
        <v>-5.3006453476025257</v>
      </c>
      <c r="P323" s="7">
        <v>83.215338051487464</v>
      </c>
      <c r="Q323" s="1">
        <f t="shared" ref="Q323:Q386" si="35">107.1334-0.8356*(A323)</f>
        <v>82.900999999999996</v>
      </c>
      <c r="R323" s="1">
        <f t="shared" si="31"/>
        <v>0.31433805148746785</v>
      </c>
      <c r="S323" s="1">
        <v>2.6666666666666665</v>
      </c>
      <c r="V323" s="5">
        <v>206.83333333333334</v>
      </c>
      <c r="Y323" s="2">
        <v>1.27</v>
      </c>
      <c r="AB323" s="8">
        <v>21.933333333333334</v>
      </c>
      <c r="AC323" s="8"/>
      <c r="AD323" s="8"/>
      <c r="AE323">
        <v>2.0499999999999998</v>
      </c>
    </row>
    <row r="324" spans="1:31" x14ac:dyDescent="0.2">
      <c r="A324">
        <v>29</v>
      </c>
      <c r="B324">
        <v>11</v>
      </c>
      <c r="C324" s="1">
        <v>29.11</v>
      </c>
      <c r="D324" s="1" t="s">
        <v>320</v>
      </c>
      <c r="E324" s="6" t="s">
        <v>98</v>
      </c>
      <c r="F324" s="6">
        <v>2</v>
      </c>
      <c r="G324" s="3">
        <v>9</v>
      </c>
      <c r="H324" s="3">
        <v>80</v>
      </c>
      <c r="I324" s="3">
        <v>85</v>
      </c>
      <c r="J324" s="1">
        <v>126.08749125667612</v>
      </c>
      <c r="K324" s="1">
        <f t="shared" si="32"/>
        <v>97.96629999999999</v>
      </c>
      <c r="L324" s="1">
        <f t="shared" si="33"/>
        <v>28.121191256676127</v>
      </c>
      <c r="M324" s="7">
        <v>117.57786669714385</v>
      </c>
      <c r="N324" s="1">
        <f t="shared" si="34"/>
        <v>92.984560000000002</v>
      </c>
      <c r="O324" s="1">
        <f t="shared" si="30"/>
        <v>24.593306697143845</v>
      </c>
      <c r="P324" s="7">
        <v>102.01351000091448</v>
      </c>
      <c r="Q324" s="1">
        <f t="shared" si="35"/>
        <v>82.900999999999996</v>
      </c>
      <c r="R324" s="1">
        <f t="shared" si="31"/>
        <v>19.112510000914483</v>
      </c>
      <c r="S324" s="1">
        <v>2.3333333333333335</v>
      </c>
      <c r="V324" s="5">
        <v>258.16666666666669</v>
      </c>
      <c r="Y324" s="2">
        <v>1.21</v>
      </c>
      <c r="AB324" s="8">
        <v>4.8666666666666663</v>
      </c>
      <c r="AC324" s="8"/>
      <c r="AD324" s="8"/>
      <c r="AE324">
        <v>2.7</v>
      </c>
    </row>
    <row r="325" spans="1:31" x14ac:dyDescent="0.2">
      <c r="A325">
        <v>29</v>
      </c>
      <c r="B325">
        <v>12</v>
      </c>
      <c r="C325" s="1">
        <v>29.12</v>
      </c>
      <c r="D325" s="1" t="s">
        <v>315</v>
      </c>
      <c r="E325" s="9" t="s">
        <v>9</v>
      </c>
      <c r="F325" s="6">
        <v>2</v>
      </c>
      <c r="G325" s="3">
        <v>10</v>
      </c>
      <c r="H325" s="3">
        <v>114</v>
      </c>
      <c r="I325" s="3">
        <v>122</v>
      </c>
      <c r="J325" s="1">
        <v>84.889770818054345</v>
      </c>
      <c r="K325" s="1">
        <f t="shared" si="32"/>
        <v>97.96629999999999</v>
      </c>
      <c r="L325" s="1">
        <f t="shared" si="33"/>
        <v>-13.076529181945645</v>
      </c>
      <c r="M325" s="7">
        <v>72.764761644614808</v>
      </c>
      <c r="N325" s="1">
        <f t="shared" si="34"/>
        <v>92.984560000000002</v>
      </c>
      <c r="O325" s="1">
        <f t="shared" si="30"/>
        <v>-20.219798355385194</v>
      </c>
      <c r="P325" s="7">
        <v>65.646462590784111</v>
      </c>
      <c r="Q325" s="1">
        <f t="shared" si="35"/>
        <v>82.900999999999996</v>
      </c>
      <c r="R325" s="1">
        <f t="shared" si="31"/>
        <v>-17.254537409215885</v>
      </c>
      <c r="S325" s="1">
        <v>9.3333333333333339</v>
      </c>
      <c r="V325" s="5">
        <v>527.16666666666663</v>
      </c>
      <c r="Y325" s="2">
        <v>1.3849999999999998</v>
      </c>
      <c r="AB325" s="8" t="s">
        <v>29</v>
      </c>
      <c r="AC325" s="8"/>
      <c r="AD325" s="8"/>
      <c r="AE325" s="8" t="s">
        <v>29</v>
      </c>
    </row>
    <row r="326" spans="1:31" x14ac:dyDescent="0.2">
      <c r="A326">
        <v>30</v>
      </c>
      <c r="B326">
        <v>1</v>
      </c>
      <c r="C326" s="1">
        <v>30.01</v>
      </c>
      <c r="D326" s="1" t="s">
        <v>319</v>
      </c>
      <c r="E326" s="6" t="s">
        <v>158</v>
      </c>
      <c r="F326" s="6">
        <v>1</v>
      </c>
      <c r="G326" s="3">
        <v>11</v>
      </c>
      <c r="H326" s="3">
        <v>100</v>
      </c>
      <c r="I326" s="3">
        <v>100</v>
      </c>
      <c r="J326" s="1">
        <v>72.814764194850781</v>
      </c>
      <c r="K326" s="1">
        <f t="shared" si="32"/>
        <v>96.866500000000002</v>
      </c>
      <c r="L326" s="1">
        <f t="shared" si="33"/>
        <v>-24.051735805149221</v>
      </c>
      <c r="M326" s="7">
        <v>71.934966787729181</v>
      </c>
      <c r="N326" s="1">
        <f t="shared" si="34"/>
        <v>92.182820000000007</v>
      </c>
      <c r="O326" s="1">
        <f t="shared" si="30"/>
        <v>-20.247853212270826</v>
      </c>
      <c r="P326" s="7">
        <v>59.154851501561659</v>
      </c>
      <c r="Q326" s="1">
        <f t="shared" si="35"/>
        <v>82.065399999999997</v>
      </c>
      <c r="R326" s="1">
        <f t="shared" si="31"/>
        <v>-22.910548498438338</v>
      </c>
      <c r="S326" s="1">
        <v>2.3333333333333335</v>
      </c>
      <c r="V326" s="5">
        <v>349.66666666666669</v>
      </c>
      <c r="Y326" s="2">
        <v>1.1200000000000001</v>
      </c>
      <c r="AB326" s="8">
        <v>33.166666666666664</v>
      </c>
      <c r="AC326" s="8"/>
      <c r="AD326" s="8"/>
      <c r="AE326">
        <v>2.15</v>
      </c>
    </row>
    <row r="327" spans="1:31" x14ac:dyDescent="0.2">
      <c r="A327">
        <v>30</v>
      </c>
      <c r="B327">
        <v>2</v>
      </c>
      <c r="C327" s="1">
        <v>30.02</v>
      </c>
      <c r="D327" s="1" t="s">
        <v>319</v>
      </c>
      <c r="E327" s="6" t="s">
        <v>161</v>
      </c>
      <c r="F327" s="6">
        <v>1</v>
      </c>
      <c r="G327" s="3">
        <v>12</v>
      </c>
      <c r="H327" s="3">
        <v>80</v>
      </c>
      <c r="I327" s="3">
        <v>80</v>
      </c>
      <c r="J327" s="1">
        <v>80.802863963056652</v>
      </c>
      <c r="K327" s="1">
        <f t="shared" si="32"/>
        <v>96.866500000000002</v>
      </c>
      <c r="L327" s="1">
        <f t="shared" si="33"/>
        <v>-16.06363603694335</v>
      </c>
      <c r="M327" s="7">
        <v>92.70991526286943</v>
      </c>
      <c r="N327" s="1">
        <f t="shared" si="34"/>
        <v>92.182820000000007</v>
      </c>
      <c r="O327" s="1">
        <f t="shared" si="30"/>
        <v>0.52709526286942321</v>
      </c>
      <c r="P327" s="7">
        <v>77.407273444123135</v>
      </c>
      <c r="Q327" s="1">
        <f t="shared" si="35"/>
        <v>82.065399999999997</v>
      </c>
      <c r="R327" s="1">
        <f t="shared" si="31"/>
        <v>-4.6581265558768621</v>
      </c>
      <c r="S327" s="1">
        <f>7/3</f>
        <v>2.3333333333333335</v>
      </c>
      <c r="V327" s="5">
        <v>209.66666666666666</v>
      </c>
      <c r="Y327" s="2">
        <v>1.44</v>
      </c>
      <c r="AB327" s="8" t="s">
        <v>29</v>
      </c>
      <c r="AC327" s="8"/>
      <c r="AD327" s="8"/>
      <c r="AE327" s="8" t="s">
        <v>29</v>
      </c>
    </row>
    <row r="328" spans="1:31" x14ac:dyDescent="0.2">
      <c r="A328">
        <v>30</v>
      </c>
      <c r="B328">
        <v>3</v>
      </c>
      <c r="C328" s="1">
        <v>30.03</v>
      </c>
      <c r="D328" s="1" t="s">
        <v>319</v>
      </c>
      <c r="E328" s="6" t="s">
        <v>69</v>
      </c>
      <c r="F328" s="6">
        <v>1</v>
      </c>
      <c r="G328" s="3">
        <v>9</v>
      </c>
      <c r="H328" s="3">
        <v>80</v>
      </c>
      <c r="I328" s="3">
        <v>80</v>
      </c>
      <c r="J328" s="1">
        <v>98.261467298249769</v>
      </c>
      <c r="K328" s="1">
        <f t="shared" si="32"/>
        <v>96.866500000000002</v>
      </c>
      <c r="L328" s="1">
        <f t="shared" si="33"/>
        <v>1.3949672982497674</v>
      </c>
      <c r="M328" s="7">
        <v>94.599242391866554</v>
      </c>
      <c r="N328" s="1">
        <f t="shared" si="34"/>
        <v>92.182820000000007</v>
      </c>
      <c r="O328" s="1">
        <f t="shared" si="30"/>
        <v>2.4164223918665471</v>
      </c>
      <c r="P328" s="7">
        <v>87.429549102805851</v>
      </c>
      <c r="Q328" s="1">
        <f t="shared" si="35"/>
        <v>82.065399999999997</v>
      </c>
      <c r="R328" s="1">
        <f t="shared" si="31"/>
        <v>5.3641491028058539</v>
      </c>
      <c r="S328" s="1">
        <f>9/3</f>
        <v>3</v>
      </c>
      <c r="V328" s="5">
        <v>217.16666666666666</v>
      </c>
      <c r="Y328" s="2">
        <v>1.63</v>
      </c>
      <c r="AB328" s="8">
        <v>1.0666666666666664</v>
      </c>
      <c r="AC328" s="8"/>
      <c r="AD328" s="8"/>
      <c r="AE328">
        <v>2.57</v>
      </c>
    </row>
    <row r="329" spans="1:31" x14ac:dyDescent="0.2">
      <c r="A329">
        <v>30</v>
      </c>
      <c r="B329">
        <v>4</v>
      </c>
      <c r="C329" s="1">
        <v>30.04</v>
      </c>
      <c r="D329" s="1" t="s">
        <v>315</v>
      </c>
      <c r="E329" s="9" t="s">
        <v>9</v>
      </c>
      <c r="F329" s="6">
        <v>1</v>
      </c>
      <c r="G329" s="3">
        <v>14</v>
      </c>
      <c r="H329" s="3">
        <v>128</v>
      </c>
      <c r="I329" s="3">
        <v>135</v>
      </c>
      <c r="J329" s="1">
        <v>72.138252880860364</v>
      </c>
      <c r="K329" s="1">
        <f t="shared" si="32"/>
        <v>96.866500000000002</v>
      </c>
      <c r="L329" s="1">
        <f t="shared" si="33"/>
        <v>-24.728247119139638</v>
      </c>
      <c r="M329" s="7">
        <v>62.554144872769228</v>
      </c>
      <c r="N329" s="1">
        <f t="shared" si="34"/>
        <v>92.182820000000007</v>
      </c>
      <c r="O329" s="1">
        <f t="shared" si="30"/>
        <v>-29.628675127230778</v>
      </c>
      <c r="P329" s="7">
        <v>59.251571999157278</v>
      </c>
      <c r="Q329" s="1">
        <f t="shared" si="35"/>
        <v>82.065399999999997</v>
      </c>
      <c r="R329" s="1">
        <f t="shared" si="31"/>
        <v>-22.813828000842719</v>
      </c>
      <c r="S329" s="1">
        <v>5.333333333333333</v>
      </c>
      <c r="V329" s="5">
        <v>297.33333333333331</v>
      </c>
      <c r="Y329" s="2">
        <v>1.67</v>
      </c>
      <c r="AB329" s="8">
        <v>6.833333333333333</v>
      </c>
      <c r="AC329" s="8"/>
      <c r="AD329" s="8"/>
      <c r="AE329">
        <v>2.165</v>
      </c>
    </row>
    <row r="330" spans="1:31" x14ac:dyDescent="0.2">
      <c r="A330">
        <v>30</v>
      </c>
      <c r="B330">
        <v>5</v>
      </c>
      <c r="C330" s="1">
        <v>30.05</v>
      </c>
      <c r="D330" s="1" t="s">
        <v>319</v>
      </c>
      <c r="E330" s="6" t="s">
        <v>171</v>
      </c>
      <c r="F330" s="6">
        <v>1</v>
      </c>
      <c r="G330" s="3">
        <v>13</v>
      </c>
      <c r="H330" s="3">
        <v>80</v>
      </c>
      <c r="I330" s="3">
        <v>85</v>
      </c>
      <c r="J330" s="1">
        <v>70.109339034465648</v>
      </c>
      <c r="K330" s="1">
        <f t="shared" si="32"/>
        <v>96.866500000000002</v>
      </c>
      <c r="L330" s="1">
        <f t="shared" si="33"/>
        <v>-26.757160965534354</v>
      </c>
      <c r="M330" s="7">
        <v>79.825722860467138</v>
      </c>
      <c r="N330" s="1">
        <f t="shared" si="34"/>
        <v>92.182820000000007</v>
      </c>
      <c r="O330" s="1">
        <f t="shared" si="30"/>
        <v>-12.357097139532868</v>
      </c>
      <c r="P330" s="7">
        <v>73.801634669064967</v>
      </c>
      <c r="Q330" s="1">
        <f t="shared" si="35"/>
        <v>82.065399999999997</v>
      </c>
      <c r="R330" s="1">
        <f t="shared" si="31"/>
        <v>-8.2637653309350299</v>
      </c>
      <c r="S330" s="1">
        <v>2.6666666666666665</v>
      </c>
      <c r="V330" s="5">
        <v>202.16666666666666</v>
      </c>
      <c r="Y330" s="2">
        <v>1.41</v>
      </c>
      <c r="AB330" s="8">
        <v>2.3333333333333335</v>
      </c>
      <c r="AC330" s="8"/>
      <c r="AD330" s="8"/>
      <c r="AE330">
        <v>2.42</v>
      </c>
    </row>
    <row r="331" spans="1:31" x14ac:dyDescent="0.2">
      <c r="A331">
        <v>30</v>
      </c>
      <c r="B331">
        <v>6</v>
      </c>
      <c r="C331" s="1">
        <v>30.06</v>
      </c>
      <c r="D331" s="1" t="s">
        <v>319</v>
      </c>
      <c r="E331" s="6" t="s">
        <v>177</v>
      </c>
      <c r="F331" s="9">
        <v>1</v>
      </c>
      <c r="G331" s="3">
        <v>11</v>
      </c>
      <c r="H331" s="3">
        <v>80</v>
      </c>
      <c r="I331" s="3">
        <v>80</v>
      </c>
      <c r="J331" s="1">
        <v>53.165149296848206</v>
      </c>
      <c r="K331" s="1">
        <f t="shared" si="32"/>
        <v>96.866500000000002</v>
      </c>
      <c r="L331" s="1">
        <f t="shared" si="33"/>
        <v>-43.701350703151796</v>
      </c>
      <c r="M331" s="7">
        <v>60.215566019845078</v>
      </c>
      <c r="N331" s="1">
        <f t="shared" si="34"/>
        <v>92.182820000000007</v>
      </c>
      <c r="O331" s="1">
        <f t="shared" si="30"/>
        <v>-31.967253980154929</v>
      </c>
      <c r="P331" s="7">
        <v>52.11820772008182</v>
      </c>
      <c r="Q331" s="1">
        <f t="shared" si="35"/>
        <v>82.065399999999997</v>
      </c>
      <c r="R331" s="1">
        <f t="shared" si="31"/>
        <v>-29.947192279918177</v>
      </c>
      <c r="S331" s="1">
        <f>6/3</f>
        <v>2</v>
      </c>
      <c r="V331" s="5">
        <v>162.5</v>
      </c>
      <c r="Y331" s="2">
        <v>1.26</v>
      </c>
      <c r="AB331" s="8">
        <v>40.766666666666659</v>
      </c>
      <c r="AC331" s="8"/>
      <c r="AD331" s="8"/>
      <c r="AE331">
        <v>2.08</v>
      </c>
    </row>
    <row r="332" spans="1:31" x14ac:dyDescent="0.2">
      <c r="A332">
        <v>30</v>
      </c>
      <c r="B332">
        <v>7</v>
      </c>
      <c r="C332" s="1">
        <v>30.07</v>
      </c>
      <c r="D332" s="1" t="s">
        <v>320</v>
      </c>
      <c r="E332" s="6" t="s">
        <v>105</v>
      </c>
      <c r="F332" s="6">
        <v>2</v>
      </c>
      <c r="G332" s="3">
        <v>14</v>
      </c>
      <c r="H332" s="3">
        <v>92</v>
      </c>
      <c r="I332" s="3">
        <v>92</v>
      </c>
      <c r="J332" s="1">
        <v>65.55336921086969</v>
      </c>
      <c r="K332" s="1">
        <f t="shared" si="32"/>
        <v>96.866500000000002</v>
      </c>
      <c r="L332" s="1">
        <f t="shared" si="33"/>
        <v>-31.313130789130312</v>
      </c>
      <c r="M332" s="7">
        <v>51.892800477617868</v>
      </c>
      <c r="N332" s="1">
        <f t="shared" si="34"/>
        <v>92.182820000000007</v>
      </c>
      <c r="O332" s="1">
        <f t="shared" si="30"/>
        <v>-40.290019522382138</v>
      </c>
      <c r="P332" s="7">
        <v>44.284578166307575</v>
      </c>
      <c r="Q332" s="1">
        <f t="shared" si="35"/>
        <v>82.065399999999997</v>
      </c>
      <c r="R332" s="1">
        <f t="shared" si="31"/>
        <v>-37.780821833692421</v>
      </c>
      <c r="S332" s="1">
        <v>3.3333333333333335</v>
      </c>
      <c r="V332" s="5">
        <v>250.16666666666666</v>
      </c>
      <c r="Y332" s="2">
        <v>1.27</v>
      </c>
      <c r="AB332" s="8">
        <v>2.3000000000000003</v>
      </c>
      <c r="AC332" s="8"/>
      <c r="AD332" s="8"/>
      <c r="AE332">
        <v>2.2799999999999998</v>
      </c>
    </row>
    <row r="333" spans="1:31" x14ac:dyDescent="0.2">
      <c r="A333">
        <v>30</v>
      </c>
      <c r="B333">
        <v>8</v>
      </c>
      <c r="C333" s="1">
        <v>30.08</v>
      </c>
      <c r="D333" s="1" t="s">
        <v>320</v>
      </c>
      <c r="E333" s="6" t="s">
        <v>110</v>
      </c>
      <c r="F333" s="6">
        <v>2</v>
      </c>
      <c r="G333" s="3">
        <v>11</v>
      </c>
      <c r="H333" s="3">
        <v>85</v>
      </c>
      <c r="I333" s="3">
        <v>92</v>
      </c>
      <c r="J333" s="1">
        <v>76.906270846685047</v>
      </c>
      <c r="K333" s="1">
        <f t="shared" si="32"/>
        <v>96.866500000000002</v>
      </c>
      <c r="L333" s="1">
        <f t="shared" si="33"/>
        <v>-19.960229153314955</v>
      </c>
      <c r="M333" s="7">
        <v>79.240573455422307</v>
      </c>
      <c r="N333" s="1">
        <f t="shared" si="34"/>
        <v>92.182820000000007</v>
      </c>
      <c r="O333" s="1">
        <f t="shared" si="30"/>
        <v>-12.942246544577699</v>
      </c>
      <c r="P333" s="7">
        <v>66.111962676930418</v>
      </c>
      <c r="Q333" s="1">
        <f t="shared" si="35"/>
        <v>82.065399999999997</v>
      </c>
      <c r="R333" s="1">
        <f t="shared" si="31"/>
        <v>-15.953437323069579</v>
      </c>
      <c r="S333" s="1">
        <v>2</v>
      </c>
      <c r="V333" s="5">
        <v>236.66666666666666</v>
      </c>
      <c r="Y333" s="2">
        <v>0.96</v>
      </c>
      <c r="AB333" s="8" t="s">
        <v>29</v>
      </c>
      <c r="AC333" s="8"/>
      <c r="AD333" s="8"/>
      <c r="AE333" s="8" t="s">
        <v>29</v>
      </c>
    </row>
    <row r="334" spans="1:31" x14ac:dyDescent="0.2">
      <c r="A334">
        <v>30</v>
      </c>
      <c r="B334">
        <v>9</v>
      </c>
      <c r="C334" s="1">
        <v>30.09</v>
      </c>
      <c r="D334" s="1" t="s">
        <v>320</v>
      </c>
      <c r="E334" s="6" t="s">
        <v>96</v>
      </c>
      <c r="F334" s="6">
        <v>2</v>
      </c>
      <c r="G334" s="3">
        <v>9</v>
      </c>
      <c r="H334" s="3">
        <v>85</v>
      </c>
      <c r="I334" s="3">
        <v>92</v>
      </c>
      <c r="J334" s="1">
        <v>84.962401418426722</v>
      </c>
      <c r="K334" s="1">
        <f t="shared" si="32"/>
        <v>96.866500000000002</v>
      </c>
      <c r="L334" s="1">
        <f t="shared" si="33"/>
        <v>-11.90409858157328</v>
      </c>
      <c r="M334" s="7">
        <v>77.108362655957663</v>
      </c>
      <c r="N334" s="1">
        <f t="shared" si="34"/>
        <v>92.182820000000007</v>
      </c>
      <c r="O334" s="1">
        <f t="shared" si="30"/>
        <v>-15.074457344042344</v>
      </c>
      <c r="P334" s="7">
        <v>69.171470381777723</v>
      </c>
      <c r="Q334" s="1">
        <f t="shared" si="35"/>
        <v>82.065399999999997</v>
      </c>
      <c r="R334" s="1">
        <f t="shared" si="31"/>
        <v>-12.893929618222273</v>
      </c>
      <c r="S334" s="1">
        <v>1.6666666666666667</v>
      </c>
      <c r="V334" s="5">
        <v>142.5</v>
      </c>
      <c r="Y334" s="2">
        <v>0.94</v>
      </c>
      <c r="AB334" s="8">
        <v>6.833333333333333</v>
      </c>
      <c r="AC334" s="8"/>
      <c r="AD334" s="8"/>
      <c r="AE334">
        <v>2.11</v>
      </c>
    </row>
    <row r="335" spans="1:31" x14ac:dyDescent="0.2">
      <c r="A335">
        <v>30</v>
      </c>
      <c r="B335">
        <v>10</v>
      </c>
      <c r="C335" s="1">
        <v>30.1</v>
      </c>
      <c r="D335" s="1" t="s">
        <v>320</v>
      </c>
      <c r="E335" s="6" t="s">
        <v>120</v>
      </c>
      <c r="F335" s="6">
        <v>2</v>
      </c>
      <c r="G335" s="3">
        <v>1</v>
      </c>
      <c r="H335" s="3">
        <v>85</v>
      </c>
      <c r="I335" s="3">
        <v>92</v>
      </c>
      <c r="J335" s="1">
        <v>103.817740723638</v>
      </c>
      <c r="K335" s="1">
        <f t="shared" si="32"/>
        <v>96.866500000000002</v>
      </c>
      <c r="L335" s="1">
        <f t="shared" si="33"/>
        <v>6.9512407236379943</v>
      </c>
      <c r="M335" s="7" t="s">
        <v>29</v>
      </c>
      <c r="N335" s="1">
        <f t="shared" si="34"/>
        <v>92.182820000000007</v>
      </c>
      <c r="O335" s="7" t="s">
        <v>29</v>
      </c>
      <c r="P335" s="7">
        <v>74.79240653788365</v>
      </c>
      <c r="Q335" s="1">
        <f t="shared" si="35"/>
        <v>82.065399999999997</v>
      </c>
      <c r="R335" s="1">
        <f t="shared" si="31"/>
        <v>-7.2729934621163466</v>
      </c>
      <c r="S335" s="1">
        <v>3</v>
      </c>
      <c r="V335" s="5">
        <v>240.5</v>
      </c>
      <c r="Y335" s="2">
        <v>1.35</v>
      </c>
      <c r="AB335" s="8">
        <v>1.5</v>
      </c>
      <c r="AC335" s="8"/>
      <c r="AD335" s="8"/>
      <c r="AE335">
        <v>2.39</v>
      </c>
    </row>
    <row r="336" spans="1:31" x14ac:dyDescent="0.2">
      <c r="A336">
        <v>30</v>
      </c>
      <c r="B336">
        <v>11</v>
      </c>
      <c r="C336" s="1">
        <v>30.11</v>
      </c>
      <c r="D336" s="1" t="s">
        <v>320</v>
      </c>
      <c r="E336" s="6" t="s">
        <v>125</v>
      </c>
      <c r="F336" s="6">
        <v>2</v>
      </c>
      <c r="G336" s="3">
        <v>4</v>
      </c>
      <c r="H336" s="3">
        <v>85</v>
      </c>
      <c r="I336" s="3">
        <v>92</v>
      </c>
      <c r="J336" s="1">
        <v>100.20969025209273</v>
      </c>
      <c r="K336" s="1">
        <f t="shared" si="32"/>
        <v>96.866500000000002</v>
      </c>
      <c r="L336" s="1">
        <f t="shared" si="33"/>
        <v>3.3431902520927252</v>
      </c>
      <c r="M336" s="7">
        <v>98.078127498805046</v>
      </c>
      <c r="N336" s="1">
        <f t="shared" si="34"/>
        <v>92.182820000000007</v>
      </c>
      <c r="O336" s="1">
        <f t="shared" si="30"/>
        <v>5.8953074988050389</v>
      </c>
      <c r="P336" s="7">
        <v>69.630974814477341</v>
      </c>
      <c r="Q336" s="1">
        <f t="shared" si="35"/>
        <v>82.065399999999997</v>
      </c>
      <c r="R336" s="1">
        <f t="shared" si="31"/>
        <v>-12.434425185522656</v>
      </c>
      <c r="S336" s="1">
        <v>5</v>
      </c>
      <c r="V336" s="5">
        <v>334.66666666666669</v>
      </c>
      <c r="Y336" s="2">
        <v>1.19</v>
      </c>
      <c r="AB336" s="8">
        <v>2.5666666666666664</v>
      </c>
      <c r="AC336" s="8"/>
      <c r="AD336" s="8"/>
      <c r="AE336">
        <v>2.77</v>
      </c>
    </row>
    <row r="337" spans="1:31" x14ac:dyDescent="0.2">
      <c r="A337">
        <v>30</v>
      </c>
      <c r="B337">
        <v>12</v>
      </c>
      <c r="C337" s="1">
        <v>30.12</v>
      </c>
      <c r="D337" s="1" t="s">
        <v>320</v>
      </c>
      <c r="E337" s="6" t="s">
        <v>129</v>
      </c>
      <c r="F337" s="6">
        <v>2</v>
      </c>
      <c r="G337" s="3">
        <v>13</v>
      </c>
      <c r="H337" s="3">
        <v>80</v>
      </c>
      <c r="I337" s="3">
        <v>80</v>
      </c>
      <c r="J337" s="1">
        <v>111.97971108303881</v>
      </c>
      <c r="K337" s="1">
        <f t="shared" si="32"/>
        <v>96.866500000000002</v>
      </c>
      <c r="L337" s="1">
        <f t="shared" si="33"/>
        <v>15.113211083038806</v>
      </c>
      <c r="M337" s="7">
        <v>108.9579908476792</v>
      </c>
      <c r="N337" s="1">
        <f t="shared" si="34"/>
        <v>92.182820000000007</v>
      </c>
      <c r="O337" s="1">
        <f t="shared" si="30"/>
        <v>16.775170847679192</v>
      </c>
      <c r="P337" s="7">
        <v>96.136679201377902</v>
      </c>
      <c r="Q337" s="1">
        <f t="shared" si="35"/>
        <v>82.065399999999997</v>
      </c>
      <c r="R337" s="1">
        <f t="shared" si="31"/>
        <v>14.071279201377905</v>
      </c>
      <c r="S337" s="1">
        <f>9/3</f>
        <v>3</v>
      </c>
      <c r="V337" s="5">
        <v>138.83333333333334</v>
      </c>
      <c r="Y337" s="2">
        <v>1.1399999999999999</v>
      </c>
      <c r="AB337" s="8" t="s">
        <v>29</v>
      </c>
      <c r="AC337" s="8"/>
      <c r="AD337" s="8"/>
      <c r="AE337" s="8" t="s">
        <v>29</v>
      </c>
    </row>
    <row r="338" spans="1:31" x14ac:dyDescent="0.2">
      <c r="A338">
        <v>31</v>
      </c>
      <c r="B338">
        <v>1</v>
      </c>
      <c r="C338" s="1">
        <v>31.01</v>
      </c>
      <c r="D338" s="1" t="s">
        <v>319</v>
      </c>
      <c r="E338" s="6" t="s">
        <v>181</v>
      </c>
      <c r="F338" s="6">
        <v>1</v>
      </c>
      <c r="G338" s="3">
        <v>14</v>
      </c>
      <c r="H338" s="3">
        <v>73</v>
      </c>
      <c r="I338" s="3">
        <v>80</v>
      </c>
      <c r="J338" s="1">
        <v>76.63859141470823</v>
      </c>
      <c r="K338" s="1">
        <f t="shared" si="32"/>
        <v>95.7667</v>
      </c>
      <c r="L338" s="1">
        <f t="shared" si="33"/>
        <v>-19.12810858529177</v>
      </c>
      <c r="M338" s="7">
        <v>74.602119230371741</v>
      </c>
      <c r="N338" s="1">
        <f t="shared" si="34"/>
        <v>91.381079999999997</v>
      </c>
      <c r="O338" s="1">
        <f t="shared" si="30"/>
        <v>-16.778960769628256</v>
      </c>
      <c r="P338" s="7">
        <v>76.505107440154177</v>
      </c>
      <c r="Q338" s="1">
        <f t="shared" si="35"/>
        <v>81.229799999999997</v>
      </c>
      <c r="R338" s="1">
        <f t="shared" si="31"/>
        <v>-4.7246925598458205</v>
      </c>
      <c r="S338" s="1">
        <f>9/3</f>
        <v>3</v>
      </c>
      <c r="V338" s="5">
        <v>181.83333333333334</v>
      </c>
      <c r="Y338" s="2">
        <v>1.53</v>
      </c>
      <c r="AB338" s="8">
        <v>6.2333333333333343</v>
      </c>
      <c r="AC338" s="8"/>
      <c r="AD338" s="8"/>
      <c r="AE338">
        <v>2.3199999999999998</v>
      </c>
    </row>
    <row r="339" spans="1:31" x14ac:dyDescent="0.2">
      <c r="A339">
        <v>31</v>
      </c>
      <c r="B339">
        <v>2</v>
      </c>
      <c r="C339" s="1">
        <v>31.02</v>
      </c>
      <c r="D339" s="1" t="s">
        <v>319</v>
      </c>
      <c r="E339" s="6" t="s">
        <v>182</v>
      </c>
      <c r="F339" s="6">
        <v>1</v>
      </c>
      <c r="G339" s="3">
        <v>14</v>
      </c>
      <c r="H339" s="3">
        <v>80</v>
      </c>
      <c r="I339" s="3">
        <v>85</v>
      </c>
      <c r="J339" s="1">
        <v>102.05569805635503</v>
      </c>
      <c r="K339" s="1">
        <f t="shared" si="32"/>
        <v>95.7667</v>
      </c>
      <c r="L339" s="1">
        <f t="shared" si="33"/>
        <v>6.2889980563550267</v>
      </c>
      <c r="M339" s="7">
        <v>98.832945547229514</v>
      </c>
      <c r="N339" s="1">
        <f t="shared" si="34"/>
        <v>91.381079999999997</v>
      </c>
      <c r="O339" s="1">
        <f t="shared" si="30"/>
        <v>7.4518655472295166</v>
      </c>
      <c r="P339" s="7">
        <v>92.197162273254591</v>
      </c>
      <c r="Q339" s="1">
        <f t="shared" si="35"/>
        <v>81.229799999999997</v>
      </c>
      <c r="R339" s="1">
        <f t="shared" si="31"/>
        <v>10.967362273254594</v>
      </c>
      <c r="S339" s="1">
        <v>1.3333333333333333</v>
      </c>
      <c r="V339" s="5">
        <v>146.66666666666666</v>
      </c>
      <c r="Y339" s="2">
        <v>1.34</v>
      </c>
      <c r="AB339" s="8">
        <v>41.233333333333327</v>
      </c>
      <c r="AC339" s="8"/>
      <c r="AD339" s="8"/>
      <c r="AE339">
        <v>2.2400000000000002</v>
      </c>
    </row>
    <row r="340" spans="1:31" x14ac:dyDescent="0.2">
      <c r="A340">
        <v>31</v>
      </c>
      <c r="B340">
        <v>3</v>
      </c>
      <c r="C340" s="1">
        <v>31.03</v>
      </c>
      <c r="D340" s="1" t="s">
        <v>319</v>
      </c>
      <c r="E340" s="6" t="s">
        <v>159</v>
      </c>
      <c r="F340" s="6">
        <v>1</v>
      </c>
      <c r="G340" s="3">
        <v>15</v>
      </c>
      <c r="H340" s="3">
        <v>85</v>
      </c>
      <c r="I340" s="3">
        <v>85</v>
      </c>
      <c r="J340" s="1">
        <v>90.670527944468503</v>
      </c>
      <c r="K340" s="1">
        <f t="shared" si="32"/>
        <v>95.7667</v>
      </c>
      <c r="L340" s="1">
        <f t="shared" si="33"/>
        <v>-5.0961720555314969</v>
      </c>
      <c r="M340" s="7">
        <v>86.398602826506007</v>
      </c>
      <c r="N340" s="1">
        <f t="shared" si="34"/>
        <v>91.381079999999997</v>
      </c>
      <c r="O340" s="1">
        <f t="shared" si="30"/>
        <v>-4.9824771734939901</v>
      </c>
      <c r="P340" s="7">
        <v>78.381705536806223</v>
      </c>
      <c r="Q340" s="1">
        <f t="shared" si="35"/>
        <v>81.229799999999997</v>
      </c>
      <c r="R340" s="1">
        <f t="shared" si="31"/>
        <v>-2.8480944631937746</v>
      </c>
      <c r="S340" s="1">
        <v>1</v>
      </c>
      <c r="V340" s="5">
        <v>167.83333333333334</v>
      </c>
      <c r="Y340" s="2">
        <v>1.32</v>
      </c>
      <c r="AB340" s="8">
        <v>11.799999999999999</v>
      </c>
      <c r="AC340" s="8"/>
      <c r="AD340" s="8"/>
      <c r="AE340">
        <v>2.29</v>
      </c>
    </row>
    <row r="341" spans="1:31" x14ac:dyDescent="0.2">
      <c r="A341">
        <v>31</v>
      </c>
      <c r="B341">
        <v>4</v>
      </c>
      <c r="C341" s="1">
        <v>31.04</v>
      </c>
      <c r="D341" s="1" t="s">
        <v>319</v>
      </c>
      <c r="E341" s="6" t="s">
        <v>183</v>
      </c>
      <c r="F341" s="6">
        <v>1</v>
      </c>
      <c r="G341" s="3">
        <v>12</v>
      </c>
      <c r="H341" s="3">
        <v>85</v>
      </c>
      <c r="I341" s="3">
        <v>85</v>
      </c>
      <c r="J341" s="1">
        <v>92.118017930802367</v>
      </c>
      <c r="K341" s="1">
        <f t="shared" si="32"/>
        <v>95.7667</v>
      </c>
      <c r="L341" s="1">
        <f t="shared" si="33"/>
        <v>-3.6486820691976334</v>
      </c>
      <c r="M341" s="7">
        <v>102.25011580181288</v>
      </c>
      <c r="N341" s="1">
        <f t="shared" si="34"/>
        <v>91.381079999999997</v>
      </c>
      <c r="O341" s="1">
        <f t="shared" si="30"/>
        <v>10.869035801812885</v>
      </c>
      <c r="P341" s="7">
        <v>89.672175493363511</v>
      </c>
      <c r="Q341" s="1">
        <f t="shared" si="35"/>
        <v>81.229799999999997</v>
      </c>
      <c r="R341" s="1">
        <f t="shared" si="31"/>
        <v>8.4423754933635138</v>
      </c>
      <c r="S341" s="1">
        <v>0.66666666666666663</v>
      </c>
      <c r="V341" s="5">
        <v>169.33333333333334</v>
      </c>
      <c r="Y341" s="2">
        <v>1.17</v>
      </c>
      <c r="AB341" s="8">
        <v>15.466666666666667</v>
      </c>
      <c r="AC341" s="8"/>
      <c r="AD341" s="8"/>
      <c r="AE341">
        <v>2.37</v>
      </c>
    </row>
    <row r="342" spans="1:31" x14ac:dyDescent="0.2">
      <c r="A342">
        <v>31</v>
      </c>
      <c r="B342">
        <v>5</v>
      </c>
      <c r="C342" s="1">
        <v>31.05</v>
      </c>
      <c r="D342" s="1" t="s">
        <v>319</v>
      </c>
      <c r="E342" s="6" t="s">
        <v>104</v>
      </c>
      <c r="F342" s="6">
        <v>1</v>
      </c>
      <c r="G342" s="3">
        <v>15</v>
      </c>
      <c r="H342" s="3">
        <v>80</v>
      </c>
      <c r="I342" s="3">
        <v>85</v>
      </c>
      <c r="J342" s="1">
        <v>73.369079027612898</v>
      </c>
      <c r="K342" s="1">
        <f t="shared" si="32"/>
        <v>95.7667</v>
      </c>
      <c r="L342" s="1">
        <f t="shared" si="33"/>
        <v>-22.397620972387102</v>
      </c>
      <c r="M342" s="7">
        <v>66.667603420540701</v>
      </c>
      <c r="N342" s="1">
        <f t="shared" si="34"/>
        <v>91.381079999999997</v>
      </c>
      <c r="O342" s="1">
        <f t="shared" si="30"/>
        <v>-24.713476579459297</v>
      </c>
      <c r="P342" s="7">
        <v>73.99274773941562</v>
      </c>
      <c r="Q342" s="1">
        <f t="shared" si="35"/>
        <v>81.229799999999997</v>
      </c>
      <c r="R342" s="1">
        <f t="shared" si="31"/>
        <v>-7.2370522605843774</v>
      </c>
      <c r="S342" s="1">
        <v>2.3333333333333335</v>
      </c>
      <c r="V342" s="5">
        <v>125.5</v>
      </c>
      <c r="Y342" s="2">
        <v>1.44</v>
      </c>
      <c r="AB342" s="8">
        <v>6.7333333333333343</v>
      </c>
      <c r="AC342" s="8"/>
      <c r="AD342" s="8"/>
      <c r="AE342">
        <v>2.42</v>
      </c>
    </row>
    <row r="343" spans="1:31" x14ac:dyDescent="0.2">
      <c r="A343">
        <v>31</v>
      </c>
      <c r="B343">
        <v>6</v>
      </c>
      <c r="C343" s="1">
        <v>31.06</v>
      </c>
      <c r="D343" s="1" t="s">
        <v>319</v>
      </c>
      <c r="E343" s="6" t="s">
        <v>192</v>
      </c>
      <c r="F343" s="9">
        <v>1</v>
      </c>
      <c r="G343" s="3">
        <v>9</v>
      </c>
      <c r="H343" s="3">
        <v>92</v>
      </c>
      <c r="I343" s="3">
        <v>92</v>
      </c>
      <c r="J343" s="1">
        <v>94.962580591712694</v>
      </c>
      <c r="K343" s="1">
        <f t="shared" si="32"/>
        <v>95.7667</v>
      </c>
      <c r="L343" s="1">
        <f t="shared" si="33"/>
        <v>-0.80411940828730621</v>
      </c>
      <c r="M343" s="7">
        <v>108.22515711329029</v>
      </c>
      <c r="N343" s="1">
        <f t="shared" si="34"/>
        <v>91.381079999999997</v>
      </c>
      <c r="O343" s="1">
        <f t="shared" si="30"/>
        <v>16.844077113290297</v>
      </c>
      <c r="P343" s="7">
        <v>92.722907971132216</v>
      </c>
      <c r="Q343" s="1">
        <f t="shared" si="35"/>
        <v>81.229799999999997</v>
      </c>
      <c r="R343" s="1">
        <f t="shared" si="31"/>
        <v>11.493107971132218</v>
      </c>
      <c r="S343" s="1">
        <v>2.5</v>
      </c>
      <c r="V343" s="5">
        <v>98.25</v>
      </c>
      <c r="Y343" s="2">
        <v>1.58</v>
      </c>
      <c r="AB343" s="8" t="s">
        <v>29</v>
      </c>
      <c r="AC343" s="8"/>
      <c r="AD343" s="8"/>
      <c r="AE343" s="8" t="s">
        <v>29</v>
      </c>
    </row>
    <row r="344" spans="1:31" x14ac:dyDescent="0.2">
      <c r="A344">
        <v>31</v>
      </c>
      <c r="B344">
        <v>7</v>
      </c>
      <c r="C344" s="1">
        <v>31.07</v>
      </c>
      <c r="D344" s="1" t="s">
        <v>320</v>
      </c>
      <c r="E344" s="6" t="s">
        <v>136</v>
      </c>
      <c r="F344" s="6">
        <v>2</v>
      </c>
      <c r="G344" s="3">
        <v>11</v>
      </c>
      <c r="H344" s="3">
        <v>80</v>
      </c>
      <c r="I344" s="3">
        <v>85</v>
      </c>
      <c r="J344" s="1">
        <v>75.508125017142376</v>
      </c>
      <c r="K344" s="1">
        <f t="shared" si="32"/>
        <v>95.7667</v>
      </c>
      <c r="L344" s="1">
        <f t="shared" si="33"/>
        <v>-20.258574982857624</v>
      </c>
      <c r="M344" s="7">
        <v>71.831070734735675</v>
      </c>
      <c r="N344" s="1">
        <f t="shared" si="34"/>
        <v>91.381079999999997</v>
      </c>
      <c r="O344" s="1">
        <f t="shared" si="30"/>
        <v>-19.550009265264322</v>
      </c>
      <c r="P344" s="7">
        <v>74.603814672190936</v>
      </c>
      <c r="Q344" s="1">
        <f t="shared" si="35"/>
        <v>81.229799999999997</v>
      </c>
      <c r="R344" s="1">
        <f t="shared" si="31"/>
        <v>-6.6259853278090617</v>
      </c>
      <c r="S344" s="1">
        <v>1.3333333333333333</v>
      </c>
      <c r="V344" s="5">
        <v>136.66666666666666</v>
      </c>
      <c r="Y344" s="2">
        <v>1.58</v>
      </c>
      <c r="AB344" s="8" t="s">
        <v>29</v>
      </c>
      <c r="AC344" s="8"/>
      <c r="AD344" s="8"/>
      <c r="AE344" s="8" t="s">
        <v>29</v>
      </c>
    </row>
    <row r="345" spans="1:31" x14ac:dyDescent="0.2">
      <c r="A345">
        <v>31</v>
      </c>
      <c r="B345">
        <v>8</v>
      </c>
      <c r="C345" s="1">
        <v>31.08</v>
      </c>
      <c r="D345" s="1" t="s">
        <v>315</v>
      </c>
      <c r="E345" s="9" t="s">
        <v>34</v>
      </c>
      <c r="F345" s="6">
        <v>2</v>
      </c>
      <c r="G345" s="3">
        <v>15</v>
      </c>
      <c r="H345" s="3">
        <v>122</v>
      </c>
      <c r="I345" s="3">
        <v>122</v>
      </c>
      <c r="J345" s="1">
        <v>67.066839692494355</v>
      </c>
      <c r="K345" s="1">
        <f t="shared" si="32"/>
        <v>95.7667</v>
      </c>
      <c r="L345" s="1">
        <f t="shared" si="33"/>
        <v>-28.699860307505645</v>
      </c>
      <c r="M345" s="7">
        <v>82.272424650472317</v>
      </c>
      <c r="N345" s="1">
        <f t="shared" si="34"/>
        <v>91.381079999999997</v>
      </c>
      <c r="O345" s="1">
        <f t="shared" si="30"/>
        <v>-9.1086553495276803</v>
      </c>
      <c r="P345" s="7">
        <v>70.390623799071932</v>
      </c>
      <c r="Q345" s="1">
        <f t="shared" si="35"/>
        <v>81.229799999999997</v>
      </c>
      <c r="R345" s="1">
        <f t="shared" si="31"/>
        <v>-10.839176200928065</v>
      </c>
      <c r="S345" s="1">
        <v>8</v>
      </c>
      <c r="V345" s="5">
        <v>467</v>
      </c>
      <c r="Y345" s="2">
        <v>1.415</v>
      </c>
      <c r="AB345" s="8">
        <v>21.166666666666668</v>
      </c>
      <c r="AC345" s="8"/>
      <c r="AD345" s="8"/>
      <c r="AE345">
        <v>2.1</v>
      </c>
    </row>
    <row r="346" spans="1:31" x14ac:dyDescent="0.2">
      <c r="A346">
        <v>31</v>
      </c>
      <c r="B346">
        <v>9</v>
      </c>
      <c r="C346" s="1">
        <v>31.09</v>
      </c>
      <c r="D346" s="1" t="s">
        <v>320</v>
      </c>
      <c r="E346" s="6" t="s">
        <v>76</v>
      </c>
      <c r="F346" s="6">
        <v>2</v>
      </c>
      <c r="G346" s="3">
        <v>13</v>
      </c>
      <c r="H346" s="3">
        <v>80</v>
      </c>
      <c r="I346" s="3">
        <v>85</v>
      </c>
      <c r="J346" s="1">
        <v>99.638519509272896</v>
      </c>
      <c r="K346" s="1">
        <f t="shared" si="32"/>
        <v>95.7667</v>
      </c>
      <c r="L346" s="1">
        <f t="shared" si="33"/>
        <v>3.8718195092728962</v>
      </c>
      <c r="M346" s="7">
        <v>84.544809083412332</v>
      </c>
      <c r="N346" s="1">
        <f t="shared" si="34"/>
        <v>91.381079999999997</v>
      </c>
      <c r="O346" s="1">
        <f t="shared" si="30"/>
        <v>-6.8362709165876652</v>
      </c>
      <c r="P346" s="7">
        <v>75.034408905693724</v>
      </c>
      <c r="Q346" s="1">
        <f t="shared" si="35"/>
        <v>81.229799999999997</v>
      </c>
      <c r="R346" s="1">
        <f t="shared" si="31"/>
        <v>-6.1953910943062738</v>
      </c>
      <c r="S346" s="1">
        <v>3</v>
      </c>
      <c r="V346" s="5">
        <v>187.66666666666666</v>
      </c>
      <c r="Y346" s="2">
        <v>1.33</v>
      </c>
      <c r="AB346" s="8">
        <v>0.19999999999999987</v>
      </c>
      <c r="AC346" s="8"/>
      <c r="AD346" s="8"/>
      <c r="AE346">
        <v>2.35</v>
      </c>
    </row>
    <row r="347" spans="1:31" s="16" customFormat="1" x14ac:dyDescent="0.2">
      <c r="A347" s="16">
        <v>31</v>
      </c>
      <c r="B347" s="16">
        <v>10</v>
      </c>
      <c r="C347" s="17">
        <v>31.1</v>
      </c>
      <c r="D347" s="17" t="s">
        <v>316</v>
      </c>
      <c r="E347" s="18" t="s">
        <v>11</v>
      </c>
      <c r="F347" s="18">
        <v>2</v>
      </c>
      <c r="G347" s="19">
        <v>15</v>
      </c>
      <c r="H347" s="19">
        <v>58</v>
      </c>
      <c r="I347" s="19">
        <v>65</v>
      </c>
      <c r="J347" s="17">
        <v>78.452056914563016</v>
      </c>
      <c r="K347" s="17">
        <f t="shared" si="32"/>
        <v>95.7667</v>
      </c>
      <c r="L347" s="17">
        <f t="shared" si="33"/>
        <v>-17.314643085436984</v>
      </c>
      <c r="M347" s="20" t="s">
        <v>29</v>
      </c>
      <c r="N347" s="1">
        <f t="shared" si="34"/>
        <v>91.381079999999997</v>
      </c>
      <c r="O347" s="7" t="s">
        <v>29</v>
      </c>
      <c r="P347" s="20" t="s">
        <v>29</v>
      </c>
      <c r="Q347" s="1">
        <f t="shared" si="35"/>
        <v>81.229799999999997</v>
      </c>
      <c r="R347" s="7" t="s">
        <v>29</v>
      </c>
      <c r="S347" s="17">
        <v>1</v>
      </c>
      <c r="T347" s="17"/>
      <c r="U347" s="17"/>
      <c r="V347" s="21">
        <v>203.5</v>
      </c>
      <c r="W347" s="17"/>
      <c r="X347" s="17"/>
      <c r="Y347" s="22">
        <v>0.64</v>
      </c>
      <c r="Z347" s="22"/>
      <c r="AA347" s="22"/>
      <c r="AB347" s="23">
        <v>223.70000000000002</v>
      </c>
      <c r="AC347" s="23"/>
      <c r="AD347" s="23"/>
      <c r="AE347" s="16">
        <v>1.54</v>
      </c>
    </row>
    <row r="348" spans="1:31" x14ac:dyDescent="0.2">
      <c r="A348">
        <v>31</v>
      </c>
      <c r="B348">
        <v>11</v>
      </c>
      <c r="C348" s="1">
        <v>31.11</v>
      </c>
      <c r="D348" s="1" t="s">
        <v>320</v>
      </c>
      <c r="E348" s="6" t="s">
        <v>151</v>
      </c>
      <c r="F348" s="6">
        <v>2</v>
      </c>
      <c r="G348" s="3">
        <v>9</v>
      </c>
      <c r="H348" s="3">
        <v>92</v>
      </c>
      <c r="I348" s="3">
        <v>100</v>
      </c>
      <c r="J348" s="1">
        <v>88.786030488820671</v>
      </c>
      <c r="K348" s="1">
        <f t="shared" si="32"/>
        <v>95.7667</v>
      </c>
      <c r="L348" s="1">
        <f t="shared" si="33"/>
        <v>-6.9806695111793289</v>
      </c>
      <c r="M348" s="7">
        <v>104.6506708882341</v>
      </c>
      <c r="N348" s="1">
        <f t="shared" si="34"/>
        <v>91.381079999999997</v>
      </c>
      <c r="O348" s="1">
        <f t="shared" si="30"/>
        <v>13.269590888234106</v>
      </c>
      <c r="P348" s="7">
        <v>61.479001656761938</v>
      </c>
      <c r="Q348" s="1">
        <f t="shared" si="35"/>
        <v>81.229799999999997</v>
      </c>
      <c r="R348" s="1">
        <f t="shared" si="31"/>
        <v>-19.75079834323806</v>
      </c>
      <c r="S348" s="1">
        <v>2.6666666666666665</v>
      </c>
      <c r="V348" s="5">
        <v>328</v>
      </c>
      <c r="Y348" s="2">
        <v>1.22</v>
      </c>
      <c r="AB348" s="8" t="s">
        <v>29</v>
      </c>
      <c r="AC348" s="8"/>
      <c r="AD348" s="8"/>
      <c r="AE348" s="8" t="s">
        <v>29</v>
      </c>
    </row>
    <row r="349" spans="1:31" x14ac:dyDescent="0.2">
      <c r="A349">
        <v>31</v>
      </c>
      <c r="B349">
        <v>12</v>
      </c>
      <c r="C349" s="1">
        <v>31.12</v>
      </c>
      <c r="D349" s="1" t="s">
        <v>320</v>
      </c>
      <c r="E349" s="6" t="s">
        <v>37</v>
      </c>
      <c r="F349" s="6">
        <v>2</v>
      </c>
      <c r="G349" s="3">
        <v>11</v>
      </c>
      <c r="H349" s="3">
        <v>80</v>
      </c>
      <c r="I349" s="3">
        <v>80</v>
      </c>
      <c r="J349" s="1">
        <v>78.762402530020253</v>
      </c>
      <c r="K349" s="1">
        <f t="shared" si="32"/>
        <v>95.7667</v>
      </c>
      <c r="L349" s="1">
        <f t="shared" si="33"/>
        <v>-17.004297469979747</v>
      </c>
      <c r="M349" s="7">
        <v>82.03130252773235</v>
      </c>
      <c r="N349" s="1">
        <f t="shared" si="34"/>
        <v>91.381079999999997</v>
      </c>
      <c r="O349" s="1">
        <f t="shared" si="30"/>
        <v>-9.3497774722676468</v>
      </c>
      <c r="P349" s="7">
        <v>66.207970684640784</v>
      </c>
      <c r="Q349" s="1">
        <f t="shared" si="35"/>
        <v>81.229799999999997</v>
      </c>
      <c r="R349" s="1">
        <f t="shared" si="31"/>
        <v>-15.021829315359213</v>
      </c>
      <c r="S349" s="1">
        <f>6/3</f>
        <v>2</v>
      </c>
      <c r="V349" s="5">
        <v>188.5</v>
      </c>
      <c r="Y349" s="2">
        <v>1</v>
      </c>
      <c r="AB349" s="8">
        <v>10.433333333333335</v>
      </c>
      <c r="AC349" s="8"/>
      <c r="AD349" s="8"/>
      <c r="AE349">
        <v>2.35</v>
      </c>
    </row>
    <row r="350" spans="1:31" x14ac:dyDescent="0.2">
      <c r="A350">
        <v>32</v>
      </c>
      <c r="B350">
        <v>1</v>
      </c>
      <c r="C350" s="1">
        <v>32.01</v>
      </c>
      <c r="D350" s="1" t="s">
        <v>319</v>
      </c>
      <c r="E350" s="6" t="s">
        <v>195</v>
      </c>
      <c r="F350" s="6">
        <v>1</v>
      </c>
      <c r="G350" s="3">
        <v>12</v>
      </c>
      <c r="H350" s="3">
        <v>85</v>
      </c>
      <c r="I350" s="3">
        <v>85</v>
      </c>
      <c r="J350" s="1">
        <v>57.719268559658836</v>
      </c>
      <c r="K350" s="1">
        <f t="shared" si="32"/>
        <v>94.666899999999998</v>
      </c>
      <c r="L350" s="1">
        <f t="shared" si="33"/>
        <v>-36.947631440341162</v>
      </c>
      <c r="M350" s="7">
        <v>40.737737198251679</v>
      </c>
      <c r="N350" s="1">
        <f t="shared" si="34"/>
        <v>90.579340000000002</v>
      </c>
      <c r="O350" s="1">
        <f t="shared" si="30"/>
        <v>-49.841602801748323</v>
      </c>
      <c r="P350" s="7">
        <v>50.435986129821664</v>
      </c>
      <c r="Q350" s="1">
        <f t="shared" si="35"/>
        <v>80.394199999999998</v>
      </c>
      <c r="R350" s="1">
        <f t="shared" si="31"/>
        <v>-29.958213870178334</v>
      </c>
      <c r="S350" s="1">
        <v>1.6666666666666667</v>
      </c>
      <c r="V350" s="5">
        <v>188.33333333333334</v>
      </c>
      <c r="Y350" s="2">
        <v>1.92</v>
      </c>
      <c r="AB350" s="8" t="s">
        <v>29</v>
      </c>
      <c r="AC350" s="8"/>
      <c r="AD350" s="8"/>
      <c r="AE350" s="8" t="s">
        <v>29</v>
      </c>
    </row>
    <row r="351" spans="1:31" x14ac:dyDescent="0.2">
      <c r="A351">
        <v>32</v>
      </c>
      <c r="B351">
        <v>2</v>
      </c>
      <c r="C351" s="1">
        <v>32.020000000000003</v>
      </c>
      <c r="D351" s="1" t="s">
        <v>319</v>
      </c>
      <c r="E351" s="6" t="s">
        <v>97</v>
      </c>
      <c r="F351" s="6">
        <v>1</v>
      </c>
      <c r="G351" s="3">
        <v>15</v>
      </c>
      <c r="H351" s="3">
        <v>85</v>
      </c>
      <c r="I351" s="3">
        <v>85</v>
      </c>
      <c r="J351" s="1">
        <v>64.238524626773767</v>
      </c>
      <c r="K351" s="1">
        <f t="shared" si="32"/>
        <v>94.666899999999998</v>
      </c>
      <c r="L351" s="1">
        <f t="shared" si="33"/>
        <v>-30.428375373226231</v>
      </c>
      <c r="M351" s="7">
        <v>72.255939673060652</v>
      </c>
      <c r="N351" s="1">
        <f t="shared" si="34"/>
        <v>90.579340000000002</v>
      </c>
      <c r="O351" s="1">
        <f t="shared" si="30"/>
        <v>-18.32340032693935</v>
      </c>
      <c r="P351" s="7">
        <v>59.479905456967629</v>
      </c>
      <c r="Q351" s="1">
        <f t="shared" si="35"/>
        <v>80.394199999999998</v>
      </c>
      <c r="R351" s="1">
        <f t="shared" si="31"/>
        <v>-20.914294543032369</v>
      </c>
      <c r="S351" s="1">
        <v>1</v>
      </c>
      <c r="V351" s="5">
        <v>154.83333333333334</v>
      </c>
      <c r="Y351" s="2">
        <v>1.48</v>
      </c>
      <c r="AB351" s="8">
        <v>8.6333333333333329</v>
      </c>
      <c r="AC351" s="8"/>
      <c r="AD351" s="8"/>
      <c r="AE351">
        <v>2.21</v>
      </c>
    </row>
    <row r="352" spans="1:31" x14ac:dyDescent="0.2">
      <c r="A352">
        <v>32</v>
      </c>
      <c r="B352">
        <v>3</v>
      </c>
      <c r="C352" s="1">
        <v>32.03</v>
      </c>
      <c r="D352" s="1" t="s">
        <v>319</v>
      </c>
      <c r="E352" s="6" t="s">
        <v>202</v>
      </c>
      <c r="F352" s="6">
        <v>1</v>
      </c>
      <c r="G352" s="3">
        <v>4</v>
      </c>
      <c r="H352" s="3">
        <v>92</v>
      </c>
      <c r="I352" s="3">
        <v>92</v>
      </c>
      <c r="J352" s="1">
        <v>89.130983197925133</v>
      </c>
      <c r="K352" s="1">
        <f t="shared" si="32"/>
        <v>94.666899999999998</v>
      </c>
      <c r="L352" s="1">
        <f t="shared" si="33"/>
        <v>-5.5359168020748655</v>
      </c>
      <c r="M352" s="7">
        <v>80.057515757141559</v>
      </c>
      <c r="N352" s="1">
        <f t="shared" si="34"/>
        <v>90.579340000000002</v>
      </c>
      <c r="O352" s="1">
        <f t="shared" si="30"/>
        <v>-10.521824242858443</v>
      </c>
      <c r="P352" s="7">
        <v>91.001274122696003</v>
      </c>
      <c r="Q352" s="1">
        <f t="shared" si="35"/>
        <v>80.394199999999998</v>
      </c>
      <c r="R352" s="1">
        <f t="shared" si="31"/>
        <v>10.607074122696005</v>
      </c>
      <c r="S352" s="1">
        <v>3.3333333333333335</v>
      </c>
      <c r="V352" s="5">
        <v>141.33333333333334</v>
      </c>
      <c r="Y352" s="2">
        <v>1.73</v>
      </c>
      <c r="AB352" s="8" t="s">
        <v>29</v>
      </c>
      <c r="AC352" s="8"/>
      <c r="AD352" s="8"/>
      <c r="AE352" s="8" t="s">
        <v>29</v>
      </c>
    </row>
    <row r="353" spans="1:31" x14ac:dyDescent="0.2">
      <c r="A353">
        <v>32</v>
      </c>
      <c r="B353">
        <v>4</v>
      </c>
      <c r="C353" s="1">
        <v>32.04</v>
      </c>
      <c r="D353" s="1" t="s">
        <v>319</v>
      </c>
      <c r="E353" s="6" t="s">
        <v>204</v>
      </c>
      <c r="F353" s="6">
        <v>1</v>
      </c>
      <c r="G353" s="3">
        <v>8</v>
      </c>
      <c r="H353" s="3">
        <v>85</v>
      </c>
      <c r="I353" s="3">
        <v>85</v>
      </c>
      <c r="J353" s="1">
        <v>102.38477784664423</v>
      </c>
      <c r="K353" s="1">
        <f t="shared" si="32"/>
        <v>94.666899999999998</v>
      </c>
      <c r="L353" s="1">
        <f t="shared" si="33"/>
        <v>7.7178778466442282</v>
      </c>
      <c r="M353" s="7">
        <v>93.857186614724114</v>
      </c>
      <c r="N353" s="1">
        <f t="shared" si="34"/>
        <v>90.579340000000002</v>
      </c>
      <c r="O353" s="1">
        <f t="shared" si="30"/>
        <v>3.2778466147241119</v>
      </c>
      <c r="P353" s="7">
        <v>82.720563800721948</v>
      </c>
      <c r="Q353" s="1">
        <f t="shared" si="35"/>
        <v>80.394199999999998</v>
      </c>
      <c r="R353" s="1">
        <f t="shared" si="31"/>
        <v>2.3263638007219498</v>
      </c>
      <c r="S353" s="1">
        <v>4</v>
      </c>
      <c r="V353" s="5">
        <v>226.83333333333334</v>
      </c>
      <c r="Y353" s="2">
        <v>1.38</v>
      </c>
      <c r="AB353" s="8">
        <v>10.566666666666668</v>
      </c>
      <c r="AC353" s="8"/>
      <c r="AD353" s="8"/>
      <c r="AE353">
        <v>2.31</v>
      </c>
    </row>
    <row r="354" spans="1:31" s="16" customFormat="1" x14ac:dyDescent="0.2">
      <c r="A354" s="16">
        <v>32</v>
      </c>
      <c r="B354" s="16">
        <v>5</v>
      </c>
      <c r="C354" s="17">
        <v>32.049999999999997</v>
      </c>
      <c r="D354" s="17" t="s">
        <v>316</v>
      </c>
      <c r="E354" s="18" t="s">
        <v>11</v>
      </c>
      <c r="F354" s="18">
        <v>1</v>
      </c>
      <c r="G354" s="19">
        <v>14</v>
      </c>
      <c r="H354" s="19">
        <v>58</v>
      </c>
      <c r="I354" s="19">
        <v>65</v>
      </c>
      <c r="J354" s="17">
        <v>41.162956364775063</v>
      </c>
      <c r="K354" s="17">
        <f t="shared" si="32"/>
        <v>94.666899999999998</v>
      </c>
      <c r="L354" s="17">
        <f t="shared" si="33"/>
        <v>-53.503943635224935</v>
      </c>
      <c r="M354" s="20" t="s">
        <v>29</v>
      </c>
      <c r="N354" s="1">
        <f t="shared" si="34"/>
        <v>90.579340000000002</v>
      </c>
      <c r="O354" s="7" t="s">
        <v>29</v>
      </c>
      <c r="P354" s="20" t="s">
        <v>29</v>
      </c>
      <c r="Q354" s="1">
        <f t="shared" si="35"/>
        <v>80.394199999999998</v>
      </c>
      <c r="R354" s="7" t="s">
        <v>29</v>
      </c>
      <c r="S354" s="17">
        <v>0.66666666666666663</v>
      </c>
      <c r="T354" s="17"/>
      <c r="U354" s="17"/>
      <c r="V354" s="21">
        <v>189.33333333333334</v>
      </c>
      <c r="W354" s="17"/>
      <c r="X354" s="17"/>
      <c r="Y354" s="22">
        <v>0.91</v>
      </c>
      <c r="Z354" s="22"/>
      <c r="AA354" s="22"/>
      <c r="AB354" s="23">
        <v>182.93333333333337</v>
      </c>
      <c r="AC354" s="23"/>
      <c r="AD354" s="23"/>
      <c r="AE354" s="16">
        <v>1.75</v>
      </c>
    </row>
    <row r="355" spans="1:31" x14ac:dyDescent="0.2">
      <c r="A355">
        <v>32</v>
      </c>
      <c r="B355">
        <v>6</v>
      </c>
      <c r="C355" s="1">
        <v>32.06</v>
      </c>
      <c r="D355" s="1" t="s">
        <v>315</v>
      </c>
      <c r="E355" s="9" t="s">
        <v>9</v>
      </c>
      <c r="F355" s="9">
        <v>1</v>
      </c>
      <c r="G355" s="3">
        <v>14</v>
      </c>
      <c r="H355" s="3">
        <v>128</v>
      </c>
      <c r="I355" s="3">
        <v>135</v>
      </c>
      <c r="J355" s="1">
        <v>53.757365941852086</v>
      </c>
      <c r="K355" s="1">
        <f t="shared" si="32"/>
        <v>94.666899999999998</v>
      </c>
      <c r="L355" s="1">
        <f t="shared" si="33"/>
        <v>-40.909534058147912</v>
      </c>
      <c r="M355" s="7">
        <v>63.083515370558878</v>
      </c>
      <c r="N355" s="1">
        <f t="shared" si="34"/>
        <v>90.579340000000002</v>
      </c>
      <c r="O355" s="1">
        <f t="shared" si="30"/>
        <v>-27.495824629441124</v>
      </c>
      <c r="P355" s="7">
        <v>51.265025289274817</v>
      </c>
      <c r="Q355" s="1">
        <f t="shared" si="35"/>
        <v>80.394199999999998</v>
      </c>
      <c r="R355" s="1">
        <f t="shared" si="31"/>
        <v>-29.129174710725181</v>
      </c>
      <c r="S355" s="1">
        <v>8</v>
      </c>
      <c r="V355" s="5">
        <v>234.33333333333334</v>
      </c>
      <c r="Y355" s="2">
        <v>1.52</v>
      </c>
      <c r="AB355" s="8" t="s">
        <v>29</v>
      </c>
      <c r="AC355" s="8"/>
      <c r="AD355" s="8"/>
      <c r="AE355" s="8" t="s">
        <v>29</v>
      </c>
    </row>
    <row r="356" spans="1:31" x14ac:dyDescent="0.2">
      <c r="A356">
        <v>32</v>
      </c>
      <c r="B356">
        <v>7</v>
      </c>
      <c r="C356" s="1">
        <v>32.07</v>
      </c>
      <c r="D356" s="1" t="s">
        <v>320</v>
      </c>
      <c r="E356" s="6" t="s">
        <v>109</v>
      </c>
      <c r="F356" s="6">
        <v>2</v>
      </c>
      <c r="G356" s="3">
        <v>14</v>
      </c>
      <c r="H356" s="3">
        <v>80</v>
      </c>
      <c r="I356" s="3">
        <v>80</v>
      </c>
      <c r="J356" s="1">
        <v>70.593644659389312</v>
      </c>
      <c r="K356" s="1">
        <f t="shared" si="32"/>
        <v>94.666899999999998</v>
      </c>
      <c r="L356" s="1">
        <f t="shared" si="33"/>
        <v>-24.073255340610686</v>
      </c>
      <c r="M356" s="7">
        <v>79.003961942805788</v>
      </c>
      <c r="N356" s="1">
        <f t="shared" si="34"/>
        <v>90.579340000000002</v>
      </c>
      <c r="O356" s="1">
        <f t="shared" si="30"/>
        <v>-11.575378057194214</v>
      </c>
      <c r="P356" s="7">
        <v>67.91129293163182</v>
      </c>
      <c r="Q356" s="1">
        <f t="shared" si="35"/>
        <v>80.394199999999998</v>
      </c>
      <c r="R356" s="1">
        <f t="shared" si="31"/>
        <v>-12.482907068368178</v>
      </c>
      <c r="S356" s="1">
        <f>7/3</f>
        <v>2.3333333333333335</v>
      </c>
      <c r="V356" s="5">
        <v>163.16666666666666</v>
      </c>
      <c r="Y356" s="2">
        <v>1.45</v>
      </c>
      <c r="AB356" s="8" t="s">
        <v>29</v>
      </c>
      <c r="AC356" s="8"/>
      <c r="AD356" s="8"/>
      <c r="AE356" s="8" t="s">
        <v>29</v>
      </c>
    </row>
    <row r="357" spans="1:31" x14ac:dyDescent="0.2">
      <c r="A357">
        <v>32</v>
      </c>
      <c r="B357">
        <v>8</v>
      </c>
      <c r="C357" s="1">
        <v>32.08</v>
      </c>
      <c r="D357" s="1" t="s">
        <v>320</v>
      </c>
      <c r="E357" s="6" t="s">
        <v>163</v>
      </c>
      <c r="F357" s="6">
        <v>2</v>
      </c>
      <c r="G357" s="3">
        <v>11</v>
      </c>
      <c r="H357" s="3">
        <v>80</v>
      </c>
      <c r="I357" s="3">
        <v>80</v>
      </c>
      <c r="J357" s="1">
        <v>72.336339250746363</v>
      </c>
      <c r="K357" s="1">
        <f t="shared" si="32"/>
        <v>94.666899999999998</v>
      </c>
      <c r="L357" s="1">
        <f t="shared" si="33"/>
        <v>-22.330560749253635</v>
      </c>
      <c r="M357" s="7">
        <v>67.784774859435984</v>
      </c>
      <c r="N357" s="1">
        <f t="shared" si="34"/>
        <v>90.579340000000002</v>
      </c>
      <c r="O357" s="1">
        <f t="shared" si="30"/>
        <v>-22.794565140564018</v>
      </c>
      <c r="P357" s="7">
        <v>76.784215108568745</v>
      </c>
      <c r="Q357" s="1">
        <f t="shared" si="35"/>
        <v>80.394199999999998</v>
      </c>
      <c r="R357" s="1">
        <f t="shared" si="31"/>
        <v>-3.6099848914312531</v>
      </c>
      <c r="S357" s="1">
        <f>3/3</f>
        <v>1</v>
      </c>
      <c r="V357" s="5">
        <v>182.66666666666666</v>
      </c>
      <c r="Y357" s="2">
        <v>1.51</v>
      </c>
      <c r="AB357" s="8">
        <v>9.5333333333333332</v>
      </c>
      <c r="AC357" s="8"/>
      <c r="AD357" s="8"/>
      <c r="AE357">
        <v>2.2200000000000002</v>
      </c>
    </row>
    <row r="358" spans="1:31" x14ac:dyDescent="0.2">
      <c r="A358">
        <v>32</v>
      </c>
      <c r="B358">
        <v>9</v>
      </c>
      <c r="C358" s="1">
        <v>32.090000000000003</v>
      </c>
      <c r="D358" s="1" t="s">
        <v>320</v>
      </c>
      <c r="E358" s="6" t="s">
        <v>166</v>
      </c>
      <c r="F358" s="6">
        <v>2</v>
      </c>
      <c r="G358" s="3">
        <v>12</v>
      </c>
      <c r="H358" s="3">
        <v>80</v>
      </c>
      <c r="I358" s="3">
        <v>85</v>
      </c>
      <c r="J358" s="1">
        <v>76.392193509487569</v>
      </c>
      <c r="K358" s="1">
        <f t="shared" si="32"/>
        <v>94.666899999999998</v>
      </c>
      <c r="L358" s="1">
        <f t="shared" si="33"/>
        <v>-18.274706490512429</v>
      </c>
      <c r="M358" s="7">
        <v>59.991044671763824</v>
      </c>
      <c r="N358" s="1">
        <f t="shared" si="34"/>
        <v>90.579340000000002</v>
      </c>
      <c r="O358" s="1">
        <f t="shared" si="30"/>
        <v>-30.588295328236178</v>
      </c>
      <c r="P358" s="7">
        <v>65.463561200267762</v>
      </c>
      <c r="Q358" s="1">
        <f t="shared" si="35"/>
        <v>80.394199999999998</v>
      </c>
      <c r="R358" s="1">
        <f t="shared" si="31"/>
        <v>-14.930638799732236</v>
      </c>
      <c r="S358" s="1">
        <v>2</v>
      </c>
      <c r="V358" s="5">
        <v>216.33333333333334</v>
      </c>
      <c r="Y358" s="2">
        <v>1.45</v>
      </c>
      <c r="AB358" s="8">
        <v>10.066666666666668</v>
      </c>
      <c r="AC358" s="8"/>
      <c r="AD358" s="8"/>
      <c r="AE358">
        <v>2.6550000000000002</v>
      </c>
    </row>
    <row r="359" spans="1:31" x14ac:dyDescent="0.2">
      <c r="A359">
        <v>32</v>
      </c>
      <c r="B359">
        <v>10</v>
      </c>
      <c r="C359" s="1">
        <v>32.1</v>
      </c>
      <c r="D359" s="1" t="s">
        <v>320</v>
      </c>
      <c r="E359" s="6" t="s">
        <v>165</v>
      </c>
      <c r="F359" s="6">
        <v>2</v>
      </c>
      <c r="G359" s="3">
        <v>14</v>
      </c>
      <c r="H359" s="3">
        <v>80</v>
      </c>
      <c r="I359" s="3">
        <v>85</v>
      </c>
      <c r="J359" s="1">
        <v>70.00548481267073</v>
      </c>
      <c r="K359" s="1">
        <f t="shared" si="32"/>
        <v>94.666899999999998</v>
      </c>
      <c r="L359" s="1">
        <f t="shared" si="33"/>
        <v>-24.661415187329268</v>
      </c>
      <c r="M359" s="7">
        <v>59.447106313747092</v>
      </c>
      <c r="N359" s="1">
        <f t="shared" si="34"/>
        <v>90.579340000000002</v>
      </c>
      <c r="O359" s="1">
        <f t="shared" si="30"/>
        <v>-31.13223368625291</v>
      </c>
      <c r="P359" s="7">
        <v>65.900303422742454</v>
      </c>
      <c r="Q359" s="1">
        <f t="shared" si="35"/>
        <v>80.394199999999998</v>
      </c>
      <c r="R359" s="1">
        <f t="shared" si="31"/>
        <v>-14.493896577257544</v>
      </c>
      <c r="S359" s="1">
        <v>2.6666666666666665</v>
      </c>
      <c r="V359" s="5">
        <v>234</v>
      </c>
      <c r="Y359" s="2">
        <v>1.35</v>
      </c>
      <c r="AB359" s="8">
        <v>0.23333333333333309</v>
      </c>
      <c r="AC359" s="8"/>
      <c r="AD359" s="8"/>
      <c r="AE359">
        <v>2.76</v>
      </c>
    </row>
    <row r="360" spans="1:31" x14ac:dyDescent="0.2">
      <c r="A360">
        <v>32</v>
      </c>
      <c r="B360">
        <v>11</v>
      </c>
      <c r="C360" s="1">
        <v>32.11</v>
      </c>
      <c r="D360" s="1" t="s">
        <v>320</v>
      </c>
      <c r="E360" s="6" t="s">
        <v>174</v>
      </c>
      <c r="F360" s="6">
        <v>2</v>
      </c>
      <c r="G360" s="3">
        <v>14</v>
      </c>
      <c r="H360" s="3">
        <v>92</v>
      </c>
      <c r="I360" s="3">
        <v>92</v>
      </c>
      <c r="J360" s="1">
        <v>84.027709038127753</v>
      </c>
      <c r="K360" s="1">
        <f t="shared" si="32"/>
        <v>94.666899999999998</v>
      </c>
      <c r="L360" s="1">
        <f t="shared" si="33"/>
        <v>-10.639190961872245</v>
      </c>
      <c r="M360" s="7">
        <v>97.296690296563639</v>
      </c>
      <c r="N360" s="1">
        <f t="shared" si="34"/>
        <v>90.579340000000002</v>
      </c>
      <c r="O360" s="1">
        <f t="shared" si="30"/>
        <v>6.7173502965636374</v>
      </c>
      <c r="P360" s="7">
        <v>70.285539433240672</v>
      </c>
      <c r="Q360" s="1">
        <f t="shared" si="35"/>
        <v>80.394199999999998</v>
      </c>
      <c r="R360" s="1">
        <f t="shared" si="31"/>
        <v>-10.108660566759326</v>
      </c>
      <c r="S360" s="1">
        <v>2</v>
      </c>
      <c r="V360" s="5">
        <v>198</v>
      </c>
      <c r="Y360" s="2">
        <v>1.2</v>
      </c>
      <c r="AB360" s="8">
        <v>8.0666666666666682</v>
      </c>
      <c r="AC360" s="8"/>
      <c r="AD360" s="8"/>
      <c r="AE360">
        <v>2.02</v>
      </c>
    </row>
    <row r="361" spans="1:31" s="16" customFormat="1" x14ac:dyDescent="0.2">
      <c r="A361" s="16">
        <v>32</v>
      </c>
      <c r="B361" s="16">
        <v>12</v>
      </c>
      <c r="C361" s="17">
        <v>32.119999999999997</v>
      </c>
      <c r="D361" s="17" t="s">
        <v>316</v>
      </c>
      <c r="E361" s="18" t="s">
        <v>11</v>
      </c>
      <c r="F361" s="18">
        <v>2</v>
      </c>
      <c r="G361" s="19">
        <v>14</v>
      </c>
      <c r="H361" s="19">
        <v>58</v>
      </c>
      <c r="I361" s="19">
        <v>65</v>
      </c>
      <c r="J361" s="17">
        <v>83.893807792450929</v>
      </c>
      <c r="K361" s="17">
        <f t="shared" si="32"/>
        <v>94.666899999999998</v>
      </c>
      <c r="L361" s="17">
        <f t="shared" si="33"/>
        <v>-10.77309220754907</v>
      </c>
      <c r="M361" s="20" t="s">
        <v>29</v>
      </c>
      <c r="N361" s="1">
        <f t="shared" si="34"/>
        <v>90.579340000000002</v>
      </c>
      <c r="O361" s="7" t="s">
        <v>29</v>
      </c>
      <c r="P361" s="20" t="s">
        <v>29</v>
      </c>
      <c r="Q361" s="1">
        <f t="shared" si="35"/>
        <v>80.394199999999998</v>
      </c>
      <c r="R361" s="7" t="s">
        <v>29</v>
      </c>
      <c r="S361" s="17">
        <v>1</v>
      </c>
      <c r="T361" s="17"/>
      <c r="U361" s="17"/>
      <c r="V361" s="21">
        <v>237.5</v>
      </c>
      <c r="W361" s="17"/>
      <c r="X361" s="17"/>
      <c r="Y361" s="22">
        <v>0.6</v>
      </c>
      <c r="Z361" s="22"/>
      <c r="AA361" s="22"/>
      <c r="AB361" s="23">
        <v>231.83333333333337</v>
      </c>
      <c r="AC361" s="23"/>
      <c r="AD361" s="23"/>
      <c r="AE361" s="16">
        <v>1.66</v>
      </c>
    </row>
    <row r="362" spans="1:31" x14ac:dyDescent="0.2">
      <c r="A362">
        <v>33</v>
      </c>
      <c r="B362">
        <v>1</v>
      </c>
      <c r="C362" s="1">
        <v>33.01</v>
      </c>
      <c r="D362" s="1" t="s">
        <v>319</v>
      </c>
      <c r="E362" s="6" t="s">
        <v>213</v>
      </c>
      <c r="F362" s="6">
        <v>1</v>
      </c>
      <c r="G362" s="3">
        <v>3</v>
      </c>
      <c r="H362" s="3">
        <v>100</v>
      </c>
      <c r="I362" s="3">
        <v>100</v>
      </c>
      <c r="J362" s="1">
        <v>69.892465397473075</v>
      </c>
      <c r="K362" s="1">
        <f t="shared" si="32"/>
        <v>93.567099999999996</v>
      </c>
      <c r="L362" s="1">
        <f t="shared" si="33"/>
        <v>-23.674634602526922</v>
      </c>
      <c r="M362" s="7">
        <v>82.607144522634144</v>
      </c>
      <c r="N362" s="1">
        <f t="shared" si="34"/>
        <v>89.777600000000007</v>
      </c>
      <c r="O362" s="1">
        <f t="shared" si="30"/>
        <v>-7.1704554773658629</v>
      </c>
      <c r="P362" s="7">
        <v>97.974097274528475</v>
      </c>
      <c r="Q362" s="1">
        <f t="shared" si="35"/>
        <v>79.558599999999998</v>
      </c>
      <c r="R362" s="1">
        <f t="shared" si="31"/>
        <v>18.415497274528477</v>
      </c>
      <c r="S362" s="1">
        <v>7</v>
      </c>
      <c r="V362" s="5">
        <v>307.5</v>
      </c>
      <c r="Y362" s="2" t="s">
        <v>29</v>
      </c>
      <c r="AB362" s="8" t="s">
        <v>29</v>
      </c>
      <c r="AC362" s="8"/>
      <c r="AD362" s="8"/>
      <c r="AE362" s="8" t="s">
        <v>29</v>
      </c>
    </row>
    <row r="363" spans="1:31" x14ac:dyDescent="0.2">
      <c r="A363">
        <v>33</v>
      </c>
      <c r="B363">
        <v>2</v>
      </c>
      <c r="C363" s="1">
        <v>33.020000000000003</v>
      </c>
      <c r="D363" s="1" t="s">
        <v>319</v>
      </c>
      <c r="E363" s="6" t="s">
        <v>216</v>
      </c>
      <c r="F363" s="6">
        <v>1</v>
      </c>
      <c r="G363" s="3">
        <v>10</v>
      </c>
      <c r="H363" s="3">
        <v>85</v>
      </c>
      <c r="I363" s="3">
        <v>85</v>
      </c>
      <c r="J363" s="1">
        <v>89.281372627740495</v>
      </c>
      <c r="K363" s="1">
        <f t="shared" si="32"/>
        <v>93.567099999999996</v>
      </c>
      <c r="L363" s="1">
        <f t="shared" si="33"/>
        <v>-4.2857273722595011</v>
      </c>
      <c r="M363" s="7">
        <v>92.66419378497028</v>
      </c>
      <c r="N363" s="1">
        <f t="shared" si="34"/>
        <v>89.777600000000007</v>
      </c>
      <c r="O363" s="1">
        <f t="shared" si="30"/>
        <v>2.8865937849702732</v>
      </c>
      <c r="P363" s="7">
        <v>74.028204521732562</v>
      </c>
      <c r="Q363" s="1">
        <f t="shared" si="35"/>
        <v>79.558599999999998</v>
      </c>
      <c r="R363" s="1">
        <f t="shared" si="31"/>
        <v>-5.5303954782674367</v>
      </c>
      <c r="S363" s="1">
        <v>4</v>
      </c>
      <c r="V363" s="5">
        <v>290.66666666666669</v>
      </c>
      <c r="Y363" s="2">
        <v>1.34</v>
      </c>
      <c r="AB363" s="8">
        <v>21.366666666666664</v>
      </c>
      <c r="AC363" s="8"/>
      <c r="AD363" s="8"/>
      <c r="AE363">
        <v>2.02</v>
      </c>
    </row>
    <row r="364" spans="1:31" x14ac:dyDescent="0.2">
      <c r="A364">
        <v>33</v>
      </c>
      <c r="B364">
        <v>3</v>
      </c>
      <c r="C364" s="1">
        <v>33.03</v>
      </c>
      <c r="D364" s="1" t="s">
        <v>319</v>
      </c>
      <c r="E364" s="6" t="s">
        <v>220</v>
      </c>
      <c r="F364" s="6">
        <v>1</v>
      </c>
      <c r="G364" s="3">
        <v>15</v>
      </c>
      <c r="H364" s="3">
        <v>85</v>
      </c>
      <c r="I364" s="3">
        <v>85</v>
      </c>
      <c r="J364" s="1">
        <v>74.694146955590355</v>
      </c>
      <c r="K364" s="1">
        <f t="shared" si="32"/>
        <v>93.567099999999996</v>
      </c>
      <c r="L364" s="1">
        <f t="shared" si="33"/>
        <v>-18.872953044409641</v>
      </c>
      <c r="M364" s="7">
        <v>68.167043723852217</v>
      </c>
      <c r="N364" s="1">
        <f t="shared" si="34"/>
        <v>89.777600000000007</v>
      </c>
      <c r="O364" s="1">
        <f t="shared" si="30"/>
        <v>-21.61055627614779</v>
      </c>
      <c r="P364" s="7">
        <v>79.396973778111501</v>
      </c>
      <c r="Q364" s="1">
        <f t="shared" si="35"/>
        <v>79.558599999999998</v>
      </c>
      <c r="R364" s="1">
        <f t="shared" si="31"/>
        <v>-0.16162622188849696</v>
      </c>
      <c r="S364" s="1">
        <v>3</v>
      </c>
      <c r="V364" s="5">
        <v>192.66666666666666</v>
      </c>
      <c r="Y364" s="2">
        <v>1.1200000000000001</v>
      </c>
      <c r="AB364" s="8">
        <v>3.4666666666666668</v>
      </c>
      <c r="AC364" s="8"/>
      <c r="AD364" s="8"/>
      <c r="AE364">
        <v>2.15</v>
      </c>
    </row>
    <row r="365" spans="1:31" s="16" customFormat="1" x14ac:dyDescent="0.2">
      <c r="A365" s="16">
        <v>33</v>
      </c>
      <c r="B365" s="16">
        <v>4</v>
      </c>
      <c r="C365" s="17">
        <v>33.04</v>
      </c>
      <c r="D365" s="17" t="s">
        <v>316</v>
      </c>
      <c r="E365" s="18" t="s">
        <v>11</v>
      </c>
      <c r="F365" s="18">
        <v>1</v>
      </c>
      <c r="G365" s="19">
        <v>13</v>
      </c>
      <c r="H365" s="19">
        <v>58</v>
      </c>
      <c r="I365" s="19">
        <v>65</v>
      </c>
      <c r="J365" s="17">
        <v>71.11548561723707</v>
      </c>
      <c r="K365" s="17">
        <f t="shared" si="32"/>
        <v>93.567099999999996</v>
      </c>
      <c r="L365" s="17">
        <f t="shared" si="33"/>
        <v>-22.451614382762926</v>
      </c>
      <c r="M365" s="20" t="s">
        <v>29</v>
      </c>
      <c r="N365" s="1">
        <f t="shared" si="34"/>
        <v>89.777600000000007</v>
      </c>
      <c r="O365" s="7" t="s">
        <v>29</v>
      </c>
      <c r="P365" s="20" t="s">
        <v>29</v>
      </c>
      <c r="Q365" s="1">
        <f t="shared" si="35"/>
        <v>79.558599999999998</v>
      </c>
      <c r="R365" s="7" t="s">
        <v>29</v>
      </c>
      <c r="S365" s="17">
        <v>1.3333333333333333</v>
      </c>
      <c r="T365" s="17"/>
      <c r="U365" s="17"/>
      <c r="V365" s="21">
        <v>183.66666666666666</v>
      </c>
      <c r="W365" s="17"/>
      <c r="X365" s="17"/>
      <c r="Y365" s="22">
        <v>0.68</v>
      </c>
      <c r="Z365" s="22"/>
      <c r="AA365" s="22"/>
      <c r="AB365" s="23">
        <v>168.43333333333337</v>
      </c>
      <c r="AC365" s="23"/>
      <c r="AD365" s="23"/>
      <c r="AE365" s="16">
        <v>1.55</v>
      </c>
    </row>
    <row r="366" spans="1:31" x14ac:dyDescent="0.2">
      <c r="A366">
        <v>33</v>
      </c>
      <c r="B366">
        <v>5</v>
      </c>
      <c r="C366" s="1">
        <v>33.049999999999997</v>
      </c>
      <c r="D366" s="1" t="s">
        <v>319</v>
      </c>
      <c r="E366" s="6" t="s">
        <v>225</v>
      </c>
      <c r="F366" s="6">
        <v>1</v>
      </c>
      <c r="G366" s="3">
        <v>14</v>
      </c>
      <c r="H366" s="3">
        <v>80</v>
      </c>
      <c r="I366" s="3">
        <v>80</v>
      </c>
      <c r="J366" s="1">
        <v>98.862335154930818</v>
      </c>
      <c r="K366" s="1">
        <f t="shared" si="32"/>
        <v>93.567099999999996</v>
      </c>
      <c r="L366" s="1">
        <f t="shared" si="33"/>
        <v>5.2952351549308219</v>
      </c>
      <c r="M366" s="7">
        <v>90.959816018634285</v>
      </c>
      <c r="N366" s="1">
        <f t="shared" si="34"/>
        <v>89.777600000000007</v>
      </c>
      <c r="O366" s="1">
        <f t="shared" si="30"/>
        <v>1.1822160186342785</v>
      </c>
      <c r="P366" s="7">
        <v>73.333178558342439</v>
      </c>
      <c r="Q366" s="1">
        <f t="shared" si="35"/>
        <v>79.558599999999998</v>
      </c>
      <c r="R366" s="1">
        <f t="shared" si="31"/>
        <v>-6.2254214416575593</v>
      </c>
      <c r="S366" s="1">
        <f>8/3</f>
        <v>2.6666666666666665</v>
      </c>
      <c r="V366" s="5">
        <v>201.16666666666666</v>
      </c>
      <c r="Y366" s="2">
        <v>1.4</v>
      </c>
      <c r="AB366" s="8" t="s">
        <v>29</v>
      </c>
      <c r="AC366" s="8"/>
      <c r="AD366" s="8"/>
      <c r="AE366" s="8" t="s">
        <v>29</v>
      </c>
    </row>
    <row r="367" spans="1:31" x14ac:dyDescent="0.2">
      <c r="A367">
        <v>33</v>
      </c>
      <c r="B367">
        <v>6</v>
      </c>
      <c r="C367" s="1">
        <v>33.06</v>
      </c>
      <c r="D367" s="1" t="s">
        <v>319</v>
      </c>
      <c r="E367" s="6" t="s">
        <v>126</v>
      </c>
      <c r="F367" s="9">
        <v>1</v>
      </c>
      <c r="G367" s="3">
        <v>10</v>
      </c>
      <c r="H367" s="3">
        <v>80</v>
      </c>
      <c r="I367" s="3">
        <v>80</v>
      </c>
      <c r="J367" s="1">
        <v>85.081067032136161</v>
      </c>
      <c r="K367" s="1">
        <f t="shared" si="32"/>
        <v>93.567099999999996</v>
      </c>
      <c r="L367" s="1">
        <f t="shared" si="33"/>
        <v>-8.4860329678638351</v>
      </c>
      <c r="M367" s="7">
        <v>69.301869911374567</v>
      </c>
      <c r="N367" s="1">
        <f t="shared" si="34"/>
        <v>89.777600000000007</v>
      </c>
      <c r="O367" s="1">
        <f t="shared" si="30"/>
        <v>-20.47573008862544</v>
      </c>
      <c r="P367" s="7">
        <v>65.420229647942264</v>
      </c>
      <c r="Q367" s="1">
        <f t="shared" si="35"/>
        <v>79.558599999999998</v>
      </c>
      <c r="R367" s="1">
        <f t="shared" si="31"/>
        <v>-14.138370352057734</v>
      </c>
      <c r="S367" s="1">
        <f>10/3</f>
        <v>3.3333333333333335</v>
      </c>
      <c r="V367" s="2" t="s">
        <v>29</v>
      </c>
      <c r="Y367" s="2" t="s">
        <v>29</v>
      </c>
      <c r="AB367" s="8">
        <v>11.4</v>
      </c>
      <c r="AC367" s="8"/>
      <c r="AD367" s="8"/>
      <c r="AE367">
        <v>2.04</v>
      </c>
    </row>
    <row r="368" spans="1:31" x14ac:dyDescent="0.2">
      <c r="A368">
        <v>33</v>
      </c>
      <c r="B368">
        <v>7</v>
      </c>
      <c r="C368" s="1">
        <v>33.07</v>
      </c>
      <c r="D368" s="1" t="s">
        <v>320</v>
      </c>
      <c r="E368" s="6" t="s">
        <v>81</v>
      </c>
      <c r="F368" s="6">
        <v>2</v>
      </c>
      <c r="G368" s="3">
        <v>10</v>
      </c>
      <c r="H368" s="3">
        <v>85</v>
      </c>
      <c r="I368" s="3">
        <v>85</v>
      </c>
      <c r="J368" s="1">
        <v>86.833847695198429</v>
      </c>
      <c r="K368" s="1">
        <f t="shared" si="32"/>
        <v>93.567099999999996</v>
      </c>
      <c r="L368" s="1">
        <f t="shared" si="33"/>
        <v>-6.7332523048015673</v>
      </c>
      <c r="M368" s="7">
        <v>88.24196474746222</v>
      </c>
      <c r="N368" s="1">
        <f t="shared" si="34"/>
        <v>89.777600000000007</v>
      </c>
      <c r="O368" s="1">
        <f t="shared" si="30"/>
        <v>-1.5356352525377872</v>
      </c>
      <c r="P368" s="7">
        <v>81.149703125290387</v>
      </c>
      <c r="Q368" s="1">
        <f t="shared" si="35"/>
        <v>79.558599999999998</v>
      </c>
      <c r="R368" s="1">
        <f t="shared" si="31"/>
        <v>1.5911031252903882</v>
      </c>
      <c r="S368" s="1">
        <v>3</v>
      </c>
      <c r="V368" s="5">
        <v>203.5</v>
      </c>
      <c r="Y368" s="2">
        <v>1.43</v>
      </c>
      <c r="AB368" s="8" t="s">
        <v>29</v>
      </c>
      <c r="AC368" s="8"/>
      <c r="AD368" s="8"/>
      <c r="AE368" s="8" t="s">
        <v>29</v>
      </c>
    </row>
    <row r="369" spans="1:31" x14ac:dyDescent="0.2">
      <c r="A369">
        <v>33</v>
      </c>
      <c r="B369">
        <v>8</v>
      </c>
      <c r="C369" s="1">
        <v>33.08</v>
      </c>
      <c r="D369" s="1" t="s">
        <v>320</v>
      </c>
      <c r="E369" s="6" t="s">
        <v>184</v>
      </c>
      <c r="F369" s="6">
        <v>2</v>
      </c>
      <c r="G369" s="3">
        <v>4</v>
      </c>
      <c r="H369" s="3">
        <v>80</v>
      </c>
      <c r="I369" s="3">
        <v>85</v>
      </c>
      <c r="J369" s="1">
        <v>97.3729681851664</v>
      </c>
      <c r="K369" s="1">
        <f t="shared" si="32"/>
        <v>93.567099999999996</v>
      </c>
      <c r="L369" s="1">
        <f t="shared" si="33"/>
        <v>3.8058681851664034</v>
      </c>
      <c r="M369" s="7">
        <v>86.000964827437485</v>
      </c>
      <c r="N369" s="1">
        <f t="shared" si="34"/>
        <v>89.777600000000007</v>
      </c>
      <c r="O369" s="1">
        <f t="shared" si="30"/>
        <v>-3.7766351725625213</v>
      </c>
      <c r="P369" s="7">
        <v>64.592907373185653</v>
      </c>
      <c r="Q369" s="1">
        <f t="shared" si="35"/>
        <v>79.558599999999998</v>
      </c>
      <c r="R369" s="1">
        <f t="shared" si="31"/>
        <v>-14.965692626814345</v>
      </c>
      <c r="S369" s="1">
        <v>5.666666666666667</v>
      </c>
      <c r="V369" s="5">
        <v>323.5</v>
      </c>
      <c r="Y369" s="2">
        <v>1.27</v>
      </c>
      <c r="AB369" s="8">
        <v>10</v>
      </c>
      <c r="AC369" s="8"/>
      <c r="AD369" s="8"/>
      <c r="AE369">
        <v>2.2200000000000002</v>
      </c>
    </row>
    <row r="370" spans="1:31" x14ac:dyDescent="0.2">
      <c r="A370">
        <v>33</v>
      </c>
      <c r="B370">
        <v>9</v>
      </c>
      <c r="C370" s="1">
        <v>33.090000000000003</v>
      </c>
      <c r="D370" s="1" t="s">
        <v>320</v>
      </c>
      <c r="E370" s="6" t="s">
        <v>149</v>
      </c>
      <c r="F370" s="6">
        <v>2</v>
      </c>
      <c r="G370" s="3">
        <v>4</v>
      </c>
      <c r="H370" s="3">
        <v>85</v>
      </c>
      <c r="I370" s="3">
        <v>92</v>
      </c>
      <c r="J370" s="1">
        <v>113.27193787049781</v>
      </c>
      <c r="K370" s="1">
        <f t="shared" si="32"/>
        <v>93.567099999999996</v>
      </c>
      <c r="L370" s="1">
        <f t="shared" si="33"/>
        <v>19.704837870497812</v>
      </c>
      <c r="M370" s="7">
        <v>96.115434711598951</v>
      </c>
      <c r="N370" s="1">
        <f t="shared" si="34"/>
        <v>89.777600000000007</v>
      </c>
      <c r="O370" s="1">
        <f t="shared" si="30"/>
        <v>6.3378347115989442</v>
      </c>
      <c r="P370" s="7">
        <v>76.205453428021386</v>
      </c>
      <c r="Q370" s="1">
        <f t="shared" si="35"/>
        <v>79.558599999999998</v>
      </c>
      <c r="R370" s="1">
        <f t="shared" si="31"/>
        <v>-3.3531465719786127</v>
      </c>
      <c r="S370" s="1">
        <v>4.5</v>
      </c>
      <c r="V370" s="5">
        <v>246</v>
      </c>
      <c r="Y370" s="2" t="s">
        <v>29</v>
      </c>
      <c r="AB370" s="8">
        <v>1.1499999999999995</v>
      </c>
      <c r="AC370" s="8"/>
      <c r="AD370" s="8"/>
      <c r="AE370">
        <v>2.48</v>
      </c>
    </row>
    <row r="371" spans="1:31" x14ac:dyDescent="0.2">
      <c r="A371">
        <v>33</v>
      </c>
      <c r="B371">
        <v>10</v>
      </c>
      <c r="C371" s="1">
        <v>33.1</v>
      </c>
      <c r="D371" s="1" t="s">
        <v>320</v>
      </c>
      <c r="E371" s="6" t="s">
        <v>187</v>
      </c>
      <c r="F371" s="6">
        <v>2</v>
      </c>
      <c r="G371" s="3">
        <v>7</v>
      </c>
      <c r="H371" s="3">
        <v>73</v>
      </c>
      <c r="I371" s="3">
        <v>80</v>
      </c>
      <c r="J371" s="1">
        <v>84.232723518446221</v>
      </c>
      <c r="K371" s="1">
        <f t="shared" si="32"/>
        <v>93.567099999999996</v>
      </c>
      <c r="L371" s="1">
        <f t="shared" si="33"/>
        <v>-9.3343764815537753</v>
      </c>
      <c r="M371" s="7">
        <v>76.989963290765232</v>
      </c>
      <c r="N371" s="1">
        <f t="shared" si="34"/>
        <v>89.777600000000007</v>
      </c>
      <c r="O371" s="1">
        <f t="shared" si="30"/>
        <v>-12.787636709234775</v>
      </c>
      <c r="P371" s="7">
        <v>69.500649099736464</v>
      </c>
      <c r="Q371" s="1">
        <f t="shared" si="35"/>
        <v>79.558599999999998</v>
      </c>
      <c r="R371" s="1">
        <f t="shared" si="31"/>
        <v>-10.057950900263535</v>
      </c>
      <c r="S371" s="1">
        <f>13/3</f>
        <v>4.333333333333333</v>
      </c>
      <c r="V371" s="5">
        <v>228.66666666666666</v>
      </c>
      <c r="Y371" s="2">
        <v>1.28</v>
      </c>
      <c r="AB371" s="8">
        <v>7.9666666666666659</v>
      </c>
      <c r="AC371" s="8"/>
      <c r="AD371" s="8"/>
      <c r="AE371">
        <v>2.2349999999999999</v>
      </c>
    </row>
    <row r="372" spans="1:31" x14ac:dyDescent="0.2">
      <c r="A372">
        <v>33</v>
      </c>
      <c r="B372">
        <v>11</v>
      </c>
      <c r="C372" s="1">
        <v>33.11</v>
      </c>
      <c r="D372" s="1" t="s">
        <v>320</v>
      </c>
      <c r="E372" s="6" t="s">
        <v>23</v>
      </c>
      <c r="F372" s="6">
        <v>2</v>
      </c>
      <c r="G372" s="3">
        <v>15</v>
      </c>
      <c r="H372" s="3">
        <v>73</v>
      </c>
      <c r="I372" s="3">
        <v>80</v>
      </c>
      <c r="J372" s="1">
        <v>95.637795961346811</v>
      </c>
      <c r="K372" s="1">
        <f t="shared" si="32"/>
        <v>93.567099999999996</v>
      </c>
      <c r="L372" s="1">
        <f t="shared" si="33"/>
        <v>2.0706959613468143</v>
      </c>
      <c r="M372" s="7">
        <v>91.582418211059604</v>
      </c>
      <c r="N372" s="1">
        <f t="shared" si="34"/>
        <v>89.777600000000007</v>
      </c>
      <c r="O372" s="1">
        <f t="shared" si="30"/>
        <v>1.8048182110595974</v>
      </c>
      <c r="P372" s="7">
        <v>68.582615780397816</v>
      </c>
      <c r="Q372" s="1">
        <f t="shared" si="35"/>
        <v>79.558599999999998</v>
      </c>
      <c r="R372" s="1">
        <f t="shared" si="31"/>
        <v>-10.975984219602182</v>
      </c>
      <c r="S372" s="1">
        <f>7/3</f>
        <v>2.3333333333333335</v>
      </c>
      <c r="V372" s="5">
        <v>190.16666666666666</v>
      </c>
      <c r="Y372" s="2">
        <v>1.19</v>
      </c>
      <c r="AB372" s="8">
        <v>17.5</v>
      </c>
      <c r="AC372" s="8"/>
      <c r="AD372" s="8"/>
      <c r="AE372">
        <v>2.04</v>
      </c>
    </row>
    <row r="373" spans="1:31" x14ac:dyDescent="0.2">
      <c r="A373">
        <v>33</v>
      </c>
      <c r="B373">
        <v>12</v>
      </c>
      <c r="C373" s="1">
        <v>33.119999999999997</v>
      </c>
      <c r="D373" s="1" t="s">
        <v>315</v>
      </c>
      <c r="E373" s="9" t="s">
        <v>9</v>
      </c>
      <c r="F373" s="6">
        <v>2</v>
      </c>
      <c r="G373" s="3">
        <v>9</v>
      </c>
      <c r="H373" s="3">
        <v>122</v>
      </c>
      <c r="I373" s="3">
        <v>128</v>
      </c>
      <c r="J373" s="1">
        <v>93.074252426256862</v>
      </c>
      <c r="K373" s="1">
        <f t="shared" si="32"/>
        <v>93.567099999999996</v>
      </c>
      <c r="L373" s="1">
        <f t="shared" si="33"/>
        <v>-0.49284757374313415</v>
      </c>
      <c r="M373" s="7">
        <v>90.131083399856038</v>
      </c>
      <c r="N373" s="1">
        <f t="shared" si="34"/>
        <v>89.777600000000007</v>
      </c>
      <c r="O373" s="1">
        <f t="shared" si="30"/>
        <v>0.35348339985603161</v>
      </c>
      <c r="P373" s="7">
        <v>69.347766562173433</v>
      </c>
      <c r="Q373" s="1">
        <f t="shared" si="35"/>
        <v>79.558599999999998</v>
      </c>
      <c r="R373" s="1">
        <f t="shared" si="31"/>
        <v>-10.210833437826565</v>
      </c>
      <c r="S373" s="1">
        <v>12</v>
      </c>
      <c r="V373" s="5">
        <v>456.83333333333331</v>
      </c>
      <c r="Y373" s="2">
        <v>1.02</v>
      </c>
      <c r="AB373" s="8">
        <v>0.96666666666666679</v>
      </c>
      <c r="AC373" s="8"/>
      <c r="AD373" s="8"/>
      <c r="AE373">
        <v>2.2000000000000002</v>
      </c>
    </row>
    <row r="374" spans="1:31" x14ac:dyDescent="0.2">
      <c r="A374">
        <v>34</v>
      </c>
      <c r="B374">
        <v>1</v>
      </c>
      <c r="C374" s="1">
        <v>34.01</v>
      </c>
      <c r="D374" s="1" t="s">
        <v>315</v>
      </c>
      <c r="E374" s="9" t="s">
        <v>9</v>
      </c>
      <c r="F374" s="6">
        <v>1</v>
      </c>
      <c r="G374" s="3">
        <v>12</v>
      </c>
      <c r="H374" s="3">
        <v>128</v>
      </c>
      <c r="I374" s="3">
        <v>135</v>
      </c>
      <c r="J374" s="1">
        <v>51.004502356176793</v>
      </c>
      <c r="K374" s="1">
        <f t="shared" si="32"/>
        <v>92.467299999999994</v>
      </c>
      <c r="L374" s="1">
        <f t="shared" si="33"/>
        <v>-41.462797643823201</v>
      </c>
      <c r="M374" s="7">
        <v>44.770920109722645</v>
      </c>
      <c r="N374" s="1">
        <f t="shared" si="34"/>
        <v>88.975860000000011</v>
      </c>
      <c r="O374" s="1">
        <f t="shared" si="30"/>
        <v>-44.204939890277366</v>
      </c>
      <c r="P374" s="7">
        <v>56.913869318080927</v>
      </c>
      <c r="Q374" s="1">
        <f t="shared" si="35"/>
        <v>78.722999999999999</v>
      </c>
      <c r="R374" s="1">
        <f t="shared" si="31"/>
        <v>-21.809130681919072</v>
      </c>
      <c r="S374" s="1">
        <v>7</v>
      </c>
      <c r="V374" s="5">
        <v>270.5</v>
      </c>
      <c r="Y374" s="2">
        <v>1.55</v>
      </c>
      <c r="AB374" s="8" t="s">
        <v>29</v>
      </c>
      <c r="AC374" s="8"/>
      <c r="AD374" s="8"/>
      <c r="AE374" s="8" t="s">
        <v>29</v>
      </c>
    </row>
    <row r="375" spans="1:31" x14ac:dyDescent="0.2">
      <c r="A375">
        <v>34</v>
      </c>
      <c r="B375">
        <v>2</v>
      </c>
      <c r="C375" s="1">
        <v>34.020000000000003</v>
      </c>
      <c r="D375" s="1" t="s">
        <v>319</v>
      </c>
      <c r="E375" s="6" t="s">
        <v>230</v>
      </c>
      <c r="F375" s="6">
        <v>1</v>
      </c>
      <c r="G375" s="3">
        <v>14</v>
      </c>
      <c r="H375" s="3">
        <v>85</v>
      </c>
      <c r="I375" s="3">
        <v>85</v>
      </c>
      <c r="J375" s="1">
        <v>74.982001662888038</v>
      </c>
      <c r="K375" s="1">
        <f t="shared" si="32"/>
        <v>92.467299999999994</v>
      </c>
      <c r="L375" s="1">
        <f t="shared" si="33"/>
        <v>-17.485298337111956</v>
      </c>
      <c r="M375" s="7">
        <v>76.645525289545589</v>
      </c>
      <c r="N375" s="1">
        <f t="shared" si="34"/>
        <v>88.975860000000011</v>
      </c>
      <c r="O375" s="1">
        <f t="shared" si="30"/>
        <v>-12.330334710454423</v>
      </c>
      <c r="P375" s="7">
        <v>71.240318424600105</v>
      </c>
      <c r="Q375" s="1">
        <f t="shared" si="35"/>
        <v>78.722999999999999</v>
      </c>
      <c r="R375" s="1">
        <f t="shared" si="31"/>
        <v>-7.4826815753998943</v>
      </c>
      <c r="S375" s="1">
        <v>1.3333333333333333</v>
      </c>
      <c r="V375" s="5">
        <v>159.16666666666666</v>
      </c>
      <c r="Y375" s="2">
        <v>1.18</v>
      </c>
      <c r="AB375" s="8">
        <v>3.0333333333333332</v>
      </c>
      <c r="AC375" s="8"/>
      <c r="AD375" s="8"/>
      <c r="AE375">
        <v>2.1800000000000002</v>
      </c>
    </row>
    <row r="376" spans="1:31" x14ac:dyDescent="0.2">
      <c r="A376">
        <v>34</v>
      </c>
      <c r="B376">
        <v>3</v>
      </c>
      <c r="C376" s="1">
        <v>34.03</v>
      </c>
      <c r="D376" s="1" t="s">
        <v>319</v>
      </c>
      <c r="E376" s="6" t="s">
        <v>233</v>
      </c>
      <c r="F376" s="6">
        <v>1</v>
      </c>
      <c r="G376" s="3">
        <v>15</v>
      </c>
      <c r="H376" s="3">
        <v>80</v>
      </c>
      <c r="I376" s="3">
        <v>85</v>
      </c>
      <c r="J376" s="1">
        <v>73.716924839232036</v>
      </c>
      <c r="K376" s="1">
        <f t="shared" si="32"/>
        <v>92.467299999999994</v>
      </c>
      <c r="L376" s="1">
        <f t="shared" si="33"/>
        <v>-18.750375160767959</v>
      </c>
      <c r="M376" s="7">
        <v>78.56702062124306</v>
      </c>
      <c r="N376" s="1">
        <f t="shared" si="34"/>
        <v>88.975860000000011</v>
      </c>
      <c r="O376" s="1">
        <f t="shared" si="30"/>
        <v>-10.408839378756952</v>
      </c>
      <c r="P376" s="7">
        <v>67.119273241455559</v>
      </c>
      <c r="Q376" s="1">
        <f t="shared" si="35"/>
        <v>78.722999999999999</v>
      </c>
      <c r="R376" s="1">
        <f t="shared" si="31"/>
        <v>-11.60372675854444</v>
      </c>
      <c r="S376" s="1">
        <v>3</v>
      </c>
      <c r="V376" s="5">
        <v>166</v>
      </c>
      <c r="Y376" s="2">
        <v>1.1499999999999999</v>
      </c>
      <c r="AB376" s="8">
        <v>3.9000000000000004</v>
      </c>
      <c r="AC376" s="8"/>
      <c r="AD376" s="8"/>
      <c r="AE376">
        <v>2.25</v>
      </c>
    </row>
    <row r="377" spans="1:31" s="16" customFormat="1" x14ac:dyDescent="0.2">
      <c r="A377" s="16">
        <v>34</v>
      </c>
      <c r="B377" s="16">
        <v>4</v>
      </c>
      <c r="C377" s="17">
        <v>34.04</v>
      </c>
      <c r="D377" s="17" t="s">
        <v>316</v>
      </c>
      <c r="E377" s="18" t="s">
        <v>11</v>
      </c>
      <c r="F377" s="18">
        <v>1</v>
      </c>
      <c r="G377" s="19">
        <v>15</v>
      </c>
      <c r="H377" s="19">
        <v>58</v>
      </c>
      <c r="I377" s="19">
        <v>65</v>
      </c>
      <c r="J377" s="17">
        <v>56.242641776124948</v>
      </c>
      <c r="K377" s="17">
        <f t="shared" si="32"/>
        <v>92.467299999999994</v>
      </c>
      <c r="L377" s="17">
        <f t="shared" si="33"/>
        <v>-36.224658223875046</v>
      </c>
      <c r="M377" s="20" t="s">
        <v>29</v>
      </c>
      <c r="N377" s="1">
        <f t="shared" si="34"/>
        <v>88.975860000000011</v>
      </c>
      <c r="O377" s="7" t="s">
        <v>29</v>
      </c>
      <c r="P377" s="20" t="s">
        <v>29</v>
      </c>
      <c r="Q377" s="1">
        <f t="shared" si="35"/>
        <v>78.722999999999999</v>
      </c>
      <c r="R377" s="7" t="s">
        <v>29</v>
      </c>
      <c r="S377" s="17">
        <v>1.6666666666666667</v>
      </c>
      <c r="T377" s="17"/>
      <c r="U377" s="17"/>
      <c r="V377" s="21">
        <v>212.33333333333334</v>
      </c>
      <c r="W377" s="17"/>
      <c r="X377" s="17"/>
      <c r="Y377" s="22">
        <v>0.83</v>
      </c>
      <c r="Z377" s="22"/>
      <c r="AA377" s="22"/>
      <c r="AB377" s="23">
        <v>176.86666666666667</v>
      </c>
      <c r="AC377" s="23"/>
      <c r="AD377" s="23"/>
      <c r="AE377" s="16">
        <v>1.67</v>
      </c>
    </row>
    <row r="378" spans="1:31" x14ac:dyDescent="0.2">
      <c r="A378">
        <v>34</v>
      </c>
      <c r="B378">
        <v>5</v>
      </c>
      <c r="C378" s="1">
        <v>34.049999999999997</v>
      </c>
      <c r="D378" s="1" t="s">
        <v>319</v>
      </c>
      <c r="E378" s="6" t="s">
        <v>38</v>
      </c>
      <c r="F378" s="6">
        <v>1</v>
      </c>
      <c r="G378" s="3">
        <v>13</v>
      </c>
      <c r="H378" s="3">
        <v>80</v>
      </c>
      <c r="I378" s="3">
        <v>80</v>
      </c>
      <c r="J378" s="1">
        <v>96.143775835268372</v>
      </c>
      <c r="K378" s="1">
        <f t="shared" si="32"/>
        <v>92.467299999999994</v>
      </c>
      <c r="L378" s="1">
        <f t="shared" si="33"/>
        <v>3.6764758352683771</v>
      </c>
      <c r="M378" s="7">
        <v>90.545814804766508</v>
      </c>
      <c r="N378" s="1">
        <f t="shared" si="34"/>
        <v>88.975860000000011</v>
      </c>
      <c r="O378" s="1">
        <f t="shared" si="30"/>
        <v>1.5699548047664962</v>
      </c>
      <c r="P378" s="7">
        <v>53.431826594317442</v>
      </c>
      <c r="Q378" s="1">
        <f t="shared" si="35"/>
        <v>78.722999999999999</v>
      </c>
      <c r="R378" s="1">
        <f t="shared" si="31"/>
        <v>-25.291173405682557</v>
      </c>
      <c r="S378" s="1">
        <f>6/3</f>
        <v>2</v>
      </c>
      <c r="V378" s="5">
        <v>213.83333333333334</v>
      </c>
      <c r="Y378" s="2">
        <v>1.28</v>
      </c>
      <c r="AB378" s="8">
        <v>1.3333333333333333</v>
      </c>
      <c r="AC378" s="8"/>
      <c r="AD378" s="8"/>
      <c r="AE378">
        <v>2.56</v>
      </c>
    </row>
    <row r="379" spans="1:31" x14ac:dyDescent="0.2">
      <c r="A379">
        <v>34</v>
      </c>
      <c r="B379">
        <v>6</v>
      </c>
      <c r="C379" s="1">
        <v>34.06</v>
      </c>
      <c r="D379" s="1" t="s">
        <v>319</v>
      </c>
      <c r="E379" s="6" t="s">
        <v>32</v>
      </c>
      <c r="F379" s="9">
        <v>1</v>
      </c>
      <c r="G379" s="3">
        <v>12</v>
      </c>
      <c r="H379" s="3">
        <v>80</v>
      </c>
      <c r="I379" s="3">
        <v>80</v>
      </c>
      <c r="J379" s="1">
        <v>52.843522900376144</v>
      </c>
      <c r="K379" s="1">
        <f t="shared" si="32"/>
        <v>92.467299999999994</v>
      </c>
      <c r="L379" s="1">
        <f t="shared" si="33"/>
        <v>-39.623777099623851</v>
      </c>
      <c r="M379" s="7">
        <v>55.617321092844158</v>
      </c>
      <c r="N379" s="1">
        <f t="shared" si="34"/>
        <v>88.975860000000011</v>
      </c>
      <c r="O379" s="1">
        <f t="shared" si="30"/>
        <v>-33.358538907155854</v>
      </c>
      <c r="P379" s="7">
        <v>77.903844134634781</v>
      </c>
      <c r="Q379" s="1">
        <f t="shared" si="35"/>
        <v>78.722999999999999</v>
      </c>
      <c r="R379" s="1">
        <f t="shared" si="31"/>
        <v>-0.81915586536521801</v>
      </c>
      <c r="S379" s="1">
        <f>7/3</f>
        <v>2.3333333333333335</v>
      </c>
      <c r="V379" s="5">
        <v>180</v>
      </c>
      <c r="Y379" s="2">
        <v>1.35</v>
      </c>
      <c r="AB379" s="8">
        <v>28.533333333333331</v>
      </c>
      <c r="AC379" s="8"/>
      <c r="AD379" s="8"/>
      <c r="AE379">
        <v>2.0699999999999998</v>
      </c>
    </row>
    <row r="380" spans="1:31" x14ac:dyDescent="0.2">
      <c r="A380">
        <v>34</v>
      </c>
      <c r="B380">
        <v>7</v>
      </c>
      <c r="C380" s="1">
        <v>34.07</v>
      </c>
      <c r="D380" s="1" t="s">
        <v>320</v>
      </c>
      <c r="E380" s="6" t="s">
        <v>52</v>
      </c>
      <c r="F380" s="6">
        <v>2</v>
      </c>
      <c r="G380" s="3">
        <v>13</v>
      </c>
      <c r="H380" s="3">
        <v>85</v>
      </c>
      <c r="I380" s="3">
        <v>92</v>
      </c>
      <c r="J380" s="1">
        <v>60.10962671889186</v>
      </c>
      <c r="K380" s="1">
        <f t="shared" si="32"/>
        <v>92.467299999999994</v>
      </c>
      <c r="L380" s="1">
        <f t="shared" si="33"/>
        <v>-32.357673281108134</v>
      </c>
      <c r="M380" s="7">
        <v>61.405605314035739</v>
      </c>
      <c r="N380" s="1">
        <f t="shared" si="34"/>
        <v>88.975860000000011</v>
      </c>
      <c r="O380" s="1">
        <f t="shared" si="30"/>
        <v>-27.570254685964272</v>
      </c>
      <c r="P380" s="7">
        <v>54.570242331786964</v>
      </c>
      <c r="Q380" s="1">
        <f t="shared" si="35"/>
        <v>78.722999999999999</v>
      </c>
      <c r="R380" s="1">
        <f t="shared" si="31"/>
        <v>-24.152757668213034</v>
      </c>
      <c r="S380" s="1">
        <v>4.333333333333333</v>
      </c>
      <c r="V380" s="5">
        <v>135.33333333333334</v>
      </c>
      <c r="Y380" s="2">
        <v>1.38</v>
      </c>
      <c r="AB380" s="8" t="s">
        <v>29</v>
      </c>
      <c r="AC380" s="8"/>
      <c r="AD380" s="8"/>
      <c r="AE380" s="8" t="s">
        <v>29</v>
      </c>
    </row>
    <row r="381" spans="1:31" x14ac:dyDescent="0.2">
      <c r="A381">
        <v>34</v>
      </c>
      <c r="B381">
        <v>8</v>
      </c>
      <c r="C381" s="1">
        <v>34.08</v>
      </c>
      <c r="D381" s="1" t="s">
        <v>320</v>
      </c>
      <c r="E381" s="6" t="s">
        <v>200</v>
      </c>
      <c r="F381" s="6">
        <v>2</v>
      </c>
      <c r="G381" s="3">
        <v>7</v>
      </c>
      <c r="H381" s="3">
        <v>92</v>
      </c>
      <c r="I381" s="3">
        <v>92</v>
      </c>
      <c r="J381" s="1">
        <v>73.541025715018122</v>
      </c>
      <c r="K381" s="1">
        <f t="shared" si="32"/>
        <v>92.467299999999994</v>
      </c>
      <c r="L381" s="1">
        <f t="shared" si="33"/>
        <v>-18.926274284981872</v>
      </c>
      <c r="M381" s="7">
        <v>79.322437552815373</v>
      </c>
      <c r="N381" s="1">
        <f t="shared" si="34"/>
        <v>88.975860000000011</v>
      </c>
      <c r="O381" s="1">
        <f t="shared" si="30"/>
        <v>-9.6534224471846386</v>
      </c>
      <c r="P381" s="7">
        <v>67.771724128313124</v>
      </c>
      <c r="Q381" s="1">
        <f t="shared" si="35"/>
        <v>78.722999999999999</v>
      </c>
      <c r="R381" s="1">
        <f t="shared" si="31"/>
        <v>-10.951275871686875</v>
      </c>
      <c r="S381" s="1">
        <v>4.333333333333333</v>
      </c>
      <c r="V381" s="5">
        <v>225.33333333333334</v>
      </c>
      <c r="Y381" s="2">
        <v>1.2</v>
      </c>
      <c r="AB381" s="8">
        <v>1.0666666666666664</v>
      </c>
      <c r="AC381" s="8"/>
      <c r="AD381" s="8"/>
      <c r="AE381">
        <v>2.3199999999999998</v>
      </c>
    </row>
    <row r="382" spans="1:31" s="16" customFormat="1" x14ac:dyDescent="0.2">
      <c r="A382" s="16">
        <v>34</v>
      </c>
      <c r="B382" s="16">
        <v>9</v>
      </c>
      <c r="C382" s="17">
        <v>34.090000000000003</v>
      </c>
      <c r="D382" s="17" t="s">
        <v>316</v>
      </c>
      <c r="E382" s="18" t="s">
        <v>11</v>
      </c>
      <c r="F382" s="18">
        <v>2</v>
      </c>
      <c r="G382" s="19">
        <v>14</v>
      </c>
      <c r="H382" s="19">
        <v>58</v>
      </c>
      <c r="I382" s="19">
        <v>65</v>
      </c>
      <c r="J382" s="17">
        <v>53.782144107197759</v>
      </c>
      <c r="K382" s="17">
        <f t="shared" si="32"/>
        <v>92.467299999999994</v>
      </c>
      <c r="L382" s="17">
        <f t="shared" si="33"/>
        <v>-38.685155892802236</v>
      </c>
      <c r="M382" s="20" t="s">
        <v>29</v>
      </c>
      <c r="N382" s="1">
        <f t="shared" si="34"/>
        <v>88.975860000000011</v>
      </c>
      <c r="O382" s="7" t="s">
        <v>29</v>
      </c>
      <c r="P382" s="20" t="s">
        <v>29</v>
      </c>
      <c r="Q382" s="1">
        <f t="shared" si="35"/>
        <v>78.722999999999999</v>
      </c>
      <c r="R382" s="7" t="s">
        <v>29</v>
      </c>
      <c r="S382" s="17">
        <v>1</v>
      </c>
      <c r="T382" s="17"/>
      <c r="U382" s="17"/>
      <c r="V382" s="21">
        <v>184</v>
      </c>
      <c r="W382" s="17"/>
      <c r="X382" s="17"/>
      <c r="Y382" s="22">
        <v>0.77</v>
      </c>
      <c r="Z382" s="22"/>
      <c r="AA382" s="22"/>
      <c r="AB382" s="23">
        <v>188.03333333333333</v>
      </c>
      <c r="AC382" s="23"/>
      <c r="AD382" s="23"/>
      <c r="AE382" s="16">
        <v>1.62</v>
      </c>
    </row>
    <row r="383" spans="1:31" x14ac:dyDescent="0.2">
      <c r="A383">
        <v>34</v>
      </c>
      <c r="B383">
        <v>10</v>
      </c>
      <c r="C383" s="1">
        <v>34.1</v>
      </c>
      <c r="D383" s="1" t="s">
        <v>320</v>
      </c>
      <c r="E383" s="6" t="s">
        <v>43</v>
      </c>
      <c r="F383" s="6">
        <v>2</v>
      </c>
      <c r="G383" s="3">
        <v>12</v>
      </c>
      <c r="H383" s="3">
        <v>92</v>
      </c>
      <c r="I383" s="3">
        <v>92</v>
      </c>
      <c r="J383" s="1">
        <v>88.203438398748574</v>
      </c>
      <c r="K383" s="1">
        <f t="shared" si="32"/>
        <v>92.467299999999994</v>
      </c>
      <c r="L383" s="1">
        <f t="shared" si="33"/>
        <v>-4.2638616012514206</v>
      </c>
      <c r="M383" s="7">
        <v>93.830072684336244</v>
      </c>
      <c r="N383" s="1">
        <f t="shared" si="34"/>
        <v>88.975860000000011</v>
      </c>
      <c r="O383" s="1">
        <f t="shared" si="30"/>
        <v>4.8542126843362325</v>
      </c>
      <c r="P383" s="7">
        <v>88.247628359286225</v>
      </c>
      <c r="Q383" s="1">
        <f t="shared" si="35"/>
        <v>78.722999999999999</v>
      </c>
      <c r="R383" s="1">
        <f t="shared" si="31"/>
        <v>9.5246283592862255</v>
      </c>
      <c r="S383" s="1">
        <v>4.333333333333333</v>
      </c>
      <c r="V383" s="5">
        <v>195.16666666666666</v>
      </c>
      <c r="Y383" s="2">
        <v>1.29</v>
      </c>
      <c r="AB383" s="8">
        <v>7.2666666666666657</v>
      </c>
      <c r="AC383" s="8"/>
      <c r="AD383" s="8"/>
      <c r="AE383">
        <v>2.19</v>
      </c>
    </row>
    <row r="384" spans="1:31" x14ac:dyDescent="0.2">
      <c r="A384">
        <v>34</v>
      </c>
      <c r="B384">
        <v>11</v>
      </c>
      <c r="C384" s="1">
        <v>34.11</v>
      </c>
      <c r="D384" s="1" t="s">
        <v>320</v>
      </c>
      <c r="E384" s="6" t="s">
        <v>208</v>
      </c>
      <c r="F384" s="6">
        <v>2</v>
      </c>
      <c r="G384" s="3">
        <v>6</v>
      </c>
      <c r="H384" s="3">
        <v>80</v>
      </c>
      <c r="I384" s="3">
        <v>85</v>
      </c>
      <c r="J384" s="1">
        <v>84.04690850289002</v>
      </c>
      <c r="K384" s="1">
        <f t="shared" si="32"/>
        <v>92.467299999999994</v>
      </c>
      <c r="L384" s="1">
        <f t="shared" si="33"/>
        <v>-8.4203914971099749</v>
      </c>
      <c r="M384" s="7">
        <v>89.555781871562871</v>
      </c>
      <c r="N384" s="1">
        <f t="shared" si="34"/>
        <v>88.975860000000011</v>
      </c>
      <c r="O384" s="1">
        <f t="shared" si="30"/>
        <v>0.57992187156285979</v>
      </c>
      <c r="P384" s="7">
        <v>73.584922703893639</v>
      </c>
      <c r="Q384" s="1">
        <f t="shared" si="35"/>
        <v>78.722999999999999</v>
      </c>
      <c r="R384" s="1">
        <f t="shared" si="31"/>
        <v>-5.1380772961063599</v>
      </c>
      <c r="S384" s="1">
        <v>3.3333333333333335</v>
      </c>
      <c r="V384" s="5">
        <v>211.66666666666666</v>
      </c>
      <c r="Y384" s="2">
        <v>1.23</v>
      </c>
      <c r="AB384" s="8">
        <v>1.3333333333333333</v>
      </c>
      <c r="AC384" s="8"/>
      <c r="AD384" s="8"/>
      <c r="AE384">
        <v>2.21</v>
      </c>
    </row>
    <row r="385" spans="1:31" x14ac:dyDescent="0.2">
      <c r="A385">
        <v>34</v>
      </c>
      <c r="B385">
        <v>12</v>
      </c>
      <c r="C385" s="1">
        <v>34.119999999999997</v>
      </c>
      <c r="D385" s="1" t="s">
        <v>320</v>
      </c>
      <c r="E385" s="6" t="s">
        <v>206</v>
      </c>
      <c r="F385" s="6">
        <v>2</v>
      </c>
      <c r="G385" s="3">
        <v>7</v>
      </c>
      <c r="H385" s="3">
        <v>73</v>
      </c>
      <c r="I385" s="3">
        <v>80</v>
      </c>
      <c r="J385" s="1">
        <v>92.172068787030156</v>
      </c>
      <c r="K385" s="1">
        <f t="shared" si="32"/>
        <v>92.467299999999994</v>
      </c>
      <c r="L385" s="1">
        <f t="shared" si="33"/>
        <v>-0.29523121296983845</v>
      </c>
      <c r="M385" s="7">
        <v>83.862264641131773</v>
      </c>
      <c r="N385" s="1">
        <f t="shared" si="34"/>
        <v>88.975860000000011</v>
      </c>
      <c r="O385" s="1">
        <f t="shared" si="30"/>
        <v>-5.1135953588682383</v>
      </c>
      <c r="P385" s="7">
        <v>67.288829051163134</v>
      </c>
      <c r="Q385" s="1">
        <f t="shared" si="35"/>
        <v>78.722999999999999</v>
      </c>
      <c r="R385" s="1">
        <f t="shared" si="31"/>
        <v>-11.434170948836865</v>
      </c>
      <c r="S385" s="1">
        <f>9/3</f>
        <v>3</v>
      </c>
      <c r="V385" s="5">
        <v>164</v>
      </c>
      <c r="Y385" s="2">
        <v>0.8</v>
      </c>
      <c r="AB385" s="8">
        <v>14.9</v>
      </c>
      <c r="AC385" s="8"/>
      <c r="AD385" s="8"/>
      <c r="AE385">
        <v>2.15</v>
      </c>
    </row>
    <row r="386" spans="1:31" x14ac:dyDescent="0.2">
      <c r="A386">
        <v>35</v>
      </c>
      <c r="B386">
        <v>1</v>
      </c>
      <c r="C386" s="1">
        <v>35.01</v>
      </c>
      <c r="D386" s="1" t="s">
        <v>319</v>
      </c>
      <c r="E386" s="6" t="s">
        <v>240</v>
      </c>
      <c r="F386" s="6">
        <v>1</v>
      </c>
      <c r="G386" s="3">
        <v>13</v>
      </c>
      <c r="H386" s="3">
        <v>80</v>
      </c>
      <c r="I386" s="3">
        <v>85</v>
      </c>
      <c r="J386" s="1">
        <v>62.478212590771129</v>
      </c>
      <c r="K386" s="1">
        <f t="shared" si="32"/>
        <v>91.367500000000007</v>
      </c>
      <c r="L386" s="1">
        <f t="shared" si="33"/>
        <v>-28.889287409228878</v>
      </c>
      <c r="M386" s="7">
        <v>62.11123506872142</v>
      </c>
      <c r="N386" s="1">
        <f t="shared" si="34"/>
        <v>88.174120000000002</v>
      </c>
      <c r="O386" s="1">
        <f t="shared" ref="O386:O449" si="36">M386-N386</f>
        <v>-26.062884931278582</v>
      </c>
      <c r="P386" s="7">
        <v>44.775016624081637</v>
      </c>
      <c r="Q386" s="1">
        <f t="shared" si="35"/>
        <v>77.8874</v>
      </c>
      <c r="R386" s="1">
        <f t="shared" ref="R386:R449" si="37">P386-Q386</f>
        <v>-33.112383375918363</v>
      </c>
      <c r="S386" s="1">
        <v>2.3333333333333335</v>
      </c>
      <c r="V386" s="5">
        <v>126.83333333333333</v>
      </c>
      <c r="Y386" s="2">
        <v>1.5549999999999999</v>
      </c>
      <c r="AB386" s="8">
        <v>8.3333333333333339</v>
      </c>
      <c r="AC386" s="8"/>
      <c r="AD386" s="8"/>
      <c r="AE386">
        <v>2.2799999999999998</v>
      </c>
    </row>
    <row r="387" spans="1:31" x14ac:dyDescent="0.2">
      <c r="A387">
        <v>35</v>
      </c>
      <c r="B387">
        <v>2</v>
      </c>
      <c r="C387" s="1">
        <v>35.020000000000003</v>
      </c>
      <c r="D387" s="1" t="s">
        <v>319</v>
      </c>
      <c r="E387" s="6" t="s">
        <v>243</v>
      </c>
      <c r="F387" s="6">
        <v>1</v>
      </c>
      <c r="G387" s="3">
        <v>10</v>
      </c>
      <c r="H387" s="3">
        <v>92</v>
      </c>
      <c r="I387" s="3">
        <v>92</v>
      </c>
      <c r="J387" s="1">
        <v>96.158359326797751</v>
      </c>
      <c r="K387" s="1">
        <f t="shared" ref="K387:K450" si="38">129.8605-1.0998*(A387)</f>
        <v>91.367500000000007</v>
      </c>
      <c r="L387" s="1">
        <f t="shared" ref="L387:L450" si="39">J387-K387</f>
        <v>4.7908593267977437</v>
      </c>
      <c r="M387" s="7">
        <v>96.085201145820093</v>
      </c>
      <c r="N387" s="1">
        <f t="shared" ref="N387:N450" si="40">116.23502-0.80174*(A387)</f>
        <v>88.174120000000002</v>
      </c>
      <c r="O387" s="1">
        <f t="shared" si="36"/>
        <v>7.9110811458200914</v>
      </c>
      <c r="P387" s="7">
        <v>91.08241127013838</v>
      </c>
      <c r="Q387" s="1">
        <f t="shared" ref="Q387:Q450" si="41">107.1334-0.8356*(A387)</f>
        <v>77.8874</v>
      </c>
      <c r="R387" s="1">
        <f t="shared" si="37"/>
        <v>13.19501127013838</v>
      </c>
      <c r="S387" s="1">
        <v>2.3333333333333335</v>
      </c>
      <c r="V387" s="5">
        <v>213.83333333333334</v>
      </c>
      <c r="Y387" s="2">
        <v>1.1599999999999999</v>
      </c>
      <c r="AB387" s="8" t="s">
        <v>29</v>
      </c>
      <c r="AC387" s="8"/>
      <c r="AD387" s="8"/>
      <c r="AE387" s="8" t="s">
        <v>29</v>
      </c>
    </row>
    <row r="388" spans="1:31" x14ac:dyDescent="0.2">
      <c r="A388">
        <v>35</v>
      </c>
      <c r="B388">
        <v>3</v>
      </c>
      <c r="C388" s="1">
        <v>35.03</v>
      </c>
      <c r="D388" s="1" t="s">
        <v>319</v>
      </c>
      <c r="E388" s="6" t="s">
        <v>214</v>
      </c>
      <c r="F388" s="6">
        <v>1</v>
      </c>
      <c r="G388" s="3">
        <v>13</v>
      </c>
      <c r="H388" s="3">
        <v>85</v>
      </c>
      <c r="I388" s="3">
        <v>92</v>
      </c>
      <c r="J388" s="1">
        <v>100.62933200849318</v>
      </c>
      <c r="K388" s="1">
        <f t="shared" si="38"/>
        <v>91.367500000000007</v>
      </c>
      <c r="L388" s="1">
        <f t="shared" si="39"/>
        <v>9.2618320084931725</v>
      </c>
      <c r="M388" s="7">
        <v>91.920334835888553</v>
      </c>
      <c r="N388" s="1">
        <f t="shared" si="40"/>
        <v>88.174120000000002</v>
      </c>
      <c r="O388" s="1">
        <f t="shared" si="36"/>
        <v>3.7462148358885514</v>
      </c>
      <c r="P388" s="7">
        <v>71.333748056108362</v>
      </c>
      <c r="Q388" s="1">
        <f t="shared" si="41"/>
        <v>77.8874</v>
      </c>
      <c r="R388" s="1">
        <f t="shared" si="37"/>
        <v>-6.5536519438916372</v>
      </c>
      <c r="S388" s="1">
        <v>1</v>
      </c>
      <c r="V388" s="5">
        <v>136.83333333333334</v>
      </c>
      <c r="Y388" s="2">
        <v>1</v>
      </c>
      <c r="AB388" s="8">
        <v>0.39999999999999974</v>
      </c>
      <c r="AC388" s="8"/>
      <c r="AD388" s="8"/>
      <c r="AE388">
        <v>2.35</v>
      </c>
    </row>
    <row r="389" spans="1:31" x14ac:dyDescent="0.2">
      <c r="A389">
        <v>35</v>
      </c>
      <c r="B389">
        <v>4</v>
      </c>
      <c r="C389" s="1">
        <v>35.04</v>
      </c>
      <c r="D389" s="1" t="s">
        <v>319</v>
      </c>
      <c r="E389" s="6" t="s">
        <v>247</v>
      </c>
      <c r="F389" s="6">
        <v>1</v>
      </c>
      <c r="G389" s="3">
        <v>11</v>
      </c>
      <c r="H389" s="3">
        <v>85</v>
      </c>
      <c r="I389" s="3">
        <v>92</v>
      </c>
      <c r="J389" s="1">
        <v>101.89598000654136</v>
      </c>
      <c r="K389" s="1">
        <f t="shared" si="38"/>
        <v>91.367500000000007</v>
      </c>
      <c r="L389" s="1">
        <f t="shared" si="39"/>
        <v>10.528480006541358</v>
      </c>
      <c r="M389" s="7">
        <v>106.60288765116407</v>
      </c>
      <c r="N389" s="1">
        <f t="shared" si="40"/>
        <v>88.174120000000002</v>
      </c>
      <c r="O389" s="1">
        <f t="shared" si="36"/>
        <v>18.428767651164065</v>
      </c>
      <c r="P389" s="7">
        <v>74.701317569774147</v>
      </c>
      <c r="Q389" s="1">
        <f t="shared" si="41"/>
        <v>77.8874</v>
      </c>
      <c r="R389" s="1">
        <f t="shared" si="37"/>
        <v>-3.1860824302258521</v>
      </c>
      <c r="S389" s="1">
        <v>4</v>
      </c>
      <c r="V389" s="5">
        <v>177.16666666666666</v>
      </c>
      <c r="Y389" s="2">
        <v>1.57</v>
      </c>
      <c r="AB389" s="8" t="s">
        <v>29</v>
      </c>
      <c r="AC389" s="8"/>
      <c r="AD389" s="8"/>
      <c r="AE389" s="8" t="s">
        <v>29</v>
      </c>
    </row>
    <row r="390" spans="1:31" x14ac:dyDescent="0.2">
      <c r="A390">
        <v>35</v>
      </c>
      <c r="B390">
        <v>5</v>
      </c>
      <c r="C390" s="1">
        <v>35.049999999999997</v>
      </c>
      <c r="D390" s="1" t="s">
        <v>315</v>
      </c>
      <c r="E390" s="9" t="s">
        <v>9</v>
      </c>
      <c r="F390" s="6">
        <v>1</v>
      </c>
      <c r="G390" s="3">
        <v>14</v>
      </c>
      <c r="H390" s="3">
        <v>122</v>
      </c>
      <c r="I390" s="3">
        <v>128</v>
      </c>
      <c r="J390" s="1">
        <v>74.508217724827347</v>
      </c>
      <c r="K390" s="1">
        <f t="shared" si="38"/>
        <v>91.367500000000007</v>
      </c>
      <c r="L390" s="1">
        <f t="shared" si="39"/>
        <v>-16.85928227517266</v>
      </c>
      <c r="M390" s="7">
        <v>46.784142392499881</v>
      </c>
      <c r="N390" s="1">
        <f t="shared" si="40"/>
        <v>88.174120000000002</v>
      </c>
      <c r="O390" s="1">
        <f t="shared" si="36"/>
        <v>-41.389977607500121</v>
      </c>
      <c r="P390" s="7">
        <v>60.767318724500562</v>
      </c>
      <c r="Q390" s="1">
        <f t="shared" si="41"/>
        <v>77.8874</v>
      </c>
      <c r="R390" s="1">
        <f t="shared" si="37"/>
        <v>-17.120081275499437</v>
      </c>
      <c r="S390" s="1">
        <v>7</v>
      </c>
      <c r="V390" s="5">
        <v>423.5</v>
      </c>
      <c r="Y390" s="2">
        <v>1.62</v>
      </c>
      <c r="AB390" s="8" t="s">
        <v>29</v>
      </c>
      <c r="AC390" s="8"/>
      <c r="AD390" s="8"/>
      <c r="AE390" s="8" t="s">
        <v>29</v>
      </c>
    </row>
    <row r="391" spans="1:31" s="16" customFormat="1" x14ac:dyDescent="0.2">
      <c r="A391" s="16">
        <v>35</v>
      </c>
      <c r="B391" s="16">
        <v>6</v>
      </c>
      <c r="C391" s="17">
        <v>35.06</v>
      </c>
      <c r="D391" s="17" t="s">
        <v>316</v>
      </c>
      <c r="E391" s="18" t="s">
        <v>11</v>
      </c>
      <c r="F391" s="18">
        <v>1</v>
      </c>
      <c r="G391" s="19">
        <v>15</v>
      </c>
      <c r="H391" s="19">
        <v>58</v>
      </c>
      <c r="I391" s="19">
        <v>65</v>
      </c>
      <c r="J391" s="17">
        <v>40.373621174765361</v>
      </c>
      <c r="K391" s="17">
        <f t="shared" si="38"/>
        <v>91.367500000000007</v>
      </c>
      <c r="L391" s="17">
        <f t="shared" si="39"/>
        <v>-50.993878825234646</v>
      </c>
      <c r="M391" s="20" t="s">
        <v>29</v>
      </c>
      <c r="N391" s="1">
        <f t="shared" si="40"/>
        <v>88.174120000000002</v>
      </c>
      <c r="O391" s="7" t="s">
        <v>29</v>
      </c>
      <c r="P391" s="20" t="s">
        <v>29</v>
      </c>
      <c r="Q391" s="1">
        <f t="shared" si="41"/>
        <v>77.8874</v>
      </c>
      <c r="R391" s="7" t="s">
        <v>29</v>
      </c>
      <c r="S391" s="17">
        <v>1</v>
      </c>
      <c r="T391" s="17"/>
      <c r="U391" s="17"/>
      <c r="V391" s="21">
        <v>183.16666666666666</v>
      </c>
      <c r="W391" s="17"/>
      <c r="X391" s="17"/>
      <c r="Y391" s="22">
        <v>0.86</v>
      </c>
      <c r="Z391" s="22"/>
      <c r="AA391" s="22"/>
      <c r="AB391" s="23">
        <v>149.06666666666669</v>
      </c>
      <c r="AC391" s="23"/>
      <c r="AD391" s="23"/>
      <c r="AE391" s="16">
        <v>1.64</v>
      </c>
    </row>
    <row r="392" spans="1:31" x14ac:dyDescent="0.2">
      <c r="A392">
        <v>35</v>
      </c>
      <c r="B392">
        <v>7</v>
      </c>
      <c r="C392" s="1">
        <v>35.07</v>
      </c>
      <c r="D392" s="1" t="s">
        <v>320</v>
      </c>
      <c r="E392" s="6" t="s">
        <v>140</v>
      </c>
      <c r="F392" s="6">
        <v>2</v>
      </c>
      <c r="G392" s="3">
        <v>6</v>
      </c>
      <c r="H392" s="3">
        <v>100</v>
      </c>
      <c r="I392" s="3">
        <v>107</v>
      </c>
      <c r="J392" s="1">
        <v>106.07706466611126</v>
      </c>
      <c r="K392" s="1">
        <f t="shared" si="38"/>
        <v>91.367500000000007</v>
      </c>
      <c r="L392" s="1">
        <f t="shared" si="39"/>
        <v>14.709564666111248</v>
      </c>
      <c r="M392" s="7">
        <v>87.236327740608232</v>
      </c>
      <c r="N392" s="1">
        <f t="shared" si="40"/>
        <v>88.174120000000002</v>
      </c>
      <c r="O392" s="1">
        <f t="shared" si="36"/>
        <v>-0.93779225939177024</v>
      </c>
      <c r="P392" s="7">
        <v>81.018941846978308</v>
      </c>
      <c r="Q392" s="1">
        <f t="shared" si="41"/>
        <v>77.8874</v>
      </c>
      <c r="R392" s="1">
        <f t="shared" si="37"/>
        <v>3.1315418469783083</v>
      </c>
      <c r="S392" s="1">
        <v>2.6666666666666665</v>
      </c>
      <c r="V392" s="5">
        <v>238.33333333333334</v>
      </c>
      <c r="Y392" s="2">
        <v>1.33</v>
      </c>
      <c r="AB392" s="8" t="s">
        <v>29</v>
      </c>
      <c r="AC392" s="8"/>
      <c r="AD392" s="8"/>
      <c r="AE392" s="8" t="s">
        <v>29</v>
      </c>
    </row>
    <row r="393" spans="1:31" x14ac:dyDescent="0.2">
      <c r="A393">
        <v>35</v>
      </c>
      <c r="B393">
        <v>8</v>
      </c>
      <c r="C393" s="1">
        <v>35.08</v>
      </c>
      <c r="D393" s="1" t="s">
        <v>320</v>
      </c>
      <c r="E393" s="6" t="s">
        <v>218</v>
      </c>
      <c r="F393" s="6">
        <v>2</v>
      </c>
      <c r="G393" s="3">
        <v>10</v>
      </c>
      <c r="H393" s="3">
        <v>80</v>
      </c>
      <c r="I393" s="3">
        <v>80</v>
      </c>
      <c r="J393" s="1">
        <v>106.31274433529668</v>
      </c>
      <c r="K393" s="1">
        <f t="shared" si="38"/>
        <v>91.367500000000007</v>
      </c>
      <c r="L393" s="1">
        <f t="shared" si="39"/>
        <v>14.945244335296678</v>
      </c>
      <c r="M393" s="7">
        <v>114.20785192642832</v>
      </c>
      <c r="N393" s="1">
        <f t="shared" si="40"/>
        <v>88.174120000000002</v>
      </c>
      <c r="O393" s="1">
        <f t="shared" si="36"/>
        <v>26.033731926428317</v>
      </c>
      <c r="P393" s="7">
        <v>78.25687841801529</v>
      </c>
      <c r="Q393" s="1">
        <f t="shared" si="41"/>
        <v>77.8874</v>
      </c>
      <c r="R393" s="1">
        <f t="shared" si="37"/>
        <v>0.3694784180152908</v>
      </c>
      <c r="S393" s="1">
        <f>11/3</f>
        <v>3.6666666666666665</v>
      </c>
      <c r="V393" s="5">
        <v>133.16666666666666</v>
      </c>
      <c r="Y393" s="2">
        <v>1.5</v>
      </c>
      <c r="AB393" s="8">
        <v>1.0666666666666664</v>
      </c>
      <c r="AC393" s="8"/>
      <c r="AD393" s="8"/>
      <c r="AE393" s="8" t="s">
        <v>29</v>
      </c>
    </row>
    <row r="394" spans="1:31" s="16" customFormat="1" x14ac:dyDescent="0.2">
      <c r="A394" s="16">
        <v>35</v>
      </c>
      <c r="B394" s="16">
        <v>9</v>
      </c>
      <c r="C394" s="17">
        <v>35.090000000000003</v>
      </c>
      <c r="D394" s="17" t="s">
        <v>316</v>
      </c>
      <c r="E394" s="18" t="s">
        <v>11</v>
      </c>
      <c r="F394" s="18">
        <v>2</v>
      </c>
      <c r="G394" s="19">
        <v>14</v>
      </c>
      <c r="H394" s="19">
        <v>58</v>
      </c>
      <c r="I394" s="19">
        <v>65</v>
      </c>
      <c r="J394" s="17">
        <v>68.178621002715261</v>
      </c>
      <c r="K394" s="17">
        <f t="shared" si="38"/>
        <v>91.367500000000007</v>
      </c>
      <c r="L394" s="17">
        <f t="shared" si="39"/>
        <v>-23.188878997284746</v>
      </c>
      <c r="M394" s="20" t="s">
        <v>29</v>
      </c>
      <c r="N394" s="1">
        <f t="shared" si="40"/>
        <v>88.174120000000002</v>
      </c>
      <c r="O394" s="7" t="s">
        <v>29</v>
      </c>
      <c r="P394" s="20" t="s">
        <v>29</v>
      </c>
      <c r="Q394" s="1">
        <f t="shared" si="41"/>
        <v>77.8874</v>
      </c>
      <c r="R394" s="7" t="s">
        <v>29</v>
      </c>
      <c r="S394" s="17">
        <v>1</v>
      </c>
      <c r="T394" s="17"/>
      <c r="U394" s="17"/>
      <c r="V394" s="21">
        <v>206</v>
      </c>
      <c r="W394" s="17"/>
      <c r="X394" s="17"/>
      <c r="Y394" s="22">
        <v>0.77</v>
      </c>
      <c r="Z394" s="22"/>
      <c r="AA394" s="22"/>
      <c r="AB394" s="23">
        <v>213.36666666666667</v>
      </c>
      <c r="AC394" s="23"/>
      <c r="AD394" s="23"/>
      <c r="AE394" s="16">
        <v>1.61</v>
      </c>
    </row>
    <row r="395" spans="1:31" x14ac:dyDescent="0.2">
      <c r="A395">
        <v>35</v>
      </c>
      <c r="B395">
        <v>10</v>
      </c>
      <c r="C395" s="1">
        <v>35.1</v>
      </c>
      <c r="D395" s="1" t="s">
        <v>320</v>
      </c>
      <c r="E395" s="6" t="s">
        <v>92</v>
      </c>
      <c r="F395" s="6">
        <v>2</v>
      </c>
      <c r="G395" s="3">
        <v>9</v>
      </c>
      <c r="H395" s="3">
        <v>92</v>
      </c>
      <c r="I395" s="3">
        <v>92</v>
      </c>
      <c r="J395" s="1">
        <v>108.7551522719976</v>
      </c>
      <c r="K395" s="1">
        <f t="shared" si="38"/>
        <v>91.367500000000007</v>
      </c>
      <c r="L395" s="1">
        <f t="shared" si="39"/>
        <v>17.387652271997595</v>
      </c>
      <c r="M395" s="7">
        <v>106.79716148347687</v>
      </c>
      <c r="N395" s="1">
        <f t="shared" si="40"/>
        <v>88.174120000000002</v>
      </c>
      <c r="O395" s="1">
        <f t="shared" si="36"/>
        <v>18.623041483476868</v>
      </c>
      <c r="P395" s="7">
        <v>73.172387526023272</v>
      </c>
      <c r="Q395" s="1">
        <f t="shared" si="41"/>
        <v>77.8874</v>
      </c>
      <c r="R395" s="1">
        <f t="shared" si="37"/>
        <v>-4.7150124739767278</v>
      </c>
      <c r="S395" s="1">
        <v>4.666666666666667</v>
      </c>
      <c r="V395" s="5">
        <v>250.5</v>
      </c>
      <c r="Y395" s="2">
        <v>1.1299999999999999</v>
      </c>
      <c r="AB395" s="8" t="s">
        <v>29</v>
      </c>
      <c r="AC395" s="8"/>
      <c r="AD395" s="8"/>
      <c r="AE395" s="8" t="s">
        <v>29</v>
      </c>
    </row>
    <row r="396" spans="1:31" x14ac:dyDescent="0.2">
      <c r="A396">
        <v>35</v>
      </c>
      <c r="B396">
        <v>11</v>
      </c>
      <c r="C396" s="1">
        <v>35.11</v>
      </c>
      <c r="D396" s="1" t="s">
        <v>320</v>
      </c>
      <c r="E396" s="6" t="s">
        <v>226</v>
      </c>
      <c r="F396" s="6">
        <v>2</v>
      </c>
      <c r="G396" s="3">
        <v>3</v>
      </c>
      <c r="H396" s="3">
        <v>73</v>
      </c>
      <c r="I396" s="3">
        <v>85</v>
      </c>
      <c r="J396" s="1">
        <v>107.98707144964563</v>
      </c>
      <c r="K396" s="1">
        <f t="shared" si="38"/>
        <v>91.367500000000007</v>
      </c>
      <c r="L396" s="1">
        <f t="shared" si="39"/>
        <v>16.619571449645619</v>
      </c>
      <c r="M396" s="7">
        <v>106.3125784855584</v>
      </c>
      <c r="N396" s="1">
        <f t="shared" si="40"/>
        <v>88.174120000000002</v>
      </c>
      <c r="O396" s="1">
        <f t="shared" si="36"/>
        <v>18.138458485558402</v>
      </c>
      <c r="P396" s="7">
        <v>94.156785483878082</v>
      </c>
      <c r="Q396" s="1">
        <f t="shared" si="41"/>
        <v>77.8874</v>
      </c>
      <c r="R396" s="1">
        <f t="shared" si="37"/>
        <v>16.269385483878082</v>
      </c>
      <c r="S396" s="1">
        <v>4.333333333333333</v>
      </c>
      <c r="V396" s="5">
        <v>257.83333333333331</v>
      </c>
      <c r="Y396" s="2">
        <v>1.07</v>
      </c>
      <c r="AB396" s="8">
        <v>3.7666666666666662</v>
      </c>
      <c r="AC396" s="8"/>
      <c r="AD396" s="8"/>
      <c r="AE396">
        <v>2.8</v>
      </c>
    </row>
    <row r="397" spans="1:31" x14ac:dyDescent="0.2">
      <c r="A397">
        <v>35</v>
      </c>
      <c r="B397">
        <v>12</v>
      </c>
      <c r="C397" s="1">
        <v>35.119999999999997</v>
      </c>
      <c r="D397" s="1" t="s">
        <v>320</v>
      </c>
      <c r="E397" s="6" t="s">
        <v>211</v>
      </c>
      <c r="F397" s="6">
        <v>2</v>
      </c>
      <c r="G397" s="3">
        <v>14</v>
      </c>
      <c r="H397" s="3">
        <v>80</v>
      </c>
      <c r="I397" s="3">
        <v>80</v>
      </c>
      <c r="J397" s="1">
        <v>90.454482438983504</v>
      </c>
      <c r="K397" s="1">
        <f t="shared" si="38"/>
        <v>91.367500000000007</v>
      </c>
      <c r="L397" s="1">
        <f t="shared" si="39"/>
        <v>-0.91301756101650255</v>
      </c>
      <c r="M397" s="7">
        <v>96.28023812864997</v>
      </c>
      <c r="N397" s="1">
        <f t="shared" si="40"/>
        <v>88.174120000000002</v>
      </c>
      <c r="O397" s="1">
        <f t="shared" si="36"/>
        <v>8.1061181286499675</v>
      </c>
      <c r="P397" s="7">
        <v>91.15464050491218</v>
      </c>
      <c r="Q397" s="1">
        <f t="shared" si="41"/>
        <v>77.8874</v>
      </c>
      <c r="R397" s="1">
        <f t="shared" si="37"/>
        <v>13.267240504912181</v>
      </c>
      <c r="S397" s="1">
        <f>8/3</f>
        <v>2.6666666666666665</v>
      </c>
      <c r="V397" s="5">
        <v>121.16666666666667</v>
      </c>
      <c r="Y397" s="2">
        <v>1.08</v>
      </c>
      <c r="AB397" s="8" t="s">
        <v>29</v>
      </c>
      <c r="AC397" s="8"/>
      <c r="AD397" s="8"/>
      <c r="AE397" s="8" t="s">
        <v>29</v>
      </c>
    </row>
    <row r="398" spans="1:31" x14ac:dyDescent="0.2">
      <c r="A398">
        <v>36</v>
      </c>
      <c r="B398">
        <v>1</v>
      </c>
      <c r="C398" s="1">
        <v>36.01</v>
      </c>
      <c r="D398" s="1" t="s">
        <v>319</v>
      </c>
      <c r="E398" s="6" t="s">
        <v>207</v>
      </c>
      <c r="F398" s="6">
        <v>1</v>
      </c>
      <c r="G398" s="3">
        <v>10</v>
      </c>
      <c r="H398" s="3">
        <v>80</v>
      </c>
      <c r="I398" s="3">
        <v>80</v>
      </c>
      <c r="J398" s="1">
        <v>47.437797224093025</v>
      </c>
      <c r="K398" s="1">
        <f t="shared" si="38"/>
        <v>90.267699999999991</v>
      </c>
      <c r="L398" s="1">
        <f t="shared" si="39"/>
        <v>-42.829902775906966</v>
      </c>
      <c r="M398" s="7">
        <v>43.465432609861821</v>
      </c>
      <c r="N398" s="1">
        <f t="shared" si="40"/>
        <v>87.372380000000007</v>
      </c>
      <c r="O398" s="1">
        <f t="shared" si="36"/>
        <v>-43.906947390138185</v>
      </c>
      <c r="P398" s="7">
        <v>38.557477098568945</v>
      </c>
      <c r="Q398" s="1">
        <f t="shared" si="41"/>
        <v>77.051799999999986</v>
      </c>
      <c r="R398" s="1">
        <f t="shared" si="37"/>
        <v>-38.49432290143104</v>
      </c>
      <c r="S398" s="1">
        <f>7/3</f>
        <v>2.3333333333333335</v>
      </c>
      <c r="V398" s="5">
        <v>163.83333333333334</v>
      </c>
      <c r="Y398" s="2">
        <v>1.79</v>
      </c>
      <c r="AB398" s="8" t="s">
        <v>29</v>
      </c>
      <c r="AC398" s="8"/>
      <c r="AD398" s="8"/>
      <c r="AE398" s="8" t="s">
        <v>29</v>
      </c>
    </row>
    <row r="399" spans="1:31" x14ac:dyDescent="0.2">
      <c r="A399">
        <v>36</v>
      </c>
      <c r="B399">
        <v>2</v>
      </c>
      <c r="C399" s="1">
        <v>36.020000000000003</v>
      </c>
      <c r="D399" s="1" t="s">
        <v>319</v>
      </c>
      <c r="E399" s="6" t="s">
        <v>253</v>
      </c>
      <c r="F399" s="6">
        <v>1</v>
      </c>
      <c r="G399" s="3">
        <v>13</v>
      </c>
      <c r="H399" s="3">
        <v>73</v>
      </c>
      <c r="I399" s="3">
        <v>80</v>
      </c>
      <c r="J399" s="1">
        <v>41.772794567116286</v>
      </c>
      <c r="K399" s="1">
        <f t="shared" si="38"/>
        <v>90.267699999999991</v>
      </c>
      <c r="L399" s="1">
        <f t="shared" si="39"/>
        <v>-48.494905432883705</v>
      </c>
      <c r="M399" s="7">
        <v>45.139712678683459</v>
      </c>
      <c r="N399" s="1">
        <f t="shared" si="40"/>
        <v>87.372380000000007</v>
      </c>
      <c r="O399" s="1">
        <f t="shared" si="36"/>
        <v>-42.232667321316548</v>
      </c>
      <c r="P399" s="7">
        <v>42.746770196026304</v>
      </c>
      <c r="Q399" s="1">
        <f t="shared" si="41"/>
        <v>77.051799999999986</v>
      </c>
      <c r="R399" s="1">
        <f t="shared" si="37"/>
        <v>-34.305029803973682</v>
      </c>
      <c r="S399" s="1">
        <f>0/3</f>
        <v>0</v>
      </c>
      <c r="V399" s="5">
        <v>145</v>
      </c>
      <c r="Y399" s="2">
        <v>1.44</v>
      </c>
      <c r="AB399" s="8">
        <v>35</v>
      </c>
      <c r="AC399" s="8"/>
      <c r="AD399" s="8"/>
      <c r="AE399">
        <v>2.12</v>
      </c>
    </row>
    <row r="400" spans="1:31" x14ac:dyDescent="0.2">
      <c r="A400">
        <v>36</v>
      </c>
      <c r="B400">
        <v>3</v>
      </c>
      <c r="C400" s="1">
        <v>36.03</v>
      </c>
      <c r="D400" s="1" t="s">
        <v>319</v>
      </c>
      <c r="E400" s="6" t="s">
        <v>255</v>
      </c>
      <c r="F400" s="6">
        <v>1</v>
      </c>
      <c r="G400" s="3">
        <v>14</v>
      </c>
      <c r="H400" s="3">
        <v>80</v>
      </c>
      <c r="I400" s="3">
        <v>85</v>
      </c>
      <c r="J400" s="1">
        <v>79.754048884210007</v>
      </c>
      <c r="K400" s="1">
        <f t="shared" si="38"/>
        <v>90.267699999999991</v>
      </c>
      <c r="L400" s="1">
        <f t="shared" si="39"/>
        <v>-10.513651115789983</v>
      </c>
      <c r="M400" s="7">
        <v>72.230363200926021</v>
      </c>
      <c r="N400" s="1">
        <f t="shared" si="40"/>
        <v>87.372380000000007</v>
      </c>
      <c r="O400" s="1">
        <f t="shared" si="36"/>
        <v>-15.142016799073986</v>
      </c>
      <c r="P400" s="7">
        <v>67.645432670638385</v>
      </c>
      <c r="Q400" s="1">
        <f t="shared" si="41"/>
        <v>77.051799999999986</v>
      </c>
      <c r="R400" s="1">
        <f t="shared" si="37"/>
        <v>-9.4063673293616006</v>
      </c>
      <c r="S400" s="1">
        <v>1.3333333333333333</v>
      </c>
      <c r="V400" s="5">
        <v>237.16666666666666</v>
      </c>
      <c r="Y400" s="2">
        <v>1.35</v>
      </c>
      <c r="AB400" s="8">
        <v>18.566666666666666</v>
      </c>
      <c r="AC400" s="8"/>
      <c r="AD400" s="8"/>
      <c r="AE400">
        <v>2.2200000000000002</v>
      </c>
    </row>
    <row r="401" spans="1:31" x14ac:dyDescent="0.2">
      <c r="A401">
        <v>36</v>
      </c>
      <c r="B401">
        <v>4</v>
      </c>
      <c r="C401" s="1">
        <v>36.04</v>
      </c>
      <c r="D401" s="1" t="s">
        <v>319</v>
      </c>
      <c r="E401" s="6" t="s">
        <v>256</v>
      </c>
      <c r="F401" s="6">
        <v>1</v>
      </c>
      <c r="G401" s="3">
        <v>15</v>
      </c>
      <c r="H401" s="3">
        <v>80</v>
      </c>
      <c r="I401" s="3">
        <v>85</v>
      </c>
      <c r="J401" s="1">
        <v>42.347342449779269</v>
      </c>
      <c r="K401" s="1">
        <f t="shared" si="38"/>
        <v>90.267699999999991</v>
      </c>
      <c r="L401" s="1">
        <f t="shared" si="39"/>
        <v>-47.920357550220722</v>
      </c>
      <c r="M401" s="7">
        <v>38.385288456114822</v>
      </c>
      <c r="N401" s="1">
        <f t="shared" si="40"/>
        <v>87.372380000000007</v>
      </c>
      <c r="O401" s="1">
        <f t="shared" si="36"/>
        <v>-48.987091543885185</v>
      </c>
      <c r="P401" s="7">
        <v>26.297267688503645</v>
      </c>
      <c r="Q401" s="1">
        <f t="shared" si="41"/>
        <v>77.051799999999986</v>
      </c>
      <c r="R401" s="1">
        <f t="shared" si="37"/>
        <v>-50.754532311496341</v>
      </c>
      <c r="S401" s="1">
        <v>3.6666666666666665</v>
      </c>
      <c r="V401" s="5">
        <v>242.66666666666666</v>
      </c>
      <c r="Y401" s="2">
        <v>1.6</v>
      </c>
      <c r="AB401" s="8">
        <v>45.733333333333327</v>
      </c>
      <c r="AC401" s="8"/>
      <c r="AD401" s="8"/>
      <c r="AE401">
        <v>2.19</v>
      </c>
    </row>
    <row r="402" spans="1:31" s="16" customFormat="1" x14ac:dyDescent="0.2">
      <c r="A402" s="16">
        <v>36</v>
      </c>
      <c r="B402" s="16">
        <v>5</v>
      </c>
      <c r="C402" s="17">
        <v>36.049999999999997</v>
      </c>
      <c r="D402" s="17" t="s">
        <v>312</v>
      </c>
      <c r="E402" s="18" t="s">
        <v>135</v>
      </c>
      <c r="F402" s="18">
        <v>1</v>
      </c>
      <c r="G402" s="19">
        <v>12</v>
      </c>
      <c r="H402" s="19">
        <v>58</v>
      </c>
      <c r="I402" s="19">
        <v>58</v>
      </c>
      <c r="J402" s="17">
        <v>56.343286863059156</v>
      </c>
      <c r="K402" s="17">
        <f t="shared" si="38"/>
        <v>90.267699999999991</v>
      </c>
      <c r="L402" s="17">
        <f t="shared" si="39"/>
        <v>-33.924413136940835</v>
      </c>
      <c r="M402" s="20" t="s">
        <v>29</v>
      </c>
      <c r="N402" s="1">
        <f t="shared" si="40"/>
        <v>87.372380000000007</v>
      </c>
      <c r="O402" s="7" t="s">
        <v>29</v>
      </c>
      <c r="P402" s="20" t="s">
        <v>29</v>
      </c>
      <c r="Q402" s="1">
        <f t="shared" si="41"/>
        <v>77.051799999999986</v>
      </c>
      <c r="R402" s="7" t="s">
        <v>29</v>
      </c>
      <c r="S402" s="17">
        <v>0</v>
      </c>
      <c r="T402" s="17"/>
      <c r="U402" s="17"/>
      <c r="V402" s="21">
        <v>110.33333333333333</v>
      </c>
      <c r="W402" s="17"/>
      <c r="X402" s="17"/>
      <c r="Y402" s="22">
        <v>1.29</v>
      </c>
      <c r="Z402" s="22"/>
      <c r="AA402" s="22"/>
      <c r="AB402" s="23">
        <v>37.699999999999996</v>
      </c>
      <c r="AC402" s="23"/>
      <c r="AD402" s="23"/>
      <c r="AE402" s="16">
        <v>1.81</v>
      </c>
    </row>
    <row r="403" spans="1:31" x14ac:dyDescent="0.2">
      <c r="A403">
        <v>36</v>
      </c>
      <c r="B403">
        <v>6</v>
      </c>
      <c r="C403" s="1">
        <v>36.06</v>
      </c>
      <c r="D403" s="1" t="s">
        <v>319</v>
      </c>
      <c r="E403" s="6" t="s">
        <v>259</v>
      </c>
      <c r="F403" s="9">
        <v>1</v>
      </c>
      <c r="G403" s="3">
        <v>15</v>
      </c>
      <c r="H403" s="3">
        <v>73</v>
      </c>
      <c r="I403" s="3">
        <v>73</v>
      </c>
      <c r="J403" s="1">
        <v>64.80740023335099</v>
      </c>
      <c r="K403" s="1">
        <f t="shared" si="38"/>
        <v>90.267699999999991</v>
      </c>
      <c r="L403" s="1">
        <f t="shared" si="39"/>
        <v>-25.460299766649001</v>
      </c>
      <c r="M403" s="7">
        <v>36.304852675029245</v>
      </c>
      <c r="N403" s="1">
        <f t="shared" si="40"/>
        <v>87.372380000000007</v>
      </c>
      <c r="O403" s="1">
        <f t="shared" si="36"/>
        <v>-51.067527324970762</v>
      </c>
      <c r="P403" s="7">
        <v>50.463212631691242</v>
      </c>
      <c r="Q403" s="1">
        <f t="shared" si="41"/>
        <v>77.051799999999986</v>
      </c>
      <c r="R403" s="1">
        <f t="shared" si="37"/>
        <v>-26.588587368308744</v>
      </c>
      <c r="S403" s="1">
        <v>1</v>
      </c>
      <c r="V403" s="5">
        <v>125</v>
      </c>
      <c r="Y403" s="2">
        <v>1.52</v>
      </c>
      <c r="AB403" s="8">
        <v>11.666666666666666</v>
      </c>
      <c r="AC403" s="8"/>
      <c r="AD403" s="8"/>
      <c r="AE403">
        <v>1.93</v>
      </c>
    </row>
    <row r="404" spans="1:31" x14ac:dyDescent="0.2">
      <c r="A404">
        <v>36</v>
      </c>
      <c r="B404">
        <v>7</v>
      </c>
      <c r="C404" s="1">
        <v>36.07</v>
      </c>
      <c r="D404" s="1" t="s">
        <v>320</v>
      </c>
      <c r="E404" s="6" t="s">
        <v>134</v>
      </c>
      <c r="F404" s="6">
        <v>2</v>
      </c>
      <c r="G404" s="3">
        <v>12</v>
      </c>
      <c r="H404" s="3">
        <v>73</v>
      </c>
      <c r="I404" s="3">
        <v>80</v>
      </c>
      <c r="J404" s="1">
        <v>51.473204244043295</v>
      </c>
      <c r="K404" s="1">
        <f t="shared" si="38"/>
        <v>90.267699999999991</v>
      </c>
      <c r="L404" s="1">
        <f t="shared" si="39"/>
        <v>-38.794495755956696</v>
      </c>
      <c r="M404" s="7">
        <v>52.503562396808107</v>
      </c>
      <c r="N404" s="1">
        <f t="shared" si="40"/>
        <v>87.372380000000007</v>
      </c>
      <c r="O404" s="1">
        <f t="shared" si="36"/>
        <v>-34.8688176031919</v>
      </c>
      <c r="P404" s="7">
        <v>53.378562140535536</v>
      </c>
      <c r="Q404" s="1">
        <f t="shared" si="41"/>
        <v>77.051799999999986</v>
      </c>
      <c r="R404" s="1">
        <f t="shared" si="37"/>
        <v>-23.67323785946445</v>
      </c>
      <c r="S404" s="1">
        <f>8/3</f>
        <v>2.6666666666666665</v>
      </c>
      <c r="V404" s="5">
        <v>140</v>
      </c>
      <c r="Y404" s="2">
        <v>1.5</v>
      </c>
      <c r="AB404" s="8">
        <v>0.3000000000000001</v>
      </c>
      <c r="AC404" s="8"/>
      <c r="AD404" s="8"/>
      <c r="AE404">
        <v>2.13</v>
      </c>
    </row>
    <row r="405" spans="1:31" x14ac:dyDescent="0.2">
      <c r="A405">
        <v>36</v>
      </c>
      <c r="B405">
        <v>8</v>
      </c>
      <c r="C405" s="1">
        <v>36.08</v>
      </c>
      <c r="D405" s="1" t="s">
        <v>320</v>
      </c>
      <c r="E405" s="6" t="s">
        <v>199</v>
      </c>
      <c r="F405" s="6">
        <v>2</v>
      </c>
      <c r="G405" s="3">
        <v>8</v>
      </c>
      <c r="H405" s="3">
        <v>92</v>
      </c>
      <c r="I405" s="3">
        <v>100</v>
      </c>
      <c r="J405" s="1">
        <v>93.725852260468855</v>
      </c>
      <c r="K405" s="1">
        <f t="shared" si="38"/>
        <v>90.267699999999991</v>
      </c>
      <c r="L405" s="1">
        <f t="shared" si="39"/>
        <v>3.4581522604688644</v>
      </c>
      <c r="M405" s="7">
        <v>103.2480629017261</v>
      </c>
      <c r="N405" s="1">
        <f t="shared" si="40"/>
        <v>87.372380000000007</v>
      </c>
      <c r="O405" s="1">
        <f t="shared" si="36"/>
        <v>15.875682901726094</v>
      </c>
      <c r="P405" s="7">
        <v>68.85185454641757</v>
      </c>
      <c r="Q405" s="1">
        <f t="shared" si="41"/>
        <v>77.051799999999986</v>
      </c>
      <c r="R405" s="1">
        <f t="shared" si="37"/>
        <v>-8.1999454535824157</v>
      </c>
      <c r="S405" s="1">
        <v>5</v>
      </c>
      <c r="V405" s="5">
        <v>311</v>
      </c>
      <c r="Y405" s="2">
        <v>1.26</v>
      </c>
      <c r="AB405" s="8">
        <v>1.5333333333333332</v>
      </c>
      <c r="AC405" s="8"/>
      <c r="AD405" s="8"/>
      <c r="AE405">
        <v>2.23</v>
      </c>
    </row>
    <row r="406" spans="1:31" x14ac:dyDescent="0.2">
      <c r="A406">
        <v>36</v>
      </c>
      <c r="B406">
        <v>9</v>
      </c>
      <c r="C406" s="1">
        <v>36.090000000000003</v>
      </c>
      <c r="D406" s="1" t="s">
        <v>320</v>
      </c>
      <c r="E406" s="6" t="s">
        <v>235</v>
      </c>
      <c r="F406" s="6">
        <v>2</v>
      </c>
      <c r="G406" s="3">
        <v>14</v>
      </c>
      <c r="H406" s="3">
        <v>92</v>
      </c>
      <c r="I406" s="3">
        <v>92</v>
      </c>
      <c r="J406" s="1">
        <v>48.754341771903981</v>
      </c>
      <c r="K406" s="1">
        <f t="shared" si="38"/>
        <v>90.267699999999991</v>
      </c>
      <c r="L406" s="1">
        <f t="shared" si="39"/>
        <v>-41.51335822809601</v>
      </c>
      <c r="M406" s="7">
        <v>33.255849643257456</v>
      </c>
      <c r="N406" s="1">
        <f t="shared" si="40"/>
        <v>87.372380000000007</v>
      </c>
      <c r="O406" s="1">
        <f t="shared" si="36"/>
        <v>-54.116530356742551</v>
      </c>
      <c r="P406" s="7">
        <v>43.269430109815495</v>
      </c>
      <c r="Q406" s="1">
        <f t="shared" si="41"/>
        <v>77.051799999999986</v>
      </c>
      <c r="R406" s="1">
        <f t="shared" si="37"/>
        <v>-33.782369890184491</v>
      </c>
      <c r="S406" s="1">
        <v>4</v>
      </c>
      <c r="V406" s="5">
        <v>189.5</v>
      </c>
      <c r="Y406" s="2">
        <v>1.79</v>
      </c>
      <c r="AB406" s="8" t="s">
        <v>29</v>
      </c>
      <c r="AC406" s="8"/>
      <c r="AD406" s="8"/>
      <c r="AE406" s="8" t="s">
        <v>29</v>
      </c>
    </row>
    <row r="407" spans="1:31" x14ac:dyDescent="0.2">
      <c r="A407">
        <v>36</v>
      </c>
      <c r="B407">
        <v>10</v>
      </c>
      <c r="C407" s="1">
        <v>36.1</v>
      </c>
      <c r="D407" s="1" t="s">
        <v>320</v>
      </c>
      <c r="E407" s="6" t="s">
        <v>47</v>
      </c>
      <c r="F407" s="6">
        <v>2</v>
      </c>
      <c r="G407" s="3">
        <v>14</v>
      </c>
      <c r="H407" s="3">
        <v>73</v>
      </c>
      <c r="I407" s="3">
        <v>80</v>
      </c>
      <c r="J407" s="1">
        <v>42.829617917259306</v>
      </c>
      <c r="K407" s="1">
        <f t="shared" si="38"/>
        <v>90.267699999999991</v>
      </c>
      <c r="L407" s="1">
        <f t="shared" si="39"/>
        <v>-47.438082082740685</v>
      </c>
      <c r="M407" s="7">
        <v>64.3017171910396</v>
      </c>
      <c r="N407" s="1">
        <f t="shared" si="40"/>
        <v>87.372380000000007</v>
      </c>
      <c r="O407" s="1">
        <f t="shared" si="36"/>
        <v>-23.070662808960407</v>
      </c>
      <c r="P407" s="7">
        <v>39.029601041842575</v>
      </c>
      <c r="Q407" s="1">
        <f t="shared" si="41"/>
        <v>77.051799999999986</v>
      </c>
      <c r="R407" s="1">
        <f t="shared" si="37"/>
        <v>-38.022198958157411</v>
      </c>
      <c r="S407" s="1">
        <f>8/3</f>
        <v>2.6666666666666665</v>
      </c>
      <c r="V407" s="5">
        <v>175.5</v>
      </c>
      <c r="Y407" s="2">
        <v>1.37</v>
      </c>
      <c r="AB407" s="8" t="s">
        <v>29</v>
      </c>
      <c r="AC407" s="8"/>
      <c r="AD407" s="8"/>
      <c r="AE407" s="8" t="s">
        <v>29</v>
      </c>
    </row>
    <row r="408" spans="1:31" x14ac:dyDescent="0.2">
      <c r="A408">
        <v>36</v>
      </c>
      <c r="B408">
        <v>11</v>
      </c>
      <c r="C408" s="1">
        <v>36.11</v>
      </c>
      <c r="D408" s="1" t="s">
        <v>315</v>
      </c>
      <c r="E408" s="9" t="s">
        <v>9</v>
      </c>
      <c r="F408" s="6">
        <v>2</v>
      </c>
      <c r="G408" s="3">
        <v>13</v>
      </c>
      <c r="H408" s="3">
        <v>122</v>
      </c>
      <c r="I408" s="3">
        <v>122</v>
      </c>
      <c r="J408" s="1">
        <v>59.886623310820084</v>
      </c>
      <c r="K408" s="1">
        <f t="shared" si="38"/>
        <v>90.267699999999991</v>
      </c>
      <c r="L408" s="1">
        <f t="shared" si="39"/>
        <v>-30.381076689179906</v>
      </c>
      <c r="M408" s="7">
        <v>56.103223747568109</v>
      </c>
      <c r="N408" s="1">
        <f t="shared" si="40"/>
        <v>87.372380000000007</v>
      </c>
      <c r="O408" s="1">
        <f t="shared" si="36"/>
        <v>-31.269156252431898</v>
      </c>
      <c r="P408" s="7">
        <v>67.659277071854646</v>
      </c>
      <c r="Q408" s="1">
        <f t="shared" si="41"/>
        <v>77.051799999999986</v>
      </c>
      <c r="R408" s="1">
        <f t="shared" si="37"/>
        <v>-9.3925229281453397</v>
      </c>
      <c r="S408" s="1">
        <v>15.5</v>
      </c>
      <c r="V408" s="5">
        <v>399</v>
      </c>
      <c r="Y408" s="2">
        <v>1.1200000000000001</v>
      </c>
      <c r="AB408" s="8">
        <v>21.066666666666666</v>
      </c>
      <c r="AC408" s="8"/>
      <c r="AD408" s="8"/>
      <c r="AE408">
        <v>2.0099999999999998</v>
      </c>
    </row>
    <row r="409" spans="1:31" s="16" customFormat="1" x14ac:dyDescent="0.2">
      <c r="A409" s="16">
        <v>36</v>
      </c>
      <c r="B409" s="16">
        <v>12</v>
      </c>
      <c r="C409" s="17">
        <v>36.119999999999997</v>
      </c>
      <c r="D409" s="17" t="s">
        <v>314</v>
      </c>
      <c r="E409" s="18" t="s">
        <v>172</v>
      </c>
      <c r="F409" s="18">
        <v>2</v>
      </c>
      <c r="G409" s="19">
        <v>15</v>
      </c>
      <c r="H409" s="19">
        <v>58</v>
      </c>
      <c r="I409" s="19">
        <v>65</v>
      </c>
      <c r="J409" s="17">
        <v>70.900977682063271</v>
      </c>
      <c r="K409" s="17">
        <f t="shared" si="38"/>
        <v>90.267699999999991</v>
      </c>
      <c r="L409" s="17">
        <f t="shared" si="39"/>
        <v>-19.36672231793672</v>
      </c>
      <c r="M409" s="20" t="s">
        <v>29</v>
      </c>
      <c r="N409" s="1">
        <f t="shared" si="40"/>
        <v>87.372380000000007</v>
      </c>
      <c r="O409" s="7" t="s">
        <v>29</v>
      </c>
      <c r="P409" s="20" t="s">
        <v>29</v>
      </c>
      <c r="Q409" s="1">
        <f t="shared" si="41"/>
        <v>77.051799999999986</v>
      </c>
      <c r="R409" s="7" t="s">
        <v>29</v>
      </c>
      <c r="S409" s="17">
        <v>0</v>
      </c>
      <c r="T409" s="17"/>
      <c r="U409" s="17"/>
      <c r="V409" s="21">
        <v>83.333333333333329</v>
      </c>
      <c r="W409" s="17"/>
      <c r="X409" s="17"/>
      <c r="Y409" s="22">
        <v>1.1399999999999999</v>
      </c>
      <c r="Z409" s="22"/>
      <c r="AA409" s="22"/>
      <c r="AB409" s="23" t="s">
        <v>29</v>
      </c>
      <c r="AC409" s="23"/>
      <c r="AD409" s="23"/>
      <c r="AE409" s="23" t="s">
        <v>29</v>
      </c>
    </row>
    <row r="410" spans="1:31" x14ac:dyDescent="0.2">
      <c r="A410">
        <v>37</v>
      </c>
      <c r="B410">
        <v>1</v>
      </c>
      <c r="C410" s="1">
        <v>37.01</v>
      </c>
      <c r="D410" s="1" t="s">
        <v>319</v>
      </c>
      <c r="E410" s="6" t="s">
        <v>150</v>
      </c>
      <c r="F410" s="6">
        <v>1</v>
      </c>
      <c r="G410" s="3">
        <v>10</v>
      </c>
      <c r="H410" s="3">
        <v>80</v>
      </c>
      <c r="I410" s="3">
        <v>80</v>
      </c>
      <c r="J410" s="1">
        <v>64.052650949142404</v>
      </c>
      <c r="K410" s="1">
        <f t="shared" si="38"/>
        <v>89.167900000000003</v>
      </c>
      <c r="L410" s="1">
        <f t="shared" si="39"/>
        <v>-25.115249050857599</v>
      </c>
      <c r="M410" s="7">
        <v>81.144453834253355</v>
      </c>
      <c r="N410" s="1">
        <f t="shared" si="40"/>
        <v>86.570639999999997</v>
      </c>
      <c r="O410" s="1">
        <f t="shared" si="36"/>
        <v>-5.4261861657466426</v>
      </c>
      <c r="P410" s="7">
        <v>65.700807476880158</v>
      </c>
      <c r="Q410" s="1">
        <f t="shared" si="41"/>
        <v>76.216199999999986</v>
      </c>
      <c r="R410" s="1">
        <f t="shared" si="37"/>
        <v>-10.515392523119829</v>
      </c>
      <c r="S410" s="1">
        <f>7/3</f>
        <v>2.3333333333333335</v>
      </c>
      <c r="V410" s="5">
        <v>262.33333333333331</v>
      </c>
      <c r="Y410" s="2">
        <v>1.61</v>
      </c>
      <c r="AB410" s="8">
        <v>20.100000000000001</v>
      </c>
      <c r="AC410" s="8"/>
      <c r="AD410" s="8"/>
      <c r="AE410">
        <v>1.95</v>
      </c>
    </row>
    <row r="411" spans="1:31" s="16" customFormat="1" x14ac:dyDescent="0.2">
      <c r="A411" s="16">
        <v>37</v>
      </c>
      <c r="B411" s="16">
        <v>2</v>
      </c>
      <c r="C411" s="17">
        <v>37.020000000000003</v>
      </c>
      <c r="D411" s="17" t="s">
        <v>316</v>
      </c>
      <c r="E411" s="18" t="s">
        <v>11</v>
      </c>
      <c r="F411" s="18">
        <v>1</v>
      </c>
      <c r="G411" s="19">
        <v>15</v>
      </c>
      <c r="H411" s="19">
        <v>58</v>
      </c>
      <c r="I411" s="19">
        <v>58</v>
      </c>
      <c r="J411" s="17">
        <v>47.786500832846009</v>
      </c>
      <c r="K411" s="17">
        <f t="shared" si="38"/>
        <v>89.167900000000003</v>
      </c>
      <c r="L411" s="17">
        <f t="shared" si="39"/>
        <v>-41.381399167153994</v>
      </c>
      <c r="M411" s="20" t="s">
        <v>29</v>
      </c>
      <c r="N411" s="1">
        <f t="shared" si="40"/>
        <v>86.570639999999997</v>
      </c>
      <c r="O411" s="7" t="s">
        <v>29</v>
      </c>
      <c r="P411" s="20" t="s">
        <v>29</v>
      </c>
      <c r="Q411" s="1">
        <f t="shared" si="41"/>
        <v>76.216199999999986</v>
      </c>
      <c r="R411" s="7" t="s">
        <v>29</v>
      </c>
      <c r="S411" s="17">
        <v>0.33333333333333331</v>
      </c>
      <c r="T411" s="17"/>
      <c r="U411" s="17"/>
      <c r="V411" s="21">
        <v>153.5</v>
      </c>
      <c r="W411" s="17"/>
      <c r="X411" s="17"/>
      <c r="Y411" s="22">
        <v>0.87</v>
      </c>
      <c r="Z411" s="22"/>
      <c r="AA411" s="22"/>
      <c r="AB411" s="23">
        <v>131.43333333333337</v>
      </c>
      <c r="AC411" s="23"/>
      <c r="AD411" s="23"/>
      <c r="AE411" s="16">
        <v>1.63</v>
      </c>
    </row>
    <row r="412" spans="1:31" x14ac:dyDescent="0.2">
      <c r="A412">
        <v>37</v>
      </c>
      <c r="B412">
        <v>3</v>
      </c>
      <c r="C412" s="1">
        <v>37.03</v>
      </c>
      <c r="D412" s="1" t="s">
        <v>319</v>
      </c>
      <c r="E412" s="6" t="s">
        <v>263</v>
      </c>
      <c r="F412" s="6">
        <v>1</v>
      </c>
      <c r="G412" s="3">
        <v>8</v>
      </c>
      <c r="H412" s="3">
        <v>80</v>
      </c>
      <c r="I412" s="3">
        <v>80</v>
      </c>
      <c r="J412" s="1">
        <v>81.332656001781189</v>
      </c>
      <c r="K412" s="1">
        <f t="shared" si="38"/>
        <v>89.167900000000003</v>
      </c>
      <c r="L412" s="1">
        <f t="shared" si="39"/>
        <v>-7.8352439982188145</v>
      </c>
      <c r="M412" s="7">
        <v>93.558093326151479</v>
      </c>
      <c r="N412" s="1">
        <f t="shared" si="40"/>
        <v>86.570639999999997</v>
      </c>
      <c r="O412" s="1">
        <f t="shared" si="36"/>
        <v>6.9874533261514813</v>
      </c>
      <c r="P412" s="7">
        <v>74.470561738445625</v>
      </c>
      <c r="Q412" s="1">
        <f t="shared" si="41"/>
        <v>76.216199999999986</v>
      </c>
      <c r="R412" s="1">
        <f t="shared" si="37"/>
        <v>-1.7456382615543617</v>
      </c>
      <c r="S412" s="1">
        <f>8/3</f>
        <v>2.6666666666666665</v>
      </c>
      <c r="V412" s="5">
        <v>233.33333333333334</v>
      </c>
      <c r="Y412" s="2">
        <v>1.41</v>
      </c>
      <c r="AB412" s="8">
        <v>8.5333333333333332</v>
      </c>
      <c r="AC412" s="8"/>
      <c r="AD412" s="8"/>
      <c r="AE412">
        <v>2.13</v>
      </c>
    </row>
    <row r="413" spans="1:31" x14ac:dyDescent="0.2">
      <c r="A413">
        <v>37</v>
      </c>
      <c r="B413">
        <v>4</v>
      </c>
      <c r="C413" s="1">
        <v>37.04</v>
      </c>
      <c r="D413" s="1" t="s">
        <v>319</v>
      </c>
      <c r="E413" s="6" t="s">
        <v>265</v>
      </c>
      <c r="F413" s="6">
        <v>1</v>
      </c>
      <c r="G413" s="3">
        <v>13</v>
      </c>
      <c r="H413" s="3">
        <v>85</v>
      </c>
      <c r="I413" s="3">
        <v>92</v>
      </c>
      <c r="J413" s="1">
        <v>76.840044714023449</v>
      </c>
      <c r="K413" s="1">
        <f t="shared" si="38"/>
        <v>89.167900000000003</v>
      </c>
      <c r="L413" s="1">
        <f t="shared" si="39"/>
        <v>-12.327855285976554</v>
      </c>
      <c r="M413" s="7">
        <v>94.241187421171645</v>
      </c>
      <c r="N413" s="1">
        <f t="shared" si="40"/>
        <v>86.570639999999997</v>
      </c>
      <c r="O413" s="1">
        <f t="shared" si="36"/>
        <v>7.6705474211716478</v>
      </c>
      <c r="P413" s="7">
        <v>84.044681446949554</v>
      </c>
      <c r="Q413" s="1">
        <f t="shared" si="41"/>
        <v>76.216199999999986</v>
      </c>
      <c r="R413" s="1">
        <f t="shared" si="37"/>
        <v>7.8284814469495672</v>
      </c>
      <c r="S413" s="1">
        <v>6.333333333333333</v>
      </c>
      <c r="V413" s="5">
        <v>222.5</v>
      </c>
      <c r="Y413" s="2" t="s">
        <v>29</v>
      </c>
      <c r="AB413" s="8">
        <v>28.933333333333334</v>
      </c>
      <c r="AC413" s="8"/>
      <c r="AD413" s="8"/>
      <c r="AE413">
        <v>2.08</v>
      </c>
    </row>
    <row r="414" spans="1:31" x14ac:dyDescent="0.2">
      <c r="A414">
        <v>37</v>
      </c>
      <c r="B414">
        <v>5</v>
      </c>
      <c r="C414" s="1">
        <v>37.049999999999997</v>
      </c>
      <c r="D414" s="1" t="s">
        <v>319</v>
      </c>
      <c r="E414" s="6" t="s">
        <v>249</v>
      </c>
      <c r="F414" s="6">
        <v>1</v>
      </c>
      <c r="G414" s="3">
        <v>14</v>
      </c>
      <c r="H414" s="3">
        <v>85</v>
      </c>
      <c r="I414" s="3">
        <v>85</v>
      </c>
      <c r="J414" s="1">
        <v>80.523604657623324</v>
      </c>
      <c r="K414" s="1">
        <f t="shared" si="38"/>
        <v>89.167900000000003</v>
      </c>
      <c r="L414" s="1">
        <f t="shared" si="39"/>
        <v>-8.6442953423766795</v>
      </c>
      <c r="M414" s="7">
        <v>94.574704609984323</v>
      </c>
      <c r="N414" s="1">
        <f t="shared" si="40"/>
        <v>86.570639999999997</v>
      </c>
      <c r="O414" s="1">
        <f t="shared" si="36"/>
        <v>8.0040646099843258</v>
      </c>
      <c r="P414" s="7">
        <v>67.13257358548185</v>
      </c>
      <c r="Q414" s="1">
        <f t="shared" si="41"/>
        <v>76.216199999999986</v>
      </c>
      <c r="R414" s="1">
        <f t="shared" si="37"/>
        <v>-9.083626414518136</v>
      </c>
      <c r="S414" s="1">
        <v>1.6666666666666667</v>
      </c>
      <c r="V414" s="5">
        <v>218.83333333333334</v>
      </c>
      <c r="Y414" s="2">
        <v>1.25</v>
      </c>
      <c r="AB414" s="8">
        <v>0.33333333333333331</v>
      </c>
      <c r="AC414" s="8"/>
      <c r="AD414" s="8"/>
      <c r="AE414">
        <v>2.3149999999999999</v>
      </c>
    </row>
    <row r="415" spans="1:31" x14ac:dyDescent="0.2">
      <c r="A415">
        <v>37</v>
      </c>
      <c r="B415">
        <v>6</v>
      </c>
      <c r="C415" s="1">
        <v>37.06</v>
      </c>
      <c r="D415" s="1" t="s">
        <v>319</v>
      </c>
      <c r="E415" s="6" t="s">
        <v>162</v>
      </c>
      <c r="F415" s="9">
        <v>1</v>
      </c>
      <c r="G415" s="3">
        <v>11</v>
      </c>
      <c r="H415" s="3">
        <v>80</v>
      </c>
      <c r="I415" s="3">
        <v>85</v>
      </c>
      <c r="J415" s="1">
        <v>93.733810656267551</v>
      </c>
      <c r="K415" s="1">
        <f t="shared" si="38"/>
        <v>89.167900000000003</v>
      </c>
      <c r="L415" s="1">
        <f t="shared" si="39"/>
        <v>4.5659106562675476</v>
      </c>
      <c r="M415" s="7">
        <v>74.70966083931323</v>
      </c>
      <c r="N415" s="1">
        <f t="shared" si="40"/>
        <v>86.570639999999997</v>
      </c>
      <c r="O415" s="1">
        <f t="shared" si="36"/>
        <v>-11.860979160686767</v>
      </c>
      <c r="P415" s="7">
        <v>99.704337627915905</v>
      </c>
      <c r="Q415" s="1">
        <f t="shared" si="41"/>
        <v>76.216199999999986</v>
      </c>
      <c r="R415" s="1">
        <f t="shared" si="37"/>
        <v>23.488137627915918</v>
      </c>
      <c r="S415" s="1">
        <v>2.3333333333333335</v>
      </c>
      <c r="V415" s="5">
        <v>174.66666666666666</v>
      </c>
      <c r="Y415" s="2">
        <v>1.56</v>
      </c>
      <c r="AB415" s="8" t="s">
        <v>29</v>
      </c>
      <c r="AC415" s="8"/>
      <c r="AD415" s="8"/>
      <c r="AE415" s="8" t="s">
        <v>29</v>
      </c>
    </row>
    <row r="416" spans="1:31" x14ac:dyDescent="0.2">
      <c r="A416">
        <v>37</v>
      </c>
      <c r="B416">
        <v>7</v>
      </c>
      <c r="C416" s="1">
        <v>37.07</v>
      </c>
      <c r="D416" s="1" t="s">
        <v>320</v>
      </c>
      <c r="E416" s="6" t="s">
        <v>223</v>
      </c>
      <c r="F416" s="6">
        <v>2</v>
      </c>
      <c r="G416" s="3">
        <v>10</v>
      </c>
      <c r="H416" s="3">
        <v>80</v>
      </c>
      <c r="I416" s="3">
        <v>80</v>
      </c>
      <c r="J416" s="1">
        <v>125.92585959432589</v>
      </c>
      <c r="K416" s="1">
        <f t="shared" si="38"/>
        <v>89.167900000000003</v>
      </c>
      <c r="L416" s="1">
        <f t="shared" si="39"/>
        <v>36.757959594325882</v>
      </c>
      <c r="M416" s="7">
        <v>110.77351092955159</v>
      </c>
      <c r="N416" s="1">
        <f t="shared" si="40"/>
        <v>86.570639999999997</v>
      </c>
      <c r="O416" s="1">
        <f t="shared" si="36"/>
        <v>24.202870929551594</v>
      </c>
      <c r="P416" s="7">
        <v>98.934094412917034</v>
      </c>
      <c r="Q416" s="1">
        <f t="shared" si="41"/>
        <v>76.216199999999986</v>
      </c>
      <c r="R416" s="1">
        <f t="shared" si="37"/>
        <v>22.717894412917047</v>
      </c>
      <c r="S416" s="1">
        <f>12/3</f>
        <v>4</v>
      </c>
      <c r="V416" s="5">
        <v>202.5</v>
      </c>
      <c r="Y416" s="2">
        <v>1.39</v>
      </c>
      <c r="AB416" s="8">
        <v>2.0999999999999996</v>
      </c>
      <c r="AC416" s="8"/>
      <c r="AD416" s="8"/>
      <c r="AE416">
        <v>2.5499999999999998</v>
      </c>
    </row>
    <row r="417" spans="1:31" x14ac:dyDescent="0.2">
      <c r="A417">
        <v>37</v>
      </c>
      <c r="B417">
        <v>8</v>
      </c>
      <c r="C417" s="1">
        <v>37.08</v>
      </c>
      <c r="D417" s="1" t="s">
        <v>320</v>
      </c>
      <c r="E417" s="6" t="s">
        <v>245</v>
      </c>
      <c r="F417" s="6">
        <v>2</v>
      </c>
      <c r="G417" s="11">
        <v>8</v>
      </c>
      <c r="H417" s="3">
        <v>100</v>
      </c>
      <c r="I417" s="3">
        <v>100</v>
      </c>
      <c r="J417" s="1">
        <v>74.54752479564182</v>
      </c>
      <c r="K417" s="1">
        <f t="shared" si="38"/>
        <v>89.167900000000003</v>
      </c>
      <c r="L417" s="1">
        <f t="shared" si="39"/>
        <v>-14.620375204358183</v>
      </c>
      <c r="M417" s="7">
        <v>81.318963505332334</v>
      </c>
      <c r="N417" s="1">
        <f t="shared" si="40"/>
        <v>86.570639999999997</v>
      </c>
      <c r="O417" s="1">
        <f t="shared" si="36"/>
        <v>-5.2516764946676631</v>
      </c>
      <c r="P417" s="7">
        <v>80.258258558078424</v>
      </c>
      <c r="Q417" s="1">
        <f t="shared" si="41"/>
        <v>76.216199999999986</v>
      </c>
      <c r="R417" s="1">
        <f t="shared" si="37"/>
        <v>4.0420585580784376</v>
      </c>
      <c r="S417" s="1">
        <v>1.6666666666666667</v>
      </c>
      <c r="V417" s="5">
        <v>204.83333333333334</v>
      </c>
      <c r="Y417" s="2">
        <v>1.06</v>
      </c>
      <c r="AB417" s="8">
        <v>0.3000000000000001</v>
      </c>
      <c r="AC417" s="8"/>
      <c r="AD417" s="8"/>
      <c r="AE417">
        <v>2.94</v>
      </c>
    </row>
    <row r="418" spans="1:31" s="16" customFormat="1" x14ac:dyDescent="0.2">
      <c r="A418" s="16">
        <v>37</v>
      </c>
      <c r="B418" s="16">
        <v>9</v>
      </c>
      <c r="C418" s="17">
        <v>37.090000000000003</v>
      </c>
      <c r="D418" s="17" t="s">
        <v>316</v>
      </c>
      <c r="E418" s="18" t="s">
        <v>11</v>
      </c>
      <c r="F418" s="18">
        <v>2</v>
      </c>
      <c r="G418" s="32">
        <v>13</v>
      </c>
      <c r="H418" s="19">
        <v>58</v>
      </c>
      <c r="I418" s="19">
        <v>65</v>
      </c>
      <c r="J418" s="17">
        <v>76.778386962402692</v>
      </c>
      <c r="K418" s="17">
        <f t="shared" si="38"/>
        <v>89.167900000000003</v>
      </c>
      <c r="L418" s="17">
        <f t="shared" si="39"/>
        <v>-12.389513037597311</v>
      </c>
      <c r="M418" s="20" t="s">
        <v>29</v>
      </c>
      <c r="N418" s="1">
        <f t="shared" si="40"/>
        <v>86.570639999999997</v>
      </c>
      <c r="O418" s="7" t="s">
        <v>29</v>
      </c>
      <c r="P418" s="20" t="s">
        <v>29</v>
      </c>
      <c r="Q418" s="1">
        <f t="shared" si="41"/>
        <v>76.216199999999986</v>
      </c>
      <c r="R418" s="7" t="s">
        <v>29</v>
      </c>
      <c r="S418" s="17">
        <v>0.33333333333333331</v>
      </c>
      <c r="T418" s="17"/>
      <c r="U418" s="17"/>
      <c r="V418" s="21">
        <v>211.83333333333334</v>
      </c>
      <c r="W418" s="17"/>
      <c r="X418" s="17"/>
      <c r="Y418" s="22">
        <v>0.72</v>
      </c>
      <c r="Z418" s="22"/>
      <c r="AA418" s="22"/>
      <c r="AB418" s="23">
        <v>213.46666666666667</v>
      </c>
      <c r="AC418" s="23"/>
      <c r="AD418" s="23"/>
      <c r="AE418" s="16">
        <v>1.65</v>
      </c>
    </row>
    <row r="419" spans="1:31" x14ac:dyDescent="0.2">
      <c r="A419">
        <v>37</v>
      </c>
      <c r="B419">
        <v>10</v>
      </c>
      <c r="C419" s="1">
        <v>37.1</v>
      </c>
      <c r="D419" s="1" t="s">
        <v>320</v>
      </c>
      <c r="E419" s="6" t="s">
        <v>244</v>
      </c>
      <c r="F419" s="6">
        <v>2</v>
      </c>
      <c r="G419" s="11">
        <v>14</v>
      </c>
      <c r="H419" s="3">
        <v>85</v>
      </c>
      <c r="I419" s="3">
        <v>92</v>
      </c>
      <c r="J419" s="1">
        <v>84.325448653789294</v>
      </c>
      <c r="K419" s="1">
        <f t="shared" si="38"/>
        <v>89.167900000000003</v>
      </c>
      <c r="L419" s="1">
        <f t="shared" si="39"/>
        <v>-4.8424513462107086</v>
      </c>
      <c r="M419" s="7">
        <v>91.452898146239875</v>
      </c>
      <c r="N419" s="1">
        <f t="shared" si="40"/>
        <v>86.570639999999997</v>
      </c>
      <c r="O419" s="1">
        <f t="shared" si="36"/>
        <v>4.8822581462398773</v>
      </c>
      <c r="P419" s="7">
        <v>79.407858982514682</v>
      </c>
      <c r="Q419" s="1">
        <f t="shared" si="41"/>
        <v>76.216199999999986</v>
      </c>
      <c r="R419" s="1">
        <f t="shared" si="37"/>
        <v>3.1916589825146957</v>
      </c>
      <c r="S419" s="1">
        <v>2.6666666666666665</v>
      </c>
      <c r="V419" s="5">
        <v>192.33333333333334</v>
      </c>
      <c r="Y419" s="2">
        <v>1.5</v>
      </c>
      <c r="AB419" s="8">
        <v>0.56666666666666643</v>
      </c>
      <c r="AC419" s="8"/>
      <c r="AD419" s="8"/>
      <c r="AE419">
        <v>2.3199999999999998</v>
      </c>
    </row>
    <row r="420" spans="1:31" x14ac:dyDescent="0.2">
      <c r="A420">
        <v>37</v>
      </c>
      <c r="B420">
        <v>11</v>
      </c>
      <c r="C420" s="1">
        <v>37.11</v>
      </c>
      <c r="D420" s="1" t="s">
        <v>320</v>
      </c>
      <c r="E420" s="6" t="s">
        <v>231</v>
      </c>
      <c r="F420" s="6">
        <v>2</v>
      </c>
      <c r="G420" s="3">
        <v>7</v>
      </c>
      <c r="H420" s="3">
        <v>85</v>
      </c>
      <c r="I420" s="3">
        <v>92</v>
      </c>
      <c r="J420" s="1">
        <v>104.9989076493172</v>
      </c>
      <c r="K420" s="1">
        <f t="shared" si="38"/>
        <v>89.167900000000003</v>
      </c>
      <c r="L420" s="1">
        <f t="shared" si="39"/>
        <v>15.831007649317201</v>
      </c>
      <c r="M420" s="7">
        <v>106.71867830141015</v>
      </c>
      <c r="N420" s="1">
        <f t="shared" si="40"/>
        <v>86.570639999999997</v>
      </c>
      <c r="O420" s="1">
        <f t="shared" si="36"/>
        <v>20.148038301410153</v>
      </c>
      <c r="P420" s="7">
        <v>91.678527056282576</v>
      </c>
      <c r="Q420" s="1">
        <f t="shared" si="41"/>
        <v>76.216199999999986</v>
      </c>
      <c r="R420" s="1">
        <f t="shared" si="37"/>
        <v>15.462327056282589</v>
      </c>
      <c r="S420" s="1">
        <v>2</v>
      </c>
      <c r="V420" s="5">
        <v>209.5</v>
      </c>
      <c r="Y420" s="2">
        <v>1.4</v>
      </c>
      <c r="AB420" s="8">
        <v>4.0999999999999996</v>
      </c>
      <c r="AC420" s="8"/>
      <c r="AD420" s="8"/>
      <c r="AE420">
        <v>2.13</v>
      </c>
    </row>
    <row r="421" spans="1:31" x14ac:dyDescent="0.2">
      <c r="A421">
        <v>37</v>
      </c>
      <c r="B421">
        <v>12</v>
      </c>
      <c r="C421" s="1">
        <v>37.119999999999997</v>
      </c>
      <c r="D421" s="1" t="s">
        <v>320</v>
      </c>
      <c r="E421" s="6" t="s">
        <v>248</v>
      </c>
      <c r="F421" s="6">
        <v>2</v>
      </c>
      <c r="G421" s="3">
        <v>11</v>
      </c>
      <c r="H421" s="3">
        <v>80</v>
      </c>
      <c r="I421" s="3">
        <v>85</v>
      </c>
      <c r="J421" s="1">
        <v>67.787416823499356</v>
      </c>
      <c r="K421" s="1">
        <f t="shared" si="38"/>
        <v>89.167900000000003</v>
      </c>
      <c r="L421" s="1">
        <f t="shared" si="39"/>
        <v>-21.380483176500647</v>
      </c>
      <c r="M421" s="7">
        <v>81.382076215066633</v>
      </c>
      <c r="N421" s="1">
        <f t="shared" si="40"/>
        <v>86.570639999999997</v>
      </c>
      <c r="O421" s="1">
        <f t="shared" si="36"/>
        <v>-5.1885637849333648</v>
      </c>
      <c r="P421" s="7">
        <v>71.694084524932421</v>
      </c>
      <c r="Q421" s="1">
        <f t="shared" si="41"/>
        <v>76.216199999999986</v>
      </c>
      <c r="R421" s="1">
        <f t="shared" si="37"/>
        <v>-4.5221154750675652</v>
      </c>
      <c r="S421" s="1">
        <v>3</v>
      </c>
      <c r="V421" s="5">
        <v>176.66666666666666</v>
      </c>
      <c r="Y421" s="2">
        <v>1.1200000000000001</v>
      </c>
      <c r="AB421" s="8">
        <v>0.69999999999999984</v>
      </c>
      <c r="AC421" s="8"/>
      <c r="AD421" s="8"/>
      <c r="AE421">
        <v>2.4300000000000002</v>
      </c>
    </row>
    <row r="422" spans="1:31" x14ac:dyDescent="0.2">
      <c r="A422">
        <v>38</v>
      </c>
      <c r="B422">
        <v>1</v>
      </c>
      <c r="C422" s="1">
        <v>38.01</v>
      </c>
      <c r="D422" s="1" t="s">
        <v>319</v>
      </c>
      <c r="E422" s="6" t="s">
        <v>155</v>
      </c>
      <c r="F422" s="6">
        <v>1</v>
      </c>
      <c r="G422" s="3">
        <v>12</v>
      </c>
      <c r="H422" s="3">
        <v>85</v>
      </c>
      <c r="I422" s="3">
        <v>85</v>
      </c>
      <c r="J422" s="1">
        <v>95.769902691659766</v>
      </c>
      <c r="K422" s="1">
        <f t="shared" si="38"/>
        <v>88.068100000000001</v>
      </c>
      <c r="L422" s="1">
        <f t="shared" si="39"/>
        <v>7.7018026916597648</v>
      </c>
      <c r="M422" s="7">
        <v>106.20962029574414</v>
      </c>
      <c r="N422" s="1">
        <f t="shared" si="40"/>
        <v>85.768900000000002</v>
      </c>
      <c r="O422" s="1">
        <f t="shared" si="36"/>
        <v>20.440720295744143</v>
      </c>
      <c r="P422" s="7">
        <v>90.706968002654477</v>
      </c>
      <c r="Q422" s="1">
        <f t="shared" si="41"/>
        <v>75.380599999999987</v>
      </c>
      <c r="R422" s="1">
        <f t="shared" si="37"/>
        <v>15.32636800265449</v>
      </c>
      <c r="S422" s="1">
        <v>1.3333333333333333</v>
      </c>
      <c r="V422" s="5">
        <v>150.16666666666666</v>
      </c>
      <c r="Y422" s="2" t="s">
        <v>29</v>
      </c>
      <c r="AB422" s="8">
        <v>31.333333333333332</v>
      </c>
      <c r="AC422" s="8"/>
      <c r="AD422" s="8"/>
      <c r="AE422">
        <v>2.12</v>
      </c>
    </row>
    <row r="423" spans="1:31" x14ac:dyDescent="0.2">
      <c r="A423">
        <v>38</v>
      </c>
      <c r="B423">
        <v>2</v>
      </c>
      <c r="C423" s="1">
        <v>38.020000000000003</v>
      </c>
      <c r="D423" s="1" t="s">
        <v>319</v>
      </c>
      <c r="E423" s="6" t="s">
        <v>270</v>
      </c>
      <c r="F423" s="6">
        <v>1</v>
      </c>
      <c r="G423" s="3">
        <v>11</v>
      </c>
      <c r="H423" s="3">
        <v>80</v>
      </c>
      <c r="I423" s="3">
        <v>85</v>
      </c>
      <c r="J423" s="1">
        <v>86.18796202558697</v>
      </c>
      <c r="K423" s="1">
        <f t="shared" si="38"/>
        <v>88.068100000000001</v>
      </c>
      <c r="L423" s="1">
        <f t="shared" si="39"/>
        <v>-1.8801379744130315</v>
      </c>
      <c r="M423" s="7">
        <v>103.53666221633432</v>
      </c>
      <c r="N423" s="1">
        <f t="shared" si="40"/>
        <v>85.768900000000002</v>
      </c>
      <c r="O423" s="1">
        <f t="shared" si="36"/>
        <v>17.767762216334319</v>
      </c>
      <c r="P423" s="7">
        <v>96.211853124545783</v>
      </c>
      <c r="Q423" s="1">
        <f t="shared" si="41"/>
        <v>75.380599999999987</v>
      </c>
      <c r="R423" s="1">
        <f t="shared" si="37"/>
        <v>20.831253124545796</v>
      </c>
      <c r="S423" s="1">
        <v>3</v>
      </c>
      <c r="V423" s="5">
        <v>230.16666666666666</v>
      </c>
      <c r="Y423" s="2">
        <v>1.3</v>
      </c>
      <c r="AB423" s="8">
        <v>0.73333333333333306</v>
      </c>
      <c r="AC423" s="8"/>
      <c r="AD423" s="8"/>
      <c r="AE423">
        <v>2.36</v>
      </c>
    </row>
    <row r="424" spans="1:31" x14ac:dyDescent="0.2">
      <c r="A424">
        <v>38</v>
      </c>
      <c r="B424">
        <v>3</v>
      </c>
      <c r="C424" s="1">
        <v>38.03</v>
      </c>
      <c r="D424" s="1" t="s">
        <v>319</v>
      </c>
      <c r="E424" s="6" t="s">
        <v>77</v>
      </c>
      <c r="F424" s="6">
        <v>1</v>
      </c>
      <c r="G424" s="3">
        <v>12</v>
      </c>
      <c r="H424" s="3">
        <v>85</v>
      </c>
      <c r="I424" s="3">
        <v>85</v>
      </c>
      <c r="J424" s="1">
        <v>68.534182043343463</v>
      </c>
      <c r="K424" s="1">
        <f t="shared" si="38"/>
        <v>88.068100000000001</v>
      </c>
      <c r="L424" s="1">
        <f t="shared" si="39"/>
        <v>-19.533917956656538</v>
      </c>
      <c r="M424" s="7">
        <v>61.637507717136231</v>
      </c>
      <c r="N424" s="1">
        <f t="shared" si="40"/>
        <v>85.768900000000002</v>
      </c>
      <c r="O424" s="1">
        <f t="shared" si="36"/>
        <v>-24.131392282863771</v>
      </c>
      <c r="P424" s="7">
        <v>79.373277651243214</v>
      </c>
      <c r="Q424" s="1">
        <f t="shared" si="41"/>
        <v>75.380599999999987</v>
      </c>
      <c r="R424" s="1">
        <f t="shared" si="37"/>
        <v>3.9926776512432269</v>
      </c>
      <c r="S424" s="1">
        <v>2.3333333333333335</v>
      </c>
      <c r="V424" s="5">
        <v>230.5</v>
      </c>
      <c r="Y424" s="2">
        <v>1.1399999999999999</v>
      </c>
      <c r="AB424" s="8">
        <v>43.566666666666663</v>
      </c>
      <c r="AC424" s="8"/>
      <c r="AD424" s="8"/>
      <c r="AE424">
        <v>1.895</v>
      </c>
    </row>
    <row r="425" spans="1:31" x14ac:dyDescent="0.2">
      <c r="A425">
        <v>38</v>
      </c>
      <c r="B425">
        <v>4</v>
      </c>
      <c r="C425" s="1">
        <v>38.04</v>
      </c>
      <c r="D425" s="1" t="s">
        <v>319</v>
      </c>
      <c r="E425" s="6" t="s">
        <v>272</v>
      </c>
      <c r="F425" s="6">
        <v>1</v>
      </c>
      <c r="G425" s="3">
        <v>9</v>
      </c>
      <c r="H425" s="3">
        <v>92</v>
      </c>
      <c r="I425" s="3">
        <v>92</v>
      </c>
      <c r="J425" s="1">
        <v>84.792326977867504</v>
      </c>
      <c r="K425" s="1">
        <f t="shared" si="38"/>
        <v>88.068100000000001</v>
      </c>
      <c r="L425" s="1">
        <f t="shared" si="39"/>
        <v>-3.2757730221324977</v>
      </c>
      <c r="M425" s="7">
        <v>77.427662853682307</v>
      </c>
      <c r="N425" s="1">
        <f t="shared" si="40"/>
        <v>85.768900000000002</v>
      </c>
      <c r="O425" s="1">
        <f t="shared" si="36"/>
        <v>-8.3412371463176953</v>
      </c>
      <c r="P425" s="7">
        <v>67.402526617054633</v>
      </c>
      <c r="Q425" s="1">
        <f t="shared" si="41"/>
        <v>75.380599999999987</v>
      </c>
      <c r="R425" s="1">
        <f t="shared" si="37"/>
        <v>-7.9780733829453538</v>
      </c>
      <c r="S425" s="1">
        <v>2.6666666666666665</v>
      </c>
      <c r="V425" s="5">
        <v>239.66666666666666</v>
      </c>
      <c r="Y425" s="2">
        <v>1.34</v>
      </c>
      <c r="AB425" s="8">
        <v>29.2</v>
      </c>
      <c r="AC425" s="8"/>
      <c r="AD425" s="8"/>
      <c r="AE425">
        <v>2.0949999999999998</v>
      </c>
    </row>
    <row r="426" spans="1:31" x14ac:dyDescent="0.2">
      <c r="A426">
        <v>38</v>
      </c>
      <c r="B426">
        <v>5</v>
      </c>
      <c r="C426" s="1">
        <v>38.049999999999997</v>
      </c>
      <c r="D426" s="1" t="s">
        <v>319</v>
      </c>
      <c r="E426" s="6" t="s">
        <v>274</v>
      </c>
      <c r="F426" s="6">
        <v>1</v>
      </c>
      <c r="G426" s="3">
        <v>13</v>
      </c>
      <c r="H426" s="3">
        <v>85</v>
      </c>
      <c r="I426" s="3">
        <v>85</v>
      </c>
      <c r="J426" s="1">
        <v>71.412844655083134</v>
      </c>
      <c r="K426" s="1">
        <f t="shared" si="38"/>
        <v>88.068100000000001</v>
      </c>
      <c r="L426" s="1">
        <f t="shared" si="39"/>
        <v>-16.655255344916867</v>
      </c>
      <c r="M426" s="7">
        <v>72.582110669733737</v>
      </c>
      <c r="N426" s="1">
        <f t="shared" si="40"/>
        <v>85.768900000000002</v>
      </c>
      <c r="O426" s="1">
        <f t="shared" si="36"/>
        <v>-13.186789330266265</v>
      </c>
      <c r="P426" s="7">
        <v>80.22935767439904</v>
      </c>
      <c r="Q426" s="1">
        <f t="shared" si="41"/>
        <v>75.380599999999987</v>
      </c>
      <c r="R426" s="1">
        <f t="shared" si="37"/>
        <v>4.848757674399053</v>
      </c>
      <c r="S426" s="1">
        <v>2.6666666666666665</v>
      </c>
      <c r="V426" s="5">
        <v>261.66666666666669</v>
      </c>
      <c r="Y426" s="2">
        <v>1.45</v>
      </c>
      <c r="AB426" s="8">
        <v>27.533333333333331</v>
      </c>
      <c r="AC426" s="8"/>
      <c r="AD426" s="8"/>
      <c r="AE426">
        <v>2.08</v>
      </c>
    </row>
    <row r="427" spans="1:31" x14ac:dyDescent="0.2">
      <c r="A427">
        <v>38</v>
      </c>
      <c r="B427">
        <v>6</v>
      </c>
      <c r="C427" s="1">
        <v>38.06</v>
      </c>
      <c r="D427" s="1" t="s">
        <v>319</v>
      </c>
      <c r="E427" s="6" t="s">
        <v>203</v>
      </c>
      <c r="F427" s="9">
        <v>1</v>
      </c>
      <c r="G427" s="3">
        <v>11</v>
      </c>
      <c r="H427" s="3">
        <v>80</v>
      </c>
      <c r="I427" s="3">
        <v>85</v>
      </c>
      <c r="J427" s="1">
        <v>59.492462592346449</v>
      </c>
      <c r="K427" s="1">
        <f t="shared" si="38"/>
        <v>88.068100000000001</v>
      </c>
      <c r="L427" s="1">
        <f t="shared" si="39"/>
        <v>-28.575637407653552</v>
      </c>
      <c r="M427" s="7">
        <v>47.242345811445581</v>
      </c>
      <c r="N427" s="1">
        <f t="shared" si="40"/>
        <v>85.768900000000002</v>
      </c>
      <c r="O427" s="1">
        <f t="shared" si="36"/>
        <v>-38.526554188554421</v>
      </c>
      <c r="P427" s="7">
        <v>58.673745198674666</v>
      </c>
      <c r="Q427" s="1">
        <f t="shared" si="41"/>
        <v>75.380599999999987</v>
      </c>
      <c r="R427" s="1">
        <f t="shared" si="37"/>
        <v>-16.706854801325321</v>
      </c>
      <c r="S427" s="1">
        <v>2.6666666666666665</v>
      </c>
      <c r="V427" s="5">
        <v>215.66666666666666</v>
      </c>
      <c r="Y427" s="2">
        <v>1.26</v>
      </c>
      <c r="AB427" s="8" t="s">
        <v>29</v>
      </c>
      <c r="AC427" s="8"/>
      <c r="AD427" s="8"/>
      <c r="AE427" s="8" t="s">
        <v>29</v>
      </c>
    </row>
    <row r="428" spans="1:31" x14ac:dyDescent="0.2">
      <c r="A428">
        <v>38</v>
      </c>
      <c r="B428">
        <v>7</v>
      </c>
      <c r="C428" s="1">
        <v>38.07</v>
      </c>
      <c r="D428" s="1" t="s">
        <v>320</v>
      </c>
      <c r="E428" s="6" t="s">
        <v>227</v>
      </c>
      <c r="F428" s="6">
        <v>2</v>
      </c>
      <c r="G428" s="3">
        <v>12</v>
      </c>
      <c r="H428" s="3">
        <v>85</v>
      </c>
      <c r="I428" s="3">
        <v>85</v>
      </c>
      <c r="J428" s="1">
        <v>82.828837565339683</v>
      </c>
      <c r="K428" s="1">
        <f t="shared" si="38"/>
        <v>88.068100000000001</v>
      </c>
      <c r="L428" s="1">
        <f t="shared" si="39"/>
        <v>-5.2392624346603185</v>
      </c>
      <c r="M428" s="7">
        <v>83.579981623546487</v>
      </c>
      <c r="N428" s="1">
        <f t="shared" si="40"/>
        <v>85.768900000000002</v>
      </c>
      <c r="O428" s="1">
        <f t="shared" si="36"/>
        <v>-2.1889183764535147</v>
      </c>
      <c r="P428" s="7">
        <v>91.332627370391023</v>
      </c>
      <c r="Q428" s="1">
        <f t="shared" si="41"/>
        <v>75.380599999999987</v>
      </c>
      <c r="R428" s="1">
        <f t="shared" si="37"/>
        <v>15.952027370391036</v>
      </c>
      <c r="S428" s="1">
        <v>2</v>
      </c>
      <c r="V428" s="5">
        <v>160.66666666666666</v>
      </c>
      <c r="Y428" s="2">
        <v>1.29</v>
      </c>
      <c r="AB428" s="8" t="s">
        <v>29</v>
      </c>
      <c r="AC428" s="8"/>
      <c r="AD428" s="8"/>
      <c r="AE428" s="8" t="s">
        <v>29</v>
      </c>
    </row>
    <row r="429" spans="1:31" x14ac:dyDescent="0.2">
      <c r="A429">
        <v>38</v>
      </c>
      <c r="B429">
        <v>8</v>
      </c>
      <c r="C429" s="1">
        <v>38.08</v>
      </c>
      <c r="D429" s="1" t="s">
        <v>320</v>
      </c>
      <c r="E429" s="6" t="s">
        <v>7</v>
      </c>
      <c r="F429" s="6">
        <v>2</v>
      </c>
      <c r="G429" s="3">
        <v>8</v>
      </c>
      <c r="H429" s="3">
        <v>100</v>
      </c>
      <c r="I429" s="3">
        <v>100</v>
      </c>
      <c r="J429" s="1">
        <v>120.24992692210134</v>
      </c>
      <c r="K429" s="1">
        <f t="shared" si="38"/>
        <v>88.068100000000001</v>
      </c>
      <c r="L429" s="1">
        <f t="shared" si="39"/>
        <v>32.181826922101337</v>
      </c>
      <c r="M429" s="7">
        <v>119.30796804957818</v>
      </c>
      <c r="N429" s="1">
        <f t="shared" si="40"/>
        <v>85.768900000000002</v>
      </c>
      <c r="O429" s="1">
        <f t="shared" si="36"/>
        <v>33.539068049578177</v>
      </c>
      <c r="P429" s="7">
        <v>104.18754727860826</v>
      </c>
      <c r="Q429" s="1">
        <f t="shared" si="41"/>
        <v>75.380599999999987</v>
      </c>
      <c r="R429" s="1">
        <f t="shared" si="37"/>
        <v>28.806947278608277</v>
      </c>
      <c r="S429" s="1">
        <v>3.6666666666666665</v>
      </c>
      <c r="V429" s="5">
        <v>246.66666666666666</v>
      </c>
      <c r="Y429" s="2">
        <v>0.97</v>
      </c>
      <c r="AB429" s="8">
        <v>2.8333333333333335</v>
      </c>
      <c r="AC429" s="8"/>
      <c r="AD429" s="8"/>
      <c r="AE429">
        <v>2.42</v>
      </c>
    </row>
    <row r="430" spans="1:31" x14ac:dyDescent="0.2">
      <c r="A430">
        <v>38</v>
      </c>
      <c r="B430">
        <v>9</v>
      </c>
      <c r="C430" s="1">
        <v>38.090000000000003</v>
      </c>
      <c r="D430" s="1" t="s">
        <v>315</v>
      </c>
      <c r="E430" s="9" t="s">
        <v>9</v>
      </c>
      <c r="F430" s="6">
        <v>2</v>
      </c>
      <c r="G430" s="3">
        <v>12</v>
      </c>
      <c r="H430" s="3">
        <v>114</v>
      </c>
      <c r="I430" s="3">
        <v>122</v>
      </c>
      <c r="J430" s="1">
        <v>102.64364619756734</v>
      </c>
      <c r="K430" s="1">
        <f t="shared" si="38"/>
        <v>88.068100000000001</v>
      </c>
      <c r="L430" s="1">
        <f t="shared" si="39"/>
        <v>14.575546197567334</v>
      </c>
      <c r="M430" s="7">
        <v>114.97304494345457</v>
      </c>
      <c r="N430" s="1">
        <f t="shared" si="40"/>
        <v>85.768900000000002</v>
      </c>
      <c r="O430" s="1">
        <f t="shared" si="36"/>
        <v>29.204144943454565</v>
      </c>
      <c r="P430" s="7">
        <v>80.860423692471556</v>
      </c>
      <c r="Q430" s="1">
        <f t="shared" si="41"/>
        <v>75.380599999999987</v>
      </c>
      <c r="R430" s="1">
        <f t="shared" si="37"/>
        <v>5.4798236924715695</v>
      </c>
      <c r="S430" s="1">
        <v>11.333333333333334</v>
      </c>
      <c r="V430" s="5">
        <v>501.83333333333331</v>
      </c>
      <c r="Y430" s="2">
        <v>1.06</v>
      </c>
      <c r="AB430" s="8" t="s">
        <v>29</v>
      </c>
      <c r="AC430" s="8"/>
      <c r="AD430" s="8"/>
      <c r="AE430" s="8" t="s">
        <v>29</v>
      </c>
    </row>
    <row r="431" spans="1:31" x14ac:dyDescent="0.2">
      <c r="A431">
        <v>38</v>
      </c>
      <c r="B431">
        <v>10</v>
      </c>
      <c r="C431" s="1">
        <v>38.1</v>
      </c>
      <c r="D431" s="1" t="s">
        <v>318</v>
      </c>
      <c r="E431" s="6" t="s">
        <v>10</v>
      </c>
      <c r="F431" s="6">
        <v>2</v>
      </c>
      <c r="G431" s="3">
        <v>5</v>
      </c>
      <c r="H431" s="3">
        <v>128</v>
      </c>
      <c r="I431" s="3">
        <v>135</v>
      </c>
      <c r="J431" s="1">
        <v>76.38333472714038</v>
      </c>
      <c r="K431" s="1">
        <f t="shared" si="38"/>
        <v>88.068100000000001</v>
      </c>
      <c r="L431" s="1">
        <f t="shared" si="39"/>
        <v>-11.684765272859622</v>
      </c>
      <c r="M431" s="7">
        <v>89.149863097891313</v>
      </c>
      <c r="N431" s="1">
        <f t="shared" si="40"/>
        <v>85.768900000000002</v>
      </c>
      <c r="O431" s="1">
        <f t="shared" si="36"/>
        <v>3.3809630978913106</v>
      </c>
      <c r="P431" s="7">
        <v>82.372265278480583</v>
      </c>
      <c r="Q431" s="1">
        <f t="shared" si="41"/>
        <v>75.380599999999987</v>
      </c>
      <c r="R431" s="1">
        <f t="shared" si="37"/>
        <v>6.9916652784805962</v>
      </c>
      <c r="S431" s="1">
        <v>3</v>
      </c>
      <c r="V431" s="5">
        <v>166.66666666666666</v>
      </c>
      <c r="Y431" s="2">
        <v>1.43</v>
      </c>
      <c r="AB431" s="8" t="s">
        <v>29</v>
      </c>
      <c r="AC431" s="8"/>
      <c r="AD431" s="8"/>
      <c r="AE431" s="8" t="s">
        <v>29</v>
      </c>
    </row>
    <row r="432" spans="1:31" x14ac:dyDescent="0.2">
      <c r="A432">
        <v>38</v>
      </c>
      <c r="B432">
        <v>11</v>
      </c>
      <c r="C432" s="1">
        <v>38.11</v>
      </c>
      <c r="D432" s="1" t="s">
        <v>318</v>
      </c>
      <c r="E432" s="6" t="s">
        <v>18</v>
      </c>
      <c r="F432" s="6">
        <v>2</v>
      </c>
      <c r="G432" s="3">
        <v>10</v>
      </c>
      <c r="H432" s="3">
        <v>135</v>
      </c>
      <c r="I432" s="3">
        <v>135</v>
      </c>
      <c r="J432" s="1">
        <v>118.71643337038238</v>
      </c>
      <c r="K432" s="1">
        <f t="shared" si="38"/>
        <v>88.068100000000001</v>
      </c>
      <c r="L432" s="1">
        <f t="shared" si="39"/>
        <v>30.648333370382375</v>
      </c>
      <c r="M432" s="7">
        <v>107.81673009827335</v>
      </c>
      <c r="N432" s="1">
        <f t="shared" si="40"/>
        <v>85.768900000000002</v>
      </c>
      <c r="O432" s="1">
        <f t="shared" si="36"/>
        <v>22.047830098273351</v>
      </c>
      <c r="P432" s="7">
        <v>90.778414605466239</v>
      </c>
      <c r="Q432" s="1">
        <f t="shared" si="41"/>
        <v>75.380599999999987</v>
      </c>
      <c r="R432" s="1">
        <f t="shared" si="37"/>
        <v>15.397814605466252</v>
      </c>
      <c r="S432" s="1">
        <v>2.5</v>
      </c>
      <c r="V432" s="5">
        <v>101</v>
      </c>
      <c r="Y432" s="2">
        <v>1.25</v>
      </c>
      <c r="AB432" s="8">
        <v>0.84999999999999964</v>
      </c>
      <c r="AC432" s="8"/>
      <c r="AD432" s="8"/>
      <c r="AE432">
        <v>1.96</v>
      </c>
    </row>
    <row r="433" spans="1:31" x14ac:dyDescent="0.2">
      <c r="A433">
        <v>38</v>
      </c>
      <c r="B433">
        <v>12</v>
      </c>
      <c r="C433" s="1">
        <v>38.119999999999997</v>
      </c>
      <c r="D433" s="1" t="s">
        <v>318</v>
      </c>
      <c r="E433" s="6" t="s">
        <v>26</v>
      </c>
      <c r="F433" s="6">
        <v>2</v>
      </c>
      <c r="G433" s="3">
        <v>3</v>
      </c>
      <c r="H433" s="3">
        <v>114</v>
      </c>
      <c r="I433" s="3">
        <v>114</v>
      </c>
      <c r="J433" s="1">
        <v>106.68013807130633</v>
      </c>
      <c r="K433" s="1">
        <f t="shared" si="38"/>
        <v>88.068100000000001</v>
      </c>
      <c r="L433" s="1">
        <f t="shared" si="39"/>
        <v>18.61203807130633</v>
      </c>
      <c r="M433" s="7">
        <v>87.676405260552897</v>
      </c>
      <c r="N433" s="1">
        <f t="shared" si="40"/>
        <v>85.768900000000002</v>
      </c>
      <c r="O433" s="1">
        <f t="shared" si="36"/>
        <v>1.9075052605528953</v>
      </c>
      <c r="P433" s="7">
        <v>66.902381315847691</v>
      </c>
      <c r="Q433" s="1">
        <f t="shared" si="41"/>
        <v>75.380599999999987</v>
      </c>
      <c r="R433" s="1">
        <f t="shared" si="37"/>
        <v>-8.4782186841522957</v>
      </c>
      <c r="S433" s="1">
        <v>7.5</v>
      </c>
      <c r="V433" s="5">
        <v>232</v>
      </c>
      <c r="Y433" s="2">
        <v>1.51</v>
      </c>
      <c r="AB433" s="8" t="s">
        <v>29</v>
      </c>
      <c r="AC433" s="8"/>
      <c r="AD433" s="8"/>
      <c r="AE433" s="8" t="s">
        <v>29</v>
      </c>
    </row>
    <row r="434" spans="1:31" x14ac:dyDescent="0.2">
      <c r="A434">
        <v>39</v>
      </c>
      <c r="B434">
        <v>1</v>
      </c>
      <c r="C434" s="1">
        <v>39.01</v>
      </c>
      <c r="D434" s="1" t="s">
        <v>315</v>
      </c>
      <c r="E434" s="9" t="s">
        <v>9</v>
      </c>
      <c r="F434" s="6">
        <v>1</v>
      </c>
      <c r="G434" s="3">
        <v>15</v>
      </c>
      <c r="H434" s="3">
        <v>128</v>
      </c>
      <c r="I434" s="3">
        <v>135</v>
      </c>
      <c r="J434" s="1">
        <v>67.633501962533316</v>
      </c>
      <c r="K434" s="1">
        <f t="shared" si="38"/>
        <v>86.968299999999999</v>
      </c>
      <c r="L434" s="1">
        <f t="shared" si="39"/>
        <v>-19.334798037466683</v>
      </c>
      <c r="M434" s="7">
        <v>71.897613932228737</v>
      </c>
      <c r="N434" s="1">
        <f t="shared" si="40"/>
        <v>84.967160000000007</v>
      </c>
      <c r="O434" s="1">
        <f t="shared" si="36"/>
        <v>-13.06954606777127</v>
      </c>
      <c r="P434" s="7">
        <v>60.394970556622567</v>
      </c>
      <c r="Q434" s="1">
        <f t="shared" si="41"/>
        <v>74.544999999999987</v>
      </c>
      <c r="R434" s="1">
        <f t="shared" si="37"/>
        <v>-14.15002944337742</v>
      </c>
      <c r="S434" s="1">
        <v>6.666666666666667</v>
      </c>
      <c r="V434" s="5">
        <v>410.5</v>
      </c>
      <c r="Y434" s="2">
        <v>1.25</v>
      </c>
      <c r="AB434" s="8">
        <v>8.7999999999999989</v>
      </c>
      <c r="AC434" s="8"/>
      <c r="AD434" s="8"/>
      <c r="AE434">
        <v>1.85</v>
      </c>
    </row>
    <row r="435" spans="1:31" x14ac:dyDescent="0.2">
      <c r="A435">
        <v>39</v>
      </c>
      <c r="B435">
        <v>2</v>
      </c>
      <c r="C435" s="1">
        <v>39.020000000000003</v>
      </c>
      <c r="D435" s="1" t="s">
        <v>319</v>
      </c>
      <c r="E435" s="6" t="s">
        <v>275</v>
      </c>
      <c r="F435" s="6">
        <v>1</v>
      </c>
      <c r="G435" s="3">
        <v>9</v>
      </c>
      <c r="H435" s="3">
        <v>85</v>
      </c>
      <c r="I435" s="3">
        <v>85</v>
      </c>
      <c r="J435" s="1">
        <v>103.84583692913823</v>
      </c>
      <c r="K435" s="1">
        <f t="shared" si="38"/>
        <v>86.968299999999999</v>
      </c>
      <c r="L435" s="1">
        <f t="shared" si="39"/>
        <v>16.87753692913823</v>
      </c>
      <c r="M435" s="7">
        <v>112.59677455753926</v>
      </c>
      <c r="N435" s="1">
        <f t="shared" si="40"/>
        <v>84.967160000000007</v>
      </c>
      <c r="O435" s="1">
        <f t="shared" si="36"/>
        <v>27.629614557539256</v>
      </c>
      <c r="P435" s="7">
        <v>77.064350271449911</v>
      </c>
      <c r="Q435" s="1">
        <f t="shared" si="41"/>
        <v>74.544999999999987</v>
      </c>
      <c r="R435" s="1">
        <f t="shared" si="37"/>
        <v>2.5193502714499232</v>
      </c>
      <c r="S435" s="1">
        <v>4</v>
      </c>
      <c r="V435" s="5">
        <v>303</v>
      </c>
      <c r="Y435" s="2">
        <v>1</v>
      </c>
      <c r="AB435" s="8" t="s">
        <v>29</v>
      </c>
      <c r="AC435" s="8"/>
      <c r="AD435" s="8"/>
      <c r="AE435" s="8" t="s">
        <v>29</v>
      </c>
    </row>
    <row r="436" spans="1:31" x14ac:dyDescent="0.2">
      <c r="A436">
        <v>39</v>
      </c>
      <c r="B436">
        <v>3</v>
      </c>
      <c r="C436" s="1">
        <v>39.03</v>
      </c>
      <c r="D436" s="1" t="s">
        <v>319</v>
      </c>
      <c r="E436" s="6" t="s">
        <v>276</v>
      </c>
      <c r="F436" s="6">
        <v>1</v>
      </c>
      <c r="G436" s="3">
        <v>13</v>
      </c>
      <c r="H436" s="3">
        <v>85</v>
      </c>
      <c r="I436" s="3">
        <v>85</v>
      </c>
      <c r="J436" s="1">
        <v>105.37265444902215</v>
      </c>
      <c r="K436" s="1">
        <f t="shared" si="38"/>
        <v>86.968299999999999</v>
      </c>
      <c r="L436" s="1">
        <f t="shared" si="39"/>
        <v>18.404354449022151</v>
      </c>
      <c r="M436" s="7">
        <v>81.498503844826715</v>
      </c>
      <c r="N436" s="1">
        <f t="shared" si="40"/>
        <v>84.967160000000007</v>
      </c>
      <c r="O436" s="1">
        <f t="shared" si="36"/>
        <v>-3.4686561551732922</v>
      </c>
      <c r="P436" s="7">
        <v>83.131581703143283</v>
      </c>
      <c r="Q436" s="1">
        <f t="shared" si="41"/>
        <v>74.544999999999987</v>
      </c>
      <c r="R436" s="1">
        <f t="shared" si="37"/>
        <v>8.5865817031432954</v>
      </c>
      <c r="S436" s="1">
        <v>2.3333333333333335</v>
      </c>
      <c r="V436" s="5">
        <v>161.83333333333334</v>
      </c>
      <c r="Y436" s="2">
        <v>1.1499999999999999</v>
      </c>
      <c r="AB436" s="8">
        <v>13.466666666666667</v>
      </c>
      <c r="AC436" s="8"/>
      <c r="AD436" s="8"/>
      <c r="AE436">
        <v>2.1800000000000002</v>
      </c>
    </row>
    <row r="437" spans="1:31" x14ac:dyDescent="0.2">
      <c r="A437">
        <v>39</v>
      </c>
      <c r="B437">
        <v>4</v>
      </c>
      <c r="C437" s="1">
        <v>39.04</v>
      </c>
      <c r="D437" s="1" t="s">
        <v>319</v>
      </c>
      <c r="E437" s="6" t="s">
        <v>264</v>
      </c>
      <c r="F437" s="6">
        <v>1</v>
      </c>
      <c r="G437" s="3">
        <v>11</v>
      </c>
      <c r="H437" s="3">
        <v>80</v>
      </c>
      <c r="I437" s="3">
        <v>80</v>
      </c>
      <c r="J437" s="1">
        <v>88.116585751409687</v>
      </c>
      <c r="K437" s="1">
        <f t="shared" si="38"/>
        <v>86.968299999999999</v>
      </c>
      <c r="L437" s="1">
        <f t="shared" si="39"/>
        <v>1.1482857514096878</v>
      </c>
      <c r="M437" s="7">
        <v>105.04529069465183</v>
      </c>
      <c r="N437" s="1">
        <f t="shared" si="40"/>
        <v>84.967160000000007</v>
      </c>
      <c r="O437" s="1">
        <f t="shared" si="36"/>
        <v>20.078130694651819</v>
      </c>
      <c r="P437" s="7">
        <v>87.16402610100053</v>
      </c>
      <c r="Q437" s="1">
        <f t="shared" si="41"/>
        <v>74.544999999999987</v>
      </c>
      <c r="R437" s="1">
        <f t="shared" si="37"/>
        <v>12.619026101000543</v>
      </c>
      <c r="S437" s="1">
        <f>11/3</f>
        <v>3.6666666666666665</v>
      </c>
      <c r="V437" s="5">
        <v>205.5</v>
      </c>
      <c r="Y437" s="2">
        <v>1.43</v>
      </c>
      <c r="AB437" s="8">
        <v>5.8666666666666671</v>
      </c>
      <c r="AC437" s="8"/>
      <c r="AD437" s="8"/>
      <c r="AE437">
        <v>2.4700000000000002</v>
      </c>
    </row>
    <row r="438" spans="1:31" x14ac:dyDescent="0.2">
      <c r="A438">
        <v>39</v>
      </c>
      <c r="B438">
        <v>5</v>
      </c>
      <c r="C438" s="1">
        <v>39.049999999999997</v>
      </c>
      <c r="D438" s="1" t="s">
        <v>319</v>
      </c>
      <c r="E438" s="6" t="s">
        <v>277</v>
      </c>
      <c r="F438" s="6">
        <v>1</v>
      </c>
      <c r="G438" s="3">
        <v>7</v>
      </c>
      <c r="H438" s="3">
        <v>92</v>
      </c>
      <c r="I438" s="3">
        <v>92</v>
      </c>
      <c r="J438" s="1">
        <v>96.59388122745554</v>
      </c>
      <c r="K438" s="1">
        <f t="shared" si="38"/>
        <v>86.968299999999999</v>
      </c>
      <c r="L438" s="1">
        <f t="shared" si="39"/>
        <v>9.625581227455541</v>
      </c>
      <c r="M438" s="7">
        <v>85.031006015445229</v>
      </c>
      <c r="N438" s="1">
        <f t="shared" si="40"/>
        <v>84.967160000000007</v>
      </c>
      <c r="O438" s="1">
        <f t="shared" si="36"/>
        <v>6.3846015445221838E-2</v>
      </c>
      <c r="P438" s="7">
        <v>67.97201983782783</v>
      </c>
      <c r="Q438" s="1">
        <f t="shared" si="41"/>
        <v>74.544999999999987</v>
      </c>
      <c r="R438" s="1">
        <f t="shared" si="37"/>
        <v>-6.5729801621721577</v>
      </c>
      <c r="S438" s="1">
        <v>4.666666666666667</v>
      </c>
      <c r="V438" s="5">
        <v>245.5</v>
      </c>
      <c r="Y438" s="2">
        <v>1.47</v>
      </c>
      <c r="AB438" s="8" t="s">
        <v>29</v>
      </c>
      <c r="AC438" s="8"/>
      <c r="AD438" s="8"/>
      <c r="AE438" s="8" t="s">
        <v>29</v>
      </c>
    </row>
    <row r="439" spans="1:31" x14ac:dyDescent="0.2">
      <c r="A439">
        <v>39</v>
      </c>
      <c r="B439">
        <v>6</v>
      </c>
      <c r="C439" s="1">
        <v>39.06</v>
      </c>
      <c r="D439" s="1" t="s">
        <v>319</v>
      </c>
      <c r="E439" s="6" t="s">
        <v>271</v>
      </c>
      <c r="F439" s="9">
        <v>1</v>
      </c>
      <c r="G439" s="3">
        <v>12</v>
      </c>
      <c r="H439" s="3">
        <v>80</v>
      </c>
      <c r="I439" s="3">
        <v>80</v>
      </c>
      <c r="J439" s="1">
        <v>78.896439900063029</v>
      </c>
      <c r="K439" s="1">
        <f t="shared" si="38"/>
        <v>86.968299999999999</v>
      </c>
      <c r="L439" s="1">
        <f t="shared" si="39"/>
        <v>-8.0718600999369698</v>
      </c>
      <c r="M439" s="7">
        <v>79.112985580282455</v>
      </c>
      <c r="N439" s="1">
        <f t="shared" si="40"/>
        <v>84.967160000000007</v>
      </c>
      <c r="O439" s="1">
        <f t="shared" si="36"/>
        <v>-5.8541744197175518</v>
      </c>
      <c r="P439" s="7">
        <v>63.453590357102655</v>
      </c>
      <c r="Q439" s="1">
        <f t="shared" si="41"/>
        <v>74.544999999999987</v>
      </c>
      <c r="R439" s="1">
        <f t="shared" si="37"/>
        <v>-11.091409642897332</v>
      </c>
      <c r="S439" s="1">
        <f>7/3</f>
        <v>2.3333333333333335</v>
      </c>
      <c r="V439" s="5">
        <v>240.33333333333334</v>
      </c>
      <c r="Y439" s="2">
        <v>1.03</v>
      </c>
      <c r="AB439" s="8">
        <v>29.833333333333332</v>
      </c>
      <c r="AC439" s="8"/>
      <c r="AD439" s="8"/>
      <c r="AE439">
        <v>2.15</v>
      </c>
    </row>
    <row r="440" spans="1:31" x14ac:dyDescent="0.2">
      <c r="A440">
        <v>39</v>
      </c>
      <c r="B440">
        <v>7</v>
      </c>
      <c r="C440" s="1">
        <v>39.07</v>
      </c>
      <c r="D440" s="1" t="s">
        <v>315</v>
      </c>
      <c r="E440" s="9" t="s">
        <v>9</v>
      </c>
      <c r="F440" s="6">
        <v>2</v>
      </c>
      <c r="G440" s="3">
        <v>13</v>
      </c>
      <c r="H440" s="3">
        <v>122</v>
      </c>
      <c r="I440" s="3">
        <v>128</v>
      </c>
      <c r="J440" s="1">
        <v>72.868756985227122</v>
      </c>
      <c r="K440" s="1">
        <f t="shared" si="38"/>
        <v>86.968299999999999</v>
      </c>
      <c r="L440" s="1">
        <f t="shared" si="39"/>
        <v>-14.099543014772877</v>
      </c>
      <c r="M440" s="7">
        <v>73.719945304122746</v>
      </c>
      <c r="N440" s="1">
        <f t="shared" si="40"/>
        <v>84.967160000000007</v>
      </c>
      <c r="O440" s="1">
        <f t="shared" si="36"/>
        <v>-11.247214695877261</v>
      </c>
      <c r="P440" s="7">
        <v>63.299630404516371</v>
      </c>
      <c r="Q440" s="1">
        <f t="shared" si="41"/>
        <v>74.544999999999987</v>
      </c>
      <c r="R440" s="1">
        <f t="shared" si="37"/>
        <v>-11.245369595483616</v>
      </c>
      <c r="S440" s="1">
        <v>10.666666666666666</v>
      </c>
      <c r="V440" s="5">
        <v>418.33333333333331</v>
      </c>
      <c r="Y440" s="2">
        <v>1.19</v>
      </c>
      <c r="AB440" s="8">
        <v>0.56666666666666643</v>
      </c>
      <c r="AC440" s="8"/>
      <c r="AD440" s="8"/>
      <c r="AE440">
        <v>2.31</v>
      </c>
    </row>
    <row r="441" spans="1:31" x14ac:dyDescent="0.2">
      <c r="A441">
        <v>39</v>
      </c>
      <c r="B441">
        <v>8</v>
      </c>
      <c r="C441" s="1">
        <v>39.08</v>
      </c>
      <c r="D441" s="1" t="s">
        <v>318</v>
      </c>
      <c r="E441" s="6" t="s">
        <v>40</v>
      </c>
      <c r="F441" s="6">
        <v>2</v>
      </c>
      <c r="G441" s="3">
        <v>0</v>
      </c>
      <c r="H441" s="3" t="s">
        <v>29</v>
      </c>
      <c r="I441" s="3" t="s">
        <v>29</v>
      </c>
      <c r="J441" s="1" t="s">
        <v>29</v>
      </c>
      <c r="K441" s="7" t="s">
        <v>29</v>
      </c>
      <c r="L441" s="1" t="s">
        <v>29</v>
      </c>
      <c r="M441" s="7" t="s">
        <v>29</v>
      </c>
      <c r="N441" s="1">
        <f t="shared" si="40"/>
        <v>84.967160000000007</v>
      </c>
      <c r="O441" s="7" t="s">
        <v>29</v>
      </c>
      <c r="P441" s="7" t="s">
        <v>29</v>
      </c>
      <c r="Q441" s="1">
        <f t="shared" si="41"/>
        <v>74.544999999999987</v>
      </c>
      <c r="R441" s="7" t="s">
        <v>29</v>
      </c>
      <c r="S441" s="1" t="s">
        <v>29</v>
      </c>
      <c r="V441" s="2" t="s">
        <v>29</v>
      </c>
      <c r="Y441" s="2" t="s">
        <v>29</v>
      </c>
      <c r="AB441" s="8" t="s">
        <v>29</v>
      </c>
      <c r="AC441" s="8"/>
      <c r="AD441" s="8"/>
      <c r="AE441" s="8" t="s">
        <v>29</v>
      </c>
    </row>
    <row r="442" spans="1:31" x14ac:dyDescent="0.2">
      <c r="A442">
        <v>39</v>
      </c>
      <c r="B442">
        <v>9</v>
      </c>
      <c r="C442" s="1">
        <v>39.090000000000003</v>
      </c>
      <c r="D442" s="1" t="s">
        <v>318</v>
      </c>
      <c r="E442" s="6" t="s">
        <v>13</v>
      </c>
      <c r="F442" s="6">
        <v>2</v>
      </c>
      <c r="G442" s="3">
        <v>0</v>
      </c>
      <c r="H442" s="3" t="s">
        <v>29</v>
      </c>
      <c r="I442" s="3" t="s">
        <v>29</v>
      </c>
      <c r="J442" s="1" t="s">
        <v>29</v>
      </c>
      <c r="K442" s="7" t="s">
        <v>29</v>
      </c>
      <c r="L442" s="1" t="s">
        <v>29</v>
      </c>
      <c r="M442" s="7" t="s">
        <v>29</v>
      </c>
      <c r="N442" s="1">
        <f t="shared" si="40"/>
        <v>84.967160000000007</v>
      </c>
      <c r="O442" s="7" t="s">
        <v>29</v>
      </c>
      <c r="P442" s="7" t="s">
        <v>29</v>
      </c>
      <c r="Q442" s="1">
        <f t="shared" si="41"/>
        <v>74.544999999999987</v>
      </c>
      <c r="R442" s="7" t="s">
        <v>29</v>
      </c>
      <c r="S442" s="1" t="s">
        <v>29</v>
      </c>
      <c r="V442" s="2" t="s">
        <v>29</v>
      </c>
      <c r="Y442" s="2" t="s">
        <v>29</v>
      </c>
      <c r="AB442" s="8" t="s">
        <v>29</v>
      </c>
      <c r="AC442" s="8"/>
      <c r="AD442" s="8"/>
      <c r="AE442" s="8" t="s">
        <v>29</v>
      </c>
    </row>
    <row r="443" spans="1:31" s="16" customFormat="1" x14ac:dyDescent="0.2">
      <c r="A443" s="16">
        <v>39</v>
      </c>
      <c r="B443" s="16">
        <v>10</v>
      </c>
      <c r="C443" s="17">
        <v>39.1</v>
      </c>
      <c r="D443" s="17" t="s">
        <v>316</v>
      </c>
      <c r="E443" s="18" t="s">
        <v>11</v>
      </c>
      <c r="F443" s="18">
        <v>2</v>
      </c>
      <c r="G443" s="19">
        <v>12</v>
      </c>
      <c r="H443" s="19">
        <v>58</v>
      </c>
      <c r="I443" s="19">
        <v>65</v>
      </c>
      <c r="J443" s="17">
        <v>97.214169633957283</v>
      </c>
      <c r="K443" s="17">
        <f t="shared" si="38"/>
        <v>86.968299999999999</v>
      </c>
      <c r="L443" s="17">
        <f t="shared" si="39"/>
        <v>10.245869633957284</v>
      </c>
      <c r="M443" s="20" t="s">
        <v>29</v>
      </c>
      <c r="N443" s="1">
        <f t="shared" si="40"/>
        <v>84.967160000000007</v>
      </c>
      <c r="O443" s="7" t="s">
        <v>29</v>
      </c>
      <c r="P443" s="20" t="s">
        <v>29</v>
      </c>
      <c r="Q443" s="1">
        <f t="shared" si="41"/>
        <v>74.544999999999987</v>
      </c>
      <c r="R443" s="7" t="s">
        <v>29</v>
      </c>
      <c r="S443" s="17">
        <v>0</v>
      </c>
      <c r="T443" s="17"/>
      <c r="U443" s="17"/>
      <c r="V443" s="21">
        <v>223.33333333333334</v>
      </c>
      <c r="W443" s="17"/>
      <c r="X443" s="17"/>
      <c r="Y443" s="22">
        <v>0.59</v>
      </c>
      <c r="Z443" s="22"/>
      <c r="AA443" s="22"/>
      <c r="AB443" s="23">
        <v>211.56666666666669</v>
      </c>
      <c r="AC443" s="23"/>
      <c r="AD443" s="23"/>
      <c r="AE443" s="16">
        <v>1.6850000000000001</v>
      </c>
    </row>
    <row r="444" spans="1:31" x14ac:dyDescent="0.2">
      <c r="A444">
        <v>39</v>
      </c>
      <c r="B444">
        <v>11</v>
      </c>
      <c r="C444" s="1">
        <v>39.11</v>
      </c>
      <c r="D444" s="1" t="s">
        <v>318</v>
      </c>
      <c r="E444" s="6" t="s">
        <v>36</v>
      </c>
      <c r="F444" s="6">
        <v>2</v>
      </c>
      <c r="G444" s="3">
        <v>2</v>
      </c>
      <c r="H444" s="3">
        <v>128</v>
      </c>
      <c r="I444" s="3">
        <v>142</v>
      </c>
      <c r="J444" s="1" t="s">
        <v>29</v>
      </c>
      <c r="K444" s="7" t="s">
        <v>29</v>
      </c>
      <c r="L444" s="1" t="s">
        <v>29</v>
      </c>
      <c r="M444" s="7">
        <v>96.185473521776927</v>
      </c>
      <c r="N444" s="1">
        <f t="shared" si="40"/>
        <v>84.967160000000007</v>
      </c>
      <c r="O444" s="1">
        <f t="shared" si="36"/>
        <v>11.218313521776921</v>
      </c>
      <c r="P444" s="7">
        <v>63.155442674781142</v>
      </c>
      <c r="Q444" s="1">
        <f t="shared" si="41"/>
        <v>74.544999999999987</v>
      </c>
      <c r="R444" s="1">
        <f t="shared" si="37"/>
        <v>-11.389557325218846</v>
      </c>
      <c r="S444" s="1">
        <v>4</v>
      </c>
      <c r="V444" s="5">
        <v>176</v>
      </c>
      <c r="Y444" s="2" t="s">
        <v>29</v>
      </c>
      <c r="AB444" s="8" t="s">
        <v>29</v>
      </c>
      <c r="AC444" s="8"/>
      <c r="AD444" s="8"/>
      <c r="AE444" s="8" t="s">
        <v>29</v>
      </c>
    </row>
    <row r="445" spans="1:31" x14ac:dyDescent="0.2">
      <c r="A445">
        <v>39</v>
      </c>
      <c r="B445">
        <v>12</v>
      </c>
      <c r="C445" s="1">
        <v>39.119999999999997</v>
      </c>
      <c r="D445" s="1" t="s">
        <v>318</v>
      </c>
      <c r="E445" s="6" t="s">
        <v>55</v>
      </c>
      <c r="F445" s="6">
        <v>2</v>
      </c>
      <c r="G445" s="3">
        <v>0</v>
      </c>
      <c r="H445" s="3" t="s">
        <v>29</v>
      </c>
      <c r="I445" s="3" t="s">
        <v>29</v>
      </c>
      <c r="J445" s="1" t="s">
        <v>29</v>
      </c>
      <c r="K445" s="7" t="s">
        <v>29</v>
      </c>
      <c r="L445" s="1" t="s">
        <v>29</v>
      </c>
      <c r="M445" s="7" t="s">
        <v>29</v>
      </c>
      <c r="N445" s="1">
        <f t="shared" si="40"/>
        <v>84.967160000000007</v>
      </c>
      <c r="O445" s="7" t="s">
        <v>29</v>
      </c>
      <c r="P445" s="7" t="s">
        <v>29</v>
      </c>
      <c r="Q445" s="1">
        <f t="shared" si="41"/>
        <v>74.544999999999987</v>
      </c>
      <c r="R445" s="7" t="s">
        <v>29</v>
      </c>
      <c r="S445" s="1" t="s">
        <v>29</v>
      </c>
      <c r="V445" s="2" t="s">
        <v>29</v>
      </c>
      <c r="Y445" s="2" t="s">
        <v>29</v>
      </c>
      <c r="AB445" s="8" t="s">
        <v>29</v>
      </c>
      <c r="AC445" s="8"/>
      <c r="AD445" s="8"/>
      <c r="AE445" s="8" t="s">
        <v>29</v>
      </c>
    </row>
    <row r="446" spans="1:31" x14ac:dyDescent="0.2">
      <c r="A446">
        <v>40</v>
      </c>
      <c r="B446">
        <v>1</v>
      </c>
      <c r="C446" s="1">
        <v>40.01</v>
      </c>
      <c r="D446" s="1" t="s">
        <v>319</v>
      </c>
      <c r="E446" s="6" t="s">
        <v>241</v>
      </c>
      <c r="F446" s="6">
        <v>1</v>
      </c>
      <c r="G446" s="3">
        <v>15</v>
      </c>
      <c r="H446" s="3">
        <v>80</v>
      </c>
      <c r="I446" s="3">
        <v>85</v>
      </c>
      <c r="J446" s="1">
        <v>56.93540677738828</v>
      </c>
      <c r="K446" s="1">
        <f t="shared" si="38"/>
        <v>85.868499999999997</v>
      </c>
      <c r="L446" s="1">
        <f t="shared" si="39"/>
        <v>-28.933093222611717</v>
      </c>
      <c r="M446" s="7">
        <v>47.940904832260962</v>
      </c>
      <c r="N446" s="1">
        <f t="shared" si="40"/>
        <v>84.165420000000012</v>
      </c>
      <c r="O446" s="1">
        <f t="shared" si="36"/>
        <v>-36.22451516773905</v>
      </c>
      <c r="P446" s="7">
        <v>50.638473320945842</v>
      </c>
      <c r="Q446" s="1">
        <f t="shared" si="41"/>
        <v>73.709399999999988</v>
      </c>
      <c r="R446" s="1">
        <f t="shared" si="37"/>
        <v>-23.070926679054146</v>
      </c>
      <c r="S446" s="1">
        <v>3.3333333333333335</v>
      </c>
      <c r="V446" s="5">
        <v>205.33333333333334</v>
      </c>
      <c r="Y446" s="2">
        <v>1.54</v>
      </c>
      <c r="AB446" s="8">
        <v>17.866666666666667</v>
      </c>
      <c r="AC446" s="8"/>
      <c r="AD446" s="8"/>
      <c r="AE446">
        <v>2.0099999999999998</v>
      </c>
    </row>
    <row r="447" spans="1:31" s="16" customFormat="1" x14ac:dyDescent="0.2">
      <c r="A447" s="16">
        <v>40</v>
      </c>
      <c r="B447" s="16">
        <v>2</v>
      </c>
      <c r="C447" s="17">
        <v>40.020000000000003</v>
      </c>
      <c r="D447" s="17" t="s">
        <v>316</v>
      </c>
      <c r="E447" s="18" t="s">
        <v>11</v>
      </c>
      <c r="F447" s="18">
        <v>1</v>
      </c>
      <c r="G447" s="19">
        <v>15</v>
      </c>
      <c r="H447" s="19">
        <v>58</v>
      </c>
      <c r="I447" s="19">
        <v>65</v>
      </c>
      <c r="J447" s="17">
        <v>63.601463157955834</v>
      </c>
      <c r="K447" s="17">
        <f t="shared" si="38"/>
        <v>85.868499999999997</v>
      </c>
      <c r="L447" s="17">
        <f t="shared" si="39"/>
        <v>-22.267036842044163</v>
      </c>
      <c r="M447" s="20" t="s">
        <v>29</v>
      </c>
      <c r="N447" s="1">
        <f t="shared" si="40"/>
        <v>84.165420000000012</v>
      </c>
      <c r="O447" s="7" t="s">
        <v>29</v>
      </c>
      <c r="P447" s="20" t="s">
        <v>29</v>
      </c>
      <c r="Q447" s="1">
        <f t="shared" si="41"/>
        <v>73.709399999999988</v>
      </c>
      <c r="R447" s="7" t="s">
        <v>29</v>
      </c>
      <c r="S447" s="17">
        <v>0.33333333333333331</v>
      </c>
      <c r="T447" s="17"/>
      <c r="U447" s="17"/>
      <c r="V447" s="21">
        <v>211.5</v>
      </c>
      <c r="W447" s="17"/>
      <c r="X447" s="17"/>
      <c r="Y447" s="22">
        <v>0.81</v>
      </c>
      <c r="Z447" s="22"/>
      <c r="AA447" s="22"/>
      <c r="AB447" s="23">
        <v>190.10000000000002</v>
      </c>
      <c r="AC447" s="23"/>
      <c r="AD447" s="23"/>
      <c r="AE447" s="16">
        <v>1.77</v>
      </c>
    </row>
    <row r="448" spans="1:31" x14ac:dyDescent="0.2">
      <c r="A448">
        <v>40</v>
      </c>
      <c r="B448">
        <v>3</v>
      </c>
      <c r="C448" s="1">
        <v>40.03</v>
      </c>
      <c r="D448" s="1" t="s">
        <v>319</v>
      </c>
      <c r="E448" s="6" t="s">
        <v>281</v>
      </c>
      <c r="F448" s="6">
        <v>1</v>
      </c>
      <c r="G448" s="3">
        <v>14</v>
      </c>
      <c r="H448" s="3">
        <v>80</v>
      </c>
      <c r="I448" s="3">
        <v>80</v>
      </c>
      <c r="J448" s="1">
        <v>81.718441968559333</v>
      </c>
      <c r="K448" s="1">
        <f t="shared" si="38"/>
        <v>85.868499999999997</v>
      </c>
      <c r="L448" s="1">
        <f t="shared" si="39"/>
        <v>-4.1500580314406648</v>
      </c>
      <c r="M448" s="7">
        <v>53.386477090157776</v>
      </c>
      <c r="N448" s="1">
        <f t="shared" si="40"/>
        <v>84.165420000000012</v>
      </c>
      <c r="O448" s="1">
        <f t="shared" si="36"/>
        <v>-30.778942909842236</v>
      </c>
      <c r="P448" s="7">
        <v>92.229669492899731</v>
      </c>
      <c r="Q448" s="1">
        <f t="shared" si="41"/>
        <v>73.709399999999988</v>
      </c>
      <c r="R448" s="1">
        <f t="shared" si="37"/>
        <v>18.520269492899743</v>
      </c>
      <c r="S448" s="1">
        <f>9/3</f>
        <v>3</v>
      </c>
      <c r="V448" s="5">
        <v>223.66666666666666</v>
      </c>
      <c r="Y448" s="2">
        <v>1.28</v>
      </c>
      <c r="AB448" s="8">
        <v>32</v>
      </c>
      <c r="AC448" s="8"/>
      <c r="AD448" s="8"/>
      <c r="AE448">
        <v>2.0299999999999998</v>
      </c>
    </row>
    <row r="449" spans="1:31" x14ac:dyDescent="0.2">
      <c r="A449">
        <v>40</v>
      </c>
      <c r="B449">
        <v>4</v>
      </c>
      <c r="C449" s="1">
        <v>40.04</v>
      </c>
      <c r="D449" s="1" t="s">
        <v>319</v>
      </c>
      <c r="E449" s="6" t="s">
        <v>212</v>
      </c>
      <c r="F449" s="6">
        <v>1</v>
      </c>
      <c r="G449" s="3">
        <v>15</v>
      </c>
      <c r="H449" s="3">
        <v>85</v>
      </c>
      <c r="I449" s="3">
        <v>85</v>
      </c>
      <c r="J449" s="1">
        <v>87.3845139958689</v>
      </c>
      <c r="K449" s="1">
        <f t="shared" si="38"/>
        <v>85.868499999999997</v>
      </c>
      <c r="L449" s="1">
        <f t="shared" si="39"/>
        <v>1.516013995868903</v>
      </c>
      <c r="M449" s="7">
        <v>83.160147442483122</v>
      </c>
      <c r="N449" s="1">
        <f t="shared" si="40"/>
        <v>84.165420000000012</v>
      </c>
      <c r="O449" s="1">
        <f t="shared" si="36"/>
        <v>-1.0052725575168893</v>
      </c>
      <c r="P449" s="7">
        <v>73.611335517848119</v>
      </c>
      <c r="Q449" s="1">
        <f t="shared" si="41"/>
        <v>73.709399999999988</v>
      </c>
      <c r="R449" s="1">
        <f t="shared" si="37"/>
        <v>-9.806448215186947E-2</v>
      </c>
      <c r="S449" s="1">
        <v>0.66666666666666663</v>
      </c>
      <c r="V449" s="5">
        <v>198</v>
      </c>
      <c r="Y449" s="2">
        <v>1.25</v>
      </c>
      <c r="AB449" s="8">
        <v>40.1</v>
      </c>
      <c r="AC449" s="8"/>
      <c r="AD449" s="8"/>
      <c r="AE449">
        <v>2.36</v>
      </c>
    </row>
    <row r="450" spans="1:31" x14ac:dyDescent="0.2">
      <c r="A450">
        <v>40</v>
      </c>
      <c r="B450">
        <v>5</v>
      </c>
      <c r="C450" s="1">
        <v>40.049999999999997</v>
      </c>
      <c r="D450" s="1" t="s">
        <v>319</v>
      </c>
      <c r="E450" s="6" t="s">
        <v>196</v>
      </c>
      <c r="F450" s="6">
        <v>1</v>
      </c>
      <c r="G450" s="3">
        <v>5</v>
      </c>
      <c r="H450" s="3" t="s">
        <v>29</v>
      </c>
      <c r="I450" s="3" t="s">
        <v>29</v>
      </c>
      <c r="J450" s="1">
        <v>71.274997297439555</v>
      </c>
      <c r="K450" s="1">
        <f t="shared" si="38"/>
        <v>85.868499999999997</v>
      </c>
      <c r="L450" s="1">
        <f t="shared" si="39"/>
        <v>-14.593502702560443</v>
      </c>
      <c r="M450" s="7" t="s">
        <v>29</v>
      </c>
      <c r="N450" s="1">
        <f t="shared" si="40"/>
        <v>84.165420000000012</v>
      </c>
      <c r="O450" s="7" t="s">
        <v>29</v>
      </c>
      <c r="P450" s="7" t="s">
        <v>29</v>
      </c>
      <c r="Q450" s="1">
        <f t="shared" si="41"/>
        <v>73.709399999999988</v>
      </c>
      <c r="R450" s="7" t="s">
        <v>29</v>
      </c>
      <c r="S450" s="1" t="s">
        <v>29</v>
      </c>
      <c r="V450" s="2" t="s">
        <v>29</v>
      </c>
      <c r="Y450" s="2" t="s">
        <v>29</v>
      </c>
      <c r="AB450" s="8" t="s">
        <v>29</v>
      </c>
      <c r="AC450" s="8"/>
      <c r="AD450" s="8"/>
      <c r="AE450" s="8" t="s">
        <v>29</v>
      </c>
    </row>
    <row r="451" spans="1:31" x14ac:dyDescent="0.2">
      <c r="A451">
        <v>40</v>
      </c>
      <c r="B451">
        <v>6</v>
      </c>
      <c r="C451" s="1">
        <v>40.06</v>
      </c>
      <c r="D451" s="1" t="s">
        <v>319</v>
      </c>
      <c r="E451" s="6" t="s">
        <v>119</v>
      </c>
      <c r="F451" s="9">
        <v>1</v>
      </c>
      <c r="G451" s="3">
        <v>12</v>
      </c>
      <c r="H451" s="3">
        <v>92</v>
      </c>
      <c r="I451" s="3">
        <v>92</v>
      </c>
      <c r="J451" s="1">
        <v>98.785525168071302</v>
      </c>
      <c r="K451" s="1">
        <f t="shared" ref="K451:K481" si="42">129.8605-1.0998*(A451)</f>
        <v>85.868499999999997</v>
      </c>
      <c r="L451" s="1">
        <f t="shared" ref="L451:L481" si="43">J451-K451</f>
        <v>12.917025168071305</v>
      </c>
      <c r="M451" s="7">
        <v>86.404650325582054</v>
      </c>
      <c r="N451" s="1">
        <f t="shared" ref="N451:N514" si="44">116.23502-0.80174*(A451)</f>
        <v>84.165420000000012</v>
      </c>
      <c r="O451" s="1">
        <f t="shared" ref="O451:O513" si="45">M451-N451</f>
        <v>2.2392303255820423</v>
      </c>
      <c r="P451" s="7">
        <v>67.206021665659932</v>
      </c>
      <c r="Q451" s="1">
        <f t="shared" ref="Q451:Q514" si="46">107.1334-0.8356*(A451)</f>
        <v>73.709399999999988</v>
      </c>
      <c r="R451" s="1">
        <f t="shared" ref="R451:R513" si="47">P451-Q451</f>
        <v>-6.5033783343400557</v>
      </c>
      <c r="S451" s="1">
        <v>6</v>
      </c>
      <c r="V451" s="5">
        <v>258</v>
      </c>
      <c r="Y451" s="2">
        <v>1.25</v>
      </c>
      <c r="AB451" s="8">
        <v>5.0999999999999996</v>
      </c>
      <c r="AC451" s="8"/>
      <c r="AD451" s="8"/>
      <c r="AE451">
        <v>1.87</v>
      </c>
    </row>
    <row r="452" spans="1:31" x14ac:dyDescent="0.2">
      <c r="A452">
        <v>40</v>
      </c>
      <c r="B452">
        <v>7</v>
      </c>
      <c r="C452" s="1">
        <v>40.07</v>
      </c>
      <c r="D452" s="1" t="s">
        <v>318</v>
      </c>
      <c r="E452" s="6" t="s">
        <v>64</v>
      </c>
      <c r="F452" s="6">
        <v>2</v>
      </c>
      <c r="G452" s="3">
        <v>2</v>
      </c>
      <c r="H452" s="3">
        <v>128</v>
      </c>
      <c r="I452" s="3">
        <v>135</v>
      </c>
      <c r="J452" s="1">
        <v>80.244991064440029</v>
      </c>
      <c r="K452" s="1">
        <f t="shared" si="42"/>
        <v>85.868499999999997</v>
      </c>
      <c r="L452" s="1">
        <f t="shared" si="43"/>
        <v>-5.6235089355599683</v>
      </c>
      <c r="M452" s="7">
        <v>96.836632459801095</v>
      </c>
      <c r="N452" s="1">
        <f t="shared" si="44"/>
        <v>84.165420000000012</v>
      </c>
      <c r="O452" s="1">
        <f t="shared" si="45"/>
        <v>12.671212459801083</v>
      </c>
      <c r="P452" s="7" t="s">
        <v>29</v>
      </c>
      <c r="Q452" s="1">
        <f t="shared" si="46"/>
        <v>73.709399999999988</v>
      </c>
      <c r="R452" s="7" t="s">
        <v>29</v>
      </c>
      <c r="S452" s="1">
        <v>11</v>
      </c>
      <c r="V452" s="5">
        <v>554.5</v>
      </c>
      <c r="Y452" s="2">
        <v>1.53</v>
      </c>
      <c r="AB452" s="8">
        <v>20.5</v>
      </c>
      <c r="AC452" s="8"/>
      <c r="AD452" s="8"/>
      <c r="AE452">
        <v>2.1</v>
      </c>
    </row>
    <row r="453" spans="1:31" x14ac:dyDescent="0.2">
      <c r="A453">
        <v>40</v>
      </c>
      <c r="B453">
        <v>8</v>
      </c>
      <c r="C453" s="1">
        <v>40.08</v>
      </c>
      <c r="D453" s="1" t="s">
        <v>318</v>
      </c>
      <c r="E453" s="6" t="s">
        <v>41</v>
      </c>
      <c r="F453" s="6">
        <v>2</v>
      </c>
      <c r="G453" s="3">
        <v>7</v>
      </c>
      <c r="H453" s="3">
        <v>142</v>
      </c>
      <c r="I453" s="3">
        <v>142</v>
      </c>
      <c r="J453" s="1">
        <v>125.73163274020652</v>
      </c>
      <c r="K453" s="1">
        <f t="shared" si="42"/>
        <v>85.868499999999997</v>
      </c>
      <c r="L453" s="1">
        <f t="shared" si="43"/>
        <v>39.863132740206524</v>
      </c>
      <c r="M453" s="7">
        <v>115.77614719908713</v>
      </c>
      <c r="N453" s="1">
        <f t="shared" si="44"/>
        <v>84.165420000000012</v>
      </c>
      <c r="O453" s="1">
        <f t="shared" si="45"/>
        <v>31.610727199087123</v>
      </c>
      <c r="P453" s="7">
        <v>72.717371212141899</v>
      </c>
      <c r="Q453" s="1">
        <f t="shared" si="46"/>
        <v>73.709399999999988</v>
      </c>
      <c r="R453" s="1">
        <f t="shared" si="47"/>
        <v>-0.99202878785808934</v>
      </c>
      <c r="S453" s="1">
        <v>7.333333333333333</v>
      </c>
      <c r="V453" s="5">
        <v>249.66666666666666</v>
      </c>
      <c r="Y453" s="2">
        <v>1.32</v>
      </c>
      <c r="AB453" s="8">
        <v>3.1666666666666661</v>
      </c>
      <c r="AC453" s="8"/>
      <c r="AD453" s="8"/>
      <c r="AE453">
        <v>2.2200000000000002</v>
      </c>
    </row>
    <row r="454" spans="1:31" x14ac:dyDescent="0.2">
      <c r="A454">
        <v>40</v>
      </c>
      <c r="B454">
        <v>9</v>
      </c>
      <c r="C454" s="1">
        <v>40.090000000000003</v>
      </c>
      <c r="D454" s="1" t="s">
        <v>318</v>
      </c>
      <c r="E454" s="6" t="s">
        <v>21</v>
      </c>
      <c r="F454" s="6">
        <v>2</v>
      </c>
      <c r="G454" s="3">
        <v>0</v>
      </c>
      <c r="H454" s="3" t="s">
        <v>29</v>
      </c>
      <c r="I454" s="3" t="s">
        <v>29</v>
      </c>
      <c r="J454" s="1" t="s">
        <v>29</v>
      </c>
      <c r="K454" s="7" t="s">
        <v>29</v>
      </c>
      <c r="L454" s="1" t="s">
        <v>29</v>
      </c>
      <c r="M454" s="7" t="s">
        <v>29</v>
      </c>
      <c r="N454" s="1">
        <f t="shared" si="44"/>
        <v>84.165420000000012</v>
      </c>
      <c r="O454" s="7" t="s">
        <v>29</v>
      </c>
      <c r="P454" s="7" t="s">
        <v>29</v>
      </c>
      <c r="Q454" s="1">
        <f t="shared" si="46"/>
        <v>73.709399999999988</v>
      </c>
      <c r="R454" s="7" t="s">
        <v>29</v>
      </c>
      <c r="S454" s="1" t="s">
        <v>29</v>
      </c>
      <c r="V454" s="2" t="s">
        <v>29</v>
      </c>
      <c r="Y454" s="2" t="s">
        <v>29</v>
      </c>
      <c r="AB454" s="8" t="s">
        <v>29</v>
      </c>
      <c r="AC454" s="8"/>
      <c r="AD454" s="8"/>
      <c r="AE454" s="8" t="s">
        <v>29</v>
      </c>
    </row>
    <row r="455" spans="1:31" x14ac:dyDescent="0.2">
      <c r="A455">
        <v>40</v>
      </c>
      <c r="B455">
        <v>10</v>
      </c>
      <c r="C455" s="1">
        <v>40.1</v>
      </c>
      <c r="D455" s="1" t="s">
        <v>318</v>
      </c>
      <c r="E455" s="6" t="s">
        <v>78</v>
      </c>
      <c r="F455" s="6">
        <v>2</v>
      </c>
      <c r="G455" s="3">
        <v>5</v>
      </c>
      <c r="H455" s="3">
        <v>128</v>
      </c>
      <c r="I455" s="3">
        <v>135</v>
      </c>
      <c r="J455" s="1">
        <v>118.16611007466643</v>
      </c>
      <c r="K455" s="1">
        <f t="shared" si="42"/>
        <v>85.868499999999997</v>
      </c>
      <c r="L455" s="1">
        <f t="shared" si="43"/>
        <v>32.297610074666437</v>
      </c>
      <c r="M455" s="7">
        <v>104.57630218497292</v>
      </c>
      <c r="N455" s="1">
        <f t="shared" si="44"/>
        <v>84.165420000000012</v>
      </c>
      <c r="O455" s="1">
        <f t="shared" si="45"/>
        <v>20.410882184972905</v>
      </c>
      <c r="P455" s="7">
        <v>70.041449422094431</v>
      </c>
      <c r="Q455" s="1">
        <f t="shared" si="46"/>
        <v>73.709399999999988</v>
      </c>
      <c r="R455" s="1">
        <f t="shared" si="47"/>
        <v>-3.6679505779055575</v>
      </c>
      <c r="S455" s="1">
        <v>9</v>
      </c>
      <c r="V455" s="5">
        <v>318</v>
      </c>
      <c r="Y455" s="2" t="s">
        <v>29</v>
      </c>
      <c r="AB455" s="8">
        <v>2.5999999999999996</v>
      </c>
      <c r="AC455" s="8"/>
      <c r="AD455" s="8"/>
      <c r="AE455">
        <v>2.44</v>
      </c>
    </row>
    <row r="456" spans="1:31" x14ac:dyDescent="0.2">
      <c r="A456">
        <v>40</v>
      </c>
      <c r="B456">
        <v>11</v>
      </c>
      <c r="C456" s="1">
        <v>40.11</v>
      </c>
      <c r="D456" s="1" t="s">
        <v>315</v>
      </c>
      <c r="E456" s="9" t="s">
        <v>9</v>
      </c>
      <c r="F456" s="6">
        <v>2</v>
      </c>
      <c r="G456" s="3">
        <v>14</v>
      </c>
      <c r="H456" s="3">
        <v>114</v>
      </c>
      <c r="I456" s="3">
        <v>122</v>
      </c>
      <c r="J456" s="1">
        <v>89.52478319546006</v>
      </c>
      <c r="K456" s="1">
        <f t="shared" si="42"/>
        <v>85.868499999999997</v>
      </c>
      <c r="L456" s="1">
        <f t="shared" si="43"/>
        <v>3.6562831954600625</v>
      </c>
      <c r="M456" s="7">
        <v>89.614154691322383</v>
      </c>
      <c r="N456" s="1">
        <f t="shared" si="44"/>
        <v>84.165420000000012</v>
      </c>
      <c r="O456" s="1">
        <f t="shared" si="45"/>
        <v>5.4487346913223718</v>
      </c>
      <c r="P456" s="7">
        <v>62.68162639956239</v>
      </c>
      <c r="Q456" s="1">
        <f t="shared" si="46"/>
        <v>73.709399999999988</v>
      </c>
      <c r="R456" s="1">
        <f t="shared" si="47"/>
        <v>-11.027773600437598</v>
      </c>
      <c r="S456" s="1">
        <v>8</v>
      </c>
      <c r="V456" s="5">
        <v>319</v>
      </c>
      <c r="Y456" s="2">
        <v>0.91</v>
      </c>
      <c r="AB456" s="8">
        <v>5.4333333333333327</v>
      </c>
      <c r="AC456" s="8"/>
      <c r="AD456" s="8"/>
      <c r="AE456">
        <v>2.04</v>
      </c>
    </row>
    <row r="457" spans="1:31" x14ac:dyDescent="0.2">
      <c r="A457">
        <v>40</v>
      </c>
      <c r="B457">
        <v>12</v>
      </c>
      <c r="C457" s="1">
        <v>40.119999999999997</v>
      </c>
      <c r="D457" s="1" t="s">
        <v>318</v>
      </c>
      <c r="E457" s="6" t="s">
        <v>87</v>
      </c>
      <c r="F457" s="6">
        <v>2</v>
      </c>
      <c r="G457" s="3">
        <v>8</v>
      </c>
      <c r="H457" s="3">
        <v>114</v>
      </c>
      <c r="I457" s="3">
        <v>114</v>
      </c>
      <c r="J457" s="1">
        <v>122.16236045823597</v>
      </c>
      <c r="K457" s="1">
        <f t="shared" si="42"/>
        <v>85.868499999999997</v>
      </c>
      <c r="L457" s="1">
        <f t="shared" si="43"/>
        <v>36.293860458235969</v>
      </c>
      <c r="M457" s="7">
        <v>94.910878673183731</v>
      </c>
      <c r="N457" s="1">
        <f t="shared" si="44"/>
        <v>84.165420000000012</v>
      </c>
      <c r="O457" s="1">
        <f t="shared" si="45"/>
        <v>10.74545867318372</v>
      </c>
      <c r="P457" s="7">
        <v>65.597563487195956</v>
      </c>
      <c r="Q457" s="1">
        <f t="shared" si="46"/>
        <v>73.709399999999988</v>
      </c>
      <c r="R457" s="1">
        <f t="shared" si="47"/>
        <v>-8.1118365128040324</v>
      </c>
      <c r="S457" s="1">
        <v>6</v>
      </c>
      <c r="V457" s="5">
        <v>251.5</v>
      </c>
      <c r="Y457" s="2">
        <v>1.59</v>
      </c>
      <c r="AB457" s="8" t="s">
        <v>29</v>
      </c>
      <c r="AC457" s="8"/>
      <c r="AD457" s="8"/>
      <c r="AE457" s="8" t="s">
        <v>29</v>
      </c>
    </row>
    <row r="458" spans="1:31" x14ac:dyDescent="0.2">
      <c r="A458">
        <v>41</v>
      </c>
      <c r="B458">
        <v>1</v>
      </c>
      <c r="C458" s="1">
        <v>41.01</v>
      </c>
      <c r="D458" s="1" t="s">
        <v>319</v>
      </c>
      <c r="E458" s="6" t="s">
        <v>283</v>
      </c>
      <c r="F458" s="6">
        <v>1</v>
      </c>
      <c r="G458" s="3">
        <v>13</v>
      </c>
      <c r="H458" s="3">
        <v>92</v>
      </c>
      <c r="I458" s="3">
        <v>92</v>
      </c>
      <c r="J458" s="1">
        <v>99.046900836878393</v>
      </c>
      <c r="K458" s="1">
        <f t="shared" si="42"/>
        <v>84.768699999999995</v>
      </c>
      <c r="L458" s="1">
        <f t="shared" si="43"/>
        <v>14.278200836878398</v>
      </c>
      <c r="M458" s="7">
        <v>82.688492984952859</v>
      </c>
      <c r="N458" s="1">
        <f t="shared" si="44"/>
        <v>83.363680000000002</v>
      </c>
      <c r="O458" s="1">
        <f t="shared" si="45"/>
        <v>-0.67518701504714329</v>
      </c>
      <c r="P458" s="7">
        <v>94.158061770462467</v>
      </c>
      <c r="Q458" s="1">
        <f t="shared" si="46"/>
        <v>72.873799999999989</v>
      </c>
      <c r="R458" s="1">
        <f t="shared" si="47"/>
        <v>21.284261770462479</v>
      </c>
      <c r="S458" s="1">
        <v>3.3333333333333335</v>
      </c>
      <c r="V458" s="5">
        <v>206.66666666666666</v>
      </c>
      <c r="Y458" s="2">
        <v>1.55</v>
      </c>
      <c r="AB458" s="8">
        <v>3.2666666666666662</v>
      </c>
      <c r="AC458" s="8"/>
      <c r="AD458" s="8"/>
      <c r="AE458">
        <v>2.1850000000000001</v>
      </c>
    </row>
    <row r="459" spans="1:31" x14ac:dyDescent="0.2">
      <c r="A459">
        <v>41</v>
      </c>
      <c r="B459">
        <v>2</v>
      </c>
      <c r="C459" s="1">
        <v>41.02</v>
      </c>
      <c r="D459" s="1" t="s">
        <v>319</v>
      </c>
      <c r="E459" s="6" t="s">
        <v>285</v>
      </c>
      <c r="F459" s="6">
        <v>1</v>
      </c>
      <c r="G459" s="3">
        <v>10</v>
      </c>
      <c r="H459" s="3">
        <v>92</v>
      </c>
      <c r="I459" s="3">
        <v>92</v>
      </c>
      <c r="J459" s="1">
        <v>87.858804499499144</v>
      </c>
      <c r="K459" s="1">
        <f t="shared" si="42"/>
        <v>84.768699999999995</v>
      </c>
      <c r="L459" s="1">
        <f t="shared" si="43"/>
        <v>3.090104499499148</v>
      </c>
      <c r="M459" s="7">
        <v>84.95502862428674</v>
      </c>
      <c r="N459" s="1">
        <f t="shared" si="44"/>
        <v>83.363680000000002</v>
      </c>
      <c r="O459" s="1">
        <f t="shared" si="45"/>
        <v>1.5913486242867378</v>
      </c>
      <c r="P459" s="7">
        <v>99.853245995793756</v>
      </c>
      <c r="Q459" s="1">
        <f t="shared" si="46"/>
        <v>72.873799999999989</v>
      </c>
      <c r="R459" s="1">
        <f t="shared" si="47"/>
        <v>26.979445995793768</v>
      </c>
      <c r="S459" s="1">
        <v>4</v>
      </c>
      <c r="V459" s="5">
        <v>157.33333333333334</v>
      </c>
      <c r="Y459" s="2">
        <v>1.74</v>
      </c>
      <c r="AB459" s="8" t="s">
        <v>29</v>
      </c>
      <c r="AC459" s="8"/>
      <c r="AD459" s="8"/>
      <c r="AE459" s="8" t="s">
        <v>29</v>
      </c>
    </row>
    <row r="460" spans="1:31" s="16" customFormat="1" x14ac:dyDescent="0.2">
      <c r="A460" s="16">
        <v>41</v>
      </c>
      <c r="B460" s="16">
        <v>3</v>
      </c>
      <c r="C460" s="17">
        <v>41.03</v>
      </c>
      <c r="D460" s="17" t="s">
        <v>316</v>
      </c>
      <c r="E460" s="18" t="s">
        <v>11</v>
      </c>
      <c r="F460" s="18">
        <v>1</v>
      </c>
      <c r="G460" s="19">
        <v>15</v>
      </c>
      <c r="H460" s="19">
        <v>58</v>
      </c>
      <c r="I460" s="19">
        <v>65</v>
      </c>
      <c r="J460" s="17">
        <v>79.261270504614586</v>
      </c>
      <c r="K460" s="17">
        <f t="shared" si="42"/>
        <v>84.768699999999995</v>
      </c>
      <c r="L460" s="17">
        <f t="shared" si="43"/>
        <v>-5.5074294953854093</v>
      </c>
      <c r="M460" s="20" t="s">
        <v>29</v>
      </c>
      <c r="N460" s="1">
        <f t="shared" si="44"/>
        <v>83.363680000000002</v>
      </c>
      <c r="O460" s="7" t="s">
        <v>29</v>
      </c>
      <c r="P460" s="20" t="s">
        <v>29</v>
      </c>
      <c r="Q460" s="1">
        <f t="shared" si="46"/>
        <v>72.873799999999989</v>
      </c>
      <c r="R460" s="7" t="s">
        <v>29</v>
      </c>
      <c r="S460" s="17">
        <v>0.33333333333333331</v>
      </c>
      <c r="T460" s="17"/>
      <c r="U460" s="17"/>
      <c r="V460" s="21">
        <v>218.16666666666666</v>
      </c>
      <c r="W460" s="17"/>
      <c r="X460" s="17"/>
      <c r="Y460" s="22">
        <v>0.51</v>
      </c>
      <c r="Z460" s="22"/>
      <c r="AA460" s="22"/>
      <c r="AB460" s="23">
        <v>164.56666666666669</v>
      </c>
      <c r="AC460" s="23"/>
      <c r="AD460" s="23"/>
      <c r="AE460" s="16">
        <v>1.49</v>
      </c>
    </row>
    <row r="461" spans="1:31" x14ac:dyDescent="0.2">
      <c r="A461">
        <v>41</v>
      </c>
      <c r="B461">
        <v>4</v>
      </c>
      <c r="C461" s="1">
        <v>41.04</v>
      </c>
      <c r="D461" s="1" t="s">
        <v>315</v>
      </c>
      <c r="E461" s="9" t="s">
        <v>9</v>
      </c>
      <c r="F461" s="6">
        <v>1</v>
      </c>
      <c r="G461" s="3">
        <v>13</v>
      </c>
      <c r="H461" s="3">
        <v>122</v>
      </c>
      <c r="I461" s="3">
        <v>128</v>
      </c>
      <c r="J461" s="1">
        <v>91.190371196915521</v>
      </c>
      <c r="K461" s="1">
        <f t="shared" si="42"/>
        <v>84.768699999999995</v>
      </c>
      <c r="L461" s="1">
        <f t="shared" si="43"/>
        <v>6.4216711969155256</v>
      </c>
      <c r="M461" s="7">
        <v>111.72582327228768</v>
      </c>
      <c r="N461" s="1">
        <f t="shared" si="44"/>
        <v>83.363680000000002</v>
      </c>
      <c r="O461" s="1">
        <f t="shared" si="45"/>
        <v>28.362143272287682</v>
      </c>
      <c r="P461" s="7">
        <v>85.012803300222188</v>
      </c>
      <c r="Q461" s="1">
        <f t="shared" si="46"/>
        <v>72.873799999999989</v>
      </c>
      <c r="R461" s="1">
        <f t="shared" si="47"/>
        <v>12.1390033002222</v>
      </c>
      <c r="S461" s="1">
        <v>13</v>
      </c>
      <c r="V461" s="5">
        <v>552.66666666666663</v>
      </c>
      <c r="Y461" s="2">
        <v>1.1949999999999998</v>
      </c>
      <c r="AB461" s="8">
        <v>4.7333333333333334</v>
      </c>
      <c r="AC461" s="8"/>
      <c r="AD461" s="8"/>
      <c r="AE461">
        <v>2.4700000000000002</v>
      </c>
    </row>
    <row r="462" spans="1:31" x14ac:dyDescent="0.2">
      <c r="A462">
        <v>41</v>
      </c>
      <c r="B462">
        <v>5</v>
      </c>
      <c r="C462" s="1">
        <v>41.05</v>
      </c>
      <c r="D462" s="1" t="s">
        <v>319</v>
      </c>
      <c r="E462" s="6" t="s">
        <v>228</v>
      </c>
      <c r="F462" s="6">
        <v>1</v>
      </c>
      <c r="G462" s="3">
        <v>11</v>
      </c>
      <c r="H462" s="3">
        <v>80</v>
      </c>
      <c r="I462" s="3">
        <v>85</v>
      </c>
      <c r="J462" s="1">
        <v>94.817712430880192</v>
      </c>
      <c r="K462" s="1">
        <f t="shared" si="42"/>
        <v>84.768699999999995</v>
      </c>
      <c r="L462" s="1">
        <f t="shared" si="43"/>
        <v>10.049012430880197</v>
      </c>
      <c r="M462" s="7">
        <v>96.282730685025854</v>
      </c>
      <c r="N462" s="1">
        <f t="shared" si="44"/>
        <v>83.363680000000002</v>
      </c>
      <c r="O462" s="1">
        <f t="shared" si="45"/>
        <v>12.919050685025852</v>
      </c>
      <c r="P462" s="7">
        <v>86.495436119544124</v>
      </c>
      <c r="Q462" s="1">
        <f t="shared" si="46"/>
        <v>72.873799999999989</v>
      </c>
      <c r="R462" s="1">
        <f t="shared" si="47"/>
        <v>13.621636119544135</v>
      </c>
      <c r="S462" s="1">
        <v>4</v>
      </c>
      <c r="V462" s="5">
        <v>231.16666666666666</v>
      </c>
      <c r="Y462" s="2">
        <v>1.47</v>
      </c>
      <c r="AB462" s="8">
        <v>24.333333333333332</v>
      </c>
      <c r="AC462" s="8"/>
      <c r="AD462" s="8"/>
      <c r="AE462">
        <v>2.14</v>
      </c>
    </row>
    <row r="463" spans="1:31" x14ac:dyDescent="0.2">
      <c r="A463">
        <v>41</v>
      </c>
      <c r="B463">
        <v>6</v>
      </c>
      <c r="C463" s="1">
        <v>41.06</v>
      </c>
      <c r="D463" s="1" t="s">
        <v>319</v>
      </c>
      <c r="E463" s="6" t="s">
        <v>82</v>
      </c>
      <c r="F463" s="9">
        <v>1</v>
      </c>
      <c r="G463" s="3">
        <v>14</v>
      </c>
      <c r="H463" s="3">
        <v>85</v>
      </c>
      <c r="I463" s="3">
        <v>92</v>
      </c>
      <c r="J463" s="1">
        <v>113.40914447628029</v>
      </c>
      <c r="K463" s="1">
        <f t="shared" si="42"/>
        <v>84.768699999999995</v>
      </c>
      <c r="L463" s="1">
        <f t="shared" si="43"/>
        <v>28.640444476280294</v>
      </c>
      <c r="M463" s="7">
        <v>114.01779627894695</v>
      </c>
      <c r="N463" s="1">
        <f t="shared" si="44"/>
        <v>83.363680000000002</v>
      </c>
      <c r="O463" s="1">
        <f t="shared" si="45"/>
        <v>30.654116278946944</v>
      </c>
      <c r="P463" s="7">
        <v>93.287306412850242</v>
      </c>
      <c r="Q463" s="1">
        <f t="shared" si="46"/>
        <v>72.873799999999989</v>
      </c>
      <c r="R463" s="1">
        <f t="shared" si="47"/>
        <v>20.413506412850253</v>
      </c>
      <c r="S463" s="1">
        <v>3</v>
      </c>
      <c r="V463" s="5">
        <v>305</v>
      </c>
      <c r="Y463" s="2">
        <v>1.35</v>
      </c>
      <c r="AB463" s="8">
        <v>11.100000000000001</v>
      </c>
      <c r="AC463" s="8"/>
      <c r="AD463" s="8"/>
      <c r="AE463">
        <v>2.31</v>
      </c>
    </row>
    <row r="464" spans="1:31" x14ac:dyDescent="0.2">
      <c r="A464">
        <v>41</v>
      </c>
      <c r="B464">
        <v>7</v>
      </c>
      <c r="C464" s="1">
        <v>41.07</v>
      </c>
      <c r="D464" s="1" t="s">
        <v>318</v>
      </c>
      <c r="E464" s="6" t="s">
        <v>85</v>
      </c>
      <c r="F464" s="6">
        <v>2</v>
      </c>
      <c r="G464" s="3">
        <v>0</v>
      </c>
      <c r="H464" s="3" t="s">
        <v>29</v>
      </c>
      <c r="I464" s="3" t="s">
        <v>29</v>
      </c>
      <c r="J464" s="1" t="s">
        <v>29</v>
      </c>
      <c r="K464" s="7" t="s">
        <v>29</v>
      </c>
      <c r="L464" s="1" t="s">
        <v>29</v>
      </c>
      <c r="M464" s="7" t="s">
        <v>29</v>
      </c>
      <c r="N464" s="1">
        <f t="shared" si="44"/>
        <v>83.363680000000002</v>
      </c>
      <c r="O464" s="7" t="s">
        <v>29</v>
      </c>
      <c r="P464" s="7" t="s">
        <v>29</v>
      </c>
      <c r="Q464" s="1">
        <f t="shared" si="46"/>
        <v>72.873799999999989</v>
      </c>
      <c r="R464" s="7" t="s">
        <v>29</v>
      </c>
      <c r="S464" s="1" t="s">
        <v>29</v>
      </c>
      <c r="V464" s="2" t="s">
        <v>29</v>
      </c>
      <c r="Y464" s="2" t="s">
        <v>29</v>
      </c>
      <c r="AB464" s="8" t="s">
        <v>29</v>
      </c>
      <c r="AC464" s="8"/>
      <c r="AD464" s="8"/>
      <c r="AE464" s="8" t="s">
        <v>29</v>
      </c>
    </row>
    <row r="465" spans="1:31" x14ac:dyDescent="0.2">
      <c r="A465">
        <v>41</v>
      </c>
      <c r="B465">
        <v>8</v>
      </c>
      <c r="C465" s="1">
        <v>41.08</v>
      </c>
      <c r="D465" s="1" t="s">
        <v>318</v>
      </c>
      <c r="E465" s="6" t="s">
        <v>99</v>
      </c>
      <c r="F465" s="6">
        <v>2</v>
      </c>
      <c r="G465" s="3">
        <v>1</v>
      </c>
      <c r="H465" s="3" t="s">
        <v>29</v>
      </c>
      <c r="I465" s="3" t="s">
        <v>29</v>
      </c>
      <c r="J465" s="1" t="s">
        <v>29</v>
      </c>
      <c r="K465" s="7" t="s">
        <v>29</v>
      </c>
      <c r="L465" s="1" t="s">
        <v>29</v>
      </c>
      <c r="M465" s="7" t="s">
        <v>29</v>
      </c>
      <c r="N465" s="1">
        <f t="shared" si="44"/>
        <v>83.363680000000002</v>
      </c>
      <c r="O465" s="7" t="s">
        <v>29</v>
      </c>
      <c r="P465" s="7" t="s">
        <v>29</v>
      </c>
      <c r="Q465" s="1">
        <f t="shared" si="46"/>
        <v>72.873799999999989</v>
      </c>
      <c r="R465" s="7" t="s">
        <v>29</v>
      </c>
      <c r="S465" s="1" t="s">
        <v>29</v>
      </c>
      <c r="V465" s="2" t="s">
        <v>29</v>
      </c>
      <c r="Y465" s="2" t="s">
        <v>29</v>
      </c>
      <c r="AB465" s="8" t="s">
        <v>29</v>
      </c>
      <c r="AC465" s="8"/>
      <c r="AD465" s="8"/>
      <c r="AE465" s="8" t="s">
        <v>29</v>
      </c>
    </row>
    <row r="466" spans="1:31" s="16" customFormat="1" x14ac:dyDescent="0.2">
      <c r="A466" s="16">
        <v>41</v>
      </c>
      <c r="B466" s="16">
        <v>9</v>
      </c>
      <c r="C466" s="17">
        <v>41.09</v>
      </c>
      <c r="D466" s="17" t="s">
        <v>316</v>
      </c>
      <c r="E466" s="18" t="s">
        <v>11</v>
      </c>
      <c r="F466" s="18">
        <v>2</v>
      </c>
      <c r="G466" s="19">
        <v>14</v>
      </c>
      <c r="H466" s="19">
        <v>58</v>
      </c>
      <c r="I466" s="19">
        <v>65</v>
      </c>
      <c r="J466" s="17">
        <v>85.691993028297773</v>
      </c>
      <c r="K466" s="17">
        <f t="shared" si="42"/>
        <v>84.768699999999995</v>
      </c>
      <c r="L466" s="17">
        <f t="shared" si="43"/>
        <v>0.9232930282977776</v>
      </c>
      <c r="M466" s="20" t="s">
        <v>29</v>
      </c>
      <c r="N466" s="1">
        <f t="shared" si="44"/>
        <v>83.363680000000002</v>
      </c>
      <c r="O466" s="7" t="s">
        <v>29</v>
      </c>
      <c r="P466" s="20" t="s">
        <v>29</v>
      </c>
      <c r="Q466" s="1">
        <f t="shared" si="46"/>
        <v>72.873799999999989</v>
      </c>
      <c r="R466" s="7" t="s">
        <v>29</v>
      </c>
      <c r="S466" s="17">
        <v>0</v>
      </c>
      <c r="T466" s="17"/>
      <c r="U466" s="17"/>
      <c r="V466" s="21">
        <v>223.33333333333334</v>
      </c>
      <c r="W466" s="17"/>
      <c r="X466" s="17"/>
      <c r="Y466" s="22">
        <v>0.59</v>
      </c>
      <c r="Z466" s="22"/>
      <c r="AA466" s="22"/>
      <c r="AB466" s="23">
        <v>227.10000000000002</v>
      </c>
      <c r="AC466" s="23"/>
      <c r="AD466" s="23"/>
      <c r="AE466" s="16">
        <v>1.44</v>
      </c>
    </row>
    <row r="467" spans="1:31" x14ac:dyDescent="0.2">
      <c r="A467">
        <v>41</v>
      </c>
      <c r="B467">
        <v>10</v>
      </c>
      <c r="C467" s="1">
        <v>41.1</v>
      </c>
      <c r="D467" s="1" t="s">
        <v>318</v>
      </c>
      <c r="E467" s="6" t="s">
        <v>60</v>
      </c>
      <c r="F467" s="6">
        <v>2</v>
      </c>
      <c r="G467" s="3">
        <v>1</v>
      </c>
      <c r="H467" s="3">
        <v>122</v>
      </c>
      <c r="I467" s="3">
        <v>135</v>
      </c>
      <c r="J467" s="1">
        <v>117.15728638849856</v>
      </c>
      <c r="K467" s="1">
        <f t="shared" si="42"/>
        <v>84.768699999999995</v>
      </c>
      <c r="L467" s="1">
        <f t="shared" si="43"/>
        <v>32.388586388498567</v>
      </c>
      <c r="M467" s="7">
        <v>93.061544079023847</v>
      </c>
      <c r="N467" s="1">
        <f t="shared" si="44"/>
        <v>83.363680000000002</v>
      </c>
      <c r="O467" s="1">
        <f t="shared" si="45"/>
        <v>9.6978640790238444</v>
      </c>
      <c r="P467" s="7">
        <v>67.852448055479258</v>
      </c>
      <c r="Q467" s="1">
        <f t="shared" si="46"/>
        <v>72.873799999999989</v>
      </c>
      <c r="R467" s="1">
        <f t="shared" si="47"/>
        <v>-5.0213519445207311</v>
      </c>
      <c r="S467" s="1">
        <v>9</v>
      </c>
      <c r="V467" s="5">
        <v>273</v>
      </c>
      <c r="Y467" s="2">
        <v>1.79</v>
      </c>
      <c r="AB467" s="8">
        <v>7.4</v>
      </c>
      <c r="AC467" s="8"/>
      <c r="AD467" s="8"/>
      <c r="AE467">
        <v>1.92</v>
      </c>
    </row>
    <row r="468" spans="1:31" x14ac:dyDescent="0.2">
      <c r="A468">
        <v>41</v>
      </c>
      <c r="B468">
        <v>11</v>
      </c>
      <c r="C468" s="1">
        <v>41.11</v>
      </c>
      <c r="D468" s="1" t="s">
        <v>318</v>
      </c>
      <c r="E468" s="6" t="s">
        <v>111</v>
      </c>
      <c r="F468" s="6">
        <v>2</v>
      </c>
      <c r="G468" s="3">
        <v>1</v>
      </c>
      <c r="H468" s="3" t="s">
        <v>29</v>
      </c>
      <c r="I468" s="3" t="s">
        <v>29</v>
      </c>
      <c r="J468" s="1" t="s">
        <v>29</v>
      </c>
      <c r="K468" s="7" t="s">
        <v>29</v>
      </c>
      <c r="L468" s="1" t="s">
        <v>29</v>
      </c>
      <c r="M468" s="7" t="s">
        <v>29</v>
      </c>
      <c r="N468" s="1">
        <f t="shared" si="44"/>
        <v>83.363680000000002</v>
      </c>
      <c r="O468" s="7" t="s">
        <v>29</v>
      </c>
      <c r="P468" s="7" t="s">
        <v>29</v>
      </c>
      <c r="Q468" s="1">
        <f t="shared" si="46"/>
        <v>72.873799999999989</v>
      </c>
      <c r="R468" s="7" t="s">
        <v>29</v>
      </c>
      <c r="S468" s="1" t="s">
        <v>29</v>
      </c>
      <c r="V468" s="2" t="s">
        <v>29</v>
      </c>
      <c r="Y468" s="2" t="s">
        <v>29</v>
      </c>
      <c r="AB468" s="8" t="s">
        <v>29</v>
      </c>
      <c r="AC468" s="8"/>
      <c r="AD468" s="8"/>
      <c r="AE468" s="8" t="s">
        <v>29</v>
      </c>
    </row>
    <row r="469" spans="1:31" x14ac:dyDescent="0.2">
      <c r="A469">
        <v>41</v>
      </c>
      <c r="B469">
        <v>12</v>
      </c>
      <c r="C469" s="1">
        <v>41.12</v>
      </c>
      <c r="D469" s="1" t="s">
        <v>318</v>
      </c>
      <c r="E469" s="6" t="s">
        <v>114</v>
      </c>
      <c r="F469" s="6">
        <v>2</v>
      </c>
      <c r="G469" s="3">
        <v>5</v>
      </c>
      <c r="H469" s="3">
        <v>128</v>
      </c>
      <c r="I469" s="3">
        <v>135</v>
      </c>
      <c r="J469" s="1">
        <v>63.095747952270479</v>
      </c>
      <c r="K469" s="1">
        <f t="shared" si="42"/>
        <v>84.768699999999995</v>
      </c>
      <c r="L469" s="1">
        <f t="shared" si="43"/>
        <v>-21.672952047729517</v>
      </c>
      <c r="M469" s="7" t="s">
        <v>29</v>
      </c>
      <c r="N469" s="1">
        <f t="shared" si="44"/>
        <v>83.363680000000002</v>
      </c>
      <c r="O469" s="7" t="s">
        <v>29</v>
      </c>
      <c r="P469" s="7">
        <v>99.487506714549937</v>
      </c>
      <c r="Q469" s="1">
        <f t="shared" si="46"/>
        <v>72.873799999999989</v>
      </c>
      <c r="R469" s="1">
        <f t="shared" si="47"/>
        <v>26.613706714549949</v>
      </c>
      <c r="S469" s="1">
        <v>4.333333333333333</v>
      </c>
      <c r="V469" s="5">
        <v>192.66666666666666</v>
      </c>
      <c r="Y469" s="2" t="s">
        <v>29</v>
      </c>
      <c r="AB469" s="8" t="s">
        <v>29</v>
      </c>
      <c r="AC469" s="8"/>
      <c r="AD469" s="8"/>
      <c r="AE469" s="8" t="s">
        <v>29</v>
      </c>
    </row>
    <row r="470" spans="1:31" x14ac:dyDescent="0.2">
      <c r="A470">
        <v>42</v>
      </c>
      <c r="B470">
        <v>1</v>
      </c>
      <c r="C470" s="1">
        <v>42.01</v>
      </c>
      <c r="D470" s="1" t="s">
        <v>319</v>
      </c>
      <c r="E470" s="6" t="s">
        <v>268</v>
      </c>
      <c r="F470" s="6">
        <v>1</v>
      </c>
      <c r="G470" s="3">
        <v>13</v>
      </c>
      <c r="H470" s="3">
        <v>73</v>
      </c>
      <c r="I470" s="3">
        <v>73</v>
      </c>
      <c r="J470" s="1">
        <v>62.446437089770747</v>
      </c>
      <c r="K470" s="1">
        <f t="shared" si="42"/>
        <v>83.668899999999994</v>
      </c>
      <c r="L470" s="1">
        <f t="shared" si="43"/>
        <v>-21.222462910229247</v>
      </c>
      <c r="M470" s="7">
        <v>57.917310218687767</v>
      </c>
      <c r="N470" s="1">
        <f t="shared" si="44"/>
        <v>82.561940000000007</v>
      </c>
      <c r="O470" s="1">
        <f t="shared" si="45"/>
        <v>-24.64462978131224</v>
      </c>
      <c r="P470" s="7">
        <v>75.456864565693522</v>
      </c>
      <c r="Q470" s="1">
        <f t="shared" si="46"/>
        <v>72.038199999999989</v>
      </c>
      <c r="R470" s="1">
        <f t="shared" si="47"/>
        <v>3.4186645656935326</v>
      </c>
      <c r="S470" s="1">
        <v>0.33333333333333331</v>
      </c>
      <c r="V470" s="5">
        <v>208.66666666666666</v>
      </c>
      <c r="Y470" s="2">
        <v>1.18</v>
      </c>
      <c r="AB470" s="8">
        <v>44.4</v>
      </c>
      <c r="AC470" s="8"/>
      <c r="AD470" s="8"/>
      <c r="AE470">
        <v>1.9</v>
      </c>
    </row>
    <row r="471" spans="1:31" x14ac:dyDescent="0.2">
      <c r="A471">
        <v>42</v>
      </c>
      <c r="B471">
        <v>2</v>
      </c>
      <c r="C471" s="1">
        <v>42.02</v>
      </c>
      <c r="D471" s="1" t="s">
        <v>319</v>
      </c>
      <c r="E471" s="6" t="s">
        <v>279</v>
      </c>
      <c r="F471" s="6">
        <v>1</v>
      </c>
      <c r="G471" s="3">
        <v>9</v>
      </c>
      <c r="H471" s="3">
        <v>65</v>
      </c>
      <c r="I471" s="3">
        <v>73</v>
      </c>
      <c r="J471" s="1">
        <v>108.67573869508934</v>
      </c>
      <c r="K471" s="1">
        <f t="shared" si="42"/>
        <v>83.668899999999994</v>
      </c>
      <c r="L471" s="1">
        <f t="shared" si="43"/>
        <v>25.006838695089343</v>
      </c>
      <c r="M471" s="7">
        <v>103.31303370785976</v>
      </c>
      <c r="N471" s="1">
        <f t="shared" si="44"/>
        <v>82.561940000000007</v>
      </c>
      <c r="O471" s="1">
        <f t="shared" si="45"/>
        <v>20.751093707859752</v>
      </c>
      <c r="P471" s="7">
        <v>83.302342160815542</v>
      </c>
      <c r="Q471" s="1">
        <f t="shared" si="46"/>
        <v>72.038199999999989</v>
      </c>
      <c r="R471" s="1">
        <f t="shared" si="47"/>
        <v>11.264142160815553</v>
      </c>
      <c r="S471" s="1">
        <v>3</v>
      </c>
      <c r="V471" s="5">
        <v>248.83333333333334</v>
      </c>
      <c r="Y471" s="2">
        <v>1.38</v>
      </c>
      <c r="AB471" s="8">
        <v>56.166666666666664</v>
      </c>
      <c r="AC471" s="8"/>
      <c r="AD471" s="8"/>
      <c r="AE471">
        <v>2.12</v>
      </c>
    </row>
    <row r="472" spans="1:31" x14ac:dyDescent="0.2">
      <c r="A472">
        <v>42</v>
      </c>
      <c r="B472">
        <v>3</v>
      </c>
      <c r="C472" s="1">
        <v>42.03</v>
      </c>
      <c r="D472" s="1" t="s">
        <v>319</v>
      </c>
      <c r="E472" s="6" t="s">
        <v>113</v>
      </c>
      <c r="F472" s="6">
        <v>1</v>
      </c>
      <c r="G472" s="3">
        <v>10</v>
      </c>
      <c r="H472" s="3">
        <v>85</v>
      </c>
      <c r="I472" s="3">
        <v>85</v>
      </c>
      <c r="J472" s="1">
        <v>79.579964239026779</v>
      </c>
      <c r="K472" s="1">
        <f t="shared" si="42"/>
        <v>83.668899999999994</v>
      </c>
      <c r="L472" s="1">
        <f t="shared" si="43"/>
        <v>-4.0889357609732144</v>
      </c>
      <c r="M472" s="7">
        <v>72.760080318722771</v>
      </c>
      <c r="N472" s="1">
        <f t="shared" si="44"/>
        <v>82.561940000000007</v>
      </c>
      <c r="O472" s="1">
        <f t="shared" si="45"/>
        <v>-9.8018596812772358</v>
      </c>
      <c r="P472" s="7">
        <v>64.687838604210555</v>
      </c>
      <c r="Q472" s="1">
        <f t="shared" si="46"/>
        <v>72.038199999999989</v>
      </c>
      <c r="R472" s="1">
        <f t="shared" si="47"/>
        <v>-7.3503613957894345</v>
      </c>
      <c r="S472" s="1">
        <v>1</v>
      </c>
      <c r="V472" s="5">
        <v>239.5</v>
      </c>
      <c r="Y472" s="2">
        <v>0.86</v>
      </c>
      <c r="AB472" s="8">
        <v>90.966666666666683</v>
      </c>
      <c r="AC472" s="8"/>
      <c r="AD472" s="8"/>
      <c r="AE472">
        <v>1.7</v>
      </c>
    </row>
    <row r="473" spans="1:31" s="16" customFormat="1" x14ac:dyDescent="0.2">
      <c r="A473" s="16">
        <v>42</v>
      </c>
      <c r="B473" s="16">
        <v>4</v>
      </c>
      <c r="C473" s="17">
        <v>42.04</v>
      </c>
      <c r="D473" s="17" t="s">
        <v>316</v>
      </c>
      <c r="E473" s="18" t="s">
        <v>11</v>
      </c>
      <c r="F473" s="18">
        <v>1</v>
      </c>
      <c r="G473" s="19">
        <v>13</v>
      </c>
      <c r="H473" s="19">
        <v>58</v>
      </c>
      <c r="I473" s="19">
        <v>65</v>
      </c>
      <c r="J473" s="17">
        <v>63.519751277570037</v>
      </c>
      <c r="K473" s="17">
        <f t="shared" si="42"/>
        <v>83.668899999999994</v>
      </c>
      <c r="L473" s="17">
        <f t="shared" si="43"/>
        <v>-20.149148722429956</v>
      </c>
      <c r="M473" s="20" t="s">
        <v>29</v>
      </c>
      <c r="N473" s="1">
        <f t="shared" si="44"/>
        <v>82.561940000000007</v>
      </c>
      <c r="O473" s="7" t="s">
        <v>29</v>
      </c>
      <c r="P473" s="20" t="s">
        <v>29</v>
      </c>
      <c r="Q473" s="1">
        <f t="shared" si="46"/>
        <v>72.038199999999989</v>
      </c>
      <c r="R473" s="7" t="s">
        <v>29</v>
      </c>
      <c r="S473" s="17">
        <v>0</v>
      </c>
      <c r="T473" s="17"/>
      <c r="U473" s="17"/>
      <c r="V473" s="21">
        <v>219.16666666666666</v>
      </c>
      <c r="W473" s="17"/>
      <c r="X473" s="17"/>
      <c r="Y473" s="22" t="s">
        <v>29</v>
      </c>
      <c r="Z473" s="22"/>
      <c r="AA473" s="22"/>
      <c r="AB473" s="23">
        <v>218.46666666666667</v>
      </c>
      <c r="AC473" s="23"/>
      <c r="AD473" s="23"/>
      <c r="AE473" s="16">
        <v>1.7149999999999999</v>
      </c>
    </row>
    <row r="474" spans="1:31" x14ac:dyDescent="0.2">
      <c r="A474">
        <v>42</v>
      </c>
      <c r="B474">
        <v>5</v>
      </c>
      <c r="C474" s="1">
        <v>42.05</v>
      </c>
      <c r="D474" s="1" t="s">
        <v>319</v>
      </c>
      <c r="E474" s="6" t="s">
        <v>169</v>
      </c>
      <c r="F474" s="6">
        <v>1</v>
      </c>
      <c r="G474" s="3">
        <v>3</v>
      </c>
      <c r="H474" s="3">
        <v>85</v>
      </c>
      <c r="I474" s="3">
        <v>85</v>
      </c>
      <c r="J474" s="1">
        <v>105.70516960276008</v>
      </c>
      <c r="K474" s="1">
        <f t="shared" si="42"/>
        <v>83.668899999999994</v>
      </c>
      <c r="L474" s="1">
        <f t="shared" si="43"/>
        <v>22.036269602760086</v>
      </c>
      <c r="M474" s="7">
        <v>94.088990770121313</v>
      </c>
      <c r="N474" s="1">
        <f t="shared" si="44"/>
        <v>82.561940000000007</v>
      </c>
      <c r="O474" s="1">
        <f t="shared" si="45"/>
        <v>11.527050770121306</v>
      </c>
      <c r="P474" s="7">
        <v>75.074009567076374</v>
      </c>
      <c r="Q474" s="1">
        <f t="shared" si="46"/>
        <v>72.038199999999989</v>
      </c>
      <c r="R474" s="1">
        <f t="shared" si="47"/>
        <v>3.0358095670763845</v>
      </c>
      <c r="S474" s="1">
        <v>6</v>
      </c>
      <c r="V474" s="5">
        <v>270.5</v>
      </c>
      <c r="Y474" s="2">
        <v>1.58</v>
      </c>
      <c r="AB474" s="8">
        <v>0.46666666666666679</v>
      </c>
      <c r="AC474" s="8"/>
      <c r="AD474" s="8"/>
      <c r="AE474">
        <v>2.3199999999999998</v>
      </c>
    </row>
    <row r="475" spans="1:31" x14ac:dyDescent="0.2">
      <c r="A475">
        <v>42</v>
      </c>
      <c r="B475">
        <v>6</v>
      </c>
      <c r="C475" s="1">
        <v>42.06</v>
      </c>
      <c r="D475" s="1" t="s">
        <v>319</v>
      </c>
      <c r="E475" s="6" t="s">
        <v>188</v>
      </c>
      <c r="F475" s="9">
        <v>1</v>
      </c>
      <c r="G475" s="3">
        <v>11</v>
      </c>
      <c r="H475" s="3">
        <v>92</v>
      </c>
      <c r="I475" s="3">
        <v>92</v>
      </c>
      <c r="J475" s="1">
        <v>52.991012269808209</v>
      </c>
      <c r="K475" s="1">
        <f t="shared" si="42"/>
        <v>83.668899999999994</v>
      </c>
      <c r="L475" s="1">
        <f t="shared" si="43"/>
        <v>-30.677887730191784</v>
      </c>
      <c r="M475" s="7">
        <v>73.675920261711227</v>
      </c>
      <c r="N475" s="1">
        <f t="shared" si="44"/>
        <v>82.561940000000007</v>
      </c>
      <c r="O475" s="1">
        <f t="shared" si="45"/>
        <v>-8.8860197382887804</v>
      </c>
      <c r="P475" s="7">
        <v>67.343504047658115</v>
      </c>
      <c r="Q475" s="1">
        <f t="shared" si="46"/>
        <v>72.038199999999989</v>
      </c>
      <c r="R475" s="1">
        <f t="shared" si="47"/>
        <v>-4.6946959523418741</v>
      </c>
      <c r="S475" s="1">
        <v>3.3333333333333335</v>
      </c>
      <c r="V475" s="5">
        <v>122.5</v>
      </c>
      <c r="Y475" s="2">
        <v>1.53</v>
      </c>
      <c r="AB475" s="8" t="s">
        <v>29</v>
      </c>
      <c r="AC475" s="8"/>
      <c r="AD475" s="8"/>
      <c r="AE475" s="8" t="s">
        <v>29</v>
      </c>
    </row>
    <row r="476" spans="1:31" x14ac:dyDescent="0.2">
      <c r="A476">
        <v>42</v>
      </c>
      <c r="B476">
        <v>7</v>
      </c>
      <c r="C476" s="1">
        <v>42.07</v>
      </c>
      <c r="D476" s="1" t="s">
        <v>318</v>
      </c>
      <c r="E476" s="6" t="s">
        <v>121</v>
      </c>
      <c r="F476" s="6">
        <v>2</v>
      </c>
      <c r="G476" s="3">
        <v>3</v>
      </c>
      <c r="H476" s="3">
        <v>122</v>
      </c>
      <c r="I476" s="3">
        <v>135</v>
      </c>
      <c r="J476" s="1">
        <v>95.75008861749717</v>
      </c>
      <c r="K476" s="1">
        <f t="shared" si="42"/>
        <v>83.668899999999994</v>
      </c>
      <c r="L476" s="1">
        <f t="shared" si="43"/>
        <v>12.081188617497176</v>
      </c>
      <c r="M476" s="7">
        <v>100.78835097528503</v>
      </c>
      <c r="N476" s="1">
        <f t="shared" si="44"/>
        <v>82.561940000000007</v>
      </c>
      <c r="O476" s="1">
        <f t="shared" si="45"/>
        <v>18.22641097528502</v>
      </c>
      <c r="P476" s="7">
        <v>63.065406363324328</v>
      </c>
      <c r="Q476" s="1">
        <f t="shared" si="46"/>
        <v>72.038199999999989</v>
      </c>
      <c r="R476" s="1">
        <f t="shared" si="47"/>
        <v>-8.9727936366756609</v>
      </c>
      <c r="S476" s="1">
        <v>7</v>
      </c>
      <c r="V476" s="5">
        <v>155</v>
      </c>
      <c r="Y476" s="2">
        <v>1.69</v>
      </c>
      <c r="AB476" s="8">
        <v>0.34999999999999964</v>
      </c>
      <c r="AC476" s="8"/>
      <c r="AD476" s="8"/>
      <c r="AE476">
        <v>2.2599999999999998</v>
      </c>
    </row>
    <row r="477" spans="1:31" x14ac:dyDescent="0.2">
      <c r="A477">
        <v>42</v>
      </c>
      <c r="B477">
        <v>8</v>
      </c>
      <c r="C477" s="1">
        <v>42.08</v>
      </c>
      <c r="D477" s="1" t="s">
        <v>318</v>
      </c>
      <c r="E477" s="6" t="s">
        <v>123</v>
      </c>
      <c r="F477" s="6">
        <v>2</v>
      </c>
      <c r="G477" s="3">
        <v>3</v>
      </c>
      <c r="H477" s="3" t="s">
        <v>29</v>
      </c>
      <c r="I477" s="3" t="s">
        <v>29</v>
      </c>
      <c r="J477" s="1">
        <v>104.97224992353269</v>
      </c>
      <c r="K477" s="1">
        <f t="shared" si="42"/>
        <v>83.668899999999994</v>
      </c>
      <c r="L477" s="1">
        <f t="shared" si="43"/>
        <v>21.303349923532693</v>
      </c>
      <c r="M477" s="7" t="s">
        <v>29</v>
      </c>
      <c r="N477" s="1">
        <f t="shared" si="44"/>
        <v>82.561940000000007</v>
      </c>
      <c r="O477" s="7" t="s">
        <v>29</v>
      </c>
      <c r="P477" s="7">
        <v>68.111077791443265</v>
      </c>
      <c r="Q477" s="1">
        <f t="shared" si="46"/>
        <v>72.038199999999989</v>
      </c>
      <c r="R477" s="1">
        <f t="shared" si="47"/>
        <v>-3.9271222085567246</v>
      </c>
      <c r="S477" s="1" t="s">
        <v>29</v>
      </c>
      <c r="V477" s="2" t="s">
        <v>29</v>
      </c>
      <c r="Y477" s="2" t="s">
        <v>29</v>
      </c>
      <c r="AB477" s="8" t="s">
        <v>29</v>
      </c>
      <c r="AC477" s="8"/>
      <c r="AD477" s="8"/>
      <c r="AE477" s="8" t="s">
        <v>29</v>
      </c>
    </row>
    <row r="478" spans="1:31" x14ac:dyDescent="0.2">
      <c r="A478">
        <v>42</v>
      </c>
      <c r="B478">
        <v>9</v>
      </c>
      <c r="C478" s="1">
        <v>42.09</v>
      </c>
      <c r="D478" s="1" t="s">
        <v>318</v>
      </c>
      <c r="E478" s="6" t="s">
        <v>130</v>
      </c>
      <c r="F478" s="6">
        <v>2</v>
      </c>
      <c r="G478" s="3">
        <v>2</v>
      </c>
      <c r="H478" s="3">
        <v>135</v>
      </c>
      <c r="I478" s="3">
        <v>135</v>
      </c>
      <c r="J478" s="1">
        <v>121.14805310849351</v>
      </c>
      <c r="K478" s="1">
        <f t="shared" si="42"/>
        <v>83.668899999999994</v>
      </c>
      <c r="L478" s="1">
        <f t="shared" si="43"/>
        <v>37.47915310849352</v>
      </c>
      <c r="M478" s="7">
        <v>104.09747027467385</v>
      </c>
      <c r="N478" s="1">
        <f t="shared" si="44"/>
        <v>82.561940000000007</v>
      </c>
      <c r="O478" s="1">
        <f t="shared" si="45"/>
        <v>21.535530274673846</v>
      </c>
      <c r="P478" s="7">
        <v>45.918998660110006</v>
      </c>
      <c r="Q478" s="1">
        <f t="shared" si="46"/>
        <v>72.038199999999989</v>
      </c>
      <c r="R478" s="1">
        <f t="shared" si="47"/>
        <v>-26.119201339889983</v>
      </c>
      <c r="S478" s="1">
        <v>13</v>
      </c>
      <c r="V478" s="5">
        <v>406</v>
      </c>
      <c r="Y478" s="2">
        <v>1.61</v>
      </c>
      <c r="AB478" s="8" t="s">
        <v>29</v>
      </c>
      <c r="AC478" s="8"/>
      <c r="AD478" s="8"/>
      <c r="AE478" s="8" t="s">
        <v>29</v>
      </c>
    </row>
    <row r="479" spans="1:31" x14ac:dyDescent="0.2">
      <c r="A479">
        <v>42</v>
      </c>
      <c r="B479">
        <v>10</v>
      </c>
      <c r="C479" s="1">
        <v>42.1</v>
      </c>
      <c r="D479" s="1" t="s">
        <v>318</v>
      </c>
      <c r="E479" s="6" t="s">
        <v>137</v>
      </c>
      <c r="F479" s="6">
        <v>2</v>
      </c>
      <c r="G479" s="3">
        <v>0</v>
      </c>
      <c r="H479" s="3" t="s">
        <v>29</v>
      </c>
      <c r="I479" s="3" t="s">
        <v>29</v>
      </c>
      <c r="J479" s="1" t="s">
        <v>29</v>
      </c>
      <c r="K479" s="7" t="s">
        <v>29</v>
      </c>
      <c r="L479" s="1" t="s">
        <v>29</v>
      </c>
      <c r="M479" s="7" t="s">
        <v>29</v>
      </c>
      <c r="N479" s="1">
        <f t="shared" si="44"/>
        <v>82.561940000000007</v>
      </c>
      <c r="O479" s="7" t="s">
        <v>29</v>
      </c>
      <c r="P479" s="7" t="s">
        <v>29</v>
      </c>
      <c r="Q479" s="1">
        <f t="shared" si="46"/>
        <v>72.038199999999989</v>
      </c>
      <c r="R479" s="7" t="s">
        <v>29</v>
      </c>
      <c r="S479" s="1" t="s">
        <v>29</v>
      </c>
      <c r="V479" s="2" t="s">
        <v>29</v>
      </c>
      <c r="Y479" s="2" t="s">
        <v>29</v>
      </c>
      <c r="AB479" s="8" t="s">
        <v>29</v>
      </c>
      <c r="AC479" s="8"/>
      <c r="AD479" s="8"/>
      <c r="AE479" s="8" t="s">
        <v>29</v>
      </c>
    </row>
    <row r="480" spans="1:31" x14ac:dyDescent="0.2">
      <c r="A480">
        <v>42</v>
      </c>
      <c r="B480">
        <v>11</v>
      </c>
      <c r="C480" s="1">
        <v>42.11</v>
      </c>
      <c r="D480" s="1" t="s">
        <v>318</v>
      </c>
      <c r="E480" s="6" t="s">
        <v>45</v>
      </c>
      <c r="F480" s="6">
        <v>2</v>
      </c>
      <c r="G480" s="3">
        <v>1</v>
      </c>
      <c r="H480" s="3">
        <v>135</v>
      </c>
      <c r="I480" s="3">
        <v>142</v>
      </c>
      <c r="J480" s="1" t="s">
        <v>29</v>
      </c>
      <c r="K480" s="7" t="s">
        <v>29</v>
      </c>
      <c r="L480" s="1" t="s">
        <v>29</v>
      </c>
      <c r="M480" s="7" t="s">
        <v>29</v>
      </c>
      <c r="N480" s="1">
        <f t="shared" si="44"/>
        <v>82.561940000000007</v>
      </c>
      <c r="O480" s="7" t="s">
        <v>29</v>
      </c>
      <c r="P480" s="7" t="s">
        <v>29</v>
      </c>
      <c r="Q480" s="1">
        <f t="shared" si="46"/>
        <v>72.038199999999989</v>
      </c>
      <c r="R480" s="7" t="s">
        <v>29</v>
      </c>
      <c r="S480" s="1">
        <v>7</v>
      </c>
      <c r="V480" s="5">
        <v>164</v>
      </c>
      <c r="Y480" s="2">
        <v>1.45</v>
      </c>
      <c r="AB480" s="8" t="s">
        <v>29</v>
      </c>
      <c r="AC480" s="8"/>
      <c r="AD480" s="8"/>
      <c r="AE480" s="8" t="s">
        <v>29</v>
      </c>
    </row>
    <row r="481" spans="1:31" s="16" customFormat="1" x14ac:dyDescent="0.2">
      <c r="A481" s="16">
        <v>42</v>
      </c>
      <c r="B481" s="16">
        <v>12</v>
      </c>
      <c r="C481" s="17">
        <v>42.12</v>
      </c>
      <c r="D481" s="17" t="s">
        <v>313</v>
      </c>
      <c r="E481" s="18" t="s">
        <v>117</v>
      </c>
      <c r="F481" s="18">
        <v>2</v>
      </c>
      <c r="G481" s="19">
        <v>14</v>
      </c>
      <c r="H481" s="19">
        <v>58</v>
      </c>
      <c r="I481" s="19">
        <v>58</v>
      </c>
      <c r="J481" s="17">
        <v>77.591070175563658</v>
      </c>
      <c r="K481" s="17">
        <f t="shared" si="42"/>
        <v>83.668899999999994</v>
      </c>
      <c r="L481" s="17">
        <f t="shared" si="43"/>
        <v>-6.0778298244363356</v>
      </c>
      <c r="M481" s="20" t="s">
        <v>29</v>
      </c>
      <c r="N481" s="1">
        <f t="shared" si="44"/>
        <v>82.561940000000007</v>
      </c>
      <c r="O481" s="7" t="s">
        <v>29</v>
      </c>
      <c r="P481" s="20" t="s">
        <v>29</v>
      </c>
      <c r="Q481" s="1">
        <f t="shared" si="46"/>
        <v>72.038199999999989</v>
      </c>
      <c r="R481" s="7" t="s">
        <v>29</v>
      </c>
      <c r="S481" s="17">
        <v>1</v>
      </c>
      <c r="T481" s="17"/>
      <c r="U481" s="17"/>
      <c r="V481" s="21">
        <v>82.333333333333329</v>
      </c>
      <c r="W481" s="17"/>
      <c r="X481" s="17"/>
      <c r="Y481" s="22">
        <v>1.08</v>
      </c>
      <c r="Z481" s="22"/>
      <c r="AA481" s="22"/>
      <c r="AB481" s="23">
        <v>18.100000000000001</v>
      </c>
      <c r="AC481" s="23"/>
      <c r="AD481" s="23"/>
      <c r="AE481" s="16">
        <v>2.19</v>
      </c>
    </row>
    <row r="482" spans="1:31" x14ac:dyDescent="0.2">
      <c r="A482">
        <v>43</v>
      </c>
      <c r="B482">
        <v>1</v>
      </c>
      <c r="C482" s="1">
        <v>43.01</v>
      </c>
      <c r="D482" s="1" t="s">
        <v>319</v>
      </c>
      <c r="E482" s="6" t="s">
        <v>262</v>
      </c>
      <c r="F482" s="6">
        <v>1</v>
      </c>
      <c r="G482" s="3">
        <v>15</v>
      </c>
      <c r="H482" s="3">
        <v>85</v>
      </c>
      <c r="I482" s="3">
        <v>85</v>
      </c>
      <c r="J482" s="1" t="s">
        <v>29</v>
      </c>
      <c r="K482" s="7" t="s">
        <v>29</v>
      </c>
      <c r="L482" s="1" t="s">
        <v>29</v>
      </c>
      <c r="M482" s="7">
        <v>77.045336070321511</v>
      </c>
      <c r="N482" s="1">
        <f t="shared" si="44"/>
        <v>81.760199999999998</v>
      </c>
      <c r="O482" s="1">
        <f t="shared" si="45"/>
        <v>-4.7148639296784864</v>
      </c>
      <c r="P482" s="7">
        <v>62.764530092709897</v>
      </c>
      <c r="Q482" s="1">
        <f t="shared" si="46"/>
        <v>71.20259999999999</v>
      </c>
      <c r="R482" s="1">
        <f t="shared" si="47"/>
        <v>-8.4380699072900924</v>
      </c>
      <c r="S482" s="1">
        <v>2.6666666666666665</v>
      </c>
      <c r="V482" s="5">
        <v>200.33333333333334</v>
      </c>
      <c r="Y482" s="2">
        <v>1.53</v>
      </c>
      <c r="AB482" s="8">
        <v>0.73333333333333306</v>
      </c>
      <c r="AC482" s="8"/>
      <c r="AD482" s="8"/>
      <c r="AE482">
        <v>2.4500000000000002</v>
      </c>
    </row>
    <row r="483" spans="1:31" x14ac:dyDescent="0.2">
      <c r="A483">
        <v>43</v>
      </c>
      <c r="B483">
        <v>2</v>
      </c>
      <c r="C483" s="1">
        <v>43.02</v>
      </c>
      <c r="D483" s="1" t="s">
        <v>319</v>
      </c>
      <c r="E483" s="6" t="s">
        <v>232</v>
      </c>
      <c r="F483" s="6">
        <v>1</v>
      </c>
      <c r="G483" s="3">
        <v>15</v>
      </c>
      <c r="H483" s="3">
        <v>80</v>
      </c>
      <c r="I483" s="3">
        <v>80</v>
      </c>
      <c r="J483" s="1" t="s">
        <v>29</v>
      </c>
      <c r="K483" s="7" t="s">
        <v>29</v>
      </c>
      <c r="L483" s="1" t="s">
        <v>29</v>
      </c>
      <c r="M483" s="7">
        <v>125.25680228273815</v>
      </c>
      <c r="N483" s="1">
        <f t="shared" si="44"/>
        <v>81.760199999999998</v>
      </c>
      <c r="O483" s="1">
        <f t="shared" si="45"/>
        <v>43.496602282738152</v>
      </c>
      <c r="P483" s="7">
        <v>98.814059503987693</v>
      </c>
      <c r="Q483" s="1">
        <f t="shared" si="46"/>
        <v>71.20259999999999</v>
      </c>
      <c r="R483" s="1">
        <f t="shared" si="47"/>
        <v>27.611459503987703</v>
      </c>
      <c r="S483" s="1">
        <f>9/3</f>
        <v>3</v>
      </c>
      <c r="V483" s="5">
        <v>284.16666666666669</v>
      </c>
      <c r="Y483" s="2">
        <v>1.2</v>
      </c>
      <c r="AB483" s="8">
        <v>39.5</v>
      </c>
      <c r="AC483" s="8"/>
      <c r="AD483" s="8"/>
      <c r="AE483">
        <v>2.04</v>
      </c>
    </row>
    <row r="484" spans="1:31" x14ac:dyDescent="0.2">
      <c r="A484">
        <v>43</v>
      </c>
      <c r="B484">
        <v>3</v>
      </c>
      <c r="C484" s="1">
        <v>43.03</v>
      </c>
      <c r="D484" s="1" t="s">
        <v>319</v>
      </c>
      <c r="E484" s="6" t="s">
        <v>287</v>
      </c>
      <c r="F484" s="6">
        <v>1</v>
      </c>
      <c r="G484" s="3">
        <v>15</v>
      </c>
      <c r="H484" s="3">
        <v>80</v>
      </c>
      <c r="I484" s="3">
        <v>80</v>
      </c>
      <c r="J484" s="1" t="s">
        <v>29</v>
      </c>
      <c r="K484" s="7" t="s">
        <v>29</v>
      </c>
      <c r="L484" s="1" t="s">
        <v>29</v>
      </c>
      <c r="M484" s="7">
        <v>107.06183940548699</v>
      </c>
      <c r="N484" s="1">
        <f t="shared" si="44"/>
        <v>81.760199999999998</v>
      </c>
      <c r="O484" s="1">
        <f t="shared" si="45"/>
        <v>25.301639405486995</v>
      </c>
      <c r="P484" s="7">
        <v>95.855772012766238</v>
      </c>
      <c r="Q484" s="1">
        <f t="shared" si="46"/>
        <v>71.20259999999999</v>
      </c>
      <c r="R484" s="1">
        <f t="shared" si="47"/>
        <v>24.653172012766248</v>
      </c>
      <c r="S484" s="1">
        <f>4/3</f>
        <v>1.3333333333333333</v>
      </c>
      <c r="V484" s="5">
        <v>217.66666666666666</v>
      </c>
      <c r="Y484" s="2">
        <v>1.21</v>
      </c>
      <c r="AB484" s="8">
        <v>25.7</v>
      </c>
      <c r="AC484" s="8"/>
      <c r="AD484" s="8"/>
      <c r="AE484">
        <v>1.99</v>
      </c>
    </row>
    <row r="485" spans="1:31" x14ac:dyDescent="0.2">
      <c r="A485">
        <v>43</v>
      </c>
      <c r="B485">
        <v>4</v>
      </c>
      <c r="C485" s="1">
        <v>43.04</v>
      </c>
      <c r="D485" s="1" t="s">
        <v>315</v>
      </c>
      <c r="E485" s="9" t="s">
        <v>9</v>
      </c>
      <c r="F485" s="6">
        <v>1</v>
      </c>
      <c r="G485" s="3">
        <v>14</v>
      </c>
      <c r="H485" s="3">
        <v>114</v>
      </c>
      <c r="I485" s="3">
        <v>122</v>
      </c>
      <c r="J485" s="1" t="s">
        <v>29</v>
      </c>
      <c r="K485" s="7" t="s">
        <v>29</v>
      </c>
      <c r="L485" s="1" t="s">
        <v>29</v>
      </c>
      <c r="M485" s="7">
        <v>96.528424186030833</v>
      </c>
      <c r="N485" s="1">
        <f t="shared" si="44"/>
        <v>81.760199999999998</v>
      </c>
      <c r="O485" s="1">
        <f t="shared" si="45"/>
        <v>14.768224186030835</v>
      </c>
      <c r="P485" s="7">
        <v>54.149172346000022</v>
      </c>
      <c r="Q485" s="1">
        <f t="shared" si="46"/>
        <v>71.20259999999999</v>
      </c>
      <c r="R485" s="1">
        <f t="shared" si="47"/>
        <v>-17.053427653999968</v>
      </c>
      <c r="S485" s="1">
        <v>12</v>
      </c>
      <c r="V485" s="5">
        <v>518.5</v>
      </c>
      <c r="Y485" s="2">
        <v>1.405</v>
      </c>
      <c r="AB485" s="8" t="s">
        <v>29</v>
      </c>
      <c r="AC485" s="8"/>
      <c r="AD485" s="8"/>
      <c r="AE485" s="8" t="s">
        <v>29</v>
      </c>
    </row>
    <row r="486" spans="1:31" x14ac:dyDescent="0.2">
      <c r="A486">
        <v>43</v>
      </c>
      <c r="B486">
        <v>5</v>
      </c>
      <c r="C486" s="1">
        <v>43.05</v>
      </c>
      <c r="D486" s="1" t="s">
        <v>319</v>
      </c>
      <c r="E486" s="6" t="s">
        <v>288</v>
      </c>
      <c r="F486" s="6">
        <v>1</v>
      </c>
      <c r="G486" s="3">
        <v>12</v>
      </c>
      <c r="H486" s="3">
        <v>80</v>
      </c>
      <c r="I486" s="3">
        <v>80</v>
      </c>
      <c r="J486" s="1" t="s">
        <v>29</v>
      </c>
      <c r="K486" s="7" t="s">
        <v>29</v>
      </c>
      <c r="L486" s="1" t="s">
        <v>29</v>
      </c>
      <c r="M486" s="7">
        <v>78.354070233478282</v>
      </c>
      <c r="N486" s="1">
        <f t="shared" si="44"/>
        <v>81.760199999999998</v>
      </c>
      <c r="O486" s="1">
        <f t="shared" si="45"/>
        <v>-3.4061297665217154</v>
      </c>
      <c r="P486" s="7">
        <v>60.81200314261428</v>
      </c>
      <c r="Q486" s="1">
        <f t="shared" si="46"/>
        <v>71.20259999999999</v>
      </c>
      <c r="R486" s="1">
        <f t="shared" si="47"/>
        <v>-10.390596857385709</v>
      </c>
      <c r="S486" s="1">
        <f>7/3</f>
        <v>2.3333333333333335</v>
      </c>
      <c r="V486" s="5">
        <v>215.66666666666666</v>
      </c>
      <c r="Y486" s="2">
        <v>1.17</v>
      </c>
      <c r="AB486" s="8">
        <v>131.6</v>
      </c>
      <c r="AC486" s="8"/>
      <c r="AD486" s="8"/>
      <c r="AE486">
        <v>1.75</v>
      </c>
    </row>
    <row r="487" spans="1:31" x14ac:dyDescent="0.2">
      <c r="A487">
        <v>43</v>
      </c>
      <c r="B487">
        <v>6</v>
      </c>
      <c r="C487" s="1">
        <v>43.06</v>
      </c>
      <c r="D487" s="1" t="s">
        <v>319</v>
      </c>
      <c r="E487" s="6" t="s">
        <v>286</v>
      </c>
      <c r="F487" s="9">
        <v>1</v>
      </c>
      <c r="G487" s="3">
        <v>7</v>
      </c>
      <c r="H487" s="3">
        <v>80</v>
      </c>
      <c r="I487" s="3">
        <v>80</v>
      </c>
      <c r="J487" s="1" t="s">
        <v>29</v>
      </c>
      <c r="K487" s="7" t="s">
        <v>29</v>
      </c>
      <c r="L487" s="1" t="s">
        <v>29</v>
      </c>
      <c r="M487" s="7">
        <v>72.645415858932068</v>
      </c>
      <c r="N487" s="1">
        <f t="shared" si="44"/>
        <v>81.760199999999998</v>
      </c>
      <c r="O487" s="1">
        <f t="shared" si="45"/>
        <v>-9.1147841410679291</v>
      </c>
      <c r="P487" s="7">
        <v>90.962630048686023</v>
      </c>
      <c r="Q487" s="1">
        <f t="shared" si="46"/>
        <v>71.20259999999999</v>
      </c>
      <c r="R487" s="1">
        <f t="shared" si="47"/>
        <v>19.760030048686033</v>
      </c>
      <c r="S487" s="1">
        <f>13/3</f>
        <v>4.333333333333333</v>
      </c>
      <c r="V487" s="5">
        <v>217.5</v>
      </c>
      <c r="Y487" s="2">
        <v>1.43</v>
      </c>
      <c r="AB487" s="8">
        <v>1.6666666666666667</v>
      </c>
      <c r="AC487" s="8"/>
      <c r="AD487" s="8"/>
      <c r="AE487">
        <v>2.6</v>
      </c>
    </row>
    <row r="488" spans="1:31" x14ac:dyDescent="0.2">
      <c r="A488">
        <v>43</v>
      </c>
      <c r="B488">
        <v>7</v>
      </c>
      <c r="C488" s="1">
        <v>43.07</v>
      </c>
      <c r="D488" s="1" t="s">
        <v>318</v>
      </c>
      <c r="E488" s="6" t="s">
        <v>147</v>
      </c>
      <c r="F488" s="6">
        <v>2</v>
      </c>
      <c r="G488" s="3">
        <v>3</v>
      </c>
      <c r="H488" s="3">
        <v>122</v>
      </c>
      <c r="I488" s="3">
        <v>135</v>
      </c>
      <c r="J488" s="1" t="s">
        <v>29</v>
      </c>
      <c r="K488" s="7" t="s">
        <v>29</v>
      </c>
      <c r="L488" s="1" t="s">
        <v>29</v>
      </c>
      <c r="M488" s="7">
        <v>74.198690806709294</v>
      </c>
      <c r="N488" s="1">
        <f t="shared" si="44"/>
        <v>81.760199999999998</v>
      </c>
      <c r="O488" s="1">
        <f t="shared" si="45"/>
        <v>-7.5615091932907035</v>
      </c>
      <c r="P488" s="7">
        <v>75.567147838934886</v>
      </c>
      <c r="Q488" s="1">
        <f t="shared" si="46"/>
        <v>71.20259999999999</v>
      </c>
      <c r="R488" s="1">
        <f t="shared" si="47"/>
        <v>4.3645478389348966</v>
      </c>
      <c r="S488" s="1">
        <v>6.5</v>
      </c>
      <c r="V488" s="5">
        <v>541.5</v>
      </c>
      <c r="Y488" s="2">
        <v>1.49</v>
      </c>
      <c r="AB488" s="8">
        <v>0.19999999999999973</v>
      </c>
      <c r="AC488" s="8"/>
      <c r="AD488" s="8"/>
      <c r="AE488">
        <v>2.4300000000000002</v>
      </c>
    </row>
    <row r="489" spans="1:31" x14ac:dyDescent="0.2">
      <c r="A489">
        <v>43</v>
      </c>
      <c r="B489">
        <v>8</v>
      </c>
      <c r="C489" s="1">
        <v>43.08</v>
      </c>
      <c r="D489" s="1" t="s">
        <v>315</v>
      </c>
      <c r="E489" s="9" t="s">
        <v>9</v>
      </c>
      <c r="F489" s="6">
        <v>2</v>
      </c>
      <c r="G489" s="3">
        <v>14</v>
      </c>
      <c r="H489" s="3">
        <v>122</v>
      </c>
      <c r="I489" s="3">
        <v>122</v>
      </c>
      <c r="J489" s="1" t="s">
        <v>29</v>
      </c>
      <c r="K489" s="7" t="s">
        <v>29</v>
      </c>
      <c r="L489" s="1" t="s">
        <v>29</v>
      </c>
      <c r="M489" s="7">
        <v>77.240685846065972</v>
      </c>
      <c r="N489" s="1">
        <f t="shared" si="44"/>
        <v>81.760199999999998</v>
      </c>
      <c r="O489" s="1">
        <f t="shared" si="45"/>
        <v>-4.5195141539340256</v>
      </c>
      <c r="P489" s="7">
        <v>77.832567965836361</v>
      </c>
      <c r="Q489" s="1">
        <f t="shared" si="46"/>
        <v>71.20259999999999</v>
      </c>
      <c r="R489" s="1">
        <f t="shared" si="47"/>
        <v>6.6299679658363715</v>
      </c>
      <c r="S489" s="1">
        <v>12.666666666666666</v>
      </c>
      <c r="V489" s="5">
        <v>554.5</v>
      </c>
      <c r="Y489" s="2">
        <v>1.1000000000000001</v>
      </c>
      <c r="AB489" s="8">
        <v>6.1333333333333329</v>
      </c>
      <c r="AC489" s="8"/>
      <c r="AD489" s="8"/>
      <c r="AE489">
        <v>2.2250000000000001</v>
      </c>
    </row>
    <row r="490" spans="1:31" x14ac:dyDescent="0.2">
      <c r="A490">
        <v>43</v>
      </c>
      <c r="B490">
        <v>9</v>
      </c>
      <c r="C490" s="1">
        <v>43.09</v>
      </c>
      <c r="D490" s="1" t="s">
        <v>318</v>
      </c>
      <c r="E490" s="6" t="s">
        <v>5</v>
      </c>
      <c r="F490" s="6">
        <v>2</v>
      </c>
      <c r="G490" s="3">
        <v>3</v>
      </c>
      <c r="H490" s="3">
        <v>128</v>
      </c>
      <c r="I490" s="3">
        <v>135</v>
      </c>
      <c r="J490" s="1" t="s">
        <v>29</v>
      </c>
      <c r="K490" s="7" t="s">
        <v>29</v>
      </c>
      <c r="L490" s="1" t="s">
        <v>29</v>
      </c>
      <c r="M490" s="7">
        <v>97.415909978258767</v>
      </c>
      <c r="N490" s="1">
        <f t="shared" si="44"/>
        <v>81.760199999999998</v>
      </c>
      <c r="O490" s="1">
        <f t="shared" si="45"/>
        <v>15.65570997825877</v>
      </c>
      <c r="P490" s="7">
        <v>87.366722824634891</v>
      </c>
      <c r="Q490" s="1">
        <f t="shared" si="46"/>
        <v>71.20259999999999</v>
      </c>
      <c r="R490" s="1">
        <f t="shared" si="47"/>
        <v>16.164122824634902</v>
      </c>
      <c r="S490" s="1">
        <v>8</v>
      </c>
      <c r="V490" s="5">
        <v>239.66666666666666</v>
      </c>
      <c r="Y490" s="2">
        <v>1.36</v>
      </c>
      <c r="AB490" s="8" t="s">
        <v>29</v>
      </c>
      <c r="AC490" s="8"/>
      <c r="AD490" s="8"/>
      <c r="AE490" s="8" t="s">
        <v>29</v>
      </c>
    </row>
    <row r="491" spans="1:31" x14ac:dyDescent="0.2">
      <c r="A491">
        <v>43</v>
      </c>
      <c r="B491">
        <v>10</v>
      </c>
      <c r="C491" s="1">
        <v>43.1</v>
      </c>
      <c r="D491" s="1" t="s">
        <v>318</v>
      </c>
      <c r="E491" s="6" t="s">
        <v>90</v>
      </c>
      <c r="F491" s="6">
        <v>2</v>
      </c>
      <c r="G491" s="3">
        <v>0</v>
      </c>
      <c r="H491" s="3" t="s">
        <v>29</v>
      </c>
      <c r="I491" s="3" t="s">
        <v>29</v>
      </c>
      <c r="J491" s="1" t="s">
        <v>29</v>
      </c>
      <c r="K491" s="7" t="s">
        <v>29</v>
      </c>
      <c r="L491" s="1" t="s">
        <v>29</v>
      </c>
      <c r="M491" s="7">
        <v>82.609521581301877</v>
      </c>
      <c r="N491" s="1">
        <f t="shared" si="44"/>
        <v>81.760199999999998</v>
      </c>
      <c r="O491" s="1">
        <f t="shared" si="45"/>
        <v>0.84932158130187929</v>
      </c>
      <c r="P491" s="7" t="s">
        <v>29</v>
      </c>
      <c r="Q491" s="1">
        <f t="shared" si="46"/>
        <v>71.20259999999999</v>
      </c>
      <c r="R491" s="7" t="s">
        <v>29</v>
      </c>
      <c r="S491" s="1" t="s">
        <v>29</v>
      </c>
      <c r="V491" s="2" t="s">
        <v>29</v>
      </c>
      <c r="Y491" s="2" t="s">
        <v>29</v>
      </c>
      <c r="AB491" s="8" t="s">
        <v>29</v>
      </c>
      <c r="AC491" s="8"/>
      <c r="AD491" s="8"/>
      <c r="AE491" s="8" t="s">
        <v>29</v>
      </c>
    </row>
    <row r="492" spans="1:31" x14ac:dyDescent="0.2">
      <c r="A492">
        <v>43</v>
      </c>
      <c r="B492">
        <v>11</v>
      </c>
      <c r="C492" s="1">
        <v>43.11</v>
      </c>
      <c r="D492" s="1" t="s">
        <v>318</v>
      </c>
      <c r="E492" s="6" t="s">
        <v>100</v>
      </c>
      <c r="F492" s="6">
        <v>2</v>
      </c>
      <c r="G492" s="3">
        <v>7</v>
      </c>
      <c r="H492" s="2" t="s">
        <v>29</v>
      </c>
      <c r="I492" s="2" t="s">
        <v>29</v>
      </c>
      <c r="J492" s="1" t="s">
        <v>29</v>
      </c>
      <c r="K492" s="7" t="s">
        <v>29</v>
      </c>
      <c r="L492" s="1" t="s">
        <v>29</v>
      </c>
      <c r="M492" s="7" t="s">
        <v>29</v>
      </c>
      <c r="N492" s="1">
        <f t="shared" si="44"/>
        <v>81.760199999999998</v>
      </c>
      <c r="O492" s="7" t="s">
        <v>29</v>
      </c>
      <c r="P492" s="7">
        <v>94.985914332081762</v>
      </c>
      <c r="Q492" s="1">
        <f t="shared" si="46"/>
        <v>71.20259999999999</v>
      </c>
      <c r="R492" s="1">
        <f t="shared" si="47"/>
        <v>23.783314332081773</v>
      </c>
      <c r="S492" s="1" t="s">
        <v>29</v>
      </c>
      <c r="V492" s="2" t="s">
        <v>29</v>
      </c>
      <c r="Y492" s="2" t="s">
        <v>29</v>
      </c>
      <c r="AB492" s="8" t="s">
        <v>29</v>
      </c>
      <c r="AC492" s="8"/>
      <c r="AD492" s="8"/>
      <c r="AE492" s="8" t="s">
        <v>29</v>
      </c>
    </row>
    <row r="493" spans="1:31" x14ac:dyDescent="0.2">
      <c r="A493">
        <v>43</v>
      </c>
      <c r="B493">
        <v>12</v>
      </c>
      <c r="C493" s="1">
        <v>43.12</v>
      </c>
      <c r="D493" s="1" t="s">
        <v>318</v>
      </c>
      <c r="E493" s="6" t="s">
        <v>133</v>
      </c>
      <c r="F493" s="6">
        <v>2</v>
      </c>
      <c r="G493" s="3">
        <v>11</v>
      </c>
      <c r="H493" s="3">
        <v>128</v>
      </c>
      <c r="I493" s="3">
        <v>135</v>
      </c>
      <c r="J493" s="1" t="s">
        <v>29</v>
      </c>
      <c r="K493" s="7" t="s">
        <v>29</v>
      </c>
      <c r="L493" s="1" t="s">
        <v>29</v>
      </c>
      <c r="M493" s="7">
        <v>100.95106232382022</v>
      </c>
      <c r="N493" s="1">
        <f t="shared" si="44"/>
        <v>81.760199999999998</v>
      </c>
      <c r="O493" s="1">
        <f t="shared" si="45"/>
        <v>19.190862323820227</v>
      </c>
      <c r="P493" s="7">
        <v>95.677166238514531</v>
      </c>
      <c r="Q493" s="1">
        <f t="shared" si="46"/>
        <v>71.20259999999999</v>
      </c>
      <c r="R493" s="1">
        <f t="shared" si="47"/>
        <v>24.474566238514541</v>
      </c>
      <c r="S493" s="1">
        <v>8</v>
      </c>
      <c r="V493" s="5">
        <v>284.33333333333331</v>
      </c>
      <c r="Y493" s="2">
        <v>1.26</v>
      </c>
      <c r="AB493" s="8">
        <v>5.8666666666666671</v>
      </c>
      <c r="AC493" s="8"/>
      <c r="AD493" s="8"/>
      <c r="AE493">
        <v>2.2200000000000002</v>
      </c>
    </row>
    <row r="494" spans="1:31" x14ac:dyDescent="0.2">
      <c r="A494">
        <v>44</v>
      </c>
      <c r="B494">
        <v>1</v>
      </c>
      <c r="C494" s="1">
        <v>44.01</v>
      </c>
      <c r="D494" s="1" t="s">
        <v>319</v>
      </c>
      <c r="E494" s="6" t="s">
        <v>290</v>
      </c>
      <c r="F494" s="6">
        <v>1</v>
      </c>
      <c r="G494" s="3">
        <v>15</v>
      </c>
      <c r="H494" s="3">
        <v>80</v>
      </c>
      <c r="I494" s="3">
        <v>80</v>
      </c>
      <c r="J494" s="1" t="s">
        <v>29</v>
      </c>
      <c r="K494" s="7" t="s">
        <v>29</v>
      </c>
      <c r="L494" s="1" t="s">
        <v>29</v>
      </c>
      <c r="M494" s="7">
        <v>64.137933649060287</v>
      </c>
      <c r="N494" s="1">
        <f t="shared" si="44"/>
        <v>80.958460000000002</v>
      </c>
      <c r="O494" s="1">
        <f t="shared" si="45"/>
        <v>-16.820526350939716</v>
      </c>
      <c r="P494" s="7">
        <v>52.844767163059359</v>
      </c>
      <c r="Q494" s="1">
        <f t="shared" si="46"/>
        <v>70.36699999999999</v>
      </c>
      <c r="R494" s="1">
        <f t="shared" si="47"/>
        <v>-17.522232836940631</v>
      </c>
      <c r="S494" s="1">
        <f>5/3</f>
        <v>1.6666666666666667</v>
      </c>
      <c r="V494" s="5">
        <v>176</v>
      </c>
      <c r="Y494" s="2">
        <v>1.27</v>
      </c>
      <c r="AB494" s="8">
        <v>72.333333333333329</v>
      </c>
      <c r="AC494" s="8"/>
      <c r="AD494" s="8"/>
      <c r="AE494">
        <v>1.92</v>
      </c>
    </row>
    <row r="495" spans="1:31" x14ac:dyDescent="0.2">
      <c r="A495">
        <v>44</v>
      </c>
      <c r="B495">
        <v>2</v>
      </c>
      <c r="C495" s="1">
        <v>44.02</v>
      </c>
      <c r="D495" s="1" t="s">
        <v>319</v>
      </c>
      <c r="E495" s="6" t="s">
        <v>284</v>
      </c>
      <c r="F495" s="6">
        <v>1</v>
      </c>
      <c r="G495" s="3">
        <v>13</v>
      </c>
      <c r="H495" s="3">
        <v>73</v>
      </c>
      <c r="I495" s="3">
        <v>80</v>
      </c>
      <c r="J495" s="1" t="s">
        <v>29</v>
      </c>
      <c r="K495" s="7" t="s">
        <v>29</v>
      </c>
      <c r="L495" s="1" t="s">
        <v>29</v>
      </c>
      <c r="M495" s="7">
        <v>107.4924339851499</v>
      </c>
      <c r="N495" s="1">
        <f t="shared" si="44"/>
        <v>80.958460000000002</v>
      </c>
      <c r="O495" s="1">
        <f t="shared" si="45"/>
        <v>26.533973985149899</v>
      </c>
      <c r="P495" s="7">
        <v>96.341946245226467</v>
      </c>
      <c r="Q495" s="1">
        <f t="shared" si="46"/>
        <v>70.36699999999999</v>
      </c>
      <c r="R495" s="1">
        <f t="shared" si="47"/>
        <v>25.974946245226477</v>
      </c>
      <c r="S495" s="1">
        <f>4/3</f>
        <v>1.3333333333333333</v>
      </c>
      <c r="V495" s="5">
        <v>191.5</v>
      </c>
      <c r="Y495" s="2">
        <v>1.06</v>
      </c>
      <c r="AB495" s="8">
        <v>66.933333333333323</v>
      </c>
      <c r="AC495" s="8"/>
      <c r="AD495" s="8"/>
      <c r="AE495">
        <v>1.92</v>
      </c>
    </row>
    <row r="496" spans="1:31" x14ac:dyDescent="0.2">
      <c r="A496">
        <v>44</v>
      </c>
      <c r="B496">
        <v>3</v>
      </c>
      <c r="C496" s="1">
        <v>44.03</v>
      </c>
      <c r="D496" s="1" t="s">
        <v>319</v>
      </c>
      <c r="E496" s="6" t="s">
        <v>144</v>
      </c>
      <c r="F496" s="6">
        <v>1</v>
      </c>
      <c r="G496" s="3">
        <v>13</v>
      </c>
      <c r="H496" s="3">
        <v>80</v>
      </c>
      <c r="I496" s="3">
        <v>80</v>
      </c>
      <c r="J496" s="1" t="s">
        <v>29</v>
      </c>
      <c r="K496" s="7" t="s">
        <v>29</v>
      </c>
      <c r="L496" s="1" t="s">
        <v>29</v>
      </c>
      <c r="M496" s="7">
        <v>91.388666238515015</v>
      </c>
      <c r="N496" s="1">
        <f t="shared" si="44"/>
        <v>80.958460000000002</v>
      </c>
      <c r="O496" s="1">
        <f t="shared" si="45"/>
        <v>10.430206238515012</v>
      </c>
      <c r="P496" s="7">
        <v>80.748362351460557</v>
      </c>
      <c r="Q496" s="1">
        <f t="shared" si="46"/>
        <v>70.36699999999999</v>
      </c>
      <c r="R496" s="1">
        <f t="shared" si="47"/>
        <v>10.381362351460567</v>
      </c>
      <c r="S496" s="1">
        <f>6/3</f>
        <v>2</v>
      </c>
      <c r="V496" s="5">
        <v>265.83333333333331</v>
      </c>
      <c r="Y496" s="2">
        <v>1.17</v>
      </c>
      <c r="AB496" s="8">
        <v>24.666666666666668</v>
      </c>
      <c r="AC496" s="8"/>
      <c r="AD496" s="8"/>
      <c r="AE496">
        <v>2.25</v>
      </c>
    </row>
    <row r="497" spans="1:31" x14ac:dyDescent="0.2">
      <c r="A497">
        <v>44</v>
      </c>
      <c r="B497">
        <v>4</v>
      </c>
      <c r="C497" s="1">
        <v>44.04</v>
      </c>
      <c r="D497" s="1" t="s">
        <v>319</v>
      </c>
      <c r="E497" s="6" t="s">
        <v>221</v>
      </c>
      <c r="F497" s="6">
        <v>1</v>
      </c>
      <c r="G497" s="3">
        <v>12</v>
      </c>
      <c r="H497" s="3">
        <v>80</v>
      </c>
      <c r="I497" s="3">
        <v>80</v>
      </c>
      <c r="J497" s="1" t="s">
        <v>29</v>
      </c>
      <c r="K497" s="7" t="s">
        <v>29</v>
      </c>
      <c r="L497" s="1" t="s">
        <v>29</v>
      </c>
      <c r="M497" s="7">
        <v>103.39697030666248</v>
      </c>
      <c r="N497" s="1">
        <f t="shared" si="44"/>
        <v>80.958460000000002</v>
      </c>
      <c r="O497" s="1">
        <f t="shared" si="45"/>
        <v>22.438510306662479</v>
      </c>
      <c r="P497" s="7">
        <v>73.523575683535199</v>
      </c>
      <c r="Q497" s="1">
        <f t="shared" si="46"/>
        <v>70.36699999999999</v>
      </c>
      <c r="R497" s="1">
        <f t="shared" si="47"/>
        <v>3.156575683535209</v>
      </c>
      <c r="S497" s="1">
        <f>12/3</f>
        <v>4</v>
      </c>
      <c r="V497" s="5">
        <v>224.33333333333334</v>
      </c>
      <c r="Y497" s="2">
        <v>1.6</v>
      </c>
      <c r="AB497" s="8">
        <v>6.5</v>
      </c>
      <c r="AC497" s="8"/>
      <c r="AD497" s="8"/>
      <c r="AE497">
        <v>2.72</v>
      </c>
    </row>
    <row r="498" spans="1:31" x14ac:dyDescent="0.2">
      <c r="A498">
        <v>44</v>
      </c>
      <c r="B498">
        <v>5</v>
      </c>
      <c r="C498" s="1">
        <v>44.05</v>
      </c>
      <c r="D498" s="1" t="s">
        <v>319</v>
      </c>
      <c r="E498" s="6" t="s">
        <v>291</v>
      </c>
      <c r="F498" s="6">
        <v>1</v>
      </c>
      <c r="G498" s="3">
        <v>11</v>
      </c>
      <c r="H498" s="3">
        <v>85</v>
      </c>
      <c r="I498" s="3">
        <v>85</v>
      </c>
      <c r="J498" s="1" t="s">
        <v>29</v>
      </c>
      <c r="K498" s="7" t="s">
        <v>29</v>
      </c>
      <c r="L498" s="1" t="s">
        <v>29</v>
      </c>
      <c r="M498" s="7">
        <v>94.837180355592281</v>
      </c>
      <c r="N498" s="1">
        <f t="shared" si="44"/>
        <v>80.958460000000002</v>
      </c>
      <c r="O498" s="1">
        <f t="shared" si="45"/>
        <v>13.878720355592279</v>
      </c>
      <c r="P498" s="7">
        <v>78.779271791683485</v>
      </c>
      <c r="Q498" s="1">
        <f t="shared" si="46"/>
        <v>70.36699999999999</v>
      </c>
      <c r="R498" s="1">
        <f t="shared" si="47"/>
        <v>8.4122717916834944</v>
      </c>
      <c r="S498" s="1">
        <v>3</v>
      </c>
      <c r="V498" s="5">
        <v>225.16666666666666</v>
      </c>
      <c r="Y498" s="2">
        <v>1.37</v>
      </c>
      <c r="AB498" s="8">
        <v>36.1</v>
      </c>
      <c r="AC498" s="8"/>
      <c r="AD498" s="8"/>
      <c r="AE498">
        <v>1.91</v>
      </c>
    </row>
    <row r="499" spans="1:31" x14ac:dyDescent="0.2">
      <c r="A499">
        <v>44</v>
      </c>
      <c r="B499">
        <v>6</v>
      </c>
      <c r="C499" s="1">
        <v>44.06</v>
      </c>
      <c r="D499" s="1" t="s">
        <v>315</v>
      </c>
      <c r="E499" s="9" t="s">
        <v>9</v>
      </c>
      <c r="F499" s="9">
        <v>1</v>
      </c>
      <c r="G499" s="3">
        <v>12</v>
      </c>
      <c r="H499" s="3">
        <v>114</v>
      </c>
      <c r="I499" s="3">
        <v>122</v>
      </c>
      <c r="J499" s="1" t="s">
        <v>29</v>
      </c>
      <c r="K499" s="7" t="s">
        <v>29</v>
      </c>
      <c r="L499" s="1" t="s">
        <v>29</v>
      </c>
      <c r="M499" s="7">
        <v>69.931918872670352</v>
      </c>
      <c r="N499" s="1">
        <f t="shared" si="44"/>
        <v>80.958460000000002</v>
      </c>
      <c r="O499" s="1">
        <f t="shared" si="45"/>
        <v>-11.026541127329651</v>
      </c>
      <c r="P499" s="7">
        <v>63.557093533191569</v>
      </c>
      <c r="Q499" s="1">
        <f t="shared" si="46"/>
        <v>70.36699999999999</v>
      </c>
      <c r="R499" s="1">
        <f t="shared" si="47"/>
        <v>-6.809906466808421</v>
      </c>
      <c r="S499" s="1">
        <v>11.666666666666666</v>
      </c>
      <c r="V499" s="5">
        <v>501.16666666666669</v>
      </c>
      <c r="Y499" s="2">
        <v>1.3050000000000002</v>
      </c>
      <c r="AB499" s="8">
        <v>1.6666666666666667</v>
      </c>
      <c r="AC499" s="8"/>
      <c r="AD499" s="8"/>
      <c r="AE499">
        <v>2.15</v>
      </c>
    </row>
    <row r="500" spans="1:31" s="16" customFormat="1" x14ac:dyDescent="0.2">
      <c r="A500" s="16">
        <v>44</v>
      </c>
      <c r="B500" s="16">
        <v>7</v>
      </c>
      <c r="C500" s="17">
        <v>44.07</v>
      </c>
      <c r="D500" s="17" t="s">
        <v>316</v>
      </c>
      <c r="E500" s="18" t="s">
        <v>11</v>
      </c>
      <c r="F500" s="18">
        <v>2</v>
      </c>
      <c r="G500" s="19">
        <v>12</v>
      </c>
      <c r="H500" s="19">
        <v>58</v>
      </c>
      <c r="I500" s="19">
        <v>65</v>
      </c>
      <c r="J500" s="17" t="s">
        <v>29</v>
      </c>
      <c r="K500" s="20" t="s">
        <v>29</v>
      </c>
      <c r="L500" s="17" t="s">
        <v>29</v>
      </c>
      <c r="M500" s="20" t="s">
        <v>29</v>
      </c>
      <c r="N500" s="1">
        <f t="shared" si="44"/>
        <v>80.958460000000002</v>
      </c>
      <c r="O500" s="7" t="s">
        <v>29</v>
      </c>
      <c r="P500" s="20" t="s">
        <v>29</v>
      </c>
      <c r="Q500" s="1">
        <f t="shared" si="46"/>
        <v>70.36699999999999</v>
      </c>
      <c r="R500" s="7" t="s">
        <v>29</v>
      </c>
      <c r="S500" s="17">
        <v>0</v>
      </c>
      <c r="T500" s="17"/>
      <c r="U500" s="17"/>
      <c r="V500" s="21">
        <v>219.5</v>
      </c>
      <c r="W500" s="17"/>
      <c r="X500" s="17"/>
      <c r="Y500" s="22">
        <v>0.57999999999999996</v>
      </c>
      <c r="Z500" s="22"/>
      <c r="AA500" s="22"/>
      <c r="AB500" s="23">
        <v>239.33333333333337</v>
      </c>
      <c r="AC500" s="23"/>
      <c r="AD500" s="23"/>
      <c r="AE500" s="16">
        <v>1.46</v>
      </c>
    </row>
    <row r="501" spans="1:31" x14ac:dyDescent="0.2">
      <c r="A501">
        <v>44</v>
      </c>
      <c r="B501">
        <v>8</v>
      </c>
      <c r="C501" s="1">
        <v>44.08</v>
      </c>
      <c r="D501" s="1" t="s">
        <v>315</v>
      </c>
      <c r="E501" s="9" t="s">
        <v>34</v>
      </c>
      <c r="F501" s="6">
        <v>2</v>
      </c>
      <c r="G501" s="3">
        <v>12</v>
      </c>
      <c r="H501" s="3">
        <v>122</v>
      </c>
      <c r="I501" s="3">
        <v>128</v>
      </c>
      <c r="J501" s="1" t="s">
        <v>29</v>
      </c>
      <c r="K501" s="7" t="s">
        <v>29</v>
      </c>
      <c r="L501" s="1" t="s">
        <v>29</v>
      </c>
      <c r="M501" s="7">
        <v>79.056482316460148</v>
      </c>
      <c r="N501" s="1">
        <f t="shared" si="44"/>
        <v>80.958460000000002</v>
      </c>
      <c r="O501" s="1">
        <f t="shared" si="45"/>
        <v>-1.9019776835398545</v>
      </c>
      <c r="P501" s="7">
        <v>67.683193712167082</v>
      </c>
      <c r="Q501" s="1">
        <f t="shared" si="46"/>
        <v>70.36699999999999</v>
      </c>
      <c r="R501" s="1">
        <f t="shared" si="47"/>
        <v>-2.6838062878329083</v>
      </c>
      <c r="S501" s="1">
        <v>7.666666666666667</v>
      </c>
      <c r="V501" s="5">
        <v>361.83333333333331</v>
      </c>
      <c r="Y501" s="2">
        <v>0.95000000000000007</v>
      </c>
      <c r="AB501" s="8">
        <v>17.100000000000001</v>
      </c>
      <c r="AC501" s="8"/>
      <c r="AD501" s="8"/>
      <c r="AE501">
        <v>1.91</v>
      </c>
    </row>
    <row r="502" spans="1:31" x14ac:dyDescent="0.2">
      <c r="A502">
        <v>44</v>
      </c>
      <c r="B502">
        <v>9</v>
      </c>
      <c r="C502" s="1">
        <v>44.09</v>
      </c>
      <c r="D502" s="1" t="s">
        <v>318</v>
      </c>
      <c r="E502" s="6" t="s">
        <v>176</v>
      </c>
      <c r="F502" s="6">
        <v>2</v>
      </c>
      <c r="G502" s="3">
        <v>10</v>
      </c>
      <c r="H502" s="3">
        <v>128</v>
      </c>
      <c r="I502" s="3">
        <v>135</v>
      </c>
      <c r="J502" s="1" t="s">
        <v>29</v>
      </c>
      <c r="K502" s="7" t="s">
        <v>29</v>
      </c>
      <c r="L502" s="1" t="s">
        <v>29</v>
      </c>
      <c r="M502" s="7">
        <v>100.97416055655712</v>
      </c>
      <c r="N502" s="1">
        <f t="shared" si="44"/>
        <v>80.958460000000002</v>
      </c>
      <c r="O502" s="1">
        <f t="shared" si="45"/>
        <v>20.015700556557121</v>
      </c>
      <c r="P502" s="7">
        <v>88.417247170736502</v>
      </c>
      <c r="Q502" s="1">
        <f t="shared" si="46"/>
        <v>70.36699999999999</v>
      </c>
      <c r="R502" s="1">
        <f t="shared" si="47"/>
        <v>18.050247170736512</v>
      </c>
      <c r="S502" s="1">
        <v>6.666666666666667</v>
      </c>
      <c r="V502" s="5">
        <v>184</v>
      </c>
      <c r="Y502" s="2">
        <v>1.46</v>
      </c>
      <c r="AB502" s="8">
        <v>4.9000000000000004</v>
      </c>
      <c r="AC502" s="8"/>
      <c r="AD502" s="8"/>
      <c r="AE502">
        <v>1.9350000000000001</v>
      </c>
    </row>
    <row r="503" spans="1:31" x14ac:dyDescent="0.2">
      <c r="A503">
        <v>44</v>
      </c>
      <c r="B503">
        <v>10</v>
      </c>
      <c r="C503" s="1">
        <v>44.1</v>
      </c>
      <c r="D503" s="1" t="s">
        <v>318</v>
      </c>
      <c r="E503" s="6" t="s">
        <v>74</v>
      </c>
      <c r="F503" s="6">
        <v>2</v>
      </c>
      <c r="G503" s="3">
        <v>5</v>
      </c>
      <c r="H503" s="3">
        <v>135</v>
      </c>
      <c r="I503" s="3">
        <v>135</v>
      </c>
      <c r="J503" s="1" t="s">
        <v>29</v>
      </c>
      <c r="K503" s="7" t="s">
        <v>29</v>
      </c>
      <c r="L503" s="1" t="s">
        <v>29</v>
      </c>
      <c r="M503" s="7">
        <v>127.90122253241721</v>
      </c>
      <c r="N503" s="1">
        <f t="shared" si="44"/>
        <v>80.958460000000002</v>
      </c>
      <c r="O503" s="1">
        <f t="shared" si="45"/>
        <v>46.942762532417206</v>
      </c>
      <c r="P503" s="7">
        <v>84.155401548870074</v>
      </c>
      <c r="Q503" s="1">
        <f t="shared" si="46"/>
        <v>70.36699999999999</v>
      </c>
      <c r="R503" s="1">
        <f t="shared" si="47"/>
        <v>13.788401548870084</v>
      </c>
      <c r="S503" s="1">
        <v>8.6666666666666661</v>
      </c>
      <c r="V503" s="5">
        <v>198.66666666666666</v>
      </c>
      <c r="Y503" s="2">
        <v>1.55</v>
      </c>
      <c r="AB503" s="8">
        <v>0.26666666666666633</v>
      </c>
      <c r="AC503" s="8"/>
      <c r="AD503" s="8"/>
      <c r="AE503">
        <v>2.69</v>
      </c>
    </row>
    <row r="504" spans="1:31" s="16" customFormat="1" x14ac:dyDescent="0.2">
      <c r="A504" s="16">
        <v>44</v>
      </c>
      <c r="B504" s="16">
        <v>11</v>
      </c>
      <c r="C504" s="17">
        <v>44.11</v>
      </c>
      <c r="D504" s="17" t="s">
        <v>316</v>
      </c>
      <c r="E504" s="18" t="s">
        <v>11</v>
      </c>
      <c r="F504" s="18">
        <v>2</v>
      </c>
      <c r="G504" s="19">
        <v>15</v>
      </c>
      <c r="H504" s="19">
        <v>58</v>
      </c>
      <c r="I504" s="19">
        <v>65</v>
      </c>
      <c r="J504" s="17" t="s">
        <v>29</v>
      </c>
      <c r="K504" s="20" t="s">
        <v>29</v>
      </c>
      <c r="L504" s="17" t="s">
        <v>29</v>
      </c>
      <c r="M504" s="20" t="s">
        <v>29</v>
      </c>
      <c r="N504" s="1">
        <f t="shared" si="44"/>
        <v>80.958460000000002</v>
      </c>
      <c r="O504" s="7" t="s">
        <v>29</v>
      </c>
      <c r="P504" s="20" t="s">
        <v>29</v>
      </c>
      <c r="Q504" s="1">
        <f t="shared" si="46"/>
        <v>70.36699999999999</v>
      </c>
      <c r="R504" s="7" t="s">
        <v>29</v>
      </c>
      <c r="S504" s="17">
        <v>0</v>
      </c>
      <c r="T504" s="17"/>
      <c r="U504" s="17"/>
      <c r="V504" s="21">
        <v>222.5</v>
      </c>
      <c r="W504" s="17"/>
      <c r="X504" s="17"/>
      <c r="Y504" s="22">
        <v>0.56000000000000005</v>
      </c>
      <c r="Z504" s="22"/>
      <c r="AA504" s="22"/>
      <c r="AB504" s="23">
        <v>238.56666666666663</v>
      </c>
      <c r="AC504" s="23"/>
      <c r="AD504" s="23"/>
      <c r="AE504" s="16">
        <v>1.49</v>
      </c>
    </row>
    <row r="505" spans="1:31" x14ac:dyDescent="0.2">
      <c r="A505">
        <v>44</v>
      </c>
      <c r="B505">
        <v>12</v>
      </c>
      <c r="C505" s="1">
        <v>44.12</v>
      </c>
      <c r="D505" s="1" t="s">
        <v>317</v>
      </c>
      <c r="E505" s="6" t="s">
        <v>19</v>
      </c>
      <c r="F505" s="6">
        <v>2</v>
      </c>
      <c r="G505" s="3">
        <v>12</v>
      </c>
      <c r="H505" s="3">
        <v>80</v>
      </c>
      <c r="I505" s="3">
        <v>85</v>
      </c>
      <c r="J505" s="1" t="s">
        <v>29</v>
      </c>
      <c r="K505" s="7" t="s">
        <v>29</v>
      </c>
      <c r="L505" s="1" t="s">
        <v>29</v>
      </c>
      <c r="M505" s="7">
        <v>95.226447669923587</v>
      </c>
      <c r="N505" s="1">
        <f t="shared" si="44"/>
        <v>80.958460000000002</v>
      </c>
      <c r="O505" s="1">
        <f t="shared" si="45"/>
        <v>14.267987669923585</v>
      </c>
      <c r="P505" s="7">
        <v>90.830924402133419</v>
      </c>
      <c r="Q505" s="1">
        <f t="shared" si="46"/>
        <v>70.36699999999999</v>
      </c>
      <c r="R505" s="1">
        <f t="shared" si="47"/>
        <v>20.463924402133429</v>
      </c>
      <c r="S505" s="1">
        <v>2.3333333333333335</v>
      </c>
      <c r="V505" s="5">
        <v>345.16666666666669</v>
      </c>
      <c r="Y505" s="2">
        <v>0.77</v>
      </c>
      <c r="AB505" s="8">
        <v>35.43333333333333</v>
      </c>
      <c r="AC505" s="8"/>
      <c r="AD505" s="8"/>
      <c r="AE505">
        <v>2.0099999999999998</v>
      </c>
    </row>
    <row r="506" spans="1:31" x14ac:dyDescent="0.2">
      <c r="A506">
        <v>45</v>
      </c>
      <c r="B506">
        <v>1</v>
      </c>
      <c r="C506" s="1">
        <v>45.01</v>
      </c>
      <c r="D506" s="1" t="s">
        <v>319</v>
      </c>
      <c r="E506" s="6" t="s">
        <v>238</v>
      </c>
      <c r="F506" s="6">
        <v>1</v>
      </c>
      <c r="G506" s="3">
        <v>11</v>
      </c>
      <c r="H506" s="3">
        <v>85</v>
      </c>
      <c r="I506" s="3">
        <v>92</v>
      </c>
      <c r="J506" s="1" t="s">
        <v>29</v>
      </c>
      <c r="K506" s="7" t="s">
        <v>29</v>
      </c>
      <c r="L506" s="1" t="s">
        <v>29</v>
      </c>
      <c r="M506" s="7">
        <v>99.783908901123908</v>
      </c>
      <c r="N506" s="1">
        <f t="shared" si="44"/>
        <v>80.156720000000007</v>
      </c>
      <c r="O506" s="1">
        <f t="shared" si="45"/>
        <v>19.627188901123901</v>
      </c>
      <c r="P506" s="7">
        <v>81.167700266434579</v>
      </c>
      <c r="Q506" s="1">
        <f t="shared" si="46"/>
        <v>69.531399999999991</v>
      </c>
      <c r="R506" s="1">
        <f t="shared" si="47"/>
        <v>11.636300266434588</v>
      </c>
      <c r="S506" s="1">
        <v>3.3333333333333335</v>
      </c>
      <c r="V506" s="5">
        <v>215.5</v>
      </c>
      <c r="Y506" s="2">
        <v>1.39</v>
      </c>
      <c r="AB506" s="8">
        <v>19.666666666666668</v>
      </c>
      <c r="AC506" s="8"/>
      <c r="AD506" s="8"/>
      <c r="AE506">
        <v>1.96</v>
      </c>
    </row>
    <row r="507" spans="1:31" x14ac:dyDescent="0.2">
      <c r="A507">
        <v>45</v>
      </c>
      <c r="B507">
        <v>2</v>
      </c>
      <c r="C507" s="1">
        <v>45.02</v>
      </c>
      <c r="D507" s="1" t="s">
        <v>319</v>
      </c>
      <c r="E507" s="6" t="s">
        <v>293</v>
      </c>
      <c r="F507" s="6">
        <v>1</v>
      </c>
      <c r="G507" s="3">
        <v>10</v>
      </c>
      <c r="H507" s="3">
        <v>73</v>
      </c>
      <c r="I507" s="3">
        <v>80</v>
      </c>
      <c r="J507" s="1" t="s">
        <v>29</v>
      </c>
      <c r="K507" s="7" t="s">
        <v>29</v>
      </c>
      <c r="L507" s="1" t="s">
        <v>29</v>
      </c>
      <c r="M507" s="7">
        <v>139.43254985761914</v>
      </c>
      <c r="N507" s="1">
        <f t="shared" si="44"/>
        <v>80.156720000000007</v>
      </c>
      <c r="O507" s="1">
        <f t="shared" si="45"/>
        <v>59.275829857619129</v>
      </c>
      <c r="P507" s="7">
        <v>94.149484191590602</v>
      </c>
      <c r="Q507" s="1">
        <f t="shared" si="46"/>
        <v>69.531399999999991</v>
      </c>
      <c r="R507" s="1">
        <f t="shared" si="47"/>
        <v>24.618084191590611</v>
      </c>
      <c r="S507" s="1">
        <f>11/3</f>
        <v>3.6666666666666665</v>
      </c>
      <c r="V507" s="5">
        <v>162.83333333333334</v>
      </c>
      <c r="Y507" s="2">
        <v>1.19</v>
      </c>
      <c r="AB507" s="8">
        <v>16.7</v>
      </c>
      <c r="AC507" s="8"/>
      <c r="AD507" s="8"/>
      <c r="AE507">
        <v>1.95</v>
      </c>
    </row>
    <row r="508" spans="1:31" x14ac:dyDescent="0.2">
      <c r="A508">
        <v>45</v>
      </c>
      <c r="B508">
        <v>3</v>
      </c>
      <c r="C508" s="1">
        <v>45.03</v>
      </c>
      <c r="D508" s="1" t="s">
        <v>319</v>
      </c>
      <c r="E508" s="6" t="s">
        <v>62</v>
      </c>
      <c r="F508" s="6">
        <v>1</v>
      </c>
      <c r="G508" s="3">
        <v>13</v>
      </c>
      <c r="H508" s="3">
        <v>85</v>
      </c>
      <c r="I508" s="3">
        <v>85</v>
      </c>
      <c r="J508" s="1" t="s">
        <v>29</v>
      </c>
      <c r="K508" s="7" t="s">
        <v>29</v>
      </c>
      <c r="L508" s="1" t="s">
        <v>29</v>
      </c>
      <c r="M508" s="7">
        <v>127.29506370140886</v>
      </c>
      <c r="N508" s="1">
        <f t="shared" si="44"/>
        <v>80.156720000000007</v>
      </c>
      <c r="O508" s="1">
        <f t="shared" si="45"/>
        <v>47.138343701408857</v>
      </c>
      <c r="P508" s="7">
        <v>102.81456672438847</v>
      </c>
      <c r="Q508" s="1">
        <f t="shared" si="46"/>
        <v>69.531399999999991</v>
      </c>
      <c r="R508" s="1">
        <f t="shared" si="47"/>
        <v>33.283166724388479</v>
      </c>
      <c r="S508" s="1">
        <v>3</v>
      </c>
      <c r="V508" s="5">
        <v>256.83333333333331</v>
      </c>
      <c r="Y508" s="2">
        <v>1.35</v>
      </c>
      <c r="AB508" s="8">
        <v>25.766666666666666</v>
      </c>
      <c r="AC508" s="8"/>
      <c r="AD508" s="8"/>
      <c r="AE508">
        <v>2.04</v>
      </c>
    </row>
    <row r="509" spans="1:31" x14ac:dyDescent="0.2">
      <c r="A509">
        <v>45</v>
      </c>
      <c r="B509">
        <v>4</v>
      </c>
      <c r="C509" s="1">
        <v>45.04</v>
      </c>
      <c r="D509" s="1" t="s">
        <v>315</v>
      </c>
      <c r="E509" s="9" t="s">
        <v>34</v>
      </c>
      <c r="F509" s="6">
        <v>1</v>
      </c>
      <c r="G509" s="3">
        <v>13</v>
      </c>
      <c r="H509" s="3">
        <v>122</v>
      </c>
      <c r="I509" s="3">
        <v>128</v>
      </c>
      <c r="J509" s="1" t="s">
        <v>29</v>
      </c>
      <c r="K509" s="7" t="s">
        <v>29</v>
      </c>
      <c r="L509" s="1" t="s">
        <v>29</v>
      </c>
      <c r="M509" s="7">
        <v>100.03994254445253</v>
      </c>
      <c r="N509" s="1">
        <f t="shared" si="44"/>
        <v>80.156720000000007</v>
      </c>
      <c r="O509" s="1">
        <f t="shared" si="45"/>
        <v>19.883222544452522</v>
      </c>
      <c r="P509" s="7">
        <v>74.835674856041663</v>
      </c>
      <c r="Q509" s="1">
        <f t="shared" si="46"/>
        <v>69.531399999999991</v>
      </c>
      <c r="R509" s="1">
        <f t="shared" si="47"/>
        <v>5.3042748560416726</v>
      </c>
      <c r="S509" s="1">
        <v>11</v>
      </c>
      <c r="V509" s="5">
        <v>513.5</v>
      </c>
      <c r="Y509" s="2">
        <v>1.3149999999999999</v>
      </c>
      <c r="AB509" s="8">
        <v>0.5</v>
      </c>
      <c r="AC509" s="8"/>
      <c r="AD509" s="8"/>
      <c r="AE509">
        <v>2.23</v>
      </c>
    </row>
    <row r="510" spans="1:31" x14ac:dyDescent="0.2">
      <c r="A510">
        <v>45</v>
      </c>
      <c r="B510">
        <v>5</v>
      </c>
      <c r="C510" s="1">
        <v>45.05</v>
      </c>
      <c r="D510" s="1" t="s">
        <v>319</v>
      </c>
      <c r="E510" s="6" t="s">
        <v>229</v>
      </c>
      <c r="F510" s="6">
        <v>1</v>
      </c>
      <c r="G510" s="3">
        <v>1</v>
      </c>
      <c r="H510" s="3" t="s">
        <v>29</v>
      </c>
      <c r="I510" s="3" t="s">
        <v>29</v>
      </c>
      <c r="J510" s="1" t="s">
        <v>29</v>
      </c>
      <c r="K510" s="7" t="s">
        <v>29</v>
      </c>
      <c r="L510" s="1" t="s">
        <v>29</v>
      </c>
      <c r="M510" s="7" t="s">
        <v>29</v>
      </c>
      <c r="N510" s="1">
        <f t="shared" si="44"/>
        <v>80.156720000000007</v>
      </c>
      <c r="O510" s="7" t="s">
        <v>29</v>
      </c>
      <c r="P510" s="7">
        <v>86.561857469671494</v>
      </c>
      <c r="Q510" s="1">
        <f t="shared" si="46"/>
        <v>69.531399999999991</v>
      </c>
      <c r="R510" s="1">
        <f t="shared" si="47"/>
        <v>17.030457469671504</v>
      </c>
      <c r="S510" s="1" t="s">
        <v>29</v>
      </c>
      <c r="V510" s="2" t="s">
        <v>29</v>
      </c>
      <c r="Y510" s="2" t="s">
        <v>29</v>
      </c>
      <c r="AB510" s="8" t="s">
        <v>29</v>
      </c>
      <c r="AC510" s="8"/>
      <c r="AD510" s="8"/>
      <c r="AE510" s="8" t="s">
        <v>29</v>
      </c>
    </row>
    <row r="511" spans="1:31" x14ac:dyDescent="0.2">
      <c r="A511">
        <v>45</v>
      </c>
      <c r="B511">
        <v>6</v>
      </c>
      <c r="C511" s="1">
        <v>45.06</v>
      </c>
      <c r="D511" s="1" t="s">
        <v>319</v>
      </c>
      <c r="E511" s="6" t="s">
        <v>266</v>
      </c>
      <c r="F511" s="9">
        <v>1</v>
      </c>
      <c r="G511" s="3">
        <v>10</v>
      </c>
      <c r="H511" s="3">
        <v>100</v>
      </c>
      <c r="I511" s="3">
        <v>100</v>
      </c>
      <c r="J511" s="1" t="s">
        <v>29</v>
      </c>
      <c r="K511" s="7" t="s">
        <v>29</v>
      </c>
      <c r="L511" s="1" t="s">
        <v>29</v>
      </c>
      <c r="M511" s="7" t="s">
        <v>29</v>
      </c>
      <c r="N511" s="1">
        <f t="shared" si="44"/>
        <v>80.156720000000007</v>
      </c>
      <c r="O511" s="7" t="s">
        <v>29</v>
      </c>
      <c r="P511" s="7">
        <v>73.149182500959569</v>
      </c>
      <c r="Q511" s="1">
        <f t="shared" si="46"/>
        <v>69.531399999999991</v>
      </c>
      <c r="R511" s="1">
        <f t="shared" si="47"/>
        <v>3.6177825009595779</v>
      </c>
      <c r="S511" s="1">
        <v>3</v>
      </c>
      <c r="V511" s="5">
        <v>206.66666666666666</v>
      </c>
      <c r="Y511" s="2">
        <v>1.21</v>
      </c>
      <c r="AB511" s="8">
        <v>0.56666666666666643</v>
      </c>
      <c r="AC511" s="8"/>
      <c r="AD511" s="8"/>
      <c r="AE511">
        <v>2.77</v>
      </c>
    </row>
    <row r="512" spans="1:31" x14ac:dyDescent="0.2">
      <c r="A512">
        <v>45</v>
      </c>
      <c r="B512">
        <v>7</v>
      </c>
      <c r="C512" s="1">
        <v>45.07</v>
      </c>
      <c r="D512" s="1" t="s">
        <v>317</v>
      </c>
      <c r="E512" s="6" t="s">
        <v>27</v>
      </c>
      <c r="F512" s="6">
        <v>2</v>
      </c>
      <c r="G512" s="3">
        <v>11</v>
      </c>
      <c r="H512" s="3">
        <v>80</v>
      </c>
      <c r="I512" s="3">
        <v>85</v>
      </c>
      <c r="J512" s="1" t="s">
        <v>29</v>
      </c>
      <c r="K512" s="7" t="s">
        <v>29</v>
      </c>
      <c r="L512" s="1" t="s">
        <v>29</v>
      </c>
      <c r="M512" s="7">
        <v>96.509671795925414</v>
      </c>
      <c r="N512" s="1">
        <f t="shared" si="44"/>
        <v>80.156720000000007</v>
      </c>
      <c r="O512" s="1">
        <f t="shared" si="45"/>
        <v>16.352951795925406</v>
      </c>
      <c r="P512" s="7">
        <v>60.309120067743279</v>
      </c>
      <c r="Q512" s="1">
        <f t="shared" si="46"/>
        <v>69.531399999999991</v>
      </c>
      <c r="R512" s="1">
        <f t="shared" si="47"/>
        <v>-9.2222799322567113</v>
      </c>
      <c r="S512" s="1">
        <v>4.666666666666667</v>
      </c>
      <c r="V512" s="5">
        <v>226.16666666666666</v>
      </c>
      <c r="Y512" s="2">
        <v>1.1200000000000001</v>
      </c>
      <c r="AB512" s="8">
        <v>6.9333333333333327</v>
      </c>
      <c r="AC512" s="8"/>
      <c r="AD512" s="8"/>
      <c r="AE512">
        <v>2.23</v>
      </c>
    </row>
    <row r="513" spans="1:31" x14ac:dyDescent="0.2">
      <c r="A513">
        <v>45</v>
      </c>
      <c r="B513">
        <v>8</v>
      </c>
      <c r="C513" s="1">
        <v>45.08</v>
      </c>
      <c r="D513" s="1" t="s">
        <v>315</v>
      </c>
      <c r="E513" s="9" t="s">
        <v>34</v>
      </c>
      <c r="F513" s="6">
        <v>2</v>
      </c>
      <c r="G513" s="3">
        <v>13</v>
      </c>
      <c r="H513" s="3">
        <v>114</v>
      </c>
      <c r="I513" s="3">
        <v>122</v>
      </c>
      <c r="J513" s="1" t="s">
        <v>29</v>
      </c>
      <c r="K513" s="7" t="s">
        <v>29</v>
      </c>
      <c r="L513" s="1" t="s">
        <v>29</v>
      </c>
      <c r="M513" s="7">
        <v>89.274693002593651</v>
      </c>
      <c r="N513" s="1">
        <f t="shared" si="44"/>
        <v>80.156720000000007</v>
      </c>
      <c r="O513" s="1">
        <f t="shared" si="45"/>
        <v>9.1179730025936436</v>
      </c>
      <c r="P513" s="7">
        <v>71.796359009064915</v>
      </c>
      <c r="Q513" s="1">
        <f t="shared" si="46"/>
        <v>69.531399999999991</v>
      </c>
      <c r="R513" s="1">
        <f t="shared" si="47"/>
        <v>2.2649590090649241</v>
      </c>
      <c r="S513" s="1">
        <v>5.666666666666667</v>
      </c>
      <c r="V513" s="5">
        <v>290</v>
      </c>
      <c r="Y513" s="2">
        <v>1.05</v>
      </c>
      <c r="AB513" s="8">
        <v>10.299999999999999</v>
      </c>
      <c r="AC513" s="8"/>
      <c r="AD513" s="8"/>
      <c r="AE513">
        <v>2.16</v>
      </c>
    </row>
    <row r="514" spans="1:31" x14ac:dyDescent="0.2">
      <c r="A514">
        <v>45</v>
      </c>
      <c r="B514">
        <v>9</v>
      </c>
      <c r="C514" s="1">
        <v>45.09</v>
      </c>
      <c r="D514" s="1" t="s">
        <v>317</v>
      </c>
      <c r="E514" s="6" t="s">
        <v>4</v>
      </c>
      <c r="F514" s="6">
        <v>2</v>
      </c>
      <c r="G514" s="3">
        <v>7</v>
      </c>
      <c r="H514" s="3">
        <v>80</v>
      </c>
      <c r="I514" s="3">
        <v>80</v>
      </c>
      <c r="J514" s="1" t="s">
        <v>29</v>
      </c>
      <c r="K514" s="7" t="s">
        <v>29</v>
      </c>
      <c r="L514" s="1" t="s">
        <v>29</v>
      </c>
      <c r="M514" s="7">
        <v>99.581246977973322</v>
      </c>
      <c r="N514" s="1">
        <f t="shared" si="44"/>
        <v>80.156720000000007</v>
      </c>
      <c r="O514" s="1">
        <f t="shared" ref="O514:O577" si="48">M514-N514</f>
        <v>19.424526977973315</v>
      </c>
      <c r="P514" s="7">
        <v>101.00658591655656</v>
      </c>
      <c r="Q514" s="1">
        <f t="shared" si="46"/>
        <v>69.531399999999991</v>
      </c>
      <c r="R514" s="1">
        <f t="shared" ref="R514:R577" si="49">P514-Q514</f>
        <v>31.475185916556569</v>
      </c>
      <c r="S514" s="1">
        <f>11/3</f>
        <v>3.6666666666666665</v>
      </c>
      <c r="V514" s="5">
        <v>288.16666666666669</v>
      </c>
      <c r="Y514" s="2">
        <v>1.02</v>
      </c>
      <c r="AB514" s="8">
        <v>85.1</v>
      </c>
      <c r="AC514" s="8"/>
      <c r="AD514" s="8"/>
      <c r="AE514">
        <v>2.04</v>
      </c>
    </row>
    <row r="515" spans="1:31" x14ac:dyDescent="0.2">
      <c r="A515">
        <v>45</v>
      </c>
      <c r="B515">
        <v>10</v>
      </c>
      <c r="C515" s="1">
        <v>45.1</v>
      </c>
      <c r="D515" s="1" t="s">
        <v>317</v>
      </c>
      <c r="E515" s="6" t="s">
        <v>35</v>
      </c>
      <c r="F515" s="6">
        <v>2</v>
      </c>
      <c r="G515" s="3">
        <v>10</v>
      </c>
      <c r="H515" s="3">
        <v>80</v>
      </c>
      <c r="I515" s="3">
        <v>80</v>
      </c>
      <c r="J515" s="1" t="s">
        <v>29</v>
      </c>
      <c r="K515" s="7" t="s">
        <v>29</v>
      </c>
      <c r="L515" s="1" t="s">
        <v>29</v>
      </c>
      <c r="M515" s="7">
        <v>95.569860995676322</v>
      </c>
      <c r="N515" s="1">
        <f t="shared" ref="N515:N578" si="50">116.23502-0.80174*(A515)</f>
        <v>80.156720000000007</v>
      </c>
      <c r="O515" s="1">
        <f t="shared" si="48"/>
        <v>15.413140995676315</v>
      </c>
      <c r="P515" s="7">
        <v>96.781465472462315</v>
      </c>
      <c r="Q515" s="1">
        <f t="shared" ref="Q515:Q578" si="51">107.1334-0.8356*(A515)</f>
        <v>69.531399999999991</v>
      </c>
      <c r="R515" s="1">
        <f t="shared" si="49"/>
        <v>27.250065472462325</v>
      </c>
      <c r="S515" s="1">
        <f>8/3</f>
        <v>2.6666666666666665</v>
      </c>
      <c r="V515" s="5">
        <v>174.16666666666666</v>
      </c>
      <c r="Y515" s="2">
        <v>0.82</v>
      </c>
      <c r="AB515" s="8">
        <v>8.2000000000000011</v>
      </c>
      <c r="AC515" s="8"/>
      <c r="AD515" s="8"/>
      <c r="AE515">
        <v>2</v>
      </c>
    </row>
    <row r="516" spans="1:31" x14ac:dyDescent="0.2">
      <c r="A516">
        <v>45</v>
      </c>
      <c r="B516">
        <v>11</v>
      </c>
      <c r="C516" s="1">
        <v>45.11</v>
      </c>
      <c r="D516" s="1" t="s">
        <v>315</v>
      </c>
      <c r="E516" s="9" t="s">
        <v>9</v>
      </c>
      <c r="F516" s="6">
        <v>2</v>
      </c>
      <c r="G516" s="3">
        <v>12</v>
      </c>
      <c r="H516" s="3">
        <v>114</v>
      </c>
      <c r="I516" s="3">
        <v>122</v>
      </c>
      <c r="J516" s="1" t="s">
        <v>29</v>
      </c>
      <c r="K516" s="7" t="s">
        <v>29</v>
      </c>
      <c r="L516" s="1" t="s">
        <v>29</v>
      </c>
      <c r="M516" s="7">
        <v>100.2959080742545</v>
      </c>
      <c r="N516" s="1">
        <f t="shared" si="50"/>
        <v>80.156720000000007</v>
      </c>
      <c r="O516" s="1">
        <f t="shared" si="48"/>
        <v>20.139188074254491</v>
      </c>
      <c r="P516" s="7">
        <v>71.313663130228207</v>
      </c>
      <c r="Q516" s="1">
        <f t="shared" si="51"/>
        <v>69.531399999999991</v>
      </c>
      <c r="R516" s="1">
        <f t="shared" si="49"/>
        <v>1.7822631302282161</v>
      </c>
      <c r="S516" s="1">
        <v>11.333333333333334</v>
      </c>
      <c r="V516" s="5">
        <v>447.16666666666669</v>
      </c>
      <c r="Y516" s="2">
        <v>1.115</v>
      </c>
      <c r="AB516" s="8">
        <v>23.866666666666664</v>
      </c>
      <c r="AC516" s="8"/>
      <c r="AD516" s="8"/>
      <c r="AE516">
        <v>1.76</v>
      </c>
    </row>
    <row r="517" spans="1:31" x14ac:dyDescent="0.2">
      <c r="A517">
        <v>45</v>
      </c>
      <c r="B517">
        <v>12</v>
      </c>
      <c r="C517" s="1">
        <v>45.12</v>
      </c>
      <c r="D517" s="1" t="s">
        <v>317</v>
      </c>
      <c r="E517" s="6" t="s">
        <v>54</v>
      </c>
      <c r="F517" s="6">
        <v>2</v>
      </c>
      <c r="G517" s="3">
        <v>11</v>
      </c>
      <c r="H517" s="3">
        <v>80</v>
      </c>
      <c r="I517" s="3">
        <v>85</v>
      </c>
      <c r="J517" s="1" t="s">
        <v>29</v>
      </c>
      <c r="K517" s="7" t="s">
        <v>29</v>
      </c>
      <c r="L517" s="1" t="s">
        <v>29</v>
      </c>
      <c r="M517" s="7">
        <v>121.12659402090915</v>
      </c>
      <c r="N517" s="1">
        <f t="shared" si="50"/>
        <v>80.156720000000007</v>
      </c>
      <c r="O517" s="1">
        <f t="shared" si="48"/>
        <v>40.969874020909145</v>
      </c>
      <c r="P517" s="7">
        <v>100.06570498581155</v>
      </c>
      <c r="Q517" s="1">
        <f t="shared" si="51"/>
        <v>69.531399999999991</v>
      </c>
      <c r="R517" s="1">
        <f t="shared" si="49"/>
        <v>30.534304985811559</v>
      </c>
      <c r="S517" s="1">
        <v>3.3333333333333335</v>
      </c>
      <c r="V517" s="5">
        <v>236.16666666666666</v>
      </c>
      <c r="Y517" s="2">
        <v>1.01</v>
      </c>
      <c r="AB517" s="8">
        <v>15.9</v>
      </c>
      <c r="AC517" s="8"/>
      <c r="AD517" s="8"/>
      <c r="AE517">
        <v>1.69</v>
      </c>
    </row>
    <row r="518" spans="1:31" x14ac:dyDescent="0.2">
      <c r="A518">
        <v>46</v>
      </c>
      <c r="B518">
        <v>1</v>
      </c>
      <c r="C518" s="1">
        <v>46.01</v>
      </c>
      <c r="D518" s="1" t="s">
        <v>315</v>
      </c>
      <c r="E518" s="9" t="s">
        <v>9</v>
      </c>
      <c r="F518" s="6">
        <v>1</v>
      </c>
      <c r="G518" s="3">
        <v>14</v>
      </c>
      <c r="H518" s="3">
        <v>122</v>
      </c>
      <c r="I518" s="3">
        <v>128</v>
      </c>
      <c r="J518" s="1" t="s">
        <v>29</v>
      </c>
      <c r="K518" s="7" t="s">
        <v>29</v>
      </c>
      <c r="L518" s="1" t="s">
        <v>29</v>
      </c>
      <c r="M518" s="7">
        <v>78.608442444369345</v>
      </c>
      <c r="N518" s="1">
        <f t="shared" si="50"/>
        <v>79.354980000000012</v>
      </c>
      <c r="O518" s="1">
        <f t="shared" si="48"/>
        <v>-0.74653755563066682</v>
      </c>
      <c r="P518" s="7">
        <v>72.035962791980552</v>
      </c>
      <c r="Q518" s="1">
        <f t="shared" si="51"/>
        <v>68.695799999999991</v>
      </c>
      <c r="R518" s="1">
        <f t="shared" si="49"/>
        <v>3.3401627919805605</v>
      </c>
      <c r="S518" s="1">
        <v>9.6666666666666661</v>
      </c>
      <c r="V518" s="5">
        <v>443</v>
      </c>
      <c r="Y518" s="2">
        <v>1.02</v>
      </c>
      <c r="AB518" s="8">
        <v>6.4000000000000012</v>
      </c>
      <c r="AC518" s="8"/>
      <c r="AD518" s="8"/>
      <c r="AE518">
        <v>2.04</v>
      </c>
    </row>
    <row r="519" spans="1:31" x14ac:dyDescent="0.2">
      <c r="A519">
        <v>46</v>
      </c>
      <c r="B519">
        <v>2</v>
      </c>
      <c r="C519" s="1">
        <v>46.02</v>
      </c>
      <c r="D519" s="1" t="s">
        <v>319</v>
      </c>
      <c r="E519" s="6" t="s">
        <v>252</v>
      </c>
      <c r="F519" s="6">
        <v>1</v>
      </c>
      <c r="G519" s="3">
        <v>15</v>
      </c>
      <c r="H519" s="3">
        <v>80</v>
      </c>
      <c r="I519" s="3">
        <v>85</v>
      </c>
      <c r="J519" s="1" t="s">
        <v>29</v>
      </c>
      <c r="K519" s="7" t="s">
        <v>29</v>
      </c>
      <c r="L519" s="1" t="s">
        <v>29</v>
      </c>
      <c r="M519" s="7">
        <v>104.88882314676445</v>
      </c>
      <c r="N519" s="1">
        <f t="shared" si="50"/>
        <v>79.354980000000012</v>
      </c>
      <c r="O519" s="1">
        <f t="shared" si="48"/>
        <v>25.53384314676444</v>
      </c>
      <c r="P519" s="7">
        <v>107.96093807798488</v>
      </c>
      <c r="Q519" s="1">
        <f t="shared" si="51"/>
        <v>68.695799999999991</v>
      </c>
      <c r="R519" s="1">
        <f t="shared" si="49"/>
        <v>39.265138077984886</v>
      </c>
      <c r="S519" s="1">
        <v>2</v>
      </c>
      <c r="V519" s="5">
        <v>220.66666666666666</v>
      </c>
      <c r="Y519" s="2">
        <v>1.32</v>
      </c>
      <c r="AB519" s="8">
        <v>9.5333333333333332</v>
      </c>
      <c r="AC519" s="8"/>
      <c r="AD519" s="8"/>
      <c r="AE519">
        <v>1.99</v>
      </c>
    </row>
    <row r="520" spans="1:31" x14ac:dyDescent="0.2">
      <c r="A520">
        <v>46</v>
      </c>
      <c r="B520">
        <v>3</v>
      </c>
      <c r="C520" s="1">
        <v>46.03</v>
      </c>
      <c r="D520" s="1" t="s">
        <v>319</v>
      </c>
      <c r="E520" s="6" t="s">
        <v>190</v>
      </c>
      <c r="F520" s="6">
        <v>1</v>
      </c>
      <c r="G520" s="3">
        <v>13</v>
      </c>
      <c r="H520" s="3">
        <v>80</v>
      </c>
      <c r="I520" s="3">
        <v>80</v>
      </c>
      <c r="J520" s="1" t="s">
        <v>29</v>
      </c>
      <c r="K520" s="7" t="s">
        <v>29</v>
      </c>
      <c r="L520" s="1" t="s">
        <v>29</v>
      </c>
      <c r="M520" s="7">
        <v>105.46268631933962</v>
      </c>
      <c r="N520" s="1">
        <f t="shared" si="50"/>
        <v>79.354980000000012</v>
      </c>
      <c r="O520" s="1">
        <f t="shared" si="48"/>
        <v>26.107706319339613</v>
      </c>
      <c r="P520" s="7">
        <v>87.265510275450779</v>
      </c>
      <c r="Q520" s="1">
        <f t="shared" si="51"/>
        <v>68.695799999999991</v>
      </c>
      <c r="R520" s="1">
        <f t="shared" si="49"/>
        <v>18.569710275450788</v>
      </c>
      <c r="S520" s="1">
        <f>0/3</f>
        <v>0</v>
      </c>
      <c r="V520" s="5">
        <v>154.16666666666666</v>
      </c>
      <c r="Y520" s="2">
        <v>0.8</v>
      </c>
      <c r="AB520" s="8">
        <v>57.5</v>
      </c>
      <c r="AC520" s="8"/>
      <c r="AD520" s="8"/>
      <c r="AE520">
        <v>2.0699999999999998</v>
      </c>
    </row>
    <row r="521" spans="1:31" x14ac:dyDescent="0.2">
      <c r="A521">
        <v>46</v>
      </c>
      <c r="B521">
        <v>4</v>
      </c>
      <c r="C521" s="1">
        <v>46.04</v>
      </c>
      <c r="D521" s="1" t="s">
        <v>319</v>
      </c>
      <c r="E521" s="6" t="s">
        <v>173</v>
      </c>
      <c r="F521" s="6">
        <v>1</v>
      </c>
      <c r="G521" s="3">
        <v>15</v>
      </c>
      <c r="H521" s="3">
        <v>80</v>
      </c>
      <c r="I521" s="3">
        <v>85</v>
      </c>
      <c r="J521" s="1" t="s">
        <v>29</v>
      </c>
      <c r="K521" s="7" t="s">
        <v>29</v>
      </c>
      <c r="L521" s="1" t="s">
        <v>29</v>
      </c>
      <c r="M521" s="7">
        <v>96.385895558441305</v>
      </c>
      <c r="N521" s="1">
        <f t="shared" si="50"/>
        <v>79.354980000000012</v>
      </c>
      <c r="O521" s="1">
        <f t="shared" si="48"/>
        <v>17.030915558441293</v>
      </c>
      <c r="P521" s="7">
        <v>79.814095029842917</v>
      </c>
      <c r="Q521" s="1">
        <f t="shared" si="51"/>
        <v>68.695799999999991</v>
      </c>
      <c r="R521" s="1">
        <f t="shared" si="49"/>
        <v>11.118295029842926</v>
      </c>
      <c r="S521" s="1">
        <v>2</v>
      </c>
      <c r="V521" s="5">
        <v>220</v>
      </c>
      <c r="Y521" s="2">
        <v>0.88</v>
      </c>
      <c r="AB521" s="8">
        <v>69.8</v>
      </c>
      <c r="AC521" s="8"/>
      <c r="AD521" s="8"/>
      <c r="AE521">
        <v>1.85</v>
      </c>
    </row>
    <row r="522" spans="1:31" x14ac:dyDescent="0.2">
      <c r="A522">
        <v>46</v>
      </c>
      <c r="B522">
        <v>5</v>
      </c>
      <c r="C522" s="1">
        <v>46.05</v>
      </c>
      <c r="D522" s="1" t="s">
        <v>319</v>
      </c>
      <c r="E522" s="6" t="s">
        <v>178</v>
      </c>
      <c r="F522" s="6">
        <v>1</v>
      </c>
      <c r="G522" s="3">
        <v>13</v>
      </c>
      <c r="H522" s="3">
        <v>85</v>
      </c>
      <c r="I522" s="3">
        <v>92</v>
      </c>
      <c r="J522" s="1" t="s">
        <v>29</v>
      </c>
      <c r="K522" s="7" t="s">
        <v>29</v>
      </c>
      <c r="L522" s="1" t="s">
        <v>29</v>
      </c>
      <c r="M522" s="7">
        <v>109.78007275643142</v>
      </c>
      <c r="N522" s="1">
        <f t="shared" si="50"/>
        <v>79.354980000000012</v>
      </c>
      <c r="O522" s="1">
        <f t="shared" si="48"/>
        <v>30.425092756431411</v>
      </c>
      <c r="P522" s="7">
        <v>98.340696839057159</v>
      </c>
      <c r="Q522" s="1">
        <f t="shared" si="51"/>
        <v>68.695799999999991</v>
      </c>
      <c r="R522" s="1">
        <f t="shared" si="49"/>
        <v>29.644896839057168</v>
      </c>
      <c r="S522" s="1">
        <v>3</v>
      </c>
      <c r="V522" s="5">
        <v>164.16666666666666</v>
      </c>
      <c r="Y522" s="2">
        <v>1.29</v>
      </c>
      <c r="AB522" s="8">
        <v>0.63333333333333341</v>
      </c>
      <c r="AC522" s="8"/>
      <c r="AD522" s="8"/>
      <c r="AE522">
        <v>2.78</v>
      </c>
    </row>
    <row r="523" spans="1:31" x14ac:dyDescent="0.2">
      <c r="A523">
        <v>46</v>
      </c>
      <c r="B523">
        <v>6</v>
      </c>
      <c r="C523" s="1">
        <v>46.06</v>
      </c>
      <c r="D523" s="1" t="s">
        <v>319</v>
      </c>
      <c r="E523" s="6" t="s">
        <v>205</v>
      </c>
      <c r="F523" s="9">
        <v>1</v>
      </c>
      <c r="G523" s="3">
        <v>9</v>
      </c>
      <c r="H523" s="3">
        <v>85</v>
      </c>
      <c r="I523" s="3">
        <v>85</v>
      </c>
      <c r="J523" s="1" t="s">
        <v>29</v>
      </c>
      <c r="K523" s="7" t="s">
        <v>29</v>
      </c>
      <c r="L523" s="1" t="s">
        <v>29</v>
      </c>
      <c r="M523" s="7">
        <v>85.936749823040373</v>
      </c>
      <c r="N523" s="1">
        <f t="shared" si="50"/>
        <v>79.354980000000012</v>
      </c>
      <c r="O523" s="1">
        <f t="shared" si="48"/>
        <v>6.5817698230403607</v>
      </c>
      <c r="P523" s="7">
        <v>63.166195942499847</v>
      </c>
      <c r="Q523" s="1">
        <f t="shared" si="51"/>
        <v>68.695799999999991</v>
      </c>
      <c r="R523" s="1">
        <f t="shared" si="49"/>
        <v>-5.5296040575001442</v>
      </c>
      <c r="S523" s="1">
        <v>2.6666666666666665</v>
      </c>
      <c r="V523" s="5">
        <v>267.83333333333331</v>
      </c>
      <c r="Y523" s="2">
        <v>1.31</v>
      </c>
      <c r="AB523" s="8" t="s">
        <v>29</v>
      </c>
      <c r="AC523" s="8"/>
      <c r="AD523" s="8"/>
      <c r="AE523" s="8" t="s">
        <v>29</v>
      </c>
    </row>
    <row r="524" spans="1:31" x14ac:dyDescent="0.2">
      <c r="A524">
        <v>46</v>
      </c>
      <c r="B524">
        <v>7</v>
      </c>
      <c r="C524" s="1">
        <v>46.07</v>
      </c>
      <c r="D524" s="1" t="s">
        <v>317</v>
      </c>
      <c r="E524" s="6" t="s">
        <v>57</v>
      </c>
      <c r="F524" s="6">
        <v>2</v>
      </c>
      <c r="G524" s="3">
        <v>13</v>
      </c>
      <c r="H524" s="3">
        <v>85</v>
      </c>
      <c r="I524" s="3">
        <v>85</v>
      </c>
      <c r="J524" s="1" t="s">
        <v>29</v>
      </c>
      <c r="K524" s="7" t="s">
        <v>29</v>
      </c>
      <c r="L524" s="1" t="s">
        <v>29</v>
      </c>
      <c r="M524" s="7">
        <v>72.108215979149207</v>
      </c>
      <c r="N524" s="1">
        <f t="shared" si="50"/>
        <v>79.354980000000012</v>
      </c>
      <c r="O524" s="1">
        <f t="shared" si="48"/>
        <v>-7.2467640208508044</v>
      </c>
      <c r="P524" s="7">
        <v>59.650422258366866</v>
      </c>
      <c r="Q524" s="1">
        <f t="shared" si="51"/>
        <v>68.695799999999991</v>
      </c>
      <c r="R524" s="1">
        <f t="shared" si="49"/>
        <v>-9.0453777416331249</v>
      </c>
      <c r="S524" s="1">
        <v>4</v>
      </c>
      <c r="V524" s="5">
        <v>218.5</v>
      </c>
      <c r="Y524" s="2">
        <v>0.89</v>
      </c>
      <c r="AB524" s="8">
        <v>35.93333333333333</v>
      </c>
      <c r="AC524" s="8"/>
      <c r="AD524" s="8"/>
      <c r="AE524">
        <v>1.9049999999999998</v>
      </c>
    </row>
    <row r="525" spans="1:31" x14ac:dyDescent="0.2">
      <c r="A525">
        <v>46</v>
      </c>
      <c r="B525">
        <v>8</v>
      </c>
      <c r="C525" s="1">
        <v>46.08</v>
      </c>
      <c r="D525" s="1" t="s">
        <v>317</v>
      </c>
      <c r="E525" s="6" t="s">
        <v>65</v>
      </c>
      <c r="F525" s="6">
        <v>2</v>
      </c>
      <c r="G525" s="3">
        <v>15</v>
      </c>
      <c r="H525" s="3">
        <v>80</v>
      </c>
      <c r="I525" s="3">
        <v>85</v>
      </c>
      <c r="J525" s="1" t="s">
        <v>29</v>
      </c>
      <c r="K525" s="7" t="s">
        <v>29</v>
      </c>
      <c r="L525" s="1" t="s">
        <v>29</v>
      </c>
      <c r="M525" s="7">
        <v>101.11432536279194</v>
      </c>
      <c r="N525" s="1">
        <f t="shared" si="50"/>
        <v>79.354980000000012</v>
      </c>
      <c r="O525" s="1">
        <f t="shared" si="48"/>
        <v>21.759345362791933</v>
      </c>
      <c r="P525" s="7">
        <v>74.565095538742554</v>
      </c>
      <c r="Q525" s="1">
        <f t="shared" si="51"/>
        <v>68.695799999999991</v>
      </c>
      <c r="R525" s="1">
        <f t="shared" si="49"/>
        <v>5.8692955387425627</v>
      </c>
      <c r="S525" s="1">
        <v>5.333333333333333</v>
      </c>
      <c r="V525" s="5">
        <v>245.5</v>
      </c>
      <c r="Y525" s="2">
        <v>0.84</v>
      </c>
      <c r="AB525" s="8">
        <v>17</v>
      </c>
      <c r="AC525" s="8"/>
      <c r="AD525" s="8"/>
      <c r="AE525">
        <v>2.0699999999999998</v>
      </c>
    </row>
    <row r="526" spans="1:31" x14ac:dyDescent="0.2">
      <c r="A526">
        <v>46</v>
      </c>
      <c r="B526">
        <v>9</v>
      </c>
      <c r="C526" s="1">
        <v>46.09</v>
      </c>
      <c r="D526" s="1" t="s">
        <v>317</v>
      </c>
      <c r="E526" s="6" t="s">
        <v>70</v>
      </c>
      <c r="F526" s="6">
        <v>2</v>
      </c>
      <c r="G526" s="3">
        <v>14</v>
      </c>
      <c r="H526" s="3">
        <v>85</v>
      </c>
      <c r="I526" s="3">
        <v>85</v>
      </c>
      <c r="J526" s="1" t="s">
        <v>29</v>
      </c>
      <c r="K526" s="7" t="s">
        <v>29</v>
      </c>
      <c r="L526" s="1" t="s">
        <v>29</v>
      </c>
      <c r="M526" s="7">
        <v>103.01474114403069</v>
      </c>
      <c r="N526" s="1">
        <f t="shared" si="50"/>
        <v>79.354980000000012</v>
      </c>
      <c r="O526" s="1">
        <f t="shared" si="48"/>
        <v>23.659761144030682</v>
      </c>
      <c r="P526" s="7">
        <v>78.147004439833665</v>
      </c>
      <c r="Q526" s="1">
        <f t="shared" si="51"/>
        <v>68.695799999999991</v>
      </c>
      <c r="R526" s="1">
        <f t="shared" si="49"/>
        <v>9.4512044398336741</v>
      </c>
      <c r="S526" s="1">
        <v>3.3333333333333335</v>
      </c>
      <c r="V526" s="5">
        <v>272.16666666666669</v>
      </c>
      <c r="Y526" s="2">
        <v>0.91</v>
      </c>
      <c r="AB526" s="8">
        <v>46.833333333333336</v>
      </c>
      <c r="AC526" s="8"/>
      <c r="AD526" s="8"/>
      <c r="AE526">
        <v>1.89</v>
      </c>
    </row>
    <row r="527" spans="1:31" s="16" customFormat="1" x14ac:dyDescent="0.2">
      <c r="A527" s="16">
        <v>46</v>
      </c>
      <c r="B527" s="16">
        <v>10</v>
      </c>
      <c r="C527" s="17">
        <v>46.1</v>
      </c>
      <c r="D527" s="17" t="s">
        <v>316</v>
      </c>
      <c r="E527" s="18" t="s">
        <v>11</v>
      </c>
      <c r="F527" s="18">
        <v>2</v>
      </c>
      <c r="G527" s="19">
        <v>13</v>
      </c>
      <c r="H527" s="19">
        <v>58</v>
      </c>
      <c r="I527" s="19">
        <v>65</v>
      </c>
      <c r="J527" s="17" t="s">
        <v>29</v>
      </c>
      <c r="K527" s="20" t="s">
        <v>29</v>
      </c>
      <c r="L527" s="17" t="s">
        <v>29</v>
      </c>
      <c r="M527" s="20" t="s">
        <v>29</v>
      </c>
      <c r="N527" s="1">
        <f t="shared" si="50"/>
        <v>79.354980000000012</v>
      </c>
      <c r="O527" s="7" t="s">
        <v>29</v>
      </c>
      <c r="P527" s="20" t="s">
        <v>29</v>
      </c>
      <c r="Q527" s="1">
        <f t="shared" si="51"/>
        <v>68.695799999999991</v>
      </c>
      <c r="R527" s="7" t="s">
        <v>29</v>
      </c>
      <c r="S527" s="17">
        <v>0.66666666666666663</v>
      </c>
      <c r="T527" s="17"/>
      <c r="U527" s="17"/>
      <c r="V527" s="21">
        <v>211.66666666666666</v>
      </c>
      <c r="W527" s="17"/>
      <c r="X527" s="17"/>
      <c r="Y527" s="22">
        <v>0.52</v>
      </c>
      <c r="Z527" s="22"/>
      <c r="AA527" s="22"/>
      <c r="AB527" s="23">
        <v>181.56666666666669</v>
      </c>
      <c r="AC527" s="23"/>
      <c r="AD527" s="23"/>
      <c r="AE527" s="16">
        <v>1.58</v>
      </c>
    </row>
    <row r="528" spans="1:31" x14ac:dyDescent="0.2">
      <c r="A528">
        <v>46</v>
      </c>
      <c r="B528">
        <v>11</v>
      </c>
      <c r="C528" s="1">
        <v>46.11</v>
      </c>
      <c r="D528" s="1" t="s">
        <v>317</v>
      </c>
      <c r="E528" s="6" t="s">
        <v>44</v>
      </c>
      <c r="F528" s="6">
        <v>2</v>
      </c>
      <c r="G528" s="3">
        <v>12</v>
      </c>
      <c r="H528" s="3">
        <v>92</v>
      </c>
      <c r="I528" s="3">
        <v>92</v>
      </c>
      <c r="J528" s="1" t="s">
        <v>29</v>
      </c>
      <c r="K528" s="7" t="s">
        <v>29</v>
      </c>
      <c r="L528" s="1" t="s">
        <v>29</v>
      </c>
      <c r="M528" s="7">
        <v>90.25369779276852</v>
      </c>
      <c r="N528" s="1">
        <f t="shared" si="50"/>
        <v>79.354980000000012</v>
      </c>
      <c r="O528" s="1">
        <f t="shared" si="48"/>
        <v>10.898717792768508</v>
      </c>
      <c r="P528" s="7">
        <v>98.664036275116686</v>
      </c>
      <c r="Q528" s="1">
        <f t="shared" si="51"/>
        <v>68.695799999999991</v>
      </c>
      <c r="R528" s="1">
        <f t="shared" si="49"/>
        <v>29.968236275116695</v>
      </c>
      <c r="S528" s="1">
        <v>2.3333333333333335</v>
      </c>
      <c r="V528" s="5">
        <v>182.33333333333334</v>
      </c>
      <c r="Y528" s="2">
        <v>0.9</v>
      </c>
      <c r="AB528" s="8" t="s">
        <v>29</v>
      </c>
      <c r="AC528" s="8"/>
      <c r="AD528" s="8"/>
      <c r="AE528" s="8" t="s">
        <v>29</v>
      </c>
    </row>
    <row r="529" spans="1:31" x14ac:dyDescent="0.2">
      <c r="A529">
        <v>46</v>
      </c>
      <c r="B529">
        <v>12</v>
      </c>
      <c r="C529" s="1">
        <v>46.12</v>
      </c>
      <c r="D529" s="1" t="s">
        <v>317</v>
      </c>
      <c r="E529" s="6" t="s">
        <v>73</v>
      </c>
      <c r="F529" s="6">
        <v>2</v>
      </c>
      <c r="G529" s="3">
        <v>15</v>
      </c>
      <c r="H529" s="3">
        <v>80</v>
      </c>
      <c r="I529" s="3">
        <v>85</v>
      </c>
      <c r="J529" s="1" t="s">
        <v>29</v>
      </c>
      <c r="K529" s="7" t="s">
        <v>29</v>
      </c>
      <c r="L529" s="1" t="s">
        <v>29</v>
      </c>
      <c r="M529" s="7">
        <v>104.76556070346106</v>
      </c>
      <c r="N529" s="1">
        <f t="shared" si="50"/>
        <v>79.354980000000012</v>
      </c>
      <c r="O529" s="1">
        <f t="shared" si="48"/>
        <v>25.410580703461051</v>
      </c>
      <c r="P529" s="7">
        <v>82.404574546202895</v>
      </c>
      <c r="Q529" s="1">
        <f t="shared" si="51"/>
        <v>68.695799999999991</v>
      </c>
      <c r="R529" s="1">
        <f t="shared" si="49"/>
        <v>13.708774546202903</v>
      </c>
      <c r="S529" s="1">
        <v>1.6666666666666667</v>
      </c>
      <c r="V529" s="5">
        <v>217.66666666666666</v>
      </c>
      <c r="Y529" s="2">
        <v>0.99</v>
      </c>
      <c r="AB529" s="8">
        <v>2.0333333333333332</v>
      </c>
      <c r="AC529" s="8"/>
      <c r="AD529" s="8"/>
      <c r="AE529">
        <v>2.23</v>
      </c>
    </row>
    <row r="530" spans="1:31" s="16" customFormat="1" x14ac:dyDescent="0.2">
      <c r="A530" s="16">
        <v>47</v>
      </c>
      <c r="B530" s="16">
        <v>1</v>
      </c>
      <c r="C530" s="17">
        <v>47.01</v>
      </c>
      <c r="D530" s="17" t="s">
        <v>316</v>
      </c>
      <c r="E530" s="18" t="s">
        <v>11</v>
      </c>
      <c r="F530" s="18">
        <v>1</v>
      </c>
      <c r="G530" s="19">
        <v>13</v>
      </c>
      <c r="H530" s="19">
        <v>58</v>
      </c>
      <c r="I530" s="19">
        <v>65</v>
      </c>
      <c r="J530" s="17" t="s">
        <v>29</v>
      </c>
      <c r="K530" s="20" t="s">
        <v>29</v>
      </c>
      <c r="L530" s="17" t="s">
        <v>29</v>
      </c>
      <c r="M530" s="20" t="s">
        <v>29</v>
      </c>
      <c r="N530" s="1">
        <f t="shared" si="50"/>
        <v>78.553240000000002</v>
      </c>
      <c r="O530" s="7" t="s">
        <v>29</v>
      </c>
      <c r="P530" s="20" t="s">
        <v>29</v>
      </c>
      <c r="Q530" s="1">
        <f t="shared" si="51"/>
        <v>67.860199999999992</v>
      </c>
      <c r="R530" s="7" t="s">
        <v>29</v>
      </c>
      <c r="S530" s="17">
        <v>0.33333333333333331</v>
      </c>
      <c r="T530" s="17"/>
      <c r="U530" s="17"/>
      <c r="V530" s="21">
        <v>175.5</v>
      </c>
      <c r="W530" s="17"/>
      <c r="X530" s="17"/>
      <c r="Y530" s="22">
        <v>0.61</v>
      </c>
      <c r="Z530" s="22"/>
      <c r="AA530" s="22"/>
      <c r="AB530" s="23">
        <v>90.833333333333329</v>
      </c>
      <c r="AC530" s="23"/>
      <c r="AD530" s="23"/>
      <c r="AE530" s="16">
        <v>1.95</v>
      </c>
    </row>
    <row r="531" spans="1:31" x14ac:dyDescent="0.2">
      <c r="A531">
        <v>47</v>
      </c>
      <c r="B531">
        <v>2</v>
      </c>
      <c r="C531" s="1">
        <v>47.02</v>
      </c>
      <c r="D531" s="1" t="s">
        <v>319</v>
      </c>
      <c r="E531" s="6" t="s">
        <v>234</v>
      </c>
      <c r="F531" s="6">
        <v>1</v>
      </c>
      <c r="G531" s="3">
        <v>8</v>
      </c>
      <c r="H531" s="3">
        <v>92</v>
      </c>
      <c r="I531" s="3">
        <v>92</v>
      </c>
      <c r="J531" s="1" t="s">
        <v>29</v>
      </c>
      <c r="K531" s="7" t="s">
        <v>29</v>
      </c>
      <c r="L531" s="1" t="s">
        <v>29</v>
      </c>
      <c r="M531" s="7">
        <v>122.62598820918396</v>
      </c>
      <c r="N531" s="1">
        <f t="shared" si="50"/>
        <v>78.553240000000002</v>
      </c>
      <c r="O531" s="1">
        <f t="shared" si="48"/>
        <v>44.072748209183956</v>
      </c>
      <c r="P531" s="7">
        <v>74.621305813773077</v>
      </c>
      <c r="Q531" s="1">
        <f t="shared" si="51"/>
        <v>67.860199999999992</v>
      </c>
      <c r="R531" s="1">
        <f t="shared" si="49"/>
        <v>6.7611058137730851</v>
      </c>
      <c r="S531" s="1">
        <v>4.333333333333333</v>
      </c>
      <c r="V531" s="5">
        <v>169</v>
      </c>
      <c r="Y531" s="2">
        <v>1.05</v>
      </c>
      <c r="AB531" s="8">
        <v>38.199999999999996</v>
      </c>
      <c r="AC531" s="8"/>
      <c r="AD531" s="8"/>
      <c r="AE531">
        <v>2.1800000000000002</v>
      </c>
    </row>
    <row r="532" spans="1:31" x14ac:dyDescent="0.2">
      <c r="A532">
        <v>47</v>
      </c>
      <c r="B532">
        <v>3</v>
      </c>
      <c r="C532" s="1">
        <v>47.03</v>
      </c>
      <c r="D532" s="1" t="s">
        <v>319</v>
      </c>
      <c r="E532" s="6" t="s">
        <v>16</v>
      </c>
      <c r="F532" s="6">
        <v>1</v>
      </c>
      <c r="G532" s="3">
        <v>14</v>
      </c>
      <c r="H532" s="3">
        <v>92</v>
      </c>
      <c r="I532" s="3">
        <v>92</v>
      </c>
      <c r="J532" s="1" t="s">
        <v>29</v>
      </c>
      <c r="K532" s="7" t="s">
        <v>29</v>
      </c>
      <c r="L532" s="1" t="s">
        <v>29</v>
      </c>
      <c r="M532" s="7">
        <v>105.09966252038653</v>
      </c>
      <c r="N532" s="1">
        <f t="shared" si="50"/>
        <v>78.553240000000002</v>
      </c>
      <c r="O532" s="1">
        <f t="shared" si="48"/>
        <v>26.546422520386528</v>
      </c>
      <c r="P532" s="7">
        <v>88.517541107174779</v>
      </c>
      <c r="Q532" s="1">
        <f t="shared" si="51"/>
        <v>67.860199999999992</v>
      </c>
      <c r="R532" s="1">
        <f t="shared" si="49"/>
        <v>20.657341107174787</v>
      </c>
      <c r="S532" s="1">
        <v>1.6666666666666667</v>
      </c>
      <c r="V532" s="5">
        <v>155.66666666666666</v>
      </c>
      <c r="Y532" s="2">
        <v>1.05</v>
      </c>
      <c r="AB532" s="8">
        <v>34.266666666666666</v>
      </c>
      <c r="AC532" s="8"/>
      <c r="AD532" s="8"/>
      <c r="AE532">
        <v>1.95</v>
      </c>
    </row>
    <row r="533" spans="1:31" x14ac:dyDescent="0.2">
      <c r="A533">
        <v>47</v>
      </c>
      <c r="B533">
        <v>4</v>
      </c>
      <c r="C533" s="1">
        <v>47.04</v>
      </c>
      <c r="D533" s="1" t="s">
        <v>319</v>
      </c>
      <c r="E533" s="6" t="s">
        <v>273</v>
      </c>
      <c r="F533" s="6">
        <v>1</v>
      </c>
      <c r="G533" s="3">
        <v>5</v>
      </c>
      <c r="H533" s="3">
        <v>85</v>
      </c>
      <c r="I533" s="3">
        <v>92</v>
      </c>
      <c r="J533" s="1" t="s">
        <v>29</v>
      </c>
      <c r="K533" s="7" t="s">
        <v>29</v>
      </c>
      <c r="L533" s="1" t="s">
        <v>29</v>
      </c>
      <c r="M533" s="7">
        <v>66.151866079018092</v>
      </c>
      <c r="N533" s="1">
        <f t="shared" si="50"/>
        <v>78.553240000000002</v>
      </c>
      <c r="O533" s="1">
        <f t="shared" si="48"/>
        <v>-12.401373920981911</v>
      </c>
      <c r="P533" s="7">
        <v>50.611306585913553</v>
      </c>
      <c r="Q533" s="1">
        <f t="shared" si="51"/>
        <v>67.860199999999992</v>
      </c>
      <c r="R533" s="1">
        <f t="shared" si="49"/>
        <v>-17.248893414086439</v>
      </c>
      <c r="S533" s="1">
        <v>3</v>
      </c>
      <c r="V533" s="5">
        <v>145.25</v>
      </c>
      <c r="Y533" s="2">
        <v>0.97</v>
      </c>
      <c r="AB533" s="8">
        <v>31.349999999999998</v>
      </c>
      <c r="AC533" s="8"/>
      <c r="AD533" s="8"/>
      <c r="AE533">
        <v>1.95</v>
      </c>
    </row>
    <row r="534" spans="1:31" x14ac:dyDescent="0.2">
      <c r="A534">
        <v>47</v>
      </c>
      <c r="B534">
        <v>5</v>
      </c>
      <c r="C534" s="1">
        <v>47.05</v>
      </c>
      <c r="D534" s="1" t="s">
        <v>319</v>
      </c>
      <c r="E534" s="6" t="s">
        <v>294</v>
      </c>
      <c r="F534" s="6">
        <v>1</v>
      </c>
      <c r="G534" s="3">
        <v>9</v>
      </c>
      <c r="H534" s="3">
        <v>92</v>
      </c>
      <c r="I534" s="3">
        <v>92</v>
      </c>
      <c r="J534" s="1" t="s">
        <v>29</v>
      </c>
      <c r="K534" s="7" t="s">
        <v>29</v>
      </c>
      <c r="L534" s="1" t="s">
        <v>29</v>
      </c>
      <c r="M534" s="7">
        <v>62.200767270767358</v>
      </c>
      <c r="N534" s="1">
        <f t="shared" si="50"/>
        <v>78.553240000000002</v>
      </c>
      <c r="O534" s="1">
        <f t="shared" si="48"/>
        <v>-16.352472729232645</v>
      </c>
      <c r="P534" s="7">
        <v>56.885467308746449</v>
      </c>
      <c r="Q534" s="1">
        <f t="shared" si="51"/>
        <v>67.860199999999992</v>
      </c>
      <c r="R534" s="1">
        <f t="shared" si="49"/>
        <v>-10.974732691253543</v>
      </c>
      <c r="S534" s="1">
        <v>2</v>
      </c>
      <c r="V534" s="5">
        <v>124.66666666666667</v>
      </c>
      <c r="Y534" s="2">
        <v>1.05</v>
      </c>
      <c r="AB534" s="8">
        <v>19.866666666666667</v>
      </c>
      <c r="AC534" s="8"/>
      <c r="AD534" s="8"/>
      <c r="AE534">
        <v>2.12</v>
      </c>
    </row>
    <row r="535" spans="1:31" x14ac:dyDescent="0.2">
      <c r="A535">
        <v>47</v>
      </c>
      <c r="B535">
        <v>6</v>
      </c>
      <c r="C535" s="1">
        <v>47.06</v>
      </c>
      <c r="D535" s="1" t="s">
        <v>315</v>
      </c>
      <c r="E535" s="9" t="s">
        <v>9</v>
      </c>
      <c r="F535" s="9">
        <v>1</v>
      </c>
      <c r="G535" s="3">
        <v>10</v>
      </c>
      <c r="H535" s="3">
        <v>114</v>
      </c>
      <c r="I535" s="3">
        <v>122</v>
      </c>
      <c r="J535" s="1" t="s">
        <v>29</v>
      </c>
      <c r="K535" s="7" t="s">
        <v>29</v>
      </c>
      <c r="L535" s="1" t="s">
        <v>29</v>
      </c>
      <c r="M535" s="7">
        <v>88.426991942314956</v>
      </c>
      <c r="N535" s="1">
        <f t="shared" si="50"/>
        <v>78.553240000000002</v>
      </c>
      <c r="O535" s="1">
        <f t="shared" si="48"/>
        <v>9.8737519423149536</v>
      </c>
      <c r="P535" s="7">
        <v>71.989180547697501</v>
      </c>
      <c r="Q535" s="1">
        <f t="shared" si="51"/>
        <v>67.860199999999992</v>
      </c>
      <c r="R535" s="1">
        <f t="shared" si="49"/>
        <v>4.128980547697509</v>
      </c>
      <c r="S535" s="1">
        <v>8.6666666666666661</v>
      </c>
      <c r="V535" s="5">
        <v>434.83333333333331</v>
      </c>
      <c r="Y535" s="2">
        <v>1.135</v>
      </c>
      <c r="AB535" s="8">
        <v>2.1333333333333333</v>
      </c>
      <c r="AC535" s="8"/>
      <c r="AD535" s="8"/>
      <c r="AE535">
        <v>2.15</v>
      </c>
    </row>
    <row r="536" spans="1:31" x14ac:dyDescent="0.2">
      <c r="A536">
        <v>47</v>
      </c>
      <c r="B536">
        <v>7</v>
      </c>
      <c r="C536" s="1">
        <v>47.07</v>
      </c>
      <c r="D536" s="1" t="s">
        <v>317</v>
      </c>
      <c r="E536" s="6" t="s">
        <v>88</v>
      </c>
      <c r="F536" s="6">
        <v>2</v>
      </c>
      <c r="G536" s="3">
        <v>13</v>
      </c>
      <c r="H536" s="3">
        <v>85</v>
      </c>
      <c r="I536" s="3">
        <v>85</v>
      </c>
      <c r="J536" s="1" t="s">
        <v>29</v>
      </c>
      <c r="K536" s="7" t="s">
        <v>29</v>
      </c>
      <c r="L536" s="1" t="s">
        <v>29</v>
      </c>
      <c r="M536" s="7">
        <v>61.281492042149196</v>
      </c>
      <c r="N536" s="1">
        <f t="shared" si="50"/>
        <v>78.553240000000002</v>
      </c>
      <c r="O536" s="1">
        <f t="shared" si="48"/>
        <v>-17.271747957850806</v>
      </c>
      <c r="P536" s="7">
        <v>63.688373452006971</v>
      </c>
      <c r="Q536" s="1">
        <f t="shared" si="51"/>
        <v>67.860199999999992</v>
      </c>
      <c r="R536" s="1">
        <f t="shared" si="49"/>
        <v>-4.171826547993021</v>
      </c>
      <c r="S536" s="1">
        <v>2</v>
      </c>
      <c r="V536" s="5">
        <v>219.83333333333334</v>
      </c>
      <c r="Y536" s="2">
        <v>0.84</v>
      </c>
      <c r="AB536" s="8">
        <v>26.833333333333332</v>
      </c>
      <c r="AC536" s="8"/>
      <c r="AD536" s="8"/>
      <c r="AE536">
        <v>2</v>
      </c>
    </row>
    <row r="537" spans="1:31" x14ac:dyDescent="0.2">
      <c r="A537">
        <v>47</v>
      </c>
      <c r="B537">
        <v>8</v>
      </c>
      <c r="C537" s="1">
        <v>47.08</v>
      </c>
      <c r="D537" s="1" t="s">
        <v>317</v>
      </c>
      <c r="E537" s="6" t="s">
        <v>94</v>
      </c>
      <c r="F537" s="6">
        <v>2</v>
      </c>
      <c r="G537" s="3">
        <v>12</v>
      </c>
      <c r="H537" s="3">
        <v>80</v>
      </c>
      <c r="I537" s="3">
        <v>80</v>
      </c>
      <c r="J537" s="1" t="s">
        <v>29</v>
      </c>
      <c r="K537" s="7" t="s">
        <v>29</v>
      </c>
      <c r="L537" s="1" t="s">
        <v>29</v>
      </c>
      <c r="M537" s="7">
        <v>75.204284833970718</v>
      </c>
      <c r="N537" s="1">
        <f t="shared" si="50"/>
        <v>78.553240000000002</v>
      </c>
      <c r="O537" s="1">
        <f t="shared" si="48"/>
        <v>-3.3489551660292847</v>
      </c>
      <c r="P537" s="7">
        <v>63.634144050799108</v>
      </c>
      <c r="Q537" s="1">
        <f t="shared" si="51"/>
        <v>67.860199999999992</v>
      </c>
      <c r="R537" s="1">
        <f t="shared" si="49"/>
        <v>-4.2260559492008838</v>
      </c>
      <c r="S537" s="1">
        <f>17/3</f>
        <v>5.666666666666667</v>
      </c>
      <c r="V537" s="5">
        <v>173.66666666666666</v>
      </c>
      <c r="Y537" s="2">
        <v>1.22</v>
      </c>
      <c r="AB537" s="8">
        <v>2.5666666666666664</v>
      </c>
      <c r="AC537" s="8"/>
      <c r="AD537" s="8"/>
      <c r="AE537">
        <v>2.2999999999999998</v>
      </c>
    </row>
    <row r="538" spans="1:31" x14ac:dyDescent="0.2">
      <c r="A538">
        <v>47</v>
      </c>
      <c r="B538">
        <v>9</v>
      </c>
      <c r="C538" s="1">
        <v>47.09</v>
      </c>
      <c r="D538" s="1" t="s">
        <v>317</v>
      </c>
      <c r="E538" s="6" t="s">
        <v>28</v>
      </c>
      <c r="F538" s="6">
        <v>2</v>
      </c>
      <c r="G538" s="3">
        <v>14</v>
      </c>
      <c r="H538" s="3">
        <v>80</v>
      </c>
      <c r="I538" s="3">
        <v>85</v>
      </c>
      <c r="J538" s="1" t="s">
        <v>29</v>
      </c>
      <c r="K538" s="7" t="s">
        <v>29</v>
      </c>
      <c r="L538" s="1" t="s">
        <v>29</v>
      </c>
      <c r="M538" s="7">
        <v>78.565227402404929</v>
      </c>
      <c r="N538" s="1">
        <f t="shared" si="50"/>
        <v>78.553240000000002</v>
      </c>
      <c r="O538" s="1">
        <f t="shared" si="48"/>
        <v>1.1987402404926684E-2</v>
      </c>
      <c r="P538" s="7">
        <v>54.439730715257674</v>
      </c>
      <c r="Q538" s="1">
        <f t="shared" si="51"/>
        <v>67.860199999999992</v>
      </c>
      <c r="R538" s="1">
        <f t="shared" si="49"/>
        <v>-13.420469284742317</v>
      </c>
      <c r="S538" s="1">
        <v>2</v>
      </c>
      <c r="V538" s="5">
        <v>220.16666666666666</v>
      </c>
      <c r="Y538" s="2">
        <v>0.88</v>
      </c>
      <c r="AB538" s="8">
        <v>11</v>
      </c>
      <c r="AC538" s="8"/>
      <c r="AD538" s="8"/>
      <c r="AE538">
        <v>2.0499999999999998</v>
      </c>
    </row>
    <row r="539" spans="1:31" x14ac:dyDescent="0.2">
      <c r="A539">
        <v>47</v>
      </c>
      <c r="B539">
        <v>10</v>
      </c>
      <c r="C539" s="1">
        <v>47.1</v>
      </c>
      <c r="D539" s="1" t="s">
        <v>315</v>
      </c>
      <c r="E539" s="9" t="s">
        <v>9</v>
      </c>
      <c r="F539" s="6">
        <v>2</v>
      </c>
      <c r="G539" s="3">
        <v>11</v>
      </c>
      <c r="H539" s="3">
        <v>122</v>
      </c>
      <c r="I539" s="3">
        <v>122</v>
      </c>
      <c r="J539" s="1" t="s">
        <v>29</v>
      </c>
      <c r="K539" s="7" t="s">
        <v>29</v>
      </c>
      <c r="L539" s="1" t="s">
        <v>29</v>
      </c>
      <c r="M539" s="7">
        <v>62.17834525255298</v>
      </c>
      <c r="N539" s="1">
        <f t="shared" si="50"/>
        <v>78.553240000000002</v>
      </c>
      <c r="O539" s="1">
        <f t="shared" si="48"/>
        <v>-16.374894747447023</v>
      </c>
      <c r="P539" s="7">
        <v>79.826014066123847</v>
      </c>
      <c r="Q539" s="1">
        <f t="shared" si="51"/>
        <v>67.860199999999992</v>
      </c>
      <c r="R539" s="1">
        <f t="shared" si="49"/>
        <v>11.965814066123855</v>
      </c>
      <c r="S539" s="1">
        <v>6.666666666666667</v>
      </c>
      <c r="V539" s="5">
        <v>458.66666666666669</v>
      </c>
      <c r="Y539" s="2">
        <v>0.83499999999999996</v>
      </c>
      <c r="AB539" s="8">
        <v>9</v>
      </c>
      <c r="AC539" s="8"/>
      <c r="AD539" s="8"/>
      <c r="AE539">
        <v>1.72</v>
      </c>
    </row>
    <row r="540" spans="1:31" x14ac:dyDescent="0.2">
      <c r="A540">
        <v>47</v>
      </c>
      <c r="B540">
        <v>11</v>
      </c>
      <c r="C540" s="1">
        <v>47.11</v>
      </c>
      <c r="D540" s="1" t="s">
        <v>317</v>
      </c>
      <c r="E540" s="6" t="s">
        <v>106</v>
      </c>
      <c r="F540" s="6">
        <v>2</v>
      </c>
      <c r="G540" s="3">
        <v>10</v>
      </c>
      <c r="H540" s="3">
        <v>85</v>
      </c>
      <c r="I540" s="3">
        <v>92</v>
      </c>
      <c r="J540" s="1" t="s">
        <v>29</v>
      </c>
      <c r="K540" s="7" t="s">
        <v>29</v>
      </c>
      <c r="L540" s="1" t="s">
        <v>29</v>
      </c>
      <c r="M540" s="7">
        <v>126.040411359871</v>
      </c>
      <c r="N540" s="1">
        <f t="shared" si="50"/>
        <v>78.553240000000002</v>
      </c>
      <c r="O540" s="1">
        <f t="shared" si="48"/>
        <v>47.487171359870999</v>
      </c>
      <c r="P540" s="7">
        <v>87.368110328275563</v>
      </c>
      <c r="Q540" s="1">
        <f t="shared" si="51"/>
        <v>67.860199999999992</v>
      </c>
      <c r="R540" s="1">
        <f t="shared" si="49"/>
        <v>19.507910328275571</v>
      </c>
      <c r="S540" s="1">
        <v>2.3333333333333335</v>
      </c>
      <c r="V540" s="5">
        <v>266.83333333333331</v>
      </c>
      <c r="Y540" s="2">
        <v>0.67</v>
      </c>
      <c r="AB540" s="8">
        <v>23.2</v>
      </c>
      <c r="AC540" s="8"/>
      <c r="AD540" s="8"/>
      <c r="AE540">
        <v>1.89</v>
      </c>
    </row>
    <row r="541" spans="1:31" s="16" customFormat="1" x14ac:dyDescent="0.2">
      <c r="A541" s="16">
        <v>47</v>
      </c>
      <c r="B541" s="16">
        <v>12</v>
      </c>
      <c r="C541" s="17">
        <v>47.12</v>
      </c>
      <c r="D541" s="17" t="s">
        <v>311</v>
      </c>
      <c r="E541" s="18" t="s">
        <v>107</v>
      </c>
      <c r="F541" s="18">
        <v>2</v>
      </c>
      <c r="G541" s="19">
        <v>10</v>
      </c>
      <c r="H541" s="19">
        <v>73</v>
      </c>
      <c r="I541" s="19">
        <v>73</v>
      </c>
      <c r="J541" s="17" t="s">
        <v>29</v>
      </c>
      <c r="K541" s="20" t="s">
        <v>29</v>
      </c>
      <c r="L541" s="17" t="s">
        <v>29</v>
      </c>
      <c r="M541" s="20" t="s">
        <v>29</v>
      </c>
      <c r="N541" s="1">
        <f t="shared" si="50"/>
        <v>78.553240000000002</v>
      </c>
      <c r="O541" s="7" t="s">
        <v>29</v>
      </c>
      <c r="P541" s="20" t="s">
        <v>29</v>
      </c>
      <c r="Q541" s="1">
        <f t="shared" si="51"/>
        <v>67.860199999999992</v>
      </c>
      <c r="R541" s="7" t="s">
        <v>29</v>
      </c>
      <c r="S541" s="17">
        <v>0</v>
      </c>
      <c r="T541" s="17"/>
      <c r="U541" s="17"/>
      <c r="V541" s="21">
        <v>143</v>
      </c>
      <c r="W541" s="17"/>
      <c r="X541" s="17"/>
      <c r="Y541" s="22">
        <v>0.91</v>
      </c>
      <c r="Z541" s="22"/>
      <c r="AA541" s="22"/>
      <c r="AB541" s="23">
        <v>13.233333333333334</v>
      </c>
      <c r="AC541" s="23"/>
      <c r="AD541" s="23"/>
      <c r="AE541" s="16">
        <v>2.0499999999999998</v>
      </c>
    </row>
    <row r="542" spans="1:31" x14ac:dyDescent="0.2">
      <c r="A542">
        <v>48</v>
      </c>
      <c r="B542">
        <v>1</v>
      </c>
      <c r="C542" s="1">
        <v>48.01</v>
      </c>
      <c r="D542" s="1" t="s">
        <v>319</v>
      </c>
      <c r="E542" s="6" t="s">
        <v>282</v>
      </c>
      <c r="F542" s="6">
        <v>1</v>
      </c>
      <c r="G542" s="3">
        <v>12</v>
      </c>
      <c r="H542" s="3">
        <v>92</v>
      </c>
      <c r="I542" s="3">
        <v>92</v>
      </c>
      <c r="J542" s="1" t="s">
        <v>29</v>
      </c>
      <c r="K542" s="7" t="s">
        <v>29</v>
      </c>
      <c r="L542" s="1" t="s">
        <v>29</v>
      </c>
      <c r="M542" s="7">
        <v>110.10083573025074</v>
      </c>
      <c r="N542" s="1">
        <f t="shared" si="50"/>
        <v>77.751500000000007</v>
      </c>
      <c r="O542" s="1">
        <f t="shared" si="48"/>
        <v>32.349335730250729</v>
      </c>
      <c r="P542" s="7">
        <v>91.651730789022778</v>
      </c>
      <c r="Q542" s="1">
        <f t="shared" si="51"/>
        <v>67.024599999999992</v>
      </c>
      <c r="R542" s="1">
        <f t="shared" si="49"/>
        <v>24.627130789022786</v>
      </c>
      <c r="S542" s="1">
        <v>3.6666666666666665</v>
      </c>
      <c r="V542" s="5">
        <v>218</v>
      </c>
      <c r="Y542" s="2">
        <v>1.38</v>
      </c>
      <c r="AB542" s="8">
        <v>0.39999999999999974</v>
      </c>
      <c r="AC542" s="8"/>
      <c r="AD542" s="8"/>
      <c r="AE542">
        <v>2.35</v>
      </c>
    </row>
    <row r="543" spans="1:31" x14ac:dyDescent="0.2">
      <c r="A543">
        <v>48</v>
      </c>
      <c r="B543">
        <v>2</v>
      </c>
      <c r="C543" s="1">
        <v>48.02</v>
      </c>
      <c r="D543" s="1" t="s">
        <v>319</v>
      </c>
      <c r="E543" s="6" t="s">
        <v>295</v>
      </c>
      <c r="F543" s="6">
        <v>1</v>
      </c>
      <c r="G543" s="3">
        <v>13</v>
      </c>
      <c r="H543" s="3">
        <v>80</v>
      </c>
      <c r="I543" s="3">
        <v>80</v>
      </c>
      <c r="J543" s="1" t="s">
        <v>29</v>
      </c>
      <c r="K543" s="7" t="s">
        <v>29</v>
      </c>
      <c r="L543" s="1" t="s">
        <v>29</v>
      </c>
      <c r="M543" s="7">
        <v>93.516301480389799</v>
      </c>
      <c r="N543" s="1">
        <f t="shared" si="50"/>
        <v>77.751500000000007</v>
      </c>
      <c r="O543" s="1">
        <f t="shared" si="48"/>
        <v>15.764801480389792</v>
      </c>
      <c r="P543" s="7">
        <v>73.277348916631155</v>
      </c>
      <c r="Q543" s="1">
        <f t="shared" si="51"/>
        <v>67.024599999999992</v>
      </c>
      <c r="R543" s="1">
        <f t="shared" si="49"/>
        <v>6.2527489166311625</v>
      </c>
      <c r="S543" s="1">
        <f>7/3</f>
        <v>2.3333333333333335</v>
      </c>
      <c r="V543" s="5">
        <v>219.16666666666666</v>
      </c>
      <c r="Y543" s="2">
        <v>1.21</v>
      </c>
      <c r="AB543" s="8">
        <v>89.13333333333334</v>
      </c>
      <c r="AC543" s="8"/>
      <c r="AD543" s="8"/>
      <c r="AE543">
        <v>1.97</v>
      </c>
    </row>
    <row r="544" spans="1:31" x14ac:dyDescent="0.2">
      <c r="A544">
        <v>48</v>
      </c>
      <c r="B544">
        <v>3</v>
      </c>
      <c r="C544" s="1">
        <v>48.03</v>
      </c>
      <c r="D544" s="1" t="s">
        <v>319</v>
      </c>
      <c r="E544" s="6" t="s">
        <v>292</v>
      </c>
      <c r="F544" s="6">
        <v>1</v>
      </c>
      <c r="G544" s="3">
        <v>12</v>
      </c>
      <c r="H544" s="3">
        <v>85</v>
      </c>
      <c r="I544" s="3">
        <v>92</v>
      </c>
      <c r="J544" s="1" t="s">
        <v>29</v>
      </c>
      <c r="K544" s="7" t="s">
        <v>29</v>
      </c>
      <c r="L544" s="1" t="s">
        <v>29</v>
      </c>
      <c r="M544" s="7">
        <v>80.140098997555555</v>
      </c>
      <c r="N544" s="1">
        <f t="shared" si="50"/>
        <v>77.751500000000007</v>
      </c>
      <c r="O544" s="1">
        <f t="shared" si="48"/>
        <v>2.3885989975555475</v>
      </c>
      <c r="P544" s="7">
        <v>67.015609305311855</v>
      </c>
      <c r="Q544" s="1">
        <f t="shared" si="51"/>
        <v>67.024599999999992</v>
      </c>
      <c r="R544" s="1">
        <f t="shared" si="49"/>
        <v>-8.9906946881370686E-3</v>
      </c>
      <c r="S544" s="1">
        <v>2</v>
      </c>
      <c r="V544" s="5">
        <v>181.33333333333334</v>
      </c>
      <c r="Y544" s="2">
        <v>1.1200000000000001</v>
      </c>
      <c r="AB544" s="8">
        <v>6.166666666666667</v>
      </c>
      <c r="AC544" s="8"/>
      <c r="AD544" s="8"/>
      <c r="AE544">
        <v>2.35</v>
      </c>
    </row>
    <row r="545" spans="1:31" x14ac:dyDescent="0.2">
      <c r="A545">
        <v>48</v>
      </c>
      <c r="B545">
        <v>4</v>
      </c>
      <c r="C545" s="1">
        <v>48.04</v>
      </c>
      <c r="D545" s="1" t="s">
        <v>319</v>
      </c>
      <c r="E545" s="6" t="s">
        <v>48</v>
      </c>
      <c r="F545" s="6">
        <v>1</v>
      </c>
      <c r="G545" s="3">
        <v>9</v>
      </c>
      <c r="H545" s="3">
        <v>80</v>
      </c>
      <c r="I545" s="3">
        <v>85</v>
      </c>
      <c r="J545" s="1" t="s">
        <v>29</v>
      </c>
      <c r="K545" s="7" t="s">
        <v>29</v>
      </c>
      <c r="L545" s="1" t="s">
        <v>29</v>
      </c>
      <c r="M545" s="7">
        <v>124.57831618261952</v>
      </c>
      <c r="N545" s="1">
        <f t="shared" si="50"/>
        <v>77.751500000000007</v>
      </c>
      <c r="O545" s="1">
        <f t="shared" si="48"/>
        <v>46.82681618261951</v>
      </c>
      <c r="P545" s="7">
        <v>56.497976151165481</v>
      </c>
      <c r="Q545" s="1">
        <f t="shared" si="51"/>
        <v>67.024599999999992</v>
      </c>
      <c r="R545" s="1">
        <f t="shared" si="49"/>
        <v>-10.526623848834511</v>
      </c>
      <c r="S545" s="1">
        <v>2.3333333333333335</v>
      </c>
      <c r="V545" s="5">
        <v>254.66666666666666</v>
      </c>
      <c r="Y545" s="2">
        <v>1.03</v>
      </c>
      <c r="AB545" s="8">
        <v>114.5</v>
      </c>
      <c r="AC545" s="8"/>
      <c r="AD545" s="8"/>
      <c r="AE545">
        <v>2.1399999999999997</v>
      </c>
    </row>
    <row r="546" spans="1:31" x14ac:dyDescent="0.2">
      <c r="A546">
        <v>48</v>
      </c>
      <c r="B546">
        <v>5</v>
      </c>
      <c r="C546" s="1">
        <v>48.05</v>
      </c>
      <c r="D546" s="1" t="s">
        <v>319</v>
      </c>
      <c r="E546" s="6" t="s">
        <v>297</v>
      </c>
      <c r="F546" s="6">
        <v>1</v>
      </c>
      <c r="G546" s="3">
        <v>9</v>
      </c>
      <c r="H546" s="3">
        <v>85</v>
      </c>
      <c r="I546" s="3">
        <v>92</v>
      </c>
      <c r="J546" s="1" t="s">
        <v>29</v>
      </c>
      <c r="K546" s="7" t="s">
        <v>29</v>
      </c>
      <c r="L546" s="1" t="s">
        <v>29</v>
      </c>
      <c r="M546" s="7">
        <v>105.89539202908857</v>
      </c>
      <c r="N546" s="1">
        <f t="shared" si="50"/>
        <v>77.751500000000007</v>
      </c>
      <c r="O546" s="1">
        <f t="shared" si="48"/>
        <v>28.143892029088562</v>
      </c>
      <c r="P546" s="7">
        <v>92.756162834044645</v>
      </c>
      <c r="Q546" s="1">
        <f t="shared" si="51"/>
        <v>67.024599999999992</v>
      </c>
      <c r="R546" s="1">
        <f t="shared" si="49"/>
        <v>25.731562834044652</v>
      </c>
      <c r="S546" s="1">
        <v>3</v>
      </c>
      <c r="V546" s="5">
        <v>376</v>
      </c>
      <c r="Y546" s="2">
        <v>1.0900000000000001</v>
      </c>
      <c r="AB546" s="8">
        <v>26.099999999999998</v>
      </c>
      <c r="AC546" s="8"/>
      <c r="AD546" s="8"/>
      <c r="AE546">
        <v>1.88</v>
      </c>
    </row>
    <row r="547" spans="1:31" x14ac:dyDescent="0.2">
      <c r="A547">
        <v>48</v>
      </c>
      <c r="B547">
        <v>6</v>
      </c>
      <c r="C547" s="1">
        <v>48.06</v>
      </c>
      <c r="D547" s="1" t="s">
        <v>319</v>
      </c>
      <c r="E547" s="6" t="s">
        <v>296</v>
      </c>
      <c r="F547" s="9">
        <v>1</v>
      </c>
      <c r="G547" s="3">
        <v>11</v>
      </c>
      <c r="H547" s="3">
        <v>85</v>
      </c>
      <c r="I547" s="3">
        <v>85</v>
      </c>
      <c r="J547" s="1" t="s">
        <v>29</v>
      </c>
      <c r="K547" s="7" t="s">
        <v>29</v>
      </c>
      <c r="L547" s="1" t="s">
        <v>29</v>
      </c>
      <c r="M547" s="7">
        <v>98.649072724490125</v>
      </c>
      <c r="N547" s="1">
        <f t="shared" si="50"/>
        <v>77.751500000000007</v>
      </c>
      <c r="O547" s="1">
        <f t="shared" si="48"/>
        <v>20.897572724490118</v>
      </c>
      <c r="P547" s="7">
        <v>80.854732321258354</v>
      </c>
      <c r="Q547" s="1">
        <f t="shared" si="51"/>
        <v>67.024599999999992</v>
      </c>
      <c r="R547" s="1">
        <f t="shared" si="49"/>
        <v>13.830132321258361</v>
      </c>
      <c r="S547" s="1">
        <v>2.6666666666666665</v>
      </c>
      <c r="V547" s="5">
        <v>206.66666666666666</v>
      </c>
      <c r="Y547" s="2">
        <v>1.44</v>
      </c>
      <c r="AB547" s="8">
        <v>0.23333333333333309</v>
      </c>
      <c r="AC547" s="8"/>
      <c r="AD547" s="8"/>
      <c r="AE547" t="s">
        <v>29</v>
      </c>
    </row>
    <row r="548" spans="1:31" x14ac:dyDescent="0.2">
      <c r="A548">
        <v>48</v>
      </c>
      <c r="B548">
        <v>7</v>
      </c>
      <c r="C548" s="1">
        <v>48.07</v>
      </c>
      <c r="D548" s="1" t="s">
        <v>317</v>
      </c>
      <c r="E548" s="6" t="s">
        <v>115</v>
      </c>
      <c r="F548" s="6">
        <v>2</v>
      </c>
      <c r="G548" s="3">
        <v>10</v>
      </c>
      <c r="H548" s="3">
        <v>80</v>
      </c>
      <c r="I548" s="3">
        <v>80</v>
      </c>
      <c r="J548" s="1" t="s">
        <v>29</v>
      </c>
      <c r="K548" s="7" t="s">
        <v>29</v>
      </c>
      <c r="L548" s="1" t="s">
        <v>29</v>
      </c>
      <c r="M548" s="7">
        <v>86.080687869273888</v>
      </c>
      <c r="N548" s="1">
        <f t="shared" si="50"/>
        <v>77.751500000000007</v>
      </c>
      <c r="O548" s="1">
        <f t="shared" si="48"/>
        <v>8.3291878692738806</v>
      </c>
      <c r="P548" s="7">
        <v>77.598605287163835</v>
      </c>
      <c r="Q548" s="1">
        <f t="shared" si="51"/>
        <v>67.024599999999992</v>
      </c>
      <c r="R548" s="1">
        <f t="shared" si="49"/>
        <v>10.574005287163843</v>
      </c>
      <c r="S548" s="1">
        <f>14/3</f>
        <v>4.666666666666667</v>
      </c>
      <c r="V548" s="5">
        <v>332</v>
      </c>
      <c r="Y548" s="2">
        <v>0.95</v>
      </c>
      <c r="AB548" s="8">
        <v>33.966666666666661</v>
      </c>
      <c r="AC548" s="8"/>
      <c r="AD548" s="8"/>
      <c r="AE548">
        <v>2.12</v>
      </c>
    </row>
    <row r="549" spans="1:31" x14ac:dyDescent="0.2">
      <c r="A549">
        <v>48</v>
      </c>
      <c r="B549">
        <v>8</v>
      </c>
      <c r="C549" s="1">
        <v>48.08</v>
      </c>
      <c r="D549" s="1" t="s">
        <v>317</v>
      </c>
      <c r="E549" s="6" t="s">
        <v>95</v>
      </c>
      <c r="F549" s="6">
        <v>2</v>
      </c>
      <c r="G549" s="3">
        <v>12</v>
      </c>
      <c r="H549" s="3">
        <v>80</v>
      </c>
      <c r="I549" s="3">
        <v>80</v>
      </c>
      <c r="J549" s="1" t="s">
        <v>29</v>
      </c>
      <c r="K549" s="7" t="s">
        <v>29</v>
      </c>
      <c r="L549" s="1" t="s">
        <v>29</v>
      </c>
      <c r="M549" s="7">
        <v>55.948182895943511</v>
      </c>
      <c r="N549" s="1">
        <f t="shared" si="50"/>
        <v>77.751500000000007</v>
      </c>
      <c r="O549" s="1">
        <f t="shared" si="48"/>
        <v>-21.803317104056497</v>
      </c>
      <c r="P549" s="7">
        <v>56.084011573349891</v>
      </c>
      <c r="Q549" s="1">
        <f t="shared" si="51"/>
        <v>67.024599999999992</v>
      </c>
      <c r="R549" s="1">
        <f t="shared" si="49"/>
        <v>-10.940588426650102</v>
      </c>
      <c r="S549" s="1">
        <f>6/3</f>
        <v>2</v>
      </c>
      <c r="V549" s="5">
        <v>256.33333333333331</v>
      </c>
      <c r="Y549" s="2">
        <v>0.87</v>
      </c>
      <c r="AB549" s="8">
        <v>40.1</v>
      </c>
      <c r="AC549" s="8"/>
      <c r="AD549" s="8"/>
      <c r="AE549">
        <v>1.96</v>
      </c>
    </row>
    <row r="550" spans="1:31" x14ac:dyDescent="0.2">
      <c r="A550">
        <v>48</v>
      </c>
      <c r="B550">
        <v>9</v>
      </c>
      <c r="C550" s="1">
        <v>48.09</v>
      </c>
      <c r="D550" s="1" t="s">
        <v>317</v>
      </c>
      <c r="E550" s="6" t="s">
        <v>127</v>
      </c>
      <c r="F550" s="6">
        <v>2</v>
      </c>
      <c r="G550" s="3">
        <v>1</v>
      </c>
      <c r="H550" s="7" t="s">
        <v>29</v>
      </c>
      <c r="I550" s="7" t="s">
        <v>29</v>
      </c>
      <c r="J550" s="1" t="s">
        <v>29</v>
      </c>
      <c r="K550" s="7" t="s">
        <v>29</v>
      </c>
      <c r="L550" s="1" t="s">
        <v>29</v>
      </c>
      <c r="M550" s="7" t="s">
        <v>29</v>
      </c>
      <c r="N550" s="1">
        <f t="shared" si="50"/>
        <v>77.751500000000007</v>
      </c>
      <c r="O550" s="7" t="s">
        <v>29</v>
      </c>
      <c r="P550" s="7" t="s">
        <v>29</v>
      </c>
      <c r="Q550" s="1">
        <f t="shared" si="51"/>
        <v>67.024599999999992</v>
      </c>
      <c r="R550" s="7" t="s">
        <v>29</v>
      </c>
      <c r="S550" s="1" t="s">
        <v>29</v>
      </c>
      <c r="V550" s="7" t="s">
        <v>29</v>
      </c>
      <c r="Y550" s="2" t="s">
        <v>29</v>
      </c>
      <c r="AB550" s="8" t="s">
        <v>29</v>
      </c>
      <c r="AC550" s="8"/>
      <c r="AD550" s="8"/>
      <c r="AE550" s="8" t="s">
        <v>29</v>
      </c>
    </row>
    <row r="551" spans="1:31" x14ac:dyDescent="0.2">
      <c r="A551">
        <v>48</v>
      </c>
      <c r="B551">
        <v>10</v>
      </c>
      <c r="C551" s="1">
        <v>48.1</v>
      </c>
      <c r="D551" s="1" t="s">
        <v>317</v>
      </c>
      <c r="E551" s="6" t="s">
        <v>131</v>
      </c>
      <c r="F551" s="6">
        <v>2</v>
      </c>
      <c r="G551" s="3">
        <v>3</v>
      </c>
      <c r="H551" s="3">
        <v>80</v>
      </c>
      <c r="I551" s="3">
        <v>85</v>
      </c>
      <c r="J551" s="1" t="s">
        <v>29</v>
      </c>
      <c r="K551" s="7" t="s">
        <v>29</v>
      </c>
      <c r="L551" s="1" t="s">
        <v>29</v>
      </c>
      <c r="M551" s="7" t="s">
        <v>29</v>
      </c>
      <c r="N551" s="1">
        <f t="shared" si="50"/>
        <v>77.751500000000007</v>
      </c>
      <c r="O551" s="7" t="s">
        <v>29</v>
      </c>
      <c r="P551" s="7">
        <v>61.163770111259062</v>
      </c>
      <c r="Q551" s="1">
        <f t="shared" si="51"/>
        <v>67.024599999999992</v>
      </c>
      <c r="R551" s="1">
        <f t="shared" si="49"/>
        <v>-5.8608298887409305</v>
      </c>
      <c r="S551" s="1">
        <v>3.6666666666666665</v>
      </c>
      <c r="V551" s="5">
        <v>264.5</v>
      </c>
      <c r="Y551" s="2">
        <v>1.22</v>
      </c>
      <c r="AB551" s="8" t="s">
        <v>29</v>
      </c>
      <c r="AC551" s="8"/>
      <c r="AD551" s="8"/>
      <c r="AE551" s="8" t="s">
        <v>29</v>
      </c>
    </row>
    <row r="552" spans="1:31" s="16" customFormat="1" x14ac:dyDescent="0.2">
      <c r="A552" s="16">
        <v>48</v>
      </c>
      <c r="B552" s="16">
        <v>11</v>
      </c>
      <c r="C552" s="17">
        <v>48.11</v>
      </c>
      <c r="D552" s="17" t="s">
        <v>316</v>
      </c>
      <c r="E552" s="18" t="s">
        <v>11</v>
      </c>
      <c r="F552" s="18">
        <v>2</v>
      </c>
      <c r="G552" s="19">
        <v>11</v>
      </c>
      <c r="H552" s="19">
        <v>58</v>
      </c>
      <c r="I552" s="19">
        <v>65</v>
      </c>
      <c r="J552" s="17" t="s">
        <v>29</v>
      </c>
      <c r="K552" s="20" t="s">
        <v>29</v>
      </c>
      <c r="L552" s="17" t="s">
        <v>29</v>
      </c>
      <c r="M552" s="20" t="s">
        <v>29</v>
      </c>
      <c r="N552" s="1">
        <f t="shared" si="50"/>
        <v>77.751500000000007</v>
      </c>
      <c r="O552" s="7" t="s">
        <v>29</v>
      </c>
      <c r="P552" s="20" t="s">
        <v>29</v>
      </c>
      <c r="Q552" s="1">
        <f t="shared" si="51"/>
        <v>67.024599999999992</v>
      </c>
      <c r="R552" s="7" t="s">
        <v>29</v>
      </c>
      <c r="S552" s="17">
        <v>0.33333333333333331</v>
      </c>
      <c r="T552" s="17"/>
      <c r="U552" s="17"/>
      <c r="V552" s="21">
        <v>206.16666666666666</v>
      </c>
      <c r="W552" s="17"/>
      <c r="X552" s="17"/>
      <c r="Y552" s="22" t="s">
        <v>29</v>
      </c>
      <c r="Z552" s="22"/>
      <c r="AA552" s="22"/>
      <c r="AB552" s="23">
        <v>206.76666666666668</v>
      </c>
      <c r="AC552" s="23"/>
      <c r="AD552" s="23"/>
      <c r="AE552" s="16">
        <v>1.77</v>
      </c>
    </row>
    <row r="553" spans="1:31" x14ac:dyDescent="0.2">
      <c r="A553">
        <v>48</v>
      </c>
      <c r="B553">
        <v>12</v>
      </c>
      <c r="C553" s="1">
        <v>48.12</v>
      </c>
      <c r="D553" s="1" t="s">
        <v>317</v>
      </c>
      <c r="E553" s="6" t="s">
        <v>141</v>
      </c>
      <c r="F553" s="6">
        <v>2</v>
      </c>
      <c r="G553" s="3">
        <v>7</v>
      </c>
      <c r="H553" s="3">
        <v>80</v>
      </c>
      <c r="I553" s="3">
        <v>80</v>
      </c>
      <c r="J553" s="1" t="s">
        <v>29</v>
      </c>
      <c r="K553" s="7" t="s">
        <v>29</v>
      </c>
      <c r="L553" s="1" t="s">
        <v>29</v>
      </c>
      <c r="M553" s="7">
        <v>86.627092784297432</v>
      </c>
      <c r="N553" s="1">
        <f t="shared" si="50"/>
        <v>77.751500000000007</v>
      </c>
      <c r="O553" s="1">
        <f t="shared" si="48"/>
        <v>8.8755927842974245</v>
      </c>
      <c r="P553" s="7">
        <v>91.482614151739668</v>
      </c>
      <c r="Q553" s="1">
        <f t="shared" si="51"/>
        <v>67.024599999999992</v>
      </c>
      <c r="R553" s="1">
        <f t="shared" si="49"/>
        <v>24.458014151739675</v>
      </c>
      <c r="S553" s="1">
        <f>6/3</f>
        <v>2</v>
      </c>
      <c r="V553" s="5">
        <v>199.16666666666666</v>
      </c>
      <c r="Y553" s="2">
        <v>0.94</v>
      </c>
      <c r="AB553" s="8">
        <v>2.5999999999999996</v>
      </c>
      <c r="AC553" s="8"/>
      <c r="AD553" s="8"/>
      <c r="AE553">
        <v>1.92</v>
      </c>
    </row>
    <row r="554" spans="1:31" x14ac:dyDescent="0.2">
      <c r="A554">
        <v>49</v>
      </c>
      <c r="B554">
        <v>1</v>
      </c>
      <c r="C554" s="1">
        <v>49.01</v>
      </c>
      <c r="D554" s="1" t="s">
        <v>319</v>
      </c>
      <c r="E554" s="6" t="s">
        <v>193</v>
      </c>
      <c r="F554" s="6">
        <v>1</v>
      </c>
      <c r="G554" s="3">
        <v>12</v>
      </c>
      <c r="H554" s="3">
        <v>80</v>
      </c>
      <c r="I554" s="3">
        <v>80</v>
      </c>
      <c r="J554" s="1" t="s">
        <v>29</v>
      </c>
      <c r="K554" s="7" t="s">
        <v>29</v>
      </c>
      <c r="L554" s="1" t="s">
        <v>29</v>
      </c>
      <c r="M554" s="7">
        <v>90.58093887583432</v>
      </c>
      <c r="N554" s="1">
        <f t="shared" si="50"/>
        <v>76.949759999999998</v>
      </c>
      <c r="O554" s="1">
        <f t="shared" si="48"/>
        <v>13.631178875834323</v>
      </c>
      <c r="P554" s="7">
        <v>89.779522678943593</v>
      </c>
      <c r="Q554" s="1">
        <f t="shared" si="51"/>
        <v>66.188999999999993</v>
      </c>
      <c r="R554" s="1">
        <f t="shared" si="49"/>
        <v>23.5905226789436</v>
      </c>
      <c r="S554" s="1">
        <f>6/3</f>
        <v>2</v>
      </c>
      <c r="V554" s="5">
        <v>201.33333333333334</v>
      </c>
      <c r="Y554" s="2">
        <v>1.27</v>
      </c>
      <c r="AB554" s="8">
        <v>57.699999999999996</v>
      </c>
      <c r="AC554" s="8"/>
      <c r="AD554" s="8"/>
      <c r="AE554">
        <v>1.92</v>
      </c>
    </row>
    <row r="555" spans="1:31" x14ac:dyDescent="0.2">
      <c r="A555">
        <v>49</v>
      </c>
      <c r="B555">
        <v>2</v>
      </c>
      <c r="C555" s="1">
        <v>49.02</v>
      </c>
      <c r="D555" s="1" t="s">
        <v>320</v>
      </c>
      <c r="E555" s="6" t="s">
        <v>7</v>
      </c>
      <c r="F555" s="6">
        <v>1</v>
      </c>
      <c r="G555" s="3">
        <v>8</v>
      </c>
      <c r="H555" s="3">
        <v>92</v>
      </c>
      <c r="I555" s="3">
        <v>100</v>
      </c>
      <c r="J555" s="1" t="s">
        <v>29</v>
      </c>
      <c r="K555" s="7" t="s">
        <v>29</v>
      </c>
      <c r="L555" s="1" t="s">
        <v>29</v>
      </c>
      <c r="M555" s="7">
        <v>96.783159992802553</v>
      </c>
      <c r="N555" s="1">
        <f t="shared" si="50"/>
        <v>76.949759999999998</v>
      </c>
      <c r="O555" s="1">
        <f t="shared" si="48"/>
        <v>19.833399992802555</v>
      </c>
      <c r="P555" s="7">
        <v>82.281667452230863</v>
      </c>
      <c r="Q555" s="1">
        <f t="shared" si="51"/>
        <v>66.188999999999993</v>
      </c>
      <c r="R555" s="1">
        <f t="shared" si="49"/>
        <v>16.09266745223087</v>
      </c>
      <c r="S555" s="1">
        <v>3.6666666666666665</v>
      </c>
      <c r="V555" s="5">
        <v>248.83333333333334</v>
      </c>
      <c r="Y555" s="2">
        <v>1.36</v>
      </c>
      <c r="AB555" s="8">
        <v>9.3333333333333339</v>
      </c>
      <c r="AC555" s="8"/>
      <c r="AD555" s="8"/>
      <c r="AE555">
        <v>2.72</v>
      </c>
    </row>
    <row r="556" spans="1:31" x14ac:dyDescent="0.2">
      <c r="A556">
        <v>49</v>
      </c>
      <c r="B556">
        <v>3</v>
      </c>
      <c r="C556" s="1">
        <v>49.03</v>
      </c>
      <c r="D556" s="1" t="s">
        <v>320</v>
      </c>
      <c r="E556" s="6" t="s">
        <v>15</v>
      </c>
      <c r="F556" s="6">
        <v>1</v>
      </c>
      <c r="G556" s="3">
        <v>2</v>
      </c>
      <c r="H556" s="3">
        <v>100</v>
      </c>
      <c r="I556" s="3">
        <v>107</v>
      </c>
      <c r="J556" s="1" t="s">
        <v>29</v>
      </c>
      <c r="K556" s="7" t="s">
        <v>29</v>
      </c>
      <c r="L556" s="1" t="s">
        <v>29</v>
      </c>
      <c r="M556" s="7" t="s">
        <v>29</v>
      </c>
      <c r="N556" s="1">
        <f t="shared" si="50"/>
        <v>76.949759999999998</v>
      </c>
      <c r="O556" s="7" t="s">
        <v>29</v>
      </c>
      <c r="P556" s="7">
        <v>130.98699210012754</v>
      </c>
      <c r="Q556" s="1">
        <f t="shared" si="51"/>
        <v>66.188999999999993</v>
      </c>
      <c r="R556" s="1">
        <f t="shared" si="49"/>
        <v>64.797992100127544</v>
      </c>
      <c r="S556" s="1">
        <v>4</v>
      </c>
      <c r="V556" s="5">
        <v>300</v>
      </c>
      <c r="Y556" s="2">
        <v>1.1599999999999999</v>
      </c>
      <c r="AB556" s="8" t="s">
        <v>29</v>
      </c>
      <c r="AC556" s="8"/>
      <c r="AD556" s="8"/>
      <c r="AE556" s="8" t="s">
        <v>29</v>
      </c>
    </row>
    <row r="557" spans="1:31" x14ac:dyDescent="0.2">
      <c r="A557">
        <v>49</v>
      </c>
      <c r="B557">
        <v>4</v>
      </c>
      <c r="C557" s="1">
        <v>49.04</v>
      </c>
      <c r="D557" s="1" t="s">
        <v>320</v>
      </c>
      <c r="E557" s="6" t="s">
        <v>23</v>
      </c>
      <c r="F557" s="6">
        <v>1</v>
      </c>
      <c r="G557" s="3">
        <v>12</v>
      </c>
      <c r="H557" s="3">
        <v>80</v>
      </c>
      <c r="I557" s="3">
        <v>85</v>
      </c>
      <c r="J557" s="1" t="s">
        <v>29</v>
      </c>
      <c r="K557" s="7" t="s">
        <v>29</v>
      </c>
      <c r="L557" s="1" t="s">
        <v>29</v>
      </c>
      <c r="M557" s="7">
        <v>109.63312356034135</v>
      </c>
      <c r="N557" s="1">
        <f t="shared" si="50"/>
        <v>76.949759999999998</v>
      </c>
      <c r="O557" s="1">
        <f t="shared" si="48"/>
        <v>32.683363560341348</v>
      </c>
      <c r="P557" s="7">
        <v>83.9133284195876</v>
      </c>
      <c r="Q557" s="1">
        <f t="shared" si="51"/>
        <v>66.188999999999993</v>
      </c>
      <c r="R557" s="1">
        <f t="shared" si="49"/>
        <v>17.724328419587607</v>
      </c>
      <c r="S557" s="1">
        <v>2.6666666666666665</v>
      </c>
      <c r="V557" s="5">
        <v>207.5</v>
      </c>
      <c r="Y557" s="2">
        <v>1.25</v>
      </c>
      <c r="AB557" s="8">
        <v>2.7333333333333329</v>
      </c>
      <c r="AC557" s="8"/>
      <c r="AD557" s="8"/>
      <c r="AE557">
        <v>2.0099999999999998</v>
      </c>
    </row>
    <row r="558" spans="1:31" x14ac:dyDescent="0.2">
      <c r="A558">
        <v>49</v>
      </c>
      <c r="B558">
        <v>5</v>
      </c>
      <c r="C558" s="1">
        <v>49.05</v>
      </c>
      <c r="D558" s="1" t="s">
        <v>320</v>
      </c>
      <c r="E558" s="6" t="s">
        <v>31</v>
      </c>
      <c r="F558" s="6">
        <v>1</v>
      </c>
      <c r="G558" s="3">
        <v>12</v>
      </c>
      <c r="H558" s="3">
        <v>85</v>
      </c>
      <c r="I558" s="3">
        <v>92</v>
      </c>
      <c r="J558" s="1" t="s">
        <v>29</v>
      </c>
      <c r="K558" s="7" t="s">
        <v>29</v>
      </c>
      <c r="L558" s="1" t="s">
        <v>29</v>
      </c>
      <c r="M558" s="7">
        <v>91.988237920951391</v>
      </c>
      <c r="N558" s="1">
        <f t="shared" si="50"/>
        <v>76.949759999999998</v>
      </c>
      <c r="O558" s="1">
        <f t="shared" si="48"/>
        <v>15.038477920951394</v>
      </c>
      <c r="P558" s="7">
        <v>77.564274887371482</v>
      </c>
      <c r="Q558" s="1">
        <f t="shared" si="51"/>
        <v>66.188999999999993</v>
      </c>
      <c r="R558" s="1">
        <f t="shared" si="49"/>
        <v>11.375274887371489</v>
      </c>
      <c r="S558" s="1">
        <v>2</v>
      </c>
      <c r="V558" s="5">
        <v>174</v>
      </c>
      <c r="Y558" s="2">
        <v>1.31</v>
      </c>
      <c r="AB558" s="8" t="s">
        <v>29</v>
      </c>
      <c r="AC558" s="8"/>
      <c r="AD558" s="8"/>
      <c r="AE558" s="8" t="s">
        <v>29</v>
      </c>
    </row>
    <row r="559" spans="1:31" x14ac:dyDescent="0.2">
      <c r="A559">
        <v>49</v>
      </c>
      <c r="B559">
        <v>6</v>
      </c>
      <c r="C559" s="1">
        <v>49.06</v>
      </c>
      <c r="D559" s="1" t="s">
        <v>320</v>
      </c>
      <c r="E559" s="6" t="s">
        <v>37</v>
      </c>
      <c r="F559" s="9">
        <v>1</v>
      </c>
      <c r="G559" s="3">
        <v>9</v>
      </c>
      <c r="H559" s="3">
        <v>80</v>
      </c>
      <c r="I559" s="3">
        <v>80</v>
      </c>
      <c r="J559" s="1" t="s">
        <v>29</v>
      </c>
      <c r="K559" s="7" t="s">
        <v>29</v>
      </c>
      <c r="L559" s="1" t="s">
        <v>29</v>
      </c>
      <c r="M559" s="7">
        <v>89.155740523875778</v>
      </c>
      <c r="N559" s="1">
        <f t="shared" si="50"/>
        <v>76.949759999999998</v>
      </c>
      <c r="O559" s="1">
        <f t="shared" si="48"/>
        <v>12.20598052387578</v>
      </c>
      <c r="P559" s="7">
        <v>84.504032538107666</v>
      </c>
      <c r="Q559" s="1">
        <f t="shared" si="51"/>
        <v>66.188999999999993</v>
      </c>
      <c r="R559" s="1">
        <f t="shared" si="49"/>
        <v>18.315032538107673</v>
      </c>
      <c r="S559" s="1">
        <f>8/3</f>
        <v>2.6666666666666665</v>
      </c>
      <c r="V559" s="5">
        <v>164.33333333333334</v>
      </c>
      <c r="Y559" s="2">
        <v>1.1000000000000001</v>
      </c>
      <c r="AB559" s="8">
        <v>9.2333333333333343</v>
      </c>
      <c r="AC559" s="8"/>
      <c r="AD559" s="8"/>
      <c r="AE559">
        <v>1.9</v>
      </c>
    </row>
    <row r="560" spans="1:31" x14ac:dyDescent="0.2">
      <c r="A560">
        <v>49</v>
      </c>
      <c r="B560">
        <v>7</v>
      </c>
      <c r="C560" s="1">
        <v>49.07</v>
      </c>
      <c r="D560" s="1" t="s">
        <v>317</v>
      </c>
      <c r="E560" s="6" t="s">
        <v>145</v>
      </c>
      <c r="F560" s="6">
        <v>2</v>
      </c>
      <c r="G560" s="3">
        <v>12</v>
      </c>
      <c r="H560" s="3">
        <v>73</v>
      </c>
      <c r="I560" s="3">
        <v>80</v>
      </c>
      <c r="J560" s="1" t="s">
        <v>29</v>
      </c>
      <c r="K560" s="7" t="s">
        <v>29</v>
      </c>
      <c r="L560" s="1" t="s">
        <v>29</v>
      </c>
      <c r="M560" s="7">
        <v>86.655174193773746</v>
      </c>
      <c r="N560" s="1">
        <f t="shared" si="50"/>
        <v>76.949759999999998</v>
      </c>
      <c r="O560" s="1">
        <f t="shared" si="48"/>
        <v>9.7054141937737484</v>
      </c>
      <c r="P560" s="7">
        <v>69.669465947800617</v>
      </c>
      <c r="Q560" s="1">
        <f t="shared" si="51"/>
        <v>66.188999999999993</v>
      </c>
      <c r="R560" s="1">
        <f t="shared" si="49"/>
        <v>3.4804659478006243</v>
      </c>
      <c r="S560" s="1">
        <f>8/3</f>
        <v>2.6666666666666665</v>
      </c>
      <c r="V560" s="5">
        <v>172.16666666666666</v>
      </c>
      <c r="Y560" s="2">
        <v>0.98</v>
      </c>
      <c r="AB560" s="8">
        <v>41.599999999999994</v>
      </c>
      <c r="AC560" s="8"/>
      <c r="AD560" s="8"/>
      <c r="AE560">
        <v>1.7749999999999999</v>
      </c>
    </row>
    <row r="561" spans="1:31" x14ac:dyDescent="0.2">
      <c r="A561">
        <v>49</v>
      </c>
      <c r="B561">
        <v>8</v>
      </c>
      <c r="C561" s="1">
        <v>49.08</v>
      </c>
      <c r="D561" s="1" t="s">
        <v>317</v>
      </c>
      <c r="E561" s="6" t="s">
        <v>148</v>
      </c>
      <c r="F561" s="6">
        <v>2</v>
      </c>
      <c r="G561" s="3">
        <v>12</v>
      </c>
      <c r="H561" s="3">
        <v>80</v>
      </c>
      <c r="I561" s="3">
        <v>85</v>
      </c>
      <c r="J561" s="1" t="s">
        <v>29</v>
      </c>
      <c r="K561" s="7" t="s">
        <v>29</v>
      </c>
      <c r="L561" s="1" t="s">
        <v>29</v>
      </c>
      <c r="M561" s="7" t="s">
        <v>29</v>
      </c>
      <c r="N561" s="1">
        <f t="shared" si="50"/>
        <v>76.949759999999998</v>
      </c>
      <c r="O561" s="7" t="s">
        <v>29</v>
      </c>
      <c r="P561" s="7">
        <v>109.30341494923783</v>
      </c>
      <c r="Q561" s="1">
        <f t="shared" si="51"/>
        <v>66.188999999999993</v>
      </c>
      <c r="R561" s="1">
        <f t="shared" si="49"/>
        <v>43.11441494923784</v>
      </c>
      <c r="S561" s="1">
        <v>4.333333333333333</v>
      </c>
      <c r="V561" s="5">
        <v>117.5</v>
      </c>
      <c r="Y561" s="2">
        <v>1.1499999999999999</v>
      </c>
      <c r="AB561" s="8">
        <v>20.3</v>
      </c>
      <c r="AC561" s="8"/>
      <c r="AD561" s="8"/>
      <c r="AE561">
        <v>1.8</v>
      </c>
    </row>
    <row r="562" spans="1:31" x14ac:dyDescent="0.2">
      <c r="A562">
        <v>49</v>
      </c>
      <c r="B562">
        <v>9</v>
      </c>
      <c r="C562" s="1">
        <v>49.09</v>
      </c>
      <c r="D562" s="1" t="s">
        <v>317</v>
      </c>
      <c r="E562" s="6" t="s">
        <v>152</v>
      </c>
      <c r="F562" s="6">
        <v>2</v>
      </c>
      <c r="G562" s="3">
        <v>7</v>
      </c>
      <c r="H562" s="3">
        <v>80</v>
      </c>
      <c r="I562" s="3">
        <v>85</v>
      </c>
      <c r="J562" s="1" t="s">
        <v>29</v>
      </c>
      <c r="K562" s="7" t="s">
        <v>29</v>
      </c>
      <c r="L562" s="1" t="s">
        <v>29</v>
      </c>
      <c r="M562" s="7">
        <v>91.166798986867079</v>
      </c>
      <c r="N562" s="1">
        <f t="shared" si="50"/>
        <v>76.949759999999998</v>
      </c>
      <c r="O562" s="1">
        <f t="shared" si="48"/>
        <v>14.217038986867081</v>
      </c>
      <c r="P562" s="7">
        <v>82.296123254599536</v>
      </c>
      <c r="Q562" s="1">
        <f t="shared" si="51"/>
        <v>66.188999999999993</v>
      </c>
      <c r="R562" s="1">
        <f t="shared" si="49"/>
        <v>16.107123254599543</v>
      </c>
      <c r="S562" s="1">
        <v>2.3333333333333335</v>
      </c>
      <c r="V562" s="5">
        <v>168.5</v>
      </c>
      <c r="Y562" s="2">
        <v>1.04</v>
      </c>
      <c r="AB562" s="8">
        <v>10.166666666666666</v>
      </c>
      <c r="AC562" s="8"/>
      <c r="AD562" s="8"/>
      <c r="AE562">
        <v>2.1800000000000002</v>
      </c>
    </row>
    <row r="563" spans="1:31" x14ac:dyDescent="0.2">
      <c r="A563">
        <v>49</v>
      </c>
      <c r="B563">
        <v>10</v>
      </c>
      <c r="C563" s="1">
        <v>49.1</v>
      </c>
      <c r="D563" s="1" t="s">
        <v>317</v>
      </c>
      <c r="E563" s="6" t="s">
        <v>156</v>
      </c>
      <c r="F563" s="6">
        <v>2</v>
      </c>
      <c r="G563" s="3">
        <v>4</v>
      </c>
      <c r="H563" s="3">
        <v>100</v>
      </c>
      <c r="I563" s="3">
        <v>100</v>
      </c>
      <c r="J563" s="1" t="s">
        <v>29</v>
      </c>
      <c r="K563" s="7" t="s">
        <v>29</v>
      </c>
      <c r="L563" s="1" t="s">
        <v>29</v>
      </c>
      <c r="M563" s="7">
        <v>95.744975115857528</v>
      </c>
      <c r="N563" s="1">
        <f t="shared" si="50"/>
        <v>76.949759999999998</v>
      </c>
      <c r="O563" s="1">
        <f t="shared" si="48"/>
        <v>18.79521511585753</v>
      </c>
      <c r="P563" s="7">
        <v>69.534967016260154</v>
      </c>
      <c r="Q563" s="1">
        <f t="shared" si="51"/>
        <v>66.188999999999993</v>
      </c>
      <c r="R563" s="1">
        <f t="shared" si="49"/>
        <v>3.3459670162601611</v>
      </c>
      <c r="S563" s="1">
        <v>4.666666666666667</v>
      </c>
      <c r="V563" s="5">
        <v>292.5</v>
      </c>
      <c r="Y563" s="2">
        <v>0.94</v>
      </c>
      <c r="AB563" s="8">
        <v>3.3333333333333215E-2</v>
      </c>
      <c r="AC563" s="8"/>
      <c r="AD563" s="8"/>
      <c r="AE563">
        <v>3.05</v>
      </c>
    </row>
    <row r="564" spans="1:31" x14ac:dyDescent="0.2">
      <c r="A564">
        <v>49</v>
      </c>
      <c r="B564">
        <v>11</v>
      </c>
      <c r="C564" s="1">
        <v>49.11</v>
      </c>
      <c r="D564" s="1" t="s">
        <v>317</v>
      </c>
      <c r="E564" s="6" t="s">
        <v>66</v>
      </c>
      <c r="F564" s="6">
        <v>2</v>
      </c>
      <c r="G564" s="3">
        <v>8</v>
      </c>
      <c r="H564" s="3">
        <v>80</v>
      </c>
      <c r="I564" s="3">
        <v>85</v>
      </c>
      <c r="J564" s="1" t="s">
        <v>29</v>
      </c>
      <c r="K564" s="7" t="s">
        <v>29</v>
      </c>
      <c r="L564" s="1" t="s">
        <v>29</v>
      </c>
      <c r="M564" s="7">
        <v>132.36631143730966</v>
      </c>
      <c r="N564" s="1">
        <f t="shared" si="50"/>
        <v>76.949759999999998</v>
      </c>
      <c r="O564" s="1">
        <f t="shared" si="48"/>
        <v>55.416551437309664</v>
      </c>
      <c r="P564" s="7">
        <v>99.83525318303812</v>
      </c>
      <c r="Q564" s="1">
        <f t="shared" si="51"/>
        <v>66.188999999999993</v>
      </c>
      <c r="R564" s="1">
        <f t="shared" si="49"/>
        <v>33.646253183038127</v>
      </c>
      <c r="S564" s="1">
        <v>5.666666666666667</v>
      </c>
      <c r="V564" s="5">
        <v>227.5</v>
      </c>
      <c r="Y564" s="2">
        <v>1.04</v>
      </c>
      <c r="AB564" s="8" t="s">
        <v>29</v>
      </c>
      <c r="AC564" s="8"/>
      <c r="AD564" s="8"/>
      <c r="AE564" s="8" t="s">
        <v>29</v>
      </c>
    </row>
    <row r="565" spans="1:31" x14ac:dyDescent="0.2">
      <c r="A565">
        <v>49</v>
      </c>
      <c r="B565">
        <v>12</v>
      </c>
      <c r="C565" s="1">
        <v>49.12</v>
      </c>
      <c r="D565" s="1" t="s">
        <v>315</v>
      </c>
      <c r="E565" s="9" t="s">
        <v>9</v>
      </c>
      <c r="F565" s="6">
        <v>2</v>
      </c>
      <c r="G565" s="3">
        <v>9</v>
      </c>
      <c r="H565" s="3">
        <v>122</v>
      </c>
      <c r="I565" s="3">
        <v>122</v>
      </c>
      <c r="J565" s="1" t="s">
        <v>29</v>
      </c>
      <c r="K565" s="7" t="s">
        <v>29</v>
      </c>
      <c r="L565" s="1" t="s">
        <v>29</v>
      </c>
      <c r="M565" s="7">
        <v>105.70741790365365</v>
      </c>
      <c r="N565" s="1">
        <f t="shared" si="50"/>
        <v>76.949759999999998</v>
      </c>
      <c r="O565" s="1">
        <f t="shared" si="48"/>
        <v>28.757657903653651</v>
      </c>
      <c r="P565" s="7">
        <v>99.107676968263746</v>
      </c>
      <c r="Q565" s="1">
        <f t="shared" si="51"/>
        <v>66.188999999999993</v>
      </c>
      <c r="R565" s="1">
        <f t="shared" si="49"/>
        <v>32.918676968263753</v>
      </c>
      <c r="S565" s="7" t="s">
        <v>29</v>
      </c>
      <c r="T565" s="7"/>
      <c r="U565" s="7"/>
      <c r="V565" s="7" t="s">
        <v>29</v>
      </c>
      <c r="W565" s="7"/>
      <c r="X565" s="7"/>
      <c r="Y565" s="2" t="s">
        <v>29</v>
      </c>
      <c r="AB565" s="8" t="s">
        <v>29</v>
      </c>
      <c r="AC565" s="8"/>
      <c r="AD565" s="8"/>
      <c r="AE565" s="8" t="s">
        <v>29</v>
      </c>
    </row>
    <row r="566" spans="1:31" x14ac:dyDescent="0.2">
      <c r="A566">
        <v>50</v>
      </c>
      <c r="B566">
        <v>1</v>
      </c>
      <c r="C566" s="1">
        <v>50.01</v>
      </c>
      <c r="D566" s="1" t="s">
        <v>320</v>
      </c>
      <c r="E566" s="6" t="s">
        <v>43</v>
      </c>
      <c r="F566" s="6">
        <v>1</v>
      </c>
      <c r="G566" s="3">
        <v>11</v>
      </c>
      <c r="H566" s="3">
        <v>85</v>
      </c>
      <c r="I566" s="3">
        <v>92</v>
      </c>
      <c r="J566" s="1" t="s">
        <v>29</v>
      </c>
      <c r="K566" s="7" t="s">
        <v>29</v>
      </c>
      <c r="L566" s="1" t="s">
        <v>29</v>
      </c>
      <c r="M566" s="7">
        <v>83.986622846893866</v>
      </c>
      <c r="N566" s="1">
        <f t="shared" si="50"/>
        <v>76.148020000000002</v>
      </c>
      <c r="O566" s="1">
        <f t="shared" si="48"/>
        <v>7.8386028468938633</v>
      </c>
      <c r="P566" s="7">
        <v>80.971093252306943</v>
      </c>
      <c r="Q566" s="1">
        <f t="shared" si="51"/>
        <v>65.353399999999993</v>
      </c>
      <c r="R566" s="1">
        <f t="shared" si="49"/>
        <v>15.61769325230695</v>
      </c>
      <c r="S566" s="1">
        <v>2.6666666666666665</v>
      </c>
      <c r="V566" s="5">
        <v>160.83333333333334</v>
      </c>
      <c r="Y566" s="2">
        <v>1.44</v>
      </c>
      <c r="AB566" s="8">
        <v>0.96666666666666679</v>
      </c>
      <c r="AC566" s="8"/>
      <c r="AD566" s="8"/>
      <c r="AE566">
        <v>2.31</v>
      </c>
    </row>
    <row r="567" spans="1:31" x14ac:dyDescent="0.2">
      <c r="A567">
        <v>50</v>
      </c>
      <c r="B567">
        <v>2</v>
      </c>
      <c r="C567" s="1">
        <v>50.02</v>
      </c>
      <c r="D567" s="1" t="s">
        <v>320</v>
      </c>
      <c r="E567" s="6" t="s">
        <v>47</v>
      </c>
      <c r="F567" s="6">
        <v>1</v>
      </c>
      <c r="G567" s="3">
        <v>11</v>
      </c>
      <c r="H567" s="3">
        <v>73</v>
      </c>
      <c r="I567" s="3">
        <v>80</v>
      </c>
      <c r="J567" s="1" t="s">
        <v>29</v>
      </c>
      <c r="K567" s="7" t="s">
        <v>29</v>
      </c>
      <c r="L567" s="1" t="s">
        <v>29</v>
      </c>
      <c r="M567" s="7">
        <v>76.152099468674493</v>
      </c>
      <c r="N567" s="1">
        <f t="shared" si="50"/>
        <v>76.148020000000002</v>
      </c>
      <c r="O567" s="1">
        <f t="shared" si="48"/>
        <v>4.079468674490272E-3</v>
      </c>
      <c r="P567" s="7">
        <v>63.602099300502459</v>
      </c>
      <c r="Q567" s="1">
        <f t="shared" si="51"/>
        <v>65.353399999999993</v>
      </c>
      <c r="R567" s="1">
        <f t="shared" si="49"/>
        <v>-1.7513006994975342</v>
      </c>
      <c r="S567" s="1">
        <f>10/3</f>
        <v>3.3333333333333335</v>
      </c>
      <c r="V567" s="5">
        <v>207.5</v>
      </c>
      <c r="Y567" s="2">
        <v>1.24</v>
      </c>
      <c r="AB567" s="8">
        <v>7.5</v>
      </c>
      <c r="AC567" s="8"/>
      <c r="AD567" s="8"/>
      <c r="AE567">
        <v>2.1800000000000002</v>
      </c>
    </row>
    <row r="568" spans="1:31" x14ac:dyDescent="0.2">
      <c r="A568">
        <v>50</v>
      </c>
      <c r="B568">
        <v>3</v>
      </c>
      <c r="C568" s="1">
        <v>50.03</v>
      </c>
      <c r="D568" s="1" t="s">
        <v>320</v>
      </c>
      <c r="E568" s="6" t="s">
        <v>52</v>
      </c>
      <c r="F568" s="6">
        <v>1</v>
      </c>
      <c r="G568" s="3">
        <v>11</v>
      </c>
      <c r="H568" s="3">
        <v>80</v>
      </c>
      <c r="I568" s="3">
        <v>85</v>
      </c>
      <c r="J568" s="1" t="s">
        <v>29</v>
      </c>
      <c r="K568" s="7" t="s">
        <v>29</v>
      </c>
      <c r="L568" s="1" t="s">
        <v>29</v>
      </c>
      <c r="M568" s="7">
        <v>66.462863579527721</v>
      </c>
      <c r="N568" s="1">
        <f t="shared" si="50"/>
        <v>76.148020000000002</v>
      </c>
      <c r="O568" s="1">
        <f t="shared" si="48"/>
        <v>-9.685156420472282</v>
      </c>
      <c r="P568" s="7">
        <v>55.770290623215139</v>
      </c>
      <c r="Q568" s="1">
        <f t="shared" si="51"/>
        <v>65.353399999999993</v>
      </c>
      <c r="R568" s="1">
        <f t="shared" si="49"/>
        <v>-9.5831093767848543</v>
      </c>
      <c r="S568" s="1">
        <v>4.333333333333333</v>
      </c>
      <c r="V568" s="5">
        <v>278</v>
      </c>
      <c r="Y568" s="2">
        <v>1</v>
      </c>
      <c r="AB568" s="8">
        <v>15.266666666666667</v>
      </c>
      <c r="AC568" s="8"/>
      <c r="AD568" s="8"/>
      <c r="AE568">
        <v>2.0099999999999998</v>
      </c>
    </row>
    <row r="569" spans="1:31" x14ac:dyDescent="0.2">
      <c r="A569">
        <v>50</v>
      </c>
      <c r="B569">
        <v>4</v>
      </c>
      <c r="C569" s="1">
        <v>50.04</v>
      </c>
      <c r="D569" s="1" t="s">
        <v>320</v>
      </c>
      <c r="E569" s="6" t="s">
        <v>39</v>
      </c>
      <c r="F569" s="6">
        <v>1</v>
      </c>
      <c r="G569" s="3">
        <v>7</v>
      </c>
      <c r="H569" s="3">
        <v>80</v>
      </c>
      <c r="I569" s="3">
        <v>85</v>
      </c>
      <c r="J569" s="1" t="s">
        <v>29</v>
      </c>
      <c r="K569" s="7" t="s">
        <v>29</v>
      </c>
      <c r="L569" s="1" t="s">
        <v>29</v>
      </c>
      <c r="M569" s="7">
        <v>63.800303508709973</v>
      </c>
      <c r="N569" s="1">
        <f t="shared" si="50"/>
        <v>76.148020000000002</v>
      </c>
      <c r="O569" s="1">
        <f t="shared" si="48"/>
        <v>-12.347716491290029</v>
      </c>
      <c r="P569" s="7">
        <v>58.802284199194339</v>
      </c>
      <c r="Q569" s="1">
        <f t="shared" si="51"/>
        <v>65.353399999999993</v>
      </c>
      <c r="R569" s="1">
        <f t="shared" si="49"/>
        <v>-6.551115800805654</v>
      </c>
      <c r="S569" s="1">
        <v>3</v>
      </c>
      <c r="V569" s="5">
        <v>248.33333333333334</v>
      </c>
      <c r="Y569" s="2">
        <v>1.24</v>
      </c>
      <c r="AB569" s="8">
        <v>7.166666666666667</v>
      </c>
      <c r="AC569" s="8"/>
      <c r="AD569" s="8"/>
      <c r="AE569">
        <v>2.29</v>
      </c>
    </row>
    <row r="570" spans="1:31" x14ac:dyDescent="0.2">
      <c r="A570">
        <v>50</v>
      </c>
      <c r="B570">
        <v>5</v>
      </c>
      <c r="C570" s="1">
        <v>50.05</v>
      </c>
      <c r="D570" s="1" t="s">
        <v>315</v>
      </c>
      <c r="E570" s="9" t="s">
        <v>9</v>
      </c>
      <c r="F570" s="6">
        <v>1</v>
      </c>
      <c r="G570" s="3">
        <v>13</v>
      </c>
      <c r="H570" s="3">
        <v>122</v>
      </c>
      <c r="I570" s="3">
        <v>122</v>
      </c>
      <c r="J570" s="1" t="s">
        <v>29</v>
      </c>
      <c r="K570" s="7" t="s">
        <v>29</v>
      </c>
      <c r="L570" s="1" t="s">
        <v>29</v>
      </c>
      <c r="M570" s="7">
        <v>54.925594980355818</v>
      </c>
      <c r="N570" s="1">
        <f t="shared" si="50"/>
        <v>76.148020000000002</v>
      </c>
      <c r="O570" s="1">
        <f t="shared" si="48"/>
        <v>-21.222425019644184</v>
      </c>
      <c r="P570" s="7">
        <v>48.893107524658951</v>
      </c>
      <c r="Q570" s="1">
        <f t="shared" si="51"/>
        <v>65.353399999999993</v>
      </c>
      <c r="R570" s="1">
        <f t="shared" si="49"/>
        <v>-16.460292475341042</v>
      </c>
      <c r="S570" s="1">
        <v>8.6666666666666661</v>
      </c>
      <c r="V570" s="5">
        <v>332.5</v>
      </c>
      <c r="Y570" s="2">
        <v>1.2250000000000001</v>
      </c>
      <c r="AB570" s="8">
        <v>5.2</v>
      </c>
      <c r="AC570" s="8"/>
      <c r="AD570" s="8"/>
      <c r="AE570">
        <v>2</v>
      </c>
    </row>
    <row r="571" spans="1:31" x14ac:dyDescent="0.2">
      <c r="A571">
        <v>50</v>
      </c>
      <c r="B571">
        <v>6</v>
      </c>
      <c r="C571" s="1">
        <v>50.06</v>
      </c>
      <c r="D571" s="1" t="s">
        <v>320</v>
      </c>
      <c r="E571" s="6" t="s">
        <v>68</v>
      </c>
      <c r="F571" s="9">
        <v>1</v>
      </c>
      <c r="G571" s="3">
        <v>8</v>
      </c>
      <c r="H571" s="3">
        <v>80</v>
      </c>
      <c r="I571" s="3">
        <v>85</v>
      </c>
      <c r="J571" s="1" t="s">
        <v>29</v>
      </c>
      <c r="K571" s="7" t="s">
        <v>29</v>
      </c>
      <c r="L571" s="1" t="s">
        <v>29</v>
      </c>
      <c r="M571" s="7">
        <v>65.286895842782741</v>
      </c>
      <c r="N571" s="1">
        <f t="shared" si="50"/>
        <v>76.148020000000002</v>
      </c>
      <c r="O571" s="1">
        <f t="shared" si="48"/>
        <v>-10.861124157217262</v>
      </c>
      <c r="P571" s="7">
        <v>66.594220954017246</v>
      </c>
      <c r="Q571" s="1">
        <f t="shared" si="51"/>
        <v>65.353399999999993</v>
      </c>
      <c r="R571" s="1">
        <f t="shared" si="49"/>
        <v>1.2408209540172521</v>
      </c>
      <c r="S571" s="1">
        <v>3</v>
      </c>
      <c r="V571" s="5">
        <v>246.83333333333334</v>
      </c>
      <c r="Y571" s="2">
        <v>1.1200000000000001</v>
      </c>
      <c r="AB571" s="8">
        <v>7.8666666666666671</v>
      </c>
      <c r="AC571" s="8"/>
      <c r="AD571" s="8"/>
      <c r="AE571">
        <v>1.2349999999999999</v>
      </c>
    </row>
    <row r="572" spans="1:31" x14ac:dyDescent="0.2">
      <c r="A572">
        <v>50</v>
      </c>
      <c r="B572">
        <v>7</v>
      </c>
      <c r="C572" s="1">
        <v>50.07</v>
      </c>
      <c r="D572" s="1" t="s">
        <v>317</v>
      </c>
      <c r="E572" s="6" t="s">
        <v>167</v>
      </c>
      <c r="F572" s="6">
        <v>2</v>
      </c>
      <c r="G572" s="3">
        <v>5</v>
      </c>
      <c r="H572" s="3">
        <v>80</v>
      </c>
      <c r="I572" s="3">
        <v>85</v>
      </c>
      <c r="J572" s="1" t="s">
        <v>29</v>
      </c>
      <c r="K572" s="7" t="s">
        <v>29</v>
      </c>
      <c r="L572" s="1" t="s">
        <v>29</v>
      </c>
      <c r="M572" s="7">
        <v>73.781424686927252</v>
      </c>
      <c r="N572" s="1">
        <f t="shared" si="50"/>
        <v>76.148020000000002</v>
      </c>
      <c r="O572" s="1">
        <f t="shared" si="48"/>
        <v>-2.3665953130727502</v>
      </c>
      <c r="P572" s="7">
        <v>63.880459280077325</v>
      </c>
      <c r="Q572" s="1">
        <f t="shared" si="51"/>
        <v>65.353399999999993</v>
      </c>
      <c r="R572" s="1">
        <f t="shared" si="49"/>
        <v>-1.4729407199226685</v>
      </c>
      <c r="S572" s="1">
        <v>3.3333333333333335</v>
      </c>
      <c r="V572" s="5">
        <v>258.83333333333331</v>
      </c>
      <c r="Y572" s="2">
        <v>1.33</v>
      </c>
      <c r="AB572" s="8">
        <v>31.266666666666666</v>
      </c>
      <c r="AC572" s="8"/>
      <c r="AD572" s="8"/>
      <c r="AE572">
        <v>2.19</v>
      </c>
    </row>
    <row r="573" spans="1:31" x14ac:dyDescent="0.2">
      <c r="A573">
        <v>50</v>
      </c>
      <c r="B573">
        <v>8</v>
      </c>
      <c r="C573" s="1">
        <v>50.08</v>
      </c>
      <c r="D573" s="1" t="s">
        <v>317</v>
      </c>
      <c r="E573" s="6" t="s">
        <v>128</v>
      </c>
      <c r="F573" s="6">
        <v>2</v>
      </c>
      <c r="G573" s="3">
        <v>14</v>
      </c>
      <c r="H573" s="3">
        <v>73</v>
      </c>
      <c r="I573" s="3">
        <v>80</v>
      </c>
      <c r="J573" s="1" t="s">
        <v>29</v>
      </c>
      <c r="K573" s="7" t="s">
        <v>29</v>
      </c>
      <c r="L573" s="1" t="s">
        <v>29</v>
      </c>
      <c r="M573" s="7">
        <v>90.868978066937629</v>
      </c>
      <c r="N573" s="1">
        <f t="shared" si="50"/>
        <v>76.148020000000002</v>
      </c>
      <c r="O573" s="1">
        <f t="shared" si="48"/>
        <v>14.720958066937627</v>
      </c>
      <c r="P573" s="7">
        <v>78.340102998854618</v>
      </c>
      <c r="Q573" s="1">
        <f t="shared" si="51"/>
        <v>65.353399999999993</v>
      </c>
      <c r="R573" s="1">
        <f t="shared" si="49"/>
        <v>12.986702998854625</v>
      </c>
      <c r="S573" s="1">
        <f>9/3</f>
        <v>3</v>
      </c>
      <c r="V573" s="5">
        <v>221.33333333333334</v>
      </c>
      <c r="Y573" s="2">
        <v>1.1200000000000001</v>
      </c>
      <c r="AB573" s="8">
        <v>10</v>
      </c>
      <c r="AC573" s="8"/>
      <c r="AD573" s="8"/>
      <c r="AE573">
        <v>1.9</v>
      </c>
    </row>
    <row r="574" spans="1:31" x14ac:dyDescent="0.2">
      <c r="A574">
        <v>50</v>
      </c>
      <c r="B574">
        <v>9</v>
      </c>
      <c r="C574" s="1">
        <v>50.09</v>
      </c>
      <c r="D574" s="1" t="s">
        <v>317</v>
      </c>
      <c r="E574" s="6" t="s">
        <v>175</v>
      </c>
      <c r="F574" s="6">
        <v>2</v>
      </c>
      <c r="G574" s="3">
        <v>5</v>
      </c>
      <c r="H574" s="3">
        <v>92</v>
      </c>
      <c r="I574" s="3">
        <v>92</v>
      </c>
      <c r="J574" s="1" t="s">
        <v>29</v>
      </c>
      <c r="K574" s="7" t="s">
        <v>29</v>
      </c>
      <c r="L574" s="1" t="s">
        <v>29</v>
      </c>
      <c r="M574" s="7" t="s">
        <v>29</v>
      </c>
      <c r="N574" s="1">
        <f t="shared" si="50"/>
        <v>76.148020000000002</v>
      </c>
      <c r="O574" s="7" t="s">
        <v>29</v>
      </c>
      <c r="P574" s="7">
        <v>60.027299373626569</v>
      </c>
      <c r="Q574" s="1">
        <f t="shared" si="51"/>
        <v>65.353399999999993</v>
      </c>
      <c r="R574" s="1">
        <f t="shared" si="49"/>
        <v>-5.3261006263734245</v>
      </c>
      <c r="S574" s="1">
        <v>4.666666666666667</v>
      </c>
      <c r="V574" s="5">
        <v>242</v>
      </c>
      <c r="Y574" s="2">
        <v>0.92</v>
      </c>
      <c r="AB574" s="8">
        <v>23.633333333333329</v>
      </c>
      <c r="AC574" s="8"/>
      <c r="AD574" s="8"/>
      <c r="AE574">
        <v>1.93</v>
      </c>
    </row>
    <row r="575" spans="1:31" x14ac:dyDescent="0.2">
      <c r="A575">
        <v>50</v>
      </c>
      <c r="B575">
        <v>10</v>
      </c>
      <c r="C575" s="1">
        <v>50.1</v>
      </c>
      <c r="D575" s="1" t="s">
        <v>317</v>
      </c>
      <c r="E575" s="6" t="s">
        <v>179</v>
      </c>
      <c r="F575" s="6">
        <v>2</v>
      </c>
      <c r="G575" s="3">
        <v>2</v>
      </c>
      <c r="H575" s="3">
        <v>80</v>
      </c>
      <c r="I575" s="3">
        <v>85</v>
      </c>
      <c r="J575" s="1" t="s">
        <v>29</v>
      </c>
      <c r="K575" s="7" t="s">
        <v>29</v>
      </c>
      <c r="L575" s="1" t="s">
        <v>29</v>
      </c>
      <c r="M575" s="7" t="s">
        <v>29</v>
      </c>
      <c r="N575" s="1">
        <f t="shared" si="50"/>
        <v>76.148020000000002</v>
      </c>
      <c r="O575" s="7" t="s">
        <v>29</v>
      </c>
      <c r="P575" s="7">
        <v>62.061953572029964</v>
      </c>
      <c r="Q575" s="1">
        <f t="shared" si="51"/>
        <v>65.353399999999993</v>
      </c>
      <c r="R575" s="1">
        <f t="shared" si="49"/>
        <v>-3.2914464279700297</v>
      </c>
      <c r="S575" s="1">
        <v>4</v>
      </c>
      <c r="V575" s="5">
        <v>187</v>
      </c>
      <c r="Y575" s="2">
        <v>0.95</v>
      </c>
      <c r="AB575" s="8">
        <v>25.566666666666663</v>
      </c>
      <c r="AC575" s="8"/>
      <c r="AD575" s="8"/>
      <c r="AE575">
        <v>1.89</v>
      </c>
    </row>
    <row r="576" spans="1:31" x14ac:dyDescent="0.2">
      <c r="A576">
        <v>50</v>
      </c>
      <c r="B576">
        <v>11</v>
      </c>
      <c r="C576" s="1">
        <v>50.11</v>
      </c>
      <c r="D576" s="1" t="s">
        <v>317</v>
      </c>
      <c r="E576" s="6" t="s">
        <v>153</v>
      </c>
      <c r="F576" s="6">
        <v>2</v>
      </c>
      <c r="G576" s="3">
        <v>10</v>
      </c>
      <c r="H576" s="3">
        <v>80</v>
      </c>
      <c r="I576" s="3">
        <v>80</v>
      </c>
      <c r="J576" s="1" t="s">
        <v>29</v>
      </c>
      <c r="K576" s="7" t="s">
        <v>29</v>
      </c>
      <c r="L576" s="1" t="s">
        <v>29</v>
      </c>
      <c r="M576" s="7">
        <v>96.248398079373302</v>
      </c>
      <c r="N576" s="1">
        <f t="shared" si="50"/>
        <v>76.148020000000002</v>
      </c>
      <c r="O576" s="1">
        <f t="shared" si="48"/>
        <v>20.1003780793733</v>
      </c>
      <c r="P576" s="7">
        <v>71.466612182261812</v>
      </c>
      <c r="Q576" s="1">
        <f t="shared" si="51"/>
        <v>65.353399999999993</v>
      </c>
      <c r="R576" s="1">
        <f t="shared" si="49"/>
        <v>6.1132121822618188</v>
      </c>
      <c r="S576" s="1">
        <f>5/3</f>
        <v>1.6666666666666667</v>
      </c>
      <c r="V576" s="5">
        <v>143.83333333333334</v>
      </c>
      <c r="Y576" s="2">
        <v>1.08</v>
      </c>
      <c r="AB576" s="8">
        <v>19.266666666666669</v>
      </c>
      <c r="AC576" s="8"/>
      <c r="AD576" s="8"/>
      <c r="AE576">
        <v>2.0099999999999998</v>
      </c>
    </row>
    <row r="577" spans="1:31" x14ac:dyDescent="0.2">
      <c r="A577">
        <v>50</v>
      </c>
      <c r="B577">
        <v>12</v>
      </c>
      <c r="C577" s="1">
        <v>50.12</v>
      </c>
      <c r="D577" s="1" t="s">
        <v>317</v>
      </c>
      <c r="E577" s="6" t="s">
        <v>185</v>
      </c>
      <c r="F577" s="6">
        <v>2</v>
      </c>
      <c r="G577" s="3">
        <v>14</v>
      </c>
      <c r="H577" s="3">
        <v>80</v>
      </c>
      <c r="I577" s="3">
        <v>85</v>
      </c>
      <c r="J577" s="1" t="s">
        <v>29</v>
      </c>
      <c r="K577" s="7" t="s">
        <v>29</v>
      </c>
      <c r="L577" s="1" t="s">
        <v>29</v>
      </c>
      <c r="M577" s="7">
        <v>72.207319652375588</v>
      </c>
      <c r="N577" s="1">
        <f t="shared" si="50"/>
        <v>76.148020000000002</v>
      </c>
      <c r="O577" s="1">
        <f t="shared" si="48"/>
        <v>-3.9407003476244142</v>
      </c>
      <c r="P577" s="7">
        <v>71.347793672345446</v>
      </c>
      <c r="Q577" s="1">
        <f t="shared" si="51"/>
        <v>65.353399999999993</v>
      </c>
      <c r="R577" s="1">
        <f t="shared" si="49"/>
        <v>5.9943936723454527</v>
      </c>
      <c r="S577" s="1">
        <v>3.3333333333333335</v>
      </c>
      <c r="V577" s="5">
        <v>283.83333333333331</v>
      </c>
      <c r="Y577" s="2">
        <v>0.66</v>
      </c>
      <c r="AB577" s="8">
        <v>15.233333333333334</v>
      </c>
      <c r="AC577" s="8"/>
      <c r="AD577" s="8"/>
      <c r="AE577">
        <v>1.98</v>
      </c>
    </row>
    <row r="578" spans="1:31" x14ac:dyDescent="0.2">
      <c r="A578">
        <v>51</v>
      </c>
      <c r="B578">
        <v>1</v>
      </c>
      <c r="C578" s="1">
        <v>51.01</v>
      </c>
      <c r="D578" s="1" t="s">
        <v>320</v>
      </c>
      <c r="E578" s="6" t="s">
        <v>72</v>
      </c>
      <c r="F578" s="6">
        <v>1</v>
      </c>
      <c r="G578" s="3">
        <v>12</v>
      </c>
      <c r="H578" s="3">
        <v>92</v>
      </c>
      <c r="I578" s="3">
        <v>92</v>
      </c>
      <c r="J578" s="1">
        <v>67.504811063823539</v>
      </c>
      <c r="K578" s="1">
        <f t="shared" ref="K578" si="52">129.8605-1.0998*(A578)</f>
        <v>73.770700000000005</v>
      </c>
      <c r="L578" s="1">
        <f t="shared" ref="L578" si="53">J578-K578</f>
        <v>-6.2658889361764665</v>
      </c>
      <c r="M578" s="7">
        <v>74.919330602877466</v>
      </c>
      <c r="N578" s="1">
        <f t="shared" si="50"/>
        <v>75.346280000000007</v>
      </c>
      <c r="O578" s="1">
        <f t="shared" ref="O578:O641" si="54">M578-N578</f>
        <v>-0.42694939712254154</v>
      </c>
      <c r="P578" s="7">
        <v>72.244643321278971</v>
      </c>
      <c r="Q578" s="1">
        <f t="shared" si="51"/>
        <v>64.517799999999994</v>
      </c>
      <c r="R578" s="1">
        <f t="shared" ref="R578:R641" si="55">P578-Q578</f>
        <v>7.7268433212789773</v>
      </c>
      <c r="S578" s="1">
        <v>4</v>
      </c>
      <c r="V578" s="5">
        <v>187.5</v>
      </c>
      <c r="Y578" s="2">
        <v>1.19</v>
      </c>
      <c r="AB578" s="8" t="s">
        <v>29</v>
      </c>
      <c r="AC578" s="8"/>
      <c r="AD578" s="8"/>
      <c r="AE578" s="8" t="s">
        <v>29</v>
      </c>
    </row>
    <row r="579" spans="1:31" x14ac:dyDescent="0.2">
      <c r="A579">
        <v>51</v>
      </c>
      <c r="B579">
        <v>2</v>
      </c>
      <c r="C579" s="1">
        <v>51.02</v>
      </c>
      <c r="D579" s="1" t="s">
        <v>320</v>
      </c>
      <c r="E579" s="6" t="s">
        <v>76</v>
      </c>
      <c r="F579" s="6">
        <v>1</v>
      </c>
      <c r="G579" s="3">
        <v>14</v>
      </c>
      <c r="H579" s="3">
        <v>80</v>
      </c>
      <c r="I579" s="3">
        <v>80</v>
      </c>
      <c r="J579" s="1">
        <v>75.573862169294188</v>
      </c>
      <c r="K579" s="1">
        <f t="shared" ref="K579:K642" si="56">129.8605-1.0998*(A579)</f>
        <v>73.770700000000005</v>
      </c>
      <c r="L579" s="1">
        <f t="shared" ref="L579:L642" si="57">J579-K579</f>
        <v>1.8031621692941826</v>
      </c>
      <c r="M579" s="7">
        <v>96.617448861179028</v>
      </c>
      <c r="N579" s="1">
        <f t="shared" ref="N579:N642" si="58">116.23502-0.80174*(A579)</f>
        <v>75.346280000000007</v>
      </c>
      <c r="O579" s="1">
        <f t="shared" si="54"/>
        <v>21.271168861179021</v>
      </c>
      <c r="P579" s="7">
        <v>96.256828672229659</v>
      </c>
      <c r="Q579" s="1">
        <f t="shared" ref="Q579:Q642" si="59">107.1334-0.8356*(A579)</f>
        <v>64.517799999999994</v>
      </c>
      <c r="R579" s="1">
        <f t="shared" si="55"/>
        <v>31.739028672229665</v>
      </c>
      <c r="S579" s="1">
        <f>13/3</f>
        <v>4.333333333333333</v>
      </c>
      <c r="V579" s="5">
        <v>204.5</v>
      </c>
      <c r="Y579" s="2">
        <v>1.38</v>
      </c>
      <c r="AB579" s="8">
        <v>0.53333333333333321</v>
      </c>
      <c r="AC579" s="8"/>
      <c r="AD579" s="8"/>
      <c r="AE579">
        <v>2.34</v>
      </c>
    </row>
    <row r="580" spans="1:31" x14ac:dyDescent="0.2">
      <c r="A580">
        <v>51</v>
      </c>
      <c r="B580">
        <v>3</v>
      </c>
      <c r="C580" s="1">
        <v>51.03</v>
      </c>
      <c r="D580" s="1" t="s">
        <v>320</v>
      </c>
      <c r="E580" s="6" t="s">
        <v>81</v>
      </c>
      <c r="F580" s="6">
        <v>1</v>
      </c>
      <c r="G580" s="3">
        <v>7</v>
      </c>
      <c r="H580" s="3">
        <v>80</v>
      </c>
      <c r="I580" s="3">
        <v>85</v>
      </c>
      <c r="J580" s="1">
        <v>88.10756123905162</v>
      </c>
      <c r="K580" s="1">
        <f t="shared" si="56"/>
        <v>73.770700000000005</v>
      </c>
      <c r="L580" s="1">
        <f t="shared" si="57"/>
        <v>14.336861239051615</v>
      </c>
      <c r="M580" s="7">
        <v>92.610445557299968</v>
      </c>
      <c r="N580" s="1">
        <f t="shared" si="58"/>
        <v>75.346280000000007</v>
      </c>
      <c r="O580" s="1">
        <f t="shared" si="54"/>
        <v>17.264165557299961</v>
      </c>
      <c r="P580" s="7">
        <v>80.022537851340999</v>
      </c>
      <c r="Q580" s="1">
        <f t="shared" si="59"/>
        <v>64.517799999999994</v>
      </c>
      <c r="R580" s="1">
        <f t="shared" si="55"/>
        <v>15.504737851341005</v>
      </c>
      <c r="S580" s="1">
        <v>4.666666666666667</v>
      </c>
      <c r="V580" s="5">
        <v>244</v>
      </c>
      <c r="Y580" s="2">
        <v>1.34</v>
      </c>
      <c r="AB580" s="8">
        <v>10.766666666666667</v>
      </c>
      <c r="AC580" s="8"/>
      <c r="AD580" s="8"/>
      <c r="AE580">
        <v>2.39</v>
      </c>
    </row>
    <row r="581" spans="1:31" x14ac:dyDescent="0.2">
      <c r="A581">
        <v>51</v>
      </c>
      <c r="B581">
        <v>4</v>
      </c>
      <c r="C581" s="1">
        <v>51.04</v>
      </c>
      <c r="D581" s="1" t="s">
        <v>320</v>
      </c>
      <c r="E581" s="6" t="s">
        <v>86</v>
      </c>
      <c r="F581" s="6">
        <v>1</v>
      </c>
      <c r="G581" s="3">
        <v>10</v>
      </c>
      <c r="H581" s="3">
        <v>92</v>
      </c>
      <c r="I581" s="3">
        <v>92</v>
      </c>
      <c r="J581" s="1">
        <v>120.48430104097702</v>
      </c>
      <c r="K581" s="1">
        <f t="shared" si="56"/>
        <v>73.770700000000005</v>
      </c>
      <c r="L581" s="1">
        <f t="shared" si="57"/>
        <v>46.713601040977011</v>
      </c>
      <c r="M581" s="7">
        <v>111.35192250234608</v>
      </c>
      <c r="N581" s="1">
        <f t="shared" si="58"/>
        <v>75.346280000000007</v>
      </c>
      <c r="O581" s="1">
        <f t="shared" si="54"/>
        <v>36.005642502346078</v>
      </c>
      <c r="P581" s="7">
        <v>77.852292385095524</v>
      </c>
      <c r="Q581" s="1">
        <f t="shared" si="59"/>
        <v>64.517799999999994</v>
      </c>
      <c r="R581" s="1">
        <f t="shared" si="55"/>
        <v>13.33449238509553</v>
      </c>
      <c r="S581" s="1">
        <v>4</v>
      </c>
      <c r="V581" s="5">
        <v>301.66666666666669</v>
      </c>
      <c r="Y581" s="2">
        <v>1.23</v>
      </c>
      <c r="AB581" s="8">
        <v>3.3333333333333215E-2</v>
      </c>
      <c r="AC581" s="8"/>
      <c r="AD581" s="8"/>
      <c r="AE581">
        <v>2.19</v>
      </c>
    </row>
    <row r="582" spans="1:31" x14ac:dyDescent="0.2">
      <c r="A582">
        <v>51</v>
      </c>
      <c r="B582">
        <v>5</v>
      </c>
      <c r="C582" s="1">
        <v>51.05</v>
      </c>
      <c r="D582" s="1" t="s">
        <v>320</v>
      </c>
      <c r="E582" s="6" t="s">
        <v>92</v>
      </c>
      <c r="F582" s="6">
        <v>1</v>
      </c>
      <c r="G582" s="3">
        <v>7</v>
      </c>
      <c r="H582" s="3">
        <v>85</v>
      </c>
      <c r="I582" s="3">
        <v>92</v>
      </c>
      <c r="J582" s="1">
        <v>140.45771461636465</v>
      </c>
      <c r="K582" s="1">
        <f t="shared" si="56"/>
        <v>73.770700000000005</v>
      </c>
      <c r="L582" s="1">
        <f t="shared" si="57"/>
        <v>66.68701461636465</v>
      </c>
      <c r="M582" s="7">
        <v>125.26702028002556</v>
      </c>
      <c r="N582" s="1">
        <f t="shared" si="58"/>
        <v>75.346280000000007</v>
      </c>
      <c r="O582" s="1">
        <f t="shared" si="54"/>
        <v>49.920740280025555</v>
      </c>
      <c r="P582" s="7">
        <v>92.646640132468477</v>
      </c>
      <c r="Q582" s="1">
        <f t="shared" si="59"/>
        <v>64.517799999999994</v>
      </c>
      <c r="R582" s="1">
        <f t="shared" si="55"/>
        <v>28.128840132468483</v>
      </c>
      <c r="S582" s="1">
        <v>6.333333333333333</v>
      </c>
      <c r="V582" s="5">
        <v>281.66666666666669</v>
      </c>
      <c r="Y582" s="2">
        <v>1.6</v>
      </c>
      <c r="AB582" s="8" t="s">
        <v>29</v>
      </c>
      <c r="AC582" s="8"/>
      <c r="AD582" s="8"/>
      <c r="AE582" s="8" t="s">
        <v>29</v>
      </c>
    </row>
    <row r="583" spans="1:31" x14ac:dyDescent="0.2">
      <c r="A583">
        <v>51</v>
      </c>
      <c r="B583">
        <v>6</v>
      </c>
      <c r="C583" s="1">
        <v>51.06</v>
      </c>
      <c r="D583" s="1" t="s">
        <v>320</v>
      </c>
      <c r="E583" s="6" t="s">
        <v>96</v>
      </c>
      <c r="F583" s="9">
        <v>1</v>
      </c>
      <c r="G583" s="3">
        <v>5</v>
      </c>
      <c r="H583" s="3">
        <v>85</v>
      </c>
      <c r="I583" s="3">
        <v>92</v>
      </c>
      <c r="J583" s="1">
        <v>116.61861907336836</v>
      </c>
      <c r="K583" s="1">
        <f t="shared" si="56"/>
        <v>73.770700000000005</v>
      </c>
      <c r="L583" s="1">
        <f t="shared" si="57"/>
        <v>42.847919073368359</v>
      </c>
      <c r="M583" s="7">
        <v>108.67492423863422</v>
      </c>
      <c r="N583" s="1">
        <f t="shared" si="58"/>
        <v>75.346280000000007</v>
      </c>
      <c r="O583" s="1">
        <f t="shared" si="54"/>
        <v>33.328644238634212</v>
      </c>
      <c r="P583" s="7">
        <v>83.761015294801126</v>
      </c>
      <c r="Q583" s="1">
        <f t="shared" si="59"/>
        <v>64.517799999999994</v>
      </c>
      <c r="R583" s="1">
        <f t="shared" si="55"/>
        <v>19.243215294801132</v>
      </c>
      <c r="S583" s="1">
        <v>3</v>
      </c>
      <c r="V583" s="5">
        <v>224.66666666666666</v>
      </c>
      <c r="Y583" s="2">
        <v>0.98</v>
      </c>
      <c r="AB583" s="8">
        <v>31.033333333333331</v>
      </c>
      <c r="AC583" s="8"/>
      <c r="AD583" s="8"/>
      <c r="AE583">
        <v>2.14</v>
      </c>
    </row>
    <row r="584" spans="1:31" s="16" customFormat="1" x14ac:dyDescent="0.2">
      <c r="A584" s="16">
        <v>51</v>
      </c>
      <c r="B584" s="16">
        <v>7</v>
      </c>
      <c r="C584" s="17">
        <v>51.07</v>
      </c>
      <c r="D584" s="17" t="s">
        <v>316</v>
      </c>
      <c r="E584" s="18" t="s">
        <v>11</v>
      </c>
      <c r="F584" s="18">
        <v>2</v>
      </c>
      <c r="G584" s="19">
        <v>15</v>
      </c>
      <c r="H584" s="19">
        <v>58</v>
      </c>
      <c r="I584" s="19">
        <v>65</v>
      </c>
      <c r="J584" s="17">
        <v>64.095073036606706</v>
      </c>
      <c r="K584" s="17">
        <f t="shared" si="56"/>
        <v>73.770700000000005</v>
      </c>
      <c r="L584" s="17">
        <f t="shared" si="57"/>
        <v>-9.6756269633932988</v>
      </c>
      <c r="M584" s="20" t="s">
        <v>29</v>
      </c>
      <c r="N584" s="1">
        <f t="shared" si="58"/>
        <v>75.346280000000007</v>
      </c>
      <c r="O584" s="7" t="s">
        <v>29</v>
      </c>
      <c r="P584" s="20" t="s">
        <v>29</v>
      </c>
      <c r="Q584" s="1">
        <f t="shared" si="59"/>
        <v>64.517799999999994</v>
      </c>
      <c r="R584" s="7" t="s">
        <v>29</v>
      </c>
      <c r="S584" s="17">
        <v>1</v>
      </c>
      <c r="T584" s="17"/>
      <c r="U584" s="17"/>
      <c r="V584" s="21">
        <v>212.33333333333334</v>
      </c>
      <c r="W584" s="17"/>
      <c r="X584" s="17"/>
      <c r="Y584" s="22">
        <v>0.72</v>
      </c>
      <c r="Z584" s="22"/>
      <c r="AA584" s="22"/>
      <c r="AB584" s="23">
        <v>119.90000000000002</v>
      </c>
      <c r="AC584" s="23"/>
      <c r="AD584" s="23"/>
      <c r="AE584" s="16">
        <v>1.66</v>
      </c>
    </row>
    <row r="585" spans="1:31" x14ac:dyDescent="0.2">
      <c r="A585">
        <v>51</v>
      </c>
      <c r="B585">
        <v>8</v>
      </c>
      <c r="C585" s="1">
        <v>51.08</v>
      </c>
      <c r="D585" s="1" t="s">
        <v>315</v>
      </c>
      <c r="E585" s="9" t="s">
        <v>9</v>
      </c>
      <c r="F585" s="6">
        <v>2</v>
      </c>
      <c r="G585" s="3">
        <v>13</v>
      </c>
      <c r="H585" s="3">
        <v>114</v>
      </c>
      <c r="I585" s="3">
        <v>114</v>
      </c>
      <c r="J585" s="1">
        <v>92.912295899102119</v>
      </c>
      <c r="K585" s="1">
        <f t="shared" si="56"/>
        <v>73.770700000000005</v>
      </c>
      <c r="L585" s="1">
        <f t="shared" si="57"/>
        <v>19.141595899102114</v>
      </c>
      <c r="M585" s="7">
        <v>91.47127040774447</v>
      </c>
      <c r="N585" s="1">
        <f t="shared" si="58"/>
        <v>75.346280000000007</v>
      </c>
      <c r="O585" s="1">
        <f t="shared" si="54"/>
        <v>16.124990407744463</v>
      </c>
      <c r="P585" s="7">
        <v>73.625163213685028</v>
      </c>
      <c r="Q585" s="1">
        <f t="shared" si="59"/>
        <v>64.517799999999994</v>
      </c>
      <c r="R585" s="1">
        <f t="shared" si="55"/>
        <v>9.1073632136850335</v>
      </c>
      <c r="S585" s="1">
        <v>9.3333333333333339</v>
      </c>
      <c r="V585" s="5">
        <v>381.33333333333331</v>
      </c>
      <c r="Y585" s="2">
        <v>1.39</v>
      </c>
      <c r="AB585" s="8">
        <v>9.8666666666666671</v>
      </c>
      <c r="AC585" s="8"/>
      <c r="AD585" s="8"/>
      <c r="AE585">
        <v>2.06</v>
      </c>
    </row>
    <row r="586" spans="1:31" x14ac:dyDescent="0.2">
      <c r="A586">
        <v>51</v>
      </c>
      <c r="B586">
        <v>9</v>
      </c>
      <c r="C586" s="1">
        <v>51.09</v>
      </c>
      <c r="D586" s="1" t="s">
        <v>317</v>
      </c>
      <c r="E586" s="6" t="s">
        <v>84</v>
      </c>
      <c r="F586" s="6">
        <v>2</v>
      </c>
      <c r="G586" s="3">
        <v>11</v>
      </c>
      <c r="H586" s="3">
        <v>80</v>
      </c>
      <c r="I586" s="3">
        <v>80</v>
      </c>
      <c r="J586" s="1">
        <v>123.83037949464388</v>
      </c>
      <c r="K586" s="1">
        <f t="shared" si="56"/>
        <v>73.770700000000005</v>
      </c>
      <c r="L586" s="1">
        <f t="shared" si="57"/>
        <v>50.059679494643873</v>
      </c>
      <c r="M586" s="7">
        <v>102.98070974327642</v>
      </c>
      <c r="N586" s="1">
        <f t="shared" si="58"/>
        <v>75.346280000000007</v>
      </c>
      <c r="O586" s="1">
        <f t="shared" si="54"/>
        <v>27.634429743276414</v>
      </c>
      <c r="P586" s="7">
        <v>83.007624457142668</v>
      </c>
      <c r="Q586" s="1">
        <f t="shared" si="59"/>
        <v>64.517799999999994</v>
      </c>
      <c r="R586" s="1">
        <f t="shared" si="55"/>
        <v>18.489824457142674</v>
      </c>
      <c r="S586" s="1">
        <f>11/3</f>
        <v>3.6666666666666665</v>
      </c>
      <c r="V586" s="5">
        <v>222.83333333333334</v>
      </c>
      <c r="Y586" s="2">
        <v>1.06</v>
      </c>
      <c r="AB586" s="8">
        <v>2.1333333333333333</v>
      </c>
      <c r="AC586" s="8"/>
      <c r="AD586" s="8"/>
      <c r="AE586">
        <v>2.44</v>
      </c>
    </row>
    <row r="587" spans="1:31" x14ac:dyDescent="0.2">
      <c r="A587">
        <v>51</v>
      </c>
      <c r="B587">
        <v>10</v>
      </c>
      <c r="C587" s="1">
        <v>51.1</v>
      </c>
      <c r="D587" s="1" t="s">
        <v>317</v>
      </c>
      <c r="E587" s="6" t="s">
        <v>102</v>
      </c>
      <c r="F587" s="6">
        <v>2</v>
      </c>
      <c r="G587" s="3">
        <v>15</v>
      </c>
      <c r="H587" s="3">
        <v>85</v>
      </c>
      <c r="I587" s="3">
        <v>92</v>
      </c>
      <c r="J587" s="1">
        <v>93.626147538731644</v>
      </c>
      <c r="K587" s="1">
        <f t="shared" si="56"/>
        <v>73.770700000000005</v>
      </c>
      <c r="L587" s="1">
        <f t="shared" si="57"/>
        <v>19.855447538731639</v>
      </c>
      <c r="M587" s="7">
        <v>112.24741396417862</v>
      </c>
      <c r="N587" s="1">
        <f t="shared" si="58"/>
        <v>75.346280000000007</v>
      </c>
      <c r="O587" s="1">
        <f t="shared" si="54"/>
        <v>36.901133964178612</v>
      </c>
      <c r="P587" s="7">
        <v>103.02631087615474</v>
      </c>
      <c r="Q587" s="1">
        <f t="shared" si="59"/>
        <v>64.517799999999994</v>
      </c>
      <c r="R587" s="1">
        <f t="shared" si="55"/>
        <v>38.508510876154745</v>
      </c>
      <c r="S587" s="1">
        <v>1.6666666666666667</v>
      </c>
      <c r="V587" s="5">
        <v>239.83333333333334</v>
      </c>
      <c r="Y587" s="2">
        <v>1.02</v>
      </c>
      <c r="AB587" s="8">
        <v>14.4</v>
      </c>
      <c r="AC587" s="8"/>
      <c r="AD587" s="8"/>
      <c r="AE587">
        <v>1.78</v>
      </c>
    </row>
    <row r="588" spans="1:31" x14ac:dyDescent="0.2">
      <c r="A588">
        <v>51</v>
      </c>
      <c r="B588">
        <v>11</v>
      </c>
      <c r="C588" s="1">
        <v>51.11</v>
      </c>
      <c r="D588" s="1" t="s">
        <v>317</v>
      </c>
      <c r="E588" s="6" t="s">
        <v>197</v>
      </c>
      <c r="F588" s="6">
        <v>2</v>
      </c>
      <c r="G588" s="3">
        <v>15</v>
      </c>
      <c r="H588" s="3">
        <v>85</v>
      </c>
      <c r="I588" s="3">
        <v>85</v>
      </c>
      <c r="J588" s="1">
        <v>103.37043889946281</v>
      </c>
      <c r="K588" s="1">
        <f t="shared" si="56"/>
        <v>73.770700000000005</v>
      </c>
      <c r="L588" s="1">
        <f t="shared" si="57"/>
        <v>29.599738899462807</v>
      </c>
      <c r="M588" s="7">
        <v>116.62818706286124</v>
      </c>
      <c r="N588" s="1">
        <f t="shared" si="58"/>
        <v>75.346280000000007</v>
      </c>
      <c r="O588" s="1">
        <f t="shared" si="54"/>
        <v>41.281907062861237</v>
      </c>
      <c r="P588" s="7">
        <v>106.63477087907988</v>
      </c>
      <c r="Q588" s="1">
        <f t="shared" si="59"/>
        <v>64.517799999999994</v>
      </c>
      <c r="R588" s="1">
        <f t="shared" si="55"/>
        <v>42.116970879079886</v>
      </c>
      <c r="S588" s="1">
        <v>2</v>
      </c>
      <c r="V588" s="5">
        <v>238.16666666666666</v>
      </c>
      <c r="Y588" s="2">
        <v>0.71</v>
      </c>
      <c r="AB588" s="8">
        <v>3.0333333333333332</v>
      </c>
      <c r="AC588" s="8"/>
      <c r="AD588" s="8"/>
      <c r="AE588">
        <v>2.58</v>
      </c>
    </row>
    <row r="589" spans="1:31" x14ac:dyDescent="0.2">
      <c r="A589">
        <v>51</v>
      </c>
      <c r="B589">
        <v>12</v>
      </c>
      <c r="C589" s="1">
        <v>51.12</v>
      </c>
      <c r="D589" s="1" t="s">
        <v>317</v>
      </c>
      <c r="E589" s="6" t="s">
        <v>201</v>
      </c>
      <c r="F589" s="6">
        <v>2</v>
      </c>
      <c r="G589" s="3">
        <v>13</v>
      </c>
      <c r="H589" s="3">
        <v>80</v>
      </c>
      <c r="I589" s="3">
        <v>85</v>
      </c>
      <c r="J589" s="1">
        <v>125.9921035349011</v>
      </c>
      <c r="K589" s="1">
        <f t="shared" si="56"/>
        <v>73.770700000000005</v>
      </c>
      <c r="L589" s="1">
        <f t="shared" si="57"/>
        <v>52.2214035349011</v>
      </c>
      <c r="M589" s="7">
        <v>127.0516875088001</v>
      </c>
      <c r="N589" s="1">
        <f t="shared" si="58"/>
        <v>75.346280000000007</v>
      </c>
      <c r="O589" s="1">
        <f t="shared" si="54"/>
        <v>51.705407508800093</v>
      </c>
      <c r="P589" s="7">
        <v>99.579979578591377</v>
      </c>
      <c r="Q589" s="1">
        <f t="shared" si="59"/>
        <v>64.517799999999994</v>
      </c>
      <c r="R589" s="1">
        <f t="shared" si="55"/>
        <v>35.062179578591383</v>
      </c>
      <c r="S589" s="1">
        <v>4</v>
      </c>
      <c r="V589" s="5">
        <v>162.83333333333334</v>
      </c>
      <c r="Y589" s="2">
        <v>0.67</v>
      </c>
      <c r="AB589" s="8">
        <v>2</v>
      </c>
      <c r="AC589" s="8"/>
      <c r="AD589" s="8"/>
      <c r="AE589">
        <v>2.2200000000000002</v>
      </c>
    </row>
    <row r="590" spans="1:31" s="16" customFormat="1" x14ac:dyDescent="0.2">
      <c r="A590" s="16">
        <v>52</v>
      </c>
      <c r="B590" s="16">
        <v>1</v>
      </c>
      <c r="C590" s="17">
        <v>52.01</v>
      </c>
      <c r="D590" s="17" t="s">
        <v>316</v>
      </c>
      <c r="E590" s="18" t="s">
        <v>11</v>
      </c>
      <c r="F590" s="18">
        <v>1</v>
      </c>
      <c r="G590" s="19">
        <v>15</v>
      </c>
      <c r="H590" s="19">
        <v>58</v>
      </c>
      <c r="I590" s="19">
        <v>65</v>
      </c>
      <c r="J590" s="17">
        <v>49.40740559281528</v>
      </c>
      <c r="K590" s="17">
        <f t="shared" si="56"/>
        <v>72.670899999999989</v>
      </c>
      <c r="L590" s="17">
        <f t="shared" si="57"/>
        <v>-23.263494407184709</v>
      </c>
      <c r="M590" s="20" t="s">
        <v>29</v>
      </c>
      <c r="N590" s="1">
        <f t="shared" si="58"/>
        <v>74.544540000000012</v>
      </c>
      <c r="O590" s="7" t="s">
        <v>29</v>
      </c>
      <c r="P590" s="20" t="s">
        <v>29</v>
      </c>
      <c r="Q590" s="1">
        <f t="shared" si="59"/>
        <v>63.682199999999995</v>
      </c>
      <c r="R590" s="7" t="s">
        <v>29</v>
      </c>
      <c r="S590" s="17">
        <v>0</v>
      </c>
      <c r="T590" s="17"/>
      <c r="U590" s="17"/>
      <c r="V590" s="21">
        <v>189.5</v>
      </c>
      <c r="W590" s="17"/>
      <c r="X590" s="17"/>
      <c r="Y590" s="22">
        <v>0.56999999999999995</v>
      </c>
      <c r="Z590" s="22"/>
      <c r="AA590" s="22"/>
      <c r="AB590" s="23">
        <v>200.66666666666666</v>
      </c>
      <c r="AC590" s="23"/>
      <c r="AD590" s="23"/>
      <c r="AE590" s="16">
        <v>1.53</v>
      </c>
    </row>
    <row r="591" spans="1:31" x14ac:dyDescent="0.2">
      <c r="A591">
        <v>52</v>
      </c>
      <c r="B591">
        <v>2</v>
      </c>
      <c r="C591" s="1">
        <v>52.02</v>
      </c>
      <c r="D591" s="1" t="s">
        <v>315</v>
      </c>
      <c r="E591" s="9" t="s">
        <v>9</v>
      </c>
      <c r="F591" s="6">
        <v>1</v>
      </c>
      <c r="G591" s="3">
        <v>12</v>
      </c>
      <c r="H591" s="3">
        <v>122</v>
      </c>
      <c r="I591" s="3">
        <v>122</v>
      </c>
      <c r="J591" s="1">
        <v>74.849793311506687</v>
      </c>
      <c r="K591" s="1">
        <f t="shared" si="56"/>
        <v>72.670899999999989</v>
      </c>
      <c r="L591" s="1">
        <f t="shared" si="57"/>
        <v>2.1788933115066982</v>
      </c>
      <c r="M591" s="7">
        <v>68.97837057666078</v>
      </c>
      <c r="N591" s="1">
        <f t="shared" si="58"/>
        <v>74.544540000000012</v>
      </c>
      <c r="O591" s="1">
        <f t="shared" si="54"/>
        <v>-5.5661694233392325</v>
      </c>
      <c r="P591" s="7">
        <v>67.773024809368067</v>
      </c>
      <c r="Q591" s="1">
        <f t="shared" si="59"/>
        <v>63.682199999999995</v>
      </c>
      <c r="R591" s="1">
        <f t="shared" si="55"/>
        <v>4.0908248093680726</v>
      </c>
      <c r="S591" s="1">
        <v>6.3333333333333304</v>
      </c>
      <c r="V591" s="5" t="s">
        <v>29</v>
      </c>
      <c r="Y591" s="2" t="s">
        <v>29</v>
      </c>
      <c r="AB591" s="8">
        <v>9.6000000000000014</v>
      </c>
      <c r="AC591" s="8"/>
      <c r="AD591" s="8"/>
      <c r="AE591">
        <v>2.15</v>
      </c>
    </row>
    <row r="592" spans="1:31" x14ac:dyDescent="0.2">
      <c r="A592">
        <v>52</v>
      </c>
      <c r="B592">
        <v>3</v>
      </c>
      <c r="C592" s="1">
        <v>52.03</v>
      </c>
      <c r="D592" s="1" t="s">
        <v>320</v>
      </c>
      <c r="E592" s="6" t="s">
        <v>109</v>
      </c>
      <c r="F592" s="6">
        <v>1</v>
      </c>
      <c r="G592" s="3">
        <v>10</v>
      </c>
      <c r="H592" s="3">
        <v>80</v>
      </c>
      <c r="I592" s="3">
        <v>80</v>
      </c>
      <c r="J592" s="1">
        <v>80.137180528638666</v>
      </c>
      <c r="K592" s="1">
        <f t="shared" si="56"/>
        <v>72.670899999999989</v>
      </c>
      <c r="L592" s="1">
        <f t="shared" si="57"/>
        <v>7.4662805286386771</v>
      </c>
      <c r="M592" s="7">
        <v>76.969609054391981</v>
      </c>
      <c r="N592" s="1">
        <f t="shared" si="58"/>
        <v>74.544540000000012</v>
      </c>
      <c r="O592" s="1">
        <f t="shared" si="54"/>
        <v>2.4250690543919688</v>
      </c>
      <c r="P592" s="7">
        <v>65.806831586938088</v>
      </c>
      <c r="Q592" s="1">
        <f t="shared" si="59"/>
        <v>63.682199999999995</v>
      </c>
      <c r="R592" s="1">
        <f t="shared" si="55"/>
        <v>2.1246315869380936</v>
      </c>
      <c r="S592" s="1">
        <f>8/3</f>
        <v>2.6666666666666665</v>
      </c>
      <c r="V592" s="5">
        <v>223</v>
      </c>
      <c r="Y592" s="2">
        <v>1.24</v>
      </c>
      <c r="AB592" s="8">
        <v>20.3</v>
      </c>
      <c r="AC592" s="8"/>
      <c r="AD592" s="8"/>
      <c r="AE592">
        <v>2.0299999999999998</v>
      </c>
    </row>
    <row r="593" spans="1:31" x14ac:dyDescent="0.2">
      <c r="A593">
        <v>52</v>
      </c>
      <c r="B593">
        <v>4</v>
      </c>
      <c r="C593" s="1">
        <v>52.04</v>
      </c>
      <c r="D593" s="1" t="s">
        <v>315</v>
      </c>
      <c r="E593" s="9" t="s">
        <v>34</v>
      </c>
      <c r="F593" s="6">
        <v>1</v>
      </c>
      <c r="G593" s="3">
        <v>14</v>
      </c>
      <c r="H593" s="3">
        <v>122</v>
      </c>
      <c r="I593" s="3">
        <v>122</v>
      </c>
      <c r="J593" s="1">
        <v>59.948589067004249</v>
      </c>
      <c r="K593" s="1">
        <f t="shared" si="56"/>
        <v>72.670899999999989</v>
      </c>
      <c r="L593" s="1">
        <f t="shared" si="57"/>
        <v>-12.72231093299574</v>
      </c>
      <c r="M593" s="7">
        <v>59.042150410639962</v>
      </c>
      <c r="N593" s="1">
        <f t="shared" si="58"/>
        <v>74.544540000000012</v>
      </c>
      <c r="O593" s="1">
        <f t="shared" si="54"/>
        <v>-15.50238958936005</v>
      </c>
      <c r="P593" s="7">
        <v>41.145593166598651</v>
      </c>
      <c r="Q593" s="1">
        <f t="shared" si="59"/>
        <v>63.682199999999995</v>
      </c>
      <c r="R593" s="1">
        <f t="shared" si="55"/>
        <v>-22.536606833401343</v>
      </c>
      <c r="S593" s="1">
        <v>11.333333333333334</v>
      </c>
      <c r="V593" s="5">
        <v>511.16666666666669</v>
      </c>
      <c r="Y593" s="2">
        <v>1.3399999999999999</v>
      </c>
      <c r="AB593" s="8">
        <v>8.4</v>
      </c>
      <c r="AC593" s="8"/>
      <c r="AD593" s="8"/>
      <c r="AE593">
        <v>2.1550000000000002</v>
      </c>
    </row>
    <row r="594" spans="1:31" x14ac:dyDescent="0.2">
      <c r="A594">
        <v>52</v>
      </c>
      <c r="B594">
        <v>5</v>
      </c>
      <c r="C594" s="1">
        <v>52.05</v>
      </c>
      <c r="D594" s="1" t="s">
        <v>315</v>
      </c>
      <c r="E594" s="9" t="s">
        <v>9</v>
      </c>
      <c r="F594" s="6">
        <v>1</v>
      </c>
      <c r="G594" s="3">
        <v>15</v>
      </c>
      <c r="H594" s="3">
        <v>122</v>
      </c>
      <c r="I594" s="3">
        <v>122</v>
      </c>
      <c r="J594" s="1">
        <v>89.533985001158172</v>
      </c>
      <c r="K594" s="1">
        <f t="shared" si="56"/>
        <v>72.670899999999989</v>
      </c>
      <c r="L594" s="1">
        <f t="shared" si="57"/>
        <v>16.863085001158183</v>
      </c>
      <c r="M594" s="7">
        <v>69.369118988973227</v>
      </c>
      <c r="N594" s="1">
        <f t="shared" si="58"/>
        <v>74.544540000000012</v>
      </c>
      <c r="O594" s="1">
        <f t="shared" si="54"/>
        <v>-5.1754210110267849</v>
      </c>
      <c r="P594" s="7">
        <v>47.364485414530861</v>
      </c>
      <c r="Q594" s="1">
        <f t="shared" si="59"/>
        <v>63.682199999999995</v>
      </c>
      <c r="R594" s="1">
        <f t="shared" si="55"/>
        <v>-16.317714585469133</v>
      </c>
      <c r="S594" s="1">
        <v>9.3333333333333339</v>
      </c>
      <c r="V594" s="5" t="s">
        <v>29</v>
      </c>
      <c r="Y594" s="2" t="s">
        <v>29</v>
      </c>
      <c r="AB594" s="8">
        <v>1.0333333333333332</v>
      </c>
      <c r="AC594" s="8"/>
      <c r="AD594" s="8"/>
      <c r="AE594">
        <v>1.76</v>
      </c>
    </row>
    <row r="595" spans="1:31" x14ac:dyDescent="0.2">
      <c r="A595">
        <v>52</v>
      </c>
      <c r="B595">
        <v>6</v>
      </c>
      <c r="C595" s="1">
        <v>52.06</v>
      </c>
      <c r="D595" s="1" t="s">
        <v>320</v>
      </c>
      <c r="E595" s="6" t="s">
        <v>125</v>
      </c>
      <c r="F595" s="9">
        <v>1</v>
      </c>
      <c r="G595" s="3">
        <v>5</v>
      </c>
      <c r="H595" s="3">
        <v>80</v>
      </c>
      <c r="I595" s="3">
        <v>85</v>
      </c>
      <c r="J595" s="1">
        <v>93.176419844942913</v>
      </c>
      <c r="K595" s="1">
        <f t="shared" si="56"/>
        <v>72.670899999999989</v>
      </c>
      <c r="L595" s="1">
        <f t="shared" si="57"/>
        <v>20.505519844942924</v>
      </c>
      <c r="M595" s="7">
        <v>86.650698428570976</v>
      </c>
      <c r="N595" s="1">
        <f t="shared" si="58"/>
        <v>74.544540000000012</v>
      </c>
      <c r="O595" s="1">
        <f t="shared" si="54"/>
        <v>12.106158428570964</v>
      </c>
      <c r="P595" s="7">
        <v>70.562938962899977</v>
      </c>
      <c r="Q595" s="1">
        <f t="shared" si="59"/>
        <v>63.682199999999995</v>
      </c>
      <c r="R595" s="1">
        <f t="shared" si="55"/>
        <v>6.8807389628999829</v>
      </c>
      <c r="S595" s="1">
        <v>2.6666666666666665</v>
      </c>
      <c r="V595" s="5">
        <v>216.16666666666666</v>
      </c>
      <c r="Y595" s="2">
        <v>1.07</v>
      </c>
      <c r="AB595" s="8" t="s">
        <v>29</v>
      </c>
      <c r="AC595" s="8"/>
      <c r="AD595" s="8"/>
      <c r="AE595" s="8" t="s">
        <v>29</v>
      </c>
    </row>
    <row r="596" spans="1:31" x14ac:dyDescent="0.2">
      <c r="A596">
        <v>52</v>
      </c>
      <c r="B596">
        <v>7</v>
      </c>
      <c r="C596" s="1">
        <v>52.07</v>
      </c>
      <c r="D596" s="1" t="s">
        <v>317</v>
      </c>
      <c r="E596" s="6" t="s">
        <v>12</v>
      </c>
      <c r="F596" s="6">
        <v>2</v>
      </c>
      <c r="G596" s="3">
        <v>12</v>
      </c>
      <c r="H596" s="3">
        <v>80</v>
      </c>
      <c r="I596" s="3">
        <v>80</v>
      </c>
      <c r="J596" s="1">
        <v>86.3597316187209</v>
      </c>
      <c r="K596" s="1">
        <f t="shared" si="56"/>
        <v>72.670899999999989</v>
      </c>
      <c r="L596" s="1">
        <f t="shared" si="57"/>
        <v>13.688831618720911</v>
      </c>
      <c r="M596" s="7">
        <v>67.735413187000489</v>
      </c>
      <c r="N596" s="1">
        <f t="shared" si="58"/>
        <v>74.544540000000012</v>
      </c>
      <c r="O596" s="1">
        <f t="shared" si="54"/>
        <v>-6.8091268129995228</v>
      </c>
      <c r="P596" s="7">
        <v>61.985950520069565</v>
      </c>
      <c r="Q596" s="1">
        <f t="shared" si="59"/>
        <v>63.682199999999995</v>
      </c>
      <c r="R596" s="1">
        <f t="shared" si="55"/>
        <v>-1.6962494799304295</v>
      </c>
      <c r="S596" s="1">
        <f>5/3</f>
        <v>1.6666666666666667</v>
      </c>
      <c r="V596" s="5">
        <v>190.83333333333334</v>
      </c>
      <c r="Y596" s="2">
        <v>1.1299999999999999</v>
      </c>
      <c r="AB596" s="8">
        <v>16.833333333333332</v>
      </c>
      <c r="AC596" s="8"/>
      <c r="AD596" s="8"/>
      <c r="AE596">
        <v>2.02</v>
      </c>
    </row>
    <row r="597" spans="1:31" s="16" customFormat="1" x14ac:dyDescent="0.2">
      <c r="A597" s="16">
        <v>52</v>
      </c>
      <c r="B597" s="16">
        <v>8</v>
      </c>
      <c r="C597" s="17">
        <v>52.08</v>
      </c>
      <c r="D597" s="17" t="s">
        <v>316</v>
      </c>
      <c r="E597" s="18" t="s">
        <v>11</v>
      </c>
      <c r="F597" s="18">
        <v>2</v>
      </c>
      <c r="G597" s="19">
        <v>15</v>
      </c>
      <c r="H597" s="19">
        <v>58</v>
      </c>
      <c r="I597" s="19">
        <v>65</v>
      </c>
      <c r="J597" s="17">
        <v>63.941953893235763</v>
      </c>
      <c r="K597" s="17">
        <f t="shared" si="56"/>
        <v>72.670899999999989</v>
      </c>
      <c r="L597" s="17">
        <f t="shared" si="57"/>
        <v>-8.7289461067642264</v>
      </c>
      <c r="M597" s="20" t="s">
        <v>29</v>
      </c>
      <c r="N597" s="1">
        <f t="shared" si="58"/>
        <v>74.544540000000012</v>
      </c>
      <c r="O597" s="7" t="s">
        <v>29</v>
      </c>
      <c r="P597" s="20" t="s">
        <v>29</v>
      </c>
      <c r="Q597" s="1">
        <f t="shared" si="59"/>
        <v>63.682199999999995</v>
      </c>
      <c r="R597" s="7" t="s">
        <v>29</v>
      </c>
      <c r="S597" s="17">
        <v>0.33333333333333331</v>
      </c>
      <c r="T597" s="17"/>
      <c r="U597" s="17"/>
      <c r="V597" s="21">
        <v>225.33333333333334</v>
      </c>
      <c r="W597" s="17"/>
      <c r="X597" s="17"/>
      <c r="Y597" s="22">
        <v>0.56999999999999995</v>
      </c>
      <c r="Z597" s="22"/>
      <c r="AA597" s="22"/>
      <c r="AB597" s="23">
        <v>222.76666666666668</v>
      </c>
      <c r="AC597" s="23"/>
      <c r="AD597" s="23"/>
      <c r="AE597" s="16">
        <v>1.62</v>
      </c>
    </row>
    <row r="598" spans="1:31" x14ac:dyDescent="0.2">
      <c r="A598">
        <v>52</v>
      </c>
      <c r="B598">
        <v>9</v>
      </c>
      <c r="C598" s="1">
        <v>52.09</v>
      </c>
      <c r="D598" s="1" t="s">
        <v>317</v>
      </c>
      <c r="E598" s="6" t="s">
        <v>209</v>
      </c>
      <c r="F598" s="6">
        <v>2</v>
      </c>
      <c r="G598" s="3">
        <v>11</v>
      </c>
      <c r="H598" s="3">
        <v>85</v>
      </c>
      <c r="I598" s="3">
        <v>92</v>
      </c>
      <c r="J598" s="1">
        <v>107.09458567288901</v>
      </c>
      <c r="K598" s="1">
        <f t="shared" si="56"/>
        <v>72.670899999999989</v>
      </c>
      <c r="L598" s="1">
        <f t="shared" si="57"/>
        <v>34.423685672889022</v>
      </c>
      <c r="M598" s="7">
        <v>89.176030509835755</v>
      </c>
      <c r="N598" s="1">
        <f t="shared" si="58"/>
        <v>74.544540000000012</v>
      </c>
      <c r="O598" s="1">
        <f t="shared" si="54"/>
        <v>14.631490509835743</v>
      </c>
      <c r="P598" s="7" t="s">
        <v>29</v>
      </c>
      <c r="Q598" s="1">
        <f t="shared" si="59"/>
        <v>63.682199999999995</v>
      </c>
      <c r="R598" s="7" t="s">
        <v>29</v>
      </c>
      <c r="S598" s="1">
        <v>5</v>
      </c>
      <c r="V598" s="5">
        <v>211.25</v>
      </c>
      <c r="Y598" s="2">
        <v>1.38</v>
      </c>
      <c r="AB598" s="8" t="s">
        <v>29</v>
      </c>
      <c r="AC598" s="8"/>
      <c r="AD598" s="8"/>
      <c r="AE598" s="8" t="s">
        <v>29</v>
      </c>
    </row>
    <row r="599" spans="1:31" x14ac:dyDescent="0.2">
      <c r="A599">
        <v>52</v>
      </c>
      <c r="B599">
        <v>10</v>
      </c>
      <c r="C599" s="1">
        <v>52.1</v>
      </c>
      <c r="D599" s="1" t="s">
        <v>317</v>
      </c>
      <c r="E599" s="6" t="s">
        <v>79</v>
      </c>
      <c r="F599" s="6">
        <v>2</v>
      </c>
      <c r="G599" s="3">
        <v>12</v>
      </c>
      <c r="H599" s="3">
        <v>80</v>
      </c>
      <c r="I599" s="3">
        <v>80</v>
      </c>
      <c r="J599" s="1">
        <v>110.84419598888471</v>
      </c>
      <c r="K599" s="1">
        <f t="shared" si="56"/>
        <v>72.670899999999989</v>
      </c>
      <c r="L599" s="1">
        <f t="shared" si="57"/>
        <v>38.173295988884718</v>
      </c>
      <c r="M599" s="7">
        <v>112.39732439436636</v>
      </c>
      <c r="N599" s="1">
        <f t="shared" si="58"/>
        <v>74.544540000000012</v>
      </c>
      <c r="O599" s="1">
        <f t="shared" si="54"/>
        <v>37.852784394366353</v>
      </c>
      <c r="P599" s="7">
        <v>72.72843535056144</v>
      </c>
      <c r="Q599" s="1">
        <f t="shared" si="59"/>
        <v>63.682199999999995</v>
      </c>
      <c r="R599" s="1">
        <f t="shared" si="55"/>
        <v>9.0462353505614459</v>
      </c>
      <c r="S599" s="1">
        <f>12/3</f>
        <v>4</v>
      </c>
      <c r="V599" s="5">
        <v>289.16666666666669</v>
      </c>
      <c r="Y599" s="2">
        <v>0.98</v>
      </c>
      <c r="AB599" s="8">
        <v>15.233333333333334</v>
      </c>
      <c r="AC599" s="8"/>
      <c r="AD599" s="8"/>
      <c r="AE599">
        <v>2.35</v>
      </c>
    </row>
    <row r="600" spans="1:31" x14ac:dyDescent="0.2">
      <c r="A600">
        <v>52</v>
      </c>
      <c r="B600">
        <v>11</v>
      </c>
      <c r="C600" s="1">
        <v>52.11</v>
      </c>
      <c r="D600" s="1" t="s">
        <v>317</v>
      </c>
      <c r="E600" s="6" t="s">
        <v>215</v>
      </c>
      <c r="F600" s="6">
        <v>2</v>
      </c>
      <c r="G600" s="3">
        <v>15</v>
      </c>
      <c r="H600" s="3">
        <v>80</v>
      </c>
      <c r="I600" s="3">
        <v>80</v>
      </c>
      <c r="J600" s="1">
        <v>105.89922927922403</v>
      </c>
      <c r="K600" s="1">
        <f t="shared" si="56"/>
        <v>72.670899999999989</v>
      </c>
      <c r="L600" s="1">
        <f t="shared" si="57"/>
        <v>33.228329279224042</v>
      </c>
      <c r="M600" s="7">
        <v>81.758310441661138</v>
      </c>
      <c r="N600" s="1">
        <f t="shared" si="58"/>
        <v>74.544540000000012</v>
      </c>
      <c r="O600" s="1">
        <f t="shared" si="54"/>
        <v>7.2137704416611257</v>
      </c>
      <c r="P600" s="7">
        <v>72.357863422799582</v>
      </c>
      <c r="Q600" s="1">
        <f t="shared" si="59"/>
        <v>63.682199999999995</v>
      </c>
      <c r="R600" s="1">
        <f t="shared" si="55"/>
        <v>8.6756634227995875</v>
      </c>
      <c r="S600" s="1">
        <f>9/3</f>
        <v>3</v>
      </c>
      <c r="V600" s="5">
        <v>244.5</v>
      </c>
      <c r="Y600" s="2">
        <v>0.82</v>
      </c>
      <c r="AB600" s="8">
        <v>13.766666666666667</v>
      </c>
      <c r="AC600" s="8"/>
      <c r="AD600" s="8"/>
      <c r="AE600">
        <v>2.23</v>
      </c>
    </row>
    <row r="601" spans="1:31" x14ac:dyDescent="0.2">
      <c r="A601">
        <v>52</v>
      </c>
      <c r="B601">
        <v>12</v>
      </c>
      <c r="C601" s="1">
        <v>52.12</v>
      </c>
      <c r="D601" s="1" t="s">
        <v>317</v>
      </c>
      <c r="E601" s="6" t="s">
        <v>210</v>
      </c>
      <c r="F601" s="6">
        <v>2</v>
      </c>
      <c r="G601" s="3">
        <v>13</v>
      </c>
      <c r="H601" s="3">
        <v>80</v>
      </c>
      <c r="I601" s="3">
        <v>85</v>
      </c>
      <c r="J601" s="1">
        <v>103.23844280878357</v>
      </c>
      <c r="K601" s="1">
        <f t="shared" si="56"/>
        <v>72.670899999999989</v>
      </c>
      <c r="L601" s="1">
        <f t="shared" si="57"/>
        <v>30.567542808783585</v>
      </c>
      <c r="M601" s="7">
        <v>88.151799060730141</v>
      </c>
      <c r="N601" s="1">
        <f t="shared" si="58"/>
        <v>74.544540000000012</v>
      </c>
      <c r="O601" s="1">
        <f t="shared" si="54"/>
        <v>13.607259060730129</v>
      </c>
      <c r="P601" s="7">
        <v>95.161883112753443</v>
      </c>
      <c r="Q601" s="1">
        <f t="shared" si="59"/>
        <v>63.682199999999995</v>
      </c>
      <c r="R601" s="1">
        <f t="shared" si="55"/>
        <v>31.479683112753449</v>
      </c>
      <c r="S601" s="1">
        <v>4.666666666666667</v>
      </c>
      <c r="V601" s="5">
        <v>261.66666666666669</v>
      </c>
      <c r="Y601" s="2">
        <v>1.06</v>
      </c>
      <c r="AB601" s="8">
        <v>17.233333333333334</v>
      </c>
      <c r="AC601" s="8"/>
      <c r="AD601" s="8"/>
      <c r="AE601">
        <v>2.19</v>
      </c>
    </row>
    <row r="602" spans="1:31" x14ac:dyDescent="0.2">
      <c r="A602">
        <v>53</v>
      </c>
      <c r="B602">
        <v>1</v>
      </c>
      <c r="C602" s="1">
        <v>53.01</v>
      </c>
      <c r="D602" s="1" t="s">
        <v>320</v>
      </c>
      <c r="E602" s="6" t="s">
        <v>105</v>
      </c>
      <c r="F602" s="6">
        <v>1</v>
      </c>
      <c r="G602" s="3">
        <v>15</v>
      </c>
      <c r="H602" s="3">
        <v>85</v>
      </c>
      <c r="I602" s="3">
        <v>92</v>
      </c>
      <c r="J602" s="1">
        <v>81.366586516439639</v>
      </c>
      <c r="K602" s="1">
        <f t="shared" si="56"/>
        <v>71.571100000000001</v>
      </c>
      <c r="L602" s="1">
        <f t="shared" si="57"/>
        <v>9.7954865164396381</v>
      </c>
      <c r="M602" s="7">
        <v>71.555703650258195</v>
      </c>
      <c r="N602" s="1">
        <f t="shared" si="58"/>
        <v>73.742800000000003</v>
      </c>
      <c r="O602" s="1">
        <f t="shared" si="54"/>
        <v>-2.1870963497418074</v>
      </c>
      <c r="P602" s="7">
        <v>64.791615795678979</v>
      </c>
      <c r="Q602" s="1">
        <f t="shared" si="59"/>
        <v>62.846599999999995</v>
      </c>
      <c r="R602" s="1">
        <f t="shared" si="55"/>
        <v>1.9450157956789837</v>
      </c>
      <c r="S602" s="1">
        <v>4</v>
      </c>
      <c r="V602" s="5">
        <v>225.33333333333334</v>
      </c>
      <c r="Y602" s="2">
        <v>1.21</v>
      </c>
      <c r="AB602" s="8">
        <v>3.1333333333333333</v>
      </c>
      <c r="AC602" s="8"/>
      <c r="AD602" s="8"/>
      <c r="AE602">
        <v>2.0499999999999998</v>
      </c>
    </row>
    <row r="603" spans="1:31" x14ac:dyDescent="0.2">
      <c r="A603">
        <v>53</v>
      </c>
      <c r="B603">
        <v>2</v>
      </c>
      <c r="C603" s="1">
        <v>53.02</v>
      </c>
      <c r="D603" s="1" t="s">
        <v>320</v>
      </c>
      <c r="E603" s="6" t="s">
        <v>134</v>
      </c>
      <c r="F603" s="6">
        <v>1</v>
      </c>
      <c r="G603" s="3">
        <v>10</v>
      </c>
      <c r="H603" s="3">
        <v>73</v>
      </c>
      <c r="I603" s="3">
        <v>80</v>
      </c>
      <c r="J603" s="1">
        <v>91.236119997893468</v>
      </c>
      <c r="K603" s="1">
        <f t="shared" si="56"/>
        <v>71.571100000000001</v>
      </c>
      <c r="L603" s="1">
        <f t="shared" si="57"/>
        <v>19.665019997893467</v>
      </c>
      <c r="M603" s="7">
        <v>92.445509012107493</v>
      </c>
      <c r="N603" s="1">
        <f t="shared" si="58"/>
        <v>73.742800000000003</v>
      </c>
      <c r="O603" s="1">
        <f t="shared" si="54"/>
        <v>18.702709012107491</v>
      </c>
      <c r="P603" s="7">
        <v>90.995764908919057</v>
      </c>
      <c r="Q603" s="1">
        <f t="shared" si="59"/>
        <v>62.846599999999995</v>
      </c>
      <c r="R603" s="1">
        <f t="shared" si="55"/>
        <v>28.149164908919062</v>
      </c>
      <c r="S603" s="1">
        <f>4/3</f>
        <v>1.3333333333333333</v>
      </c>
      <c r="V603" s="5">
        <v>143.66666666666666</v>
      </c>
      <c r="Y603" s="2">
        <v>1.31</v>
      </c>
      <c r="AB603" s="8">
        <v>3.0333333333333332</v>
      </c>
      <c r="AC603" s="8"/>
      <c r="AD603" s="8"/>
      <c r="AE603">
        <v>2.37</v>
      </c>
    </row>
    <row r="604" spans="1:31" x14ac:dyDescent="0.2">
      <c r="A604">
        <v>53</v>
      </c>
      <c r="B604">
        <v>3</v>
      </c>
      <c r="C604" s="1">
        <v>53.03</v>
      </c>
      <c r="D604" s="1" t="s">
        <v>320</v>
      </c>
      <c r="E604" s="6" t="s">
        <v>140</v>
      </c>
      <c r="F604" s="6">
        <v>1</v>
      </c>
      <c r="G604" s="3">
        <v>4</v>
      </c>
      <c r="H604" s="3">
        <v>85</v>
      </c>
      <c r="I604" s="3">
        <v>92</v>
      </c>
      <c r="J604" s="1">
        <v>90.842222196834896</v>
      </c>
      <c r="K604" s="1">
        <f t="shared" si="56"/>
        <v>71.571100000000001</v>
      </c>
      <c r="L604" s="1">
        <f t="shared" si="57"/>
        <v>19.271122196834895</v>
      </c>
      <c r="M604" s="7">
        <v>129.62247891012299</v>
      </c>
      <c r="N604" s="1">
        <f t="shared" si="58"/>
        <v>73.742800000000003</v>
      </c>
      <c r="O604" s="1">
        <f t="shared" si="54"/>
        <v>55.87967891012299</v>
      </c>
      <c r="P604" s="7">
        <v>73.935233636252391</v>
      </c>
      <c r="Q604" s="1">
        <f t="shared" si="59"/>
        <v>62.846599999999995</v>
      </c>
      <c r="R604" s="1">
        <f t="shared" si="55"/>
        <v>11.088633636252396</v>
      </c>
      <c r="S604" s="1">
        <v>5</v>
      </c>
      <c r="V604" s="5">
        <v>415.25</v>
      </c>
      <c r="Y604" s="2">
        <v>1.34</v>
      </c>
      <c r="AB604" s="8" t="s">
        <v>29</v>
      </c>
      <c r="AC604" s="8"/>
      <c r="AD604" s="8"/>
      <c r="AE604" s="8" t="s">
        <v>29</v>
      </c>
    </row>
    <row r="605" spans="1:31" x14ac:dyDescent="0.2">
      <c r="A605">
        <v>53</v>
      </c>
      <c r="B605">
        <v>4</v>
      </c>
      <c r="C605" s="1">
        <v>53.04</v>
      </c>
      <c r="D605" s="1" t="s">
        <v>320</v>
      </c>
      <c r="E605" s="6" t="s">
        <v>83</v>
      </c>
      <c r="F605" s="6">
        <v>1</v>
      </c>
      <c r="G605" s="3">
        <v>14</v>
      </c>
      <c r="H605" s="3">
        <v>73</v>
      </c>
      <c r="I605" s="3">
        <v>73</v>
      </c>
      <c r="J605" s="1">
        <v>74.430290068859833</v>
      </c>
      <c r="K605" s="1">
        <f t="shared" si="56"/>
        <v>71.571100000000001</v>
      </c>
      <c r="L605" s="1">
        <f t="shared" si="57"/>
        <v>2.8591900688598315</v>
      </c>
      <c r="M605" s="7">
        <v>79.190228520237298</v>
      </c>
      <c r="N605" s="1">
        <f t="shared" si="58"/>
        <v>73.742800000000003</v>
      </c>
      <c r="O605" s="1">
        <f t="shared" si="54"/>
        <v>5.4474285202372954</v>
      </c>
      <c r="P605" s="7">
        <v>93.176221211361153</v>
      </c>
      <c r="Q605" s="1">
        <f t="shared" si="59"/>
        <v>62.846599999999995</v>
      </c>
      <c r="R605" s="1">
        <f t="shared" si="55"/>
        <v>30.329621211361157</v>
      </c>
      <c r="S605" s="1">
        <v>1</v>
      </c>
      <c r="V605" s="5">
        <v>204</v>
      </c>
      <c r="Y605" s="2">
        <v>1.3</v>
      </c>
      <c r="AB605" s="8">
        <v>8</v>
      </c>
      <c r="AC605" s="8"/>
      <c r="AD605" s="8"/>
      <c r="AE605">
        <v>2.1800000000000002</v>
      </c>
    </row>
    <row r="606" spans="1:31" s="16" customFormat="1" x14ac:dyDescent="0.2">
      <c r="A606" s="16">
        <v>53</v>
      </c>
      <c r="B606" s="16">
        <v>5</v>
      </c>
      <c r="C606" s="17">
        <v>53.05</v>
      </c>
      <c r="D606" s="17" t="s">
        <v>316</v>
      </c>
      <c r="E606" s="18" t="s">
        <v>11</v>
      </c>
      <c r="F606" s="18">
        <v>1</v>
      </c>
      <c r="G606" s="19">
        <v>15</v>
      </c>
      <c r="H606" s="19">
        <v>58</v>
      </c>
      <c r="I606" s="19">
        <v>65</v>
      </c>
      <c r="J606" s="17">
        <v>76.436848723888744</v>
      </c>
      <c r="K606" s="17">
        <f t="shared" si="56"/>
        <v>71.571100000000001</v>
      </c>
      <c r="L606" s="17">
        <f t="shared" si="57"/>
        <v>4.8657487238887427</v>
      </c>
      <c r="M606" s="20" t="s">
        <v>29</v>
      </c>
      <c r="N606" s="1">
        <f t="shared" si="58"/>
        <v>73.742800000000003</v>
      </c>
      <c r="O606" s="7" t="s">
        <v>29</v>
      </c>
      <c r="P606" s="20" t="s">
        <v>29</v>
      </c>
      <c r="Q606" s="1">
        <f t="shared" si="59"/>
        <v>62.846599999999995</v>
      </c>
      <c r="R606" s="7" t="s">
        <v>29</v>
      </c>
      <c r="S606" s="17">
        <v>0.33333333333333331</v>
      </c>
      <c r="T606" s="17"/>
      <c r="U606" s="17"/>
      <c r="V606" s="21">
        <v>217.16666666666666</v>
      </c>
      <c r="W606" s="17"/>
      <c r="X606" s="17"/>
      <c r="Y606" s="22">
        <v>0.57999999999999996</v>
      </c>
      <c r="Z606" s="22"/>
      <c r="AA606" s="22"/>
      <c r="AB606" s="23">
        <v>225.06666666666669</v>
      </c>
      <c r="AC606" s="23"/>
      <c r="AD606" s="23"/>
      <c r="AE606" s="16">
        <v>1.54</v>
      </c>
    </row>
    <row r="607" spans="1:31" x14ac:dyDescent="0.2">
      <c r="A607">
        <v>53</v>
      </c>
      <c r="B607">
        <v>6</v>
      </c>
      <c r="C607" s="1">
        <v>53.06</v>
      </c>
      <c r="D607" s="1" t="s">
        <v>320</v>
      </c>
      <c r="E607" s="6" t="s">
        <v>149</v>
      </c>
      <c r="F607" s="9">
        <v>1</v>
      </c>
      <c r="G607" s="3">
        <v>7</v>
      </c>
      <c r="H607" s="3">
        <v>85</v>
      </c>
      <c r="I607" s="3">
        <v>100</v>
      </c>
      <c r="J607" s="1">
        <v>102.07048734494758</v>
      </c>
      <c r="K607" s="1">
        <f t="shared" si="56"/>
        <v>71.571100000000001</v>
      </c>
      <c r="L607" s="1">
        <f t="shared" si="57"/>
        <v>30.499387344947579</v>
      </c>
      <c r="M607" s="7">
        <v>98.999021545821932</v>
      </c>
      <c r="N607" s="1">
        <f t="shared" si="58"/>
        <v>73.742800000000003</v>
      </c>
      <c r="O607" s="1">
        <f t="shared" si="54"/>
        <v>25.25622154582193</v>
      </c>
      <c r="P607" s="7">
        <v>73.738624512018959</v>
      </c>
      <c r="Q607" s="1">
        <f t="shared" si="59"/>
        <v>62.846599999999995</v>
      </c>
      <c r="R607" s="1">
        <f t="shared" si="55"/>
        <v>10.892024512018963</v>
      </c>
      <c r="S607" s="1">
        <v>4.333333333333333</v>
      </c>
      <c r="V607" s="5">
        <v>288.66666666666669</v>
      </c>
      <c r="Y607" s="2">
        <v>1.1000000000000001</v>
      </c>
      <c r="AB607" s="8">
        <v>0.86666666666666659</v>
      </c>
      <c r="AC607" s="8"/>
      <c r="AD607" s="8"/>
      <c r="AE607">
        <v>2.76</v>
      </c>
    </row>
    <row r="608" spans="1:31" x14ac:dyDescent="0.2">
      <c r="A608">
        <v>53</v>
      </c>
      <c r="B608">
        <v>7</v>
      </c>
      <c r="C608" s="1">
        <v>53.07</v>
      </c>
      <c r="D608" s="1" t="s">
        <v>317</v>
      </c>
      <c r="E608" s="6" t="s">
        <v>170</v>
      </c>
      <c r="F608" s="6">
        <v>2</v>
      </c>
      <c r="G608" s="3">
        <v>14</v>
      </c>
      <c r="H608" s="3">
        <v>92</v>
      </c>
      <c r="I608" s="3">
        <v>100</v>
      </c>
      <c r="J608" s="1">
        <v>91.951240761120872</v>
      </c>
      <c r="K608" s="1">
        <f t="shared" si="56"/>
        <v>71.571100000000001</v>
      </c>
      <c r="L608" s="1">
        <f t="shared" si="57"/>
        <v>20.38014076112087</v>
      </c>
      <c r="M608" s="7">
        <v>99.137806436541652</v>
      </c>
      <c r="N608" s="1">
        <f t="shared" si="58"/>
        <v>73.742800000000003</v>
      </c>
      <c r="O608" s="1">
        <f t="shared" si="54"/>
        <v>25.395006436541649</v>
      </c>
      <c r="P608" s="7">
        <v>89.471162750020824</v>
      </c>
      <c r="Q608" s="1">
        <f t="shared" si="59"/>
        <v>62.846599999999995</v>
      </c>
      <c r="R608" s="1">
        <f t="shared" si="55"/>
        <v>26.624562750020829</v>
      </c>
      <c r="S608" s="1">
        <v>1.3333333333333333</v>
      </c>
      <c r="V608" s="5">
        <v>181.16666666666666</v>
      </c>
      <c r="Y608" s="2">
        <v>1.17</v>
      </c>
      <c r="AB608" s="8" t="s">
        <v>29</v>
      </c>
      <c r="AC608" s="8"/>
      <c r="AD608" s="8"/>
      <c r="AE608" s="8" t="s">
        <v>29</v>
      </c>
    </row>
    <row r="609" spans="1:31" x14ac:dyDescent="0.2">
      <c r="A609">
        <v>53</v>
      </c>
      <c r="B609">
        <v>8</v>
      </c>
      <c r="C609" s="1">
        <v>53.08</v>
      </c>
      <c r="D609" s="1" t="s">
        <v>317</v>
      </c>
      <c r="E609" s="6" t="s">
        <v>224</v>
      </c>
      <c r="F609" s="6">
        <v>2</v>
      </c>
      <c r="G609" s="3">
        <v>4</v>
      </c>
      <c r="H609" s="3">
        <v>85</v>
      </c>
      <c r="I609" s="3">
        <v>85</v>
      </c>
      <c r="J609" s="1">
        <v>90.339570237811998</v>
      </c>
      <c r="K609" s="1">
        <f t="shared" si="56"/>
        <v>71.571100000000001</v>
      </c>
      <c r="L609" s="1">
        <f t="shared" si="57"/>
        <v>18.768470237811997</v>
      </c>
      <c r="M609" s="7">
        <v>129.14207787230066</v>
      </c>
      <c r="N609" s="1">
        <f t="shared" si="58"/>
        <v>73.742800000000003</v>
      </c>
      <c r="O609" s="1">
        <f t="shared" si="54"/>
        <v>55.399277872300658</v>
      </c>
      <c r="P609" s="7">
        <v>98.805056543002522</v>
      </c>
      <c r="Q609" s="1">
        <f t="shared" si="59"/>
        <v>62.846599999999995</v>
      </c>
      <c r="R609" s="1">
        <f t="shared" si="55"/>
        <v>35.958456543002526</v>
      </c>
      <c r="S609" s="1">
        <v>5</v>
      </c>
      <c r="V609" s="5">
        <v>136.33333333333334</v>
      </c>
      <c r="Y609" s="2">
        <v>1.2</v>
      </c>
      <c r="AB609" s="8">
        <v>7.0666666666666673</v>
      </c>
      <c r="AC609" s="8"/>
      <c r="AD609" s="8"/>
      <c r="AE609">
        <v>2.46</v>
      </c>
    </row>
    <row r="610" spans="1:31" x14ac:dyDescent="0.2">
      <c r="A610">
        <v>53</v>
      </c>
      <c r="B610">
        <v>9</v>
      </c>
      <c r="C610" s="1">
        <v>53.09</v>
      </c>
      <c r="D610" s="1" t="s">
        <v>317</v>
      </c>
      <c r="E610" s="6" t="s">
        <v>180</v>
      </c>
      <c r="F610" s="6">
        <v>2</v>
      </c>
      <c r="G610" s="3">
        <v>14</v>
      </c>
      <c r="H610" s="3">
        <v>80</v>
      </c>
      <c r="I610" s="3">
        <v>85</v>
      </c>
      <c r="J610" s="1">
        <v>120.06218682239086</v>
      </c>
      <c r="K610" s="1">
        <f t="shared" si="56"/>
        <v>71.571100000000001</v>
      </c>
      <c r="L610" s="1">
        <f t="shared" si="57"/>
        <v>48.491086822390855</v>
      </c>
      <c r="M610" s="7">
        <v>101.37844144610823</v>
      </c>
      <c r="N610" s="1">
        <f t="shared" si="58"/>
        <v>73.742800000000003</v>
      </c>
      <c r="O610" s="1">
        <f t="shared" si="54"/>
        <v>27.635641446108224</v>
      </c>
      <c r="P610" s="7">
        <v>108.73770732123725</v>
      </c>
      <c r="Q610" s="1">
        <f t="shared" si="59"/>
        <v>62.846599999999995</v>
      </c>
      <c r="R610" s="1">
        <f t="shared" si="55"/>
        <v>45.891107321237257</v>
      </c>
      <c r="S610" s="1">
        <v>2.3333333333333335</v>
      </c>
      <c r="V610" s="5">
        <v>297.16666666666669</v>
      </c>
      <c r="Y610" s="2">
        <v>0.81</v>
      </c>
      <c r="AB610" s="8">
        <v>54.566666666666663</v>
      </c>
      <c r="AC610" s="8"/>
      <c r="AD610" s="8"/>
      <c r="AE610">
        <v>1.55</v>
      </c>
    </row>
    <row r="611" spans="1:31" x14ac:dyDescent="0.2">
      <c r="A611">
        <v>53</v>
      </c>
      <c r="B611">
        <v>10</v>
      </c>
      <c r="C611" s="1">
        <v>53.1</v>
      </c>
      <c r="D611" s="1" t="s">
        <v>317</v>
      </c>
      <c r="E611" s="6" t="s">
        <v>189</v>
      </c>
      <c r="F611" s="6">
        <v>2</v>
      </c>
      <c r="G611" s="3">
        <v>12</v>
      </c>
      <c r="H611" s="3">
        <v>80</v>
      </c>
      <c r="I611" s="3">
        <v>85</v>
      </c>
      <c r="J611" s="1">
        <v>109.28073253053806</v>
      </c>
      <c r="K611" s="1">
        <f t="shared" si="56"/>
        <v>71.571100000000001</v>
      </c>
      <c r="L611" s="1">
        <f t="shared" si="57"/>
        <v>37.709632530538059</v>
      </c>
      <c r="M611" s="7">
        <v>111.6081483622801</v>
      </c>
      <c r="N611" s="1">
        <f t="shared" si="58"/>
        <v>73.742800000000003</v>
      </c>
      <c r="O611" s="1">
        <f t="shared" si="54"/>
        <v>37.865348362280102</v>
      </c>
      <c r="P611" s="7">
        <v>93.931836630479637</v>
      </c>
      <c r="Q611" s="1">
        <f t="shared" si="59"/>
        <v>62.846599999999995</v>
      </c>
      <c r="R611" s="1">
        <f t="shared" si="55"/>
        <v>31.085236630479642</v>
      </c>
      <c r="S611" s="1">
        <v>4.666666666666667</v>
      </c>
      <c r="V611" s="5">
        <v>257</v>
      </c>
      <c r="Y611" s="2">
        <v>0.95</v>
      </c>
      <c r="AB611" s="8">
        <v>1.7333333333333332</v>
      </c>
      <c r="AC611" s="8"/>
      <c r="AD611" s="8"/>
      <c r="AE611">
        <v>1.9</v>
      </c>
    </row>
    <row r="612" spans="1:31" x14ac:dyDescent="0.2">
      <c r="A612">
        <v>53</v>
      </c>
      <c r="B612">
        <v>11</v>
      </c>
      <c r="C612" s="1">
        <v>53.11</v>
      </c>
      <c r="D612" s="1" t="s">
        <v>315</v>
      </c>
      <c r="E612" s="9" t="s">
        <v>9</v>
      </c>
      <c r="F612" s="6">
        <v>2</v>
      </c>
      <c r="G612" s="3">
        <v>12</v>
      </c>
      <c r="H612" s="3">
        <v>114</v>
      </c>
      <c r="I612" s="3">
        <v>122</v>
      </c>
      <c r="J612" s="1">
        <v>120.31197509721743</v>
      </c>
      <c r="K612" s="1">
        <f t="shared" si="56"/>
        <v>71.571100000000001</v>
      </c>
      <c r="L612" s="1">
        <f t="shared" si="57"/>
        <v>48.740875097217426</v>
      </c>
      <c r="M612" s="7">
        <v>102.2292848655477</v>
      </c>
      <c r="N612" s="1">
        <f t="shared" si="58"/>
        <v>73.742800000000003</v>
      </c>
      <c r="O612" s="1">
        <f t="shared" si="54"/>
        <v>28.486484865547695</v>
      </c>
      <c r="P612" s="7">
        <v>97.606853993119884</v>
      </c>
      <c r="Q612" s="1">
        <f t="shared" si="59"/>
        <v>62.846599999999995</v>
      </c>
      <c r="R612" s="1">
        <f t="shared" si="55"/>
        <v>34.760253993119889</v>
      </c>
      <c r="S612" s="1">
        <v>12.666666666666666</v>
      </c>
      <c r="V612" s="5">
        <v>501.83333333333331</v>
      </c>
      <c r="Y612" s="2">
        <v>1.2000000000000002</v>
      </c>
      <c r="AB612" s="8" t="s">
        <v>29</v>
      </c>
      <c r="AC612" s="8"/>
      <c r="AD612" s="8"/>
      <c r="AE612" s="8" t="s">
        <v>29</v>
      </c>
    </row>
    <row r="613" spans="1:31" x14ac:dyDescent="0.2">
      <c r="A613">
        <v>53</v>
      </c>
      <c r="B613">
        <v>12</v>
      </c>
      <c r="C613" s="1">
        <v>53.12</v>
      </c>
      <c r="D613" s="1" t="s">
        <v>317</v>
      </c>
      <c r="E613" s="6" t="s">
        <v>50</v>
      </c>
      <c r="F613" s="6">
        <v>2</v>
      </c>
      <c r="G613" s="3">
        <v>11</v>
      </c>
      <c r="H613" s="3">
        <v>85</v>
      </c>
      <c r="I613" s="3">
        <v>85</v>
      </c>
      <c r="J613" s="1">
        <v>107.10616731497632</v>
      </c>
      <c r="K613" s="1">
        <f t="shared" si="56"/>
        <v>71.571100000000001</v>
      </c>
      <c r="L613" s="1">
        <f t="shared" si="57"/>
        <v>35.535067314976317</v>
      </c>
      <c r="M613" s="7">
        <v>54.16383212775677</v>
      </c>
      <c r="N613" s="1">
        <f t="shared" si="58"/>
        <v>73.742800000000003</v>
      </c>
      <c r="O613" s="1">
        <f t="shared" si="54"/>
        <v>-19.578967872243233</v>
      </c>
      <c r="P613" s="7">
        <v>92.438435712884626</v>
      </c>
      <c r="Q613" s="1">
        <f t="shared" si="59"/>
        <v>62.846599999999995</v>
      </c>
      <c r="R613" s="1">
        <f t="shared" si="55"/>
        <v>29.591835712884631</v>
      </c>
      <c r="S613" s="1">
        <v>2.3333333333333335</v>
      </c>
      <c r="V613" s="5">
        <v>296.83333333333331</v>
      </c>
      <c r="Y613" s="2" t="s">
        <v>29</v>
      </c>
      <c r="AB613" s="8">
        <v>42.633333333333333</v>
      </c>
      <c r="AC613" s="8"/>
      <c r="AD613" s="8"/>
      <c r="AE613">
        <v>1.88</v>
      </c>
    </row>
    <row r="614" spans="1:31" x14ac:dyDescent="0.2">
      <c r="A614">
        <v>54</v>
      </c>
      <c r="B614">
        <v>1</v>
      </c>
      <c r="C614" s="1">
        <v>54.01</v>
      </c>
      <c r="D614" s="1" t="s">
        <v>320</v>
      </c>
      <c r="E614" s="6" t="s">
        <v>98</v>
      </c>
      <c r="F614" s="6">
        <v>1</v>
      </c>
      <c r="G614" s="3">
        <v>11</v>
      </c>
      <c r="H614" s="3">
        <v>85</v>
      </c>
      <c r="I614" s="3">
        <v>92</v>
      </c>
      <c r="J614" s="1">
        <v>53.709014056689028</v>
      </c>
      <c r="K614" s="1">
        <f t="shared" si="56"/>
        <v>70.471299999999999</v>
      </c>
      <c r="L614" s="1">
        <f t="shared" si="57"/>
        <v>-16.762285943310971</v>
      </c>
      <c r="M614" s="7">
        <v>61.007424670177151</v>
      </c>
      <c r="N614" s="1">
        <f t="shared" si="58"/>
        <v>72.941060000000007</v>
      </c>
      <c r="O614" s="1">
        <f t="shared" si="54"/>
        <v>-11.933635329822856</v>
      </c>
      <c r="P614" s="7">
        <v>44.098908569199963</v>
      </c>
      <c r="Q614" s="1">
        <f t="shared" si="59"/>
        <v>62.010999999999996</v>
      </c>
      <c r="R614" s="1">
        <f t="shared" si="55"/>
        <v>-17.912091430800032</v>
      </c>
      <c r="S614" s="1">
        <v>2.6666666666666665</v>
      </c>
      <c r="V614" s="5">
        <v>191.5</v>
      </c>
      <c r="Y614" s="2">
        <v>1.33</v>
      </c>
      <c r="AB614" s="8">
        <v>7.166666666666667</v>
      </c>
      <c r="AC614" s="8"/>
      <c r="AD614" s="8"/>
      <c r="AE614">
        <v>2.1800000000000002</v>
      </c>
    </row>
    <row r="615" spans="1:31" x14ac:dyDescent="0.2">
      <c r="A615">
        <v>54</v>
      </c>
      <c r="B615">
        <v>2</v>
      </c>
      <c r="C615" s="1">
        <v>54.02</v>
      </c>
      <c r="D615" s="1" t="s">
        <v>320</v>
      </c>
      <c r="E615" s="6" t="s">
        <v>93</v>
      </c>
      <c r="F615" s="6">
        <v>1</v>
      </c>
      <c r="G615" s="3">
        <v>10</v>
      </c>
      <c r="H615" s="3">
        <v>80</v>
      </c>
      <c r="I615" s="3">
        <v>85</v>
      </c>
      <c r="J615" s="1">
        <v>65.065523099572943</v>
      </c>
      <c r="K615" s="1">
        <f t="shared" si="56"/>
        <v>70.471299999999999</v>
      </c>
      <c r="L615" s="1">
        <f t="shared" si="57"/>
        <v>-5.4057769004270568</v>
      </c>
      <c r="M615" s="7">
        <v>45.415284619346465</v>
      </c>
      <c r="N615" s="1">
        <f t="shared" si="58"/>
        <v>72.941060000000007</v>
      </c>
      <c r="O615" s="1">
        <f t="shared" si="54"/>
        <v>-27.525775380653542</v>
      </c>
      <c r="P615" s="7">
        <v>52.995774895645305</v>
      </c>
      <c r="Q615" s="1">
        <f t="shared" si="59"/>
        <v>62.010999999999996</v>
      </c>
      <c r="R615" s="1">
        <f t="shared" si="55"/>
        <v>-9.0152251043546912</v>
      </c>
      <c r="S615" s="1">
        <v>1</v>
      </c>
      <c r="V615" s="5">
        <v>185.5</v>
      </c>
      <c r="Y615" s="2">
        <v>1.1200000000000001</v>
      </c>
      <c r="AB615" s="8">
        <v>15.5</v>
      </c>
      <c r="AC615" s="8"/>
      <c r="AD615" s="8"/>
      <c r="AE615">
        <v>2.31</v>
      </c>
    </row>
    <row r="616" spans="1:31" x14ac:dyDescent="0.2">
      <c r="A616">
        <v>54</v>
      </c>
      <c r="B616">
        <v>3</v>
      </c>
      <c r="C616" s="1">
        <v>54.03</v>
      </c>
      <c r="D616" s="1" t="s">
        <v>315</v>
      </c>
      <c r="E616" s="9" t="s">
        <v>9</v>
      </c>
      <c r="F616" s="6">
        <v>1</v>
      </c>
      <c r="G616" s="3">
        <v>11</v>
      </c>
      <c r="H616" s="3">
        <v>122</v>
      </c>
      <c r="I616" s="3">
        <v>128</v>
      </c>
      <c r="J616" s="1">
        <v>49.396356274857354</v>
      </c>
      <c r="K616" s="1">
        <f t="shared" si="56"/>
        <v>70.471299999999999</v>
      </c>
      <c r="L616" s="1">
        <f t="shared" si="57"/>
        <v>-21.074943725142646</v>
      </c>
      <c r="M616" s="7" t="s">
        <v>29</v>
      </c>
      <c r="N616" s="1">
        <f t="shared" si="58"/>
        <v>72.941060000000007</v>
      </c>
      <c r="O616" s="7" t="s">
        <v>29</v>
      </c>
      <c r="P616" s="7">
        <v>35.58176330371942</v>
      </c>
      <c r="Q616" s="1">
        <f t="shared" si="59"/>
        <v>62.010999999999996</v>
      </c>
      <c r="R616" s="1">
        <f t="shared" si="55"/>
        <v>-26.429236696280576</v>
      </c>
      <c r="S616" s="1">
        <v>13</v>
      </c>
      <c r="V616" s="5">
        <v>518.33333333333337</v>
      </c>
      <c r="Y616" s="2">
        <v>1.3</v>
      </c>
      <c r="AB616" s="8">
        <v>12.466666666666667</v>
      </c>
      <c r="AC616" s="8"/>
      <c r="AD616" s="8"/>
      <c r="AE616">
        <v>2</v>
      </c>
    </row>
    <row r="617" spans="1:31" x14ac:dyDescent="0.2">
      <c r="A617">
        <v>54</v>
      </c>
      <c r="B617">
        <v>4</v>
      </c>
      <c r="C617" s="1">
        <v>54.04</v>
      </c>
      <c r="D617" s="1" t="s">
        <v>320</v>
      </c>
      <c r="E617" s="6" t="s">
        <v>165</v>
      </c>
      <c r="F617" s="6">
        <v>1</v>
      </c>
      <c r="G617" s="3">
        <v>13</v>
      </c>
      <c r="H617" s="3">
        <v>80</v>
      </c>
      <c r="I617" s="3">
        <v>85</v>
      </c>
      <c r="J617" s="1">
        <v>62.419264214768781</v>
      </c>
      <c r="K617" s="1">
        <f t="shared" si="56"/>
        <v>70.471299999999999</v>
      </c>
      <c r="L617" s="1">
        <f t="shared" si="57"/>
        <v>-8.0520357852312188</v>
      </c>
      <c r="M617" s="7">
        <v>53.229531459688893</v>
      </c>
      <c r="N617" s="1">
        <f t="shared" si="58"/>
        <v>72.941060000000007</v>
      </c>
      <c r="O617" s="1">
        <f t="shared" si="54"/>
        <v>-19.711528540311114</v>
      </c>
      <c r="P617" s="7">
        <v>40.668431471097968</v>
      </c>
      <c r="Q617" s="1">
        <f t="shared" si="59"/>
        <v>62.010999999999996</v>
      </c>
      <c r="R617" s="1">
        <f t="shared" si="55"/>
        <v>-21.342568528902028</v>
      </c>
      <c r="S617" s="1">
        <v>2.6666666666666665</v>
      </c>
      <c r="V617" s="5">
        <v>236.83333333333334</v>
      </c>
      <c r="Y617" s="2">
        <v>1.29</v>
      </c>
      <c r="AB617" s="8">
        <v>14.433333333333335</v>
      </c>
      <c r="AC617" s="8"/>
      <c r="AD617" s="8"/>
      <c r="AE617">
        <v>2.2999999999999998</v>
      </c>
    </row>
    <row r="618" spans="1:31" x14ac:dyDescent="0.2">
      <c r="A618">
        <v>54</v>
      </c>
      <c r="B618">
        <v>5</v>
      </c>
      <c r="C618" s="1">
        <v>54.05</v>
      </c>
      <c r="D618" s="1" t="s">
        <v>320</v>
      </c>
      <c r="E618" s="6" t="s">
        <v>120</v>
      </c>
      <c r="F618" s="6">
        <v>1</v>
      </c>
      <c r="G618" s="3">
        <v>2</v>
      </c>
      <c r="H618" s="3">
        <v>80</v>
      </c>
      <c r="I618" s="3">
        <v>85</v>
      </c>
      <c r="J618" s="1">
        <v>87.559292064834665</v>
      </c>
      <c r="K618" s="1">
        <f t="shared" si="56"/>
        <v>70.471299999999999</v>
      </c>
      <c r="L618" s="1">
        <f t="shared" si="57"/>
        <v>17.087992064834665</v>
      </c>
      <c r="M618" s="7">
        <v>54.77155039041223</v>
      </c>
      <c r="N618" s="1">
        <f t="shared" si="58"/>
        <v>72.941060000000007</v>
      </c>
      <c r="O618" s="1">
        <f t="shared" si="54"/>
        <v>-18.169509609587777</v>
      </c>
      <c r="P618" s="7">
        <v>50.333141592070483</v>
      </c>
      <c r="Q618" s="1">
        <f t="shared" si="59"/>
        <v>62.010999999999996</v>
      </c>
      <c r="R618" s="1">
        <f t="shared" si="55"/>
        <v>-11.677858407929513</v>
      </c>
      <c r="S618" s="1">
        <v>3</v>
      </c>
      <c r="V618" s="5">
        <v>157.5</v>
      </c>
      <c r="Y618" s="2">
        <v>1.33</v>
      </c>
      <c r="AB618" s="8">
        <v>5.333333333333333</v>
      </c>
      <c r="AC618" s="8"/>
      <c r="AD618" s="8"/>
      <c r="AE618">
        <v>2.37</v>
      </c>
    </row>
    <row r="619" spans="1:31" s="16" customFormat="1" x14ac:dyDescent="0.2">
      <c r="A619" s="16">
        <v>54</v>
      </c>
      <c r="B619" s="16">
        <v>6</v>
      </c>
      <c r="C619" s="17">
        <v>54.06</v>
      </c>
      <c r="D619" s="17" t="s">
        <v>314</v>
      </c>
      <c r="E619" s="18" t="s">
        <v>172</v>
      </c>
      <c r="F619" s="18">
        <v>1</v>
      </c>
      <c r="G619" s="19">
        <v>8</v>
      </c>
      <c r="H619" s="19">
        <v>58</v>
      </c>
      <c r="I619" s="19">
        <v>65</v>
      </c>
      <c r="J619" s="17">
        <v>39.620464775180402</v>
      </c>
      <c r="K619" s="17">
        <f t="shared" si="56"/>
        <v>70.471299999999999</v>
      </c>
      <c r="L619" s="17">
        <f t="shared" si="57"/>
        <v>-30.850835224819598</v>
      </c>
      <c r="M619" s="20" t="s">
        <v>29</v>
      </c>
      <c r="N619" s="1">
        <f t="shared" si="58"/>
        <v>72.941060000000007</v>
      </c>
      <c r="O619" s="7" t="s">
        <v>29</v>
      </c>
      <c r="P619" s="20" t="s">
        <v>29</v>
      </c>
      <c r="Q619" s="1">
        <f t="shared" si="59"/>
        <v>62.010999999999996</v>
      </c>
      <c r="R619" s="7" t="s">
        <v>29</v>
      </c>
      <c r="S619" s="17">
        <v>0</v>
      </c>
      <c r="T619" s="17"/>
      <c r="U619" s="17"/>
      <c r="V619" s="21">
        <v>95.166666666666671</v>
      </c>
      <c r="W619" s="17"/>
      <c r="X619" s="17"/>
      <c r="Y619" s="22">
        <v>1.1200000000000001</v>
      </c>
      <c r="Z619" s="22"/>
      <c r="AA619" s="22"/>
      <c r="AB619" s="23" t="s">
        <v>29</v>
      </c>
      <c r="AC619" s="23"/>
      <c r="AD619" s="23"/>
      <c r="AE619" s="23" t="s">
        <v>29</v>
      </c>
    </row>
    <row r="620" spans="1:31" x14ac:dyDescent="0.2">
      <c r="A620">
        <v>54</v>
      </c>
      <c r="B620">
        <v>7</v>
      </c>
      <c r="C620" s="1">
        <v>54.07</v>
      </c>
      <c r="D620" s="1" t="s">
        <v>317</v>
      </c>
      <c r="E620" s="6" t="s">
        <v>194</v>
      </c>
      <c r="F620" s="6">
        <v>2</v>
      </c>
      <c r="G620" s="3">
        <v>13</v>
      </c>
      <c r="H620" s="3">
        <v>65</v>
      </c>
      <c r="I620" s="3">
        <v>80</v>
      </c>
      <c r="J620" s="1">
        <v>59.774372601032724</v>
      </c>
      <c r="K620" s="1">
        <f t="shared" si="56"/>
        <v>70.471299999999999</v>
      </c>
      <c r="L620" s="1">
        <f t="shared" si="57"/>
        <v>-10.696927398967276</v>
      </c>
      <c r="M620" s="7">
        <v>43.827896528725205</v>
      </c>
      <c r="N620" s="1">
        <f t="shared" si="58"/>
        <v>72.941060000000007</v>
      </c>
      <c r="O620" s="1">
        <f t="shared" si="54"/>
        <v>-29.113163471274802</v>
      </c>
      <c r="P620" s="7">
        <v>42.263580594787342</v>
      </c>
      <c r="Q620" s="1">
        <f t="shared" si="59"/>
        <v>62.010999999999996</v>
      </c>
      <c r="R620" s="1">
        <f t="shared" si="55"/>
        <v>-19.747419405212653</v>
      </c>
      <c r="S620" s="1">
        <f>11/3</f>
        <v>3.6666666666666665</v>
      </c>
      <c r="V620" s="5">
        <v>260.66666666666669</v>
      </c>
      <c r="Y620" s="2">
        <v>0.91</v>
      </c>
      <c r="AB620" s="8">
        <v>31.2</v>
      </c>
      <c r="AC620" s="8"/>
      <c r="AD620" s="8"/>
      <c r="AE620">
        <v>2.09</v>
      </c>
    </row>
    <row r="621" spans="1:31" x14ac:dyDescent="0.2">
      <c r="A621">
        <v>54</v>
      </c>
      <c r="B621">
        <v>8</v>
      </c>
      <c r="C621" s="1">
        <v>54.08</v>
      </c>
      <c r="D621" s="1" t="s">
        <v>317</v>
      </c>
      <c r="E621" s="6" t="s">
        <v>236</v>
      </c>
      <c r="F621" s="6">
        <v>2</v>
      </c>
      <c r="G621" s="3">
        <v>13</v>
      </c>
      <c r="H621" s="3">
        <v>80</v>
      </c>
      <c r="I621" s="3">
        <v>80</v>
      </c>
      <c r="J621" s="1">
        <v>70.784923306688583</v>
      </c>
      <c r="K621" s="1">
        <f t="shared" si="56"/>
        <v>70.471299999999999</v>
      </c>
      <c r="L621" s="1">
        <f t="shared" si="57"/>
        <v>0.31362330668858363</v>
      </c>
      <c r="M621" s="7">
        <v>58.159067812250072</v>
      </c>
      <c r="N621" s="1">
        <f t="shared" si="58"/>
        <v>72.941060000000007</v>
      </c>
      <c r="O621" s="1">
        <f t="shared" si="54"/>
        <v>-14.781992187749935</v>
      </c>
      <c r="P621" s="7">
        <v>49.159120183964269</v>
      </c>
      <c r="Q621" s="1">
        <f t="shared" si="59"/>
        <v>62.010999999999996</v>
      </c>
      <c r="R621" s="1">
        <f t="shared" si="55"/>
        <v>-12.851879816035726</v>
      </c>
      <c r="S621" s="1">
        <f>8/3</f>
        <v>2.6666666666666665</v>
      </c>
      <c r="V621" s="5">
        <v>181</v>
      </c>
      <c r="Y621" s="2">
        <v>1.04</v>
      </c>
      <c r="AB621" s="8">
        <v>6.666666666666667</v>
      </c>
      <c r="AC621" s="8"/>
      <c r="AD621" s="8"/>
      <c r="AE621">
        <v>2.0299999999999998</v>
      </c>
    </row>
    <row r="622" spans="1:31" x14ac:dyDescent="0.2">
      <c r="A622">
        <v>54</v>
      </c>
      <c r="B622">
        <v>9</v>
      </c>
      <c r="C622" s="1">
        <v>54.09</v>
      </c>
      <c r="D622" s="1" t="s">
        <v>317</v>
      </c>
      <c r="E622" s="6" t="s">
        <v>122</v>
      </c>
      <c r="F622" s="6">
        <v>2</v>
      </c>
      <c r="G622" s="3">
        <v>9</v>
      </c>
      <c r="H622" s="3">
        <v>92</v>
      </c>
      <c r="I622" s="3">
        <v>92</v>
      </c>
      <c r="J622" s="1">
        <v>57.500831262726237</v>
      </c>
      <c r="K622" s="1">
        <f t="shared" si="56"/>
        <v>70.471299999999999</v>
      </c>
      <c r="L622" s="1">
        <f t="shared" si="57"/>
        <v>-12.970468737273762</v>
      </c>
      <c r="M622" s="7">
        <v>47.175366521254617</v>
      </c>
      <c r="N622" s="1">
        <f t="shared" si="58"/>
        <v>72.941060000000007</v>
      </c>
      <c r="O622" s="1">
        <f t="shared" si="54"/>
        <v>-25.765693478745391</v>
      </c>
      <c r="P622" s="7">
        <v>41.824655217439094</v>
      </c>
      <c r="Q622" s="1">
        <f t="shared" si="59"/>
        <v>62.010999999999996</v>
      </c>
      <c r="R622" s="1">
        <f t="shared" si="55"/>
        <v>-20.186344782560901</v>
      </c>
      <c r="S622" s="1">
        <v>3</v>
      </c>
      <c r="V622" s="5">
        <v>214.33333333333334</v>
      </c>
      <c r="Y622" s="2">
        <v>0.95</v>
      </c>
      <c r="AB622" s="8">
        <v>1.5333333333333332</v>
      </c>
      <c r="AC622" s="8"/>
      <c r="AD622" s="8"/>
      <c r="AE622">
        <v>2.06</v>
      </c>
    </row>
    <row r="623" spans="1:31" s="16" customFormat="1" x14ac:dyDescent="0.2">
      <c r="A623" s="16">
        <v>54</v>
      </c>
      <c r="B623" s="16">
        <v>10</v>
      </c>
      <c r="C623" s="17">
        <v>54.1</v>
      </c>
      <c r="D623" s="17" t="s">
        <v>316</v>
      </c>
      <c r="E623" s="18" t="s">
        <v>11</v>
      </c>
      <c r="F623" s="18">
        <v>2</v>
      </c>
      <c r="G623" s="19">
        <v>15</v>
      </c>
      <c r="H623" s="19">
        <v>58</v>
      </c>
      <c r="I623" s="19">
        <v>65</v>
      </c>
      <c r="J623" s="17">
        <v>62.635183631311854</v>
      </c>
      <c r="K623" s="17">
        <f t="shared" si="56"/>
        <v>70.471299999999999</v>
      </c>
      <c r="L623" s="17">
        <f t="shared" si="57"/>
        <v>-7.8361163686881454</v>
      </c>
      <c r="M623" s="20" t="s">
        <v>29</v>
      </c>
      <c r="N623" s="1">
        <f t="shared" si="58"/>
        <v>72.941060000000007</v>
      </c>
      <c r="O623" s="7" t="s">
        <v>29</v>
      </c>
      <c r="P623" s="20" t="s">
        <v>29</v>
      </c>
      <c r="Q623" s="1">
        <f t="shared" si="59"/>
        <v>62.010999999999996</v>
      </c>
      <c r="R623" s="7" t="s">
        <v>29</v>
      </c>
      <c r="S623" s="17">
        <v>0.33333333333333331</v>
      </c>
      <c r="T623" s="17"/>
      <c r="U623" s="17"/>
      <c r="V623" s="21">
        <v>177.5</v>
      </c>
      <c r="W623" s="17"/>
      <c r="X623" s="17"/>
      <c r="Y623" s="22">
        <v>0.44</v>
      </c>
      <c r="Z623" s="22"/>
      <c r="AA623" s="22"/>
      <c r="AB623" s="23">
        <v>211.06666666666669</v>
      </c>
      <c r="AC623" s="23"/>
      <c r="AD623" s="23"/>
      <c r="AE623" s="16">
        <v>1.41</v>
      </c>
    </row>
    <row r="624" spans="1:31" x14ac:dyDescent="0.2">
      <c r="A624">
        <v>54</v>
      </c>
      <c r="B624">
        <v>11</v>
      </c>
      <c r="C624" s="1">
        <v>54.11</v>
      </c>
      <c r="D624" s="1" t="s">
        <v>317</v>
      </c>
      <c r="E624" s="6" t="s">
        <v>242</v>
      </c>
      <c r="F624" s="6">
        <v>2</v>
      </c>
      <c r="G624" s="3">
        <v>12</v>
      </c>
      <c r="H624" s="3">
        <v>73</v>
      </c>
      <c r="I624" s="3">
        <v>80</v>
      </c>
      <c r="J624" s="1">
        <v>51.849159018035856</v>
      </c>
      <c r="K624" s="1">
        <f t="shared" si="56"/>
        <v>70.471299999999999</v>
      </c>
      <c r="L624" s="1">
        <f t="shared" si="57"/>
        <v>-18.622140981964144</v>
      </c>
      <c r="M624" s="7">
        <v>42.60805569867572</v>
      </c>
      <c r="N624" s="1">
        <f t="shared" si="58"/>
        <v>72.941060000000007</v>
      </c>
      <c r="O624" s="1">
        <f t="shared" si="54"/>
        <v>-30.333004301324287</v>
      </c>
      <c r="P624" s="7">
        <v>41.749635243697846</v>
      </c>
      <c r="Q624" s="1">
        <f t="shared" si="59"/>
        <v>62.010999999999996</v>
      </c>
      <c r="R624" s="1">
        <f t="shared" si="55"/>
        <v>-20.26136475630215</v>
      </c>
      <c r="S624" s="1">
        <f>7/3</f>
        <v>2.3333333333333335</v>
      </c>
      <c r="V624" s="5">
        <v>213.66666666666666</v>
      </c>
      <c r="Y624" s="2">
        <v>1.01</v>
      </c>
      <c r="AB624" s="8">
        <v>19.433333333333334</v>
      </c>
      <c r="AC624" s="8"/>
      <c r="AD624" s="8"/>
      <c r="AE624">
        <v>2.1800000000000002</v>
      </c>
    </row>
    <row r="625" spans="1:31" x14ac:dyDescent="0.2">
      <c r="A625">
        <v>54</v>
      </c>
      <c r="B625">
        <v>12</v>
      </c>
      <c r="C625" s="1">
        <v>54.12</v>
      </c>
      <c r="D625" s="1" t="s">
        <v>317</v>
      </c>
      <c r="E625" s="6" t="s">
        <v>116</v>
      </c>
      <c r="F625" s="6">
        <v>2</v>
      </c>
      <c r="G625" s="3">
        <v>8</v>
      </c>
      <c r="H625" s="3">
        <v>80</v>
      </c>
      <c r="I625" s="3">
        <v>85</v>
      </c>
      <c r="J625" s="1">
        <v>57.824555810592507</v>
      </c>
      <c r="K625" s="1">
        <f t="shared" si="56"/>
        <v>70.471299999999999</v>
      </c>
      <c r="L625" s="1">
        <f t="shared" si="57"/>
        <v>-12.646744189407492</v>
      </c>
      <c r="M625" s="7">
        <v>46.240336148065488</v>
      </c>
      <c r="N625" s="1">
        <f t="shared" si="58"/>
        <v>72.941060000000007</v>
      </c>
      <c r="O625" s="1">
        <f t="shared" si="54"/>
        <v>-26.700723851934519</v>
      </c>
      <c r="P625" s="7">
        <v>43.213136641334515</v>
      </c>
      <c r="Q625" s="1">
        <f t="shared" si="59"/>
        <v>62.010999999999996</v>
      </c>
      <c r="R625" s="1">
        <f t="shared" si="55"/>
        <v>-18.797863358665481</v>
      </c>
      <c r="S625" s="1">
        <v>2.3333333333333335</v>
      </c>
      <c r="V625" s="5">
        <v>226.5</v>
      </c>
      <c r="Y625" s="2">
        <v>0.79</v>
      </c>
      <c r="AB625" s="8">
        <v>15.466666666666667</v>
      </c>
      <c r="AC625" s="8"/>
      <c r="AD625" s="8"/>
      <c r="AE625">
        <v>1.96</v>
      </c>
    </row>
    <row r="626" spans="1:31" x14ac:dyDescent="0.2">
      <c r="A626">
        <v>55</v>
      </c>
      <c r="B626">
        <v>1</v>
      </c>
      <c r="C626" s="1">
        <v>55.01</v>
      </c>
      <c r="D626" s="1" t="s">
        <v>320</v>
      </c>
      <c r="E626" s="6" t="s">
        <v>110</v>
      </c>
      <c r="F626" s="6">
        <v>1</v>
      </c>
      <c r="G626" s="3">
        <v>10</v>
      </c>
      <c r="H626" s="3">
        <v>85</v>
      </c>
      <c r="I626" s="3">
        <v>85</v>
      </c>
      <c r="J626" s="1">
        <v>67.008333620670513</v>
      </c>
      <c r="K626" s="1">
        <f t="shared" si="56"/>
        <v>69.371499999999997</v>
      </c>
      <c r="L626" s="1">
        <f t="shared" si="57"/>
        <v>-2.3631663793294848</v>
      </c>
      <c r="M626" s="7">
        <v>51.767883187988417</v>
      </c>
      <c r="N626" s="1">
        <f t="shared" si="58"/>
        <v>72.139319999999998</v>
      </c>
      <c r="O626" s="1">
        <f t="shared" si="54"/>
        <v>-20.371436812011581</v>
      </c>
      <c r="P626" s="7">
        <v>43.747184206295003</v>
      </c>
      <c r="Q626" s="1">
        <f t="shared" si="59"/>
        <v>61.175399999999996</v>
      </c>
      <c r="R626" s="1">
        <f t="shared" si="55"/>
        <v>-17.428215793704993</v>
      </c>
      <c r="S626" s="1">
        <v>3</v>
      </c>
      <c r="V626" s="5">
        <v>243.5</v>
      </c>
      <c r="Y626" s="2">
        <v>1.1100000000000001</v>
      </c>
      <c r="AB626" s="8">
        <v>0.63333333333333341</v>
      </c>
      <c r="AC626" s="8"/>
      <c r="AD626" s="8"/>
      <c r="AE626">
        <v>2.09</v>
      </c>
    </row>
    <row r="627" spans="1:31" x14ac:dyDescent="0.2">
      <c r="A627">
        <v>55</v>
      </c>
      <c r="B627">
        <v>2</v>
      </c>
      <c r="C627" s="1">
        <v>55.02</v>
      </c>
      <c r="D627" s="1" t="s">
        <v>320</v>
      </c>
      <c r="E627" s="6" t="s">
        <v>53</v>
      </c>
      <c r="F627" s="6">
        <v>1</v>
      </c>
      <c r="G627" s="3">
        <v>6</v>
      </c>
      <c r="H627" s="3">
        <v>85</v>
      </c>
      <c r="I627" s="3">
        <v>92</v>
      </c>
      <c r="J627" s="1">
        <v>71.610348679535093</v>
      </c>
      <c r="K627" s="1">
        <f t="shared" si="56"/>
        <v>69.371499999999997</v>
      </c>
      <c r="L627" s="1">
        <f t="shared" si="57"/>
        <v>2.2388486795350957</v>
      </c>
      <c r="M627" s="7">
        <v>50.19623680839107</v>
      </c>
      <c r="N627" s="1">
        <f t="shared" si="58"/>
        <v>72.139319999999998</v>
      </c>
      <c r="O627" s="1">
        <f t="shared" si="54"/>
        <v>-21.943083191608928</v>
      </c>
      <c r="P627" s="7">
        <v>46.293717641075844</v>
      </c>
      <c r="Q627" s="1">
        <f t="shared" si="59"/>
        <v>61.175399999999996</v>
      </c>
      <c r="R627" s="1">
        <f t="shared" si="55"/>
        <v>-14.881682358924152</v>
      </c>
      <c r="S627" s="1">
        <v>2.6666666666666665</v>
      </c>
      <c r="V627" s="5">
        <v>267.66666666666669</v>
      </c>
      <c r="Y627" s="2">
        <v>1.4</v>
      </c>
      <c r="AB627" s="8">
        <v>0.36666666666666653</v>
      </c>
      <c r="AC627" s="8"/>
      <c r="AD627" s="8"/>
      <c r="AE627">
        <v>2.52</v>
      </c>
    </row>
    <row r="628" spans="1:31" s="16" customFormat="1" x14ac:dyDescent="0.2">
      <c r="A628" s="16">
        <v>55</v>
      </c>
      <c r="B628" s="16">
        <v>3</v>
      </c>
      <c r="C628" s="17">
        <v>55.03</v>
      </c>
      <c r="D628" s="17" t="s">
        <v>316</v>
      </c>
      <c r="E628" s="18" t="s">
        <v>11</v>
      </c>
      <c r="F628" s="18">
        <v>1</v>
      </c>
      <c r="G628" s="19">
        <v>13</v>
      </c>
      <c r="H628" s="19">
        <v>58</v>
      </c>
      <c r="I628" s="19">
        <v>65</v>
      </c>
      <c r="J628" s="17">
        <v>58.03111457183045</v>
      </c>
      <c r="K628" s="17">
        <f t="shared" si="56"/>
        <v>69.371499999999997</v>
      </c>
      <c r="L628" s="17">
        <f t="shared" si="57"/>
        <v>-11.340385428169547</v>
      </c>
      <c r="M628" s="20" t="s">
        <v>29</v>
      </c>
      <c r="N628" s="1">
        <f t="shared" si="58"/>
        <v>72.139319999999998</v>
      </c>
      <c r="O628" s="7" t="s">
        <v>29</v>
      </c>
      <c r="P628" s="20" t="s">
        <v>29</v>
      </c>
      <c r="Q628" s="1">
        <f t="shared" si="59"/>
        <v>61.175399999999996</v>
      </c>
      <c r="R628" s="7" t="s">
        <v>29</v>
      </c>
      <c r="S628" s="17">
        <v>0.66666666666666663</v>
      </c>
      <c r="T628" s="17"/>
      <c r="U628" s="17"/>
      <c r="V628" s="21">
        <v>193.33333333333334</v>
      </c>
      <c r="W628" s="17"/>
      <c r="X628" s="17"/>
      <c r="Y628" s="22">
        <v>0.59</v>
      </c>
      <c r="Z628" s="22"/>
      <c r="AA628" s="22"/>
      <c r="AB628" s="23">
        <v>211.43333333333337</v>
      </c>
      <c r="AC628" s="23"/>
      <c r="AD628" s="23"/>
      <c r="AE628" s="16">
        <v>1.43</v>
      </c>
    </row>
    <row r="629" spans="1:31" x14ac:dyDescent="0.2">
      <c r="A629">
        <v>55</v>
      </c>
      <c r="B629">
        <v>4</v>
      </c>
      <c r="C629" s="1">
        <v>55.04</v>
      </c>
      <c r="D629" s="1" t="s">
        <v>320</v>
      </c>
      <c r="E629" s="6" t="s">
        <v>33</v>
      </c>
      <c r="F629" s="6">
        <v>1</v>
      </c>
      <c r="G629" s="11">
        <v>12</v>
      </c>
      <c r="H629" s="3">
        <v>85</v>
      </c>
      <c r="I629" s="3">
        <v>92</v>
      </c>
      <c r="J629" s="1">
        <v>60.471944927253794</v>
      </c>
      <c r="K629" s="1">
        <f t="shared" si="56"/>
        <v>69.371499999999997</v>
      </c>
      <c r="L629" s="1">
        <f t="shared" si="57"/>
        <v>-8.8995550727462032</v>
      </c>
      <c r="M629" s="7">
        <v>39.301386789493385</v>
      </c>
      <c r="N629" s="1">
        <f t="shared" si="58"/>
        <v>72.139319999999998</v>
      </c>
      <c r="O629" s="1">
        <f t="shared" si="54"/>
        <v>-32.837933210506613</v>
      </c>
      <c r="P629" s="7">
        <v>39.626550802427268</v>
      </c>
      <c r="Q629" s="1">
        <f t="shared" si="59"/>
        <v>61.175399999999996</v>
      </c>
      <c r="R629" s="1">
        <f t="shared" si="55"/>
        <v>-21.548849197572729</v>
      </c>
      <c r="S629" s="1">
        <v>4</v>
      </c>
      <c r="V629" s="5">
        <v>239.83333333333334</v>
      </c>
      <c r="Y629" s="2">
        <v>1.02</v>
      </c>
      <c r="AB629" s="8">
        <v>9.6000000000000014</v>
      </c>
      <c r="AC629" s="8"/>
      <c r="AD629" s="8"/>
      <c r="AE629">
        <v>2.3600000000000003</v>
      </c>
    </row>
    <row r="630" spans="1:31" x14ac:dyDescent="0.2">
      <c r="A630">
        <v>55</v>
      </c>
      <c r="B630">
        <v>5</v>
      </c>
      <c r="C630" s="1">
        <v>55.05</v>
      </c>
      <c r="D630" s="1" t="s">
        <v>320</v>
      </c>
      <c r="E630" s="6" t="s">
        <v>187</v>
      </c>
      <c r="F630" s="6">
        <v>1</v>
      </c>
      <c r="G630" s="3">
        <v>6</v>
      </c>
      <c r="H630" s="3">
        <v>80</v>
      </c>
      <c r="I630" s="3">
        <v>85</v>
      </c>
      <c r="J630" s="1">
        <v>74.842589226972649</v>
      </c>
      <c r="K630" s="1">
        <f t="shared" si="56"/>
        <v>69.371499999999997</v>
      </c>
      <c r="L630" s="1">
        <f t="shared" si="57"/>
        <v>5.4710892269726514</v>
      </c>
      <c r="M630" s="7">
        <v>62.296030625366313</v>
      </c>
      <c r="N630" s="1">
        <f t="shared" si="58"/>
        <v>72.139319999999998</v>
      </c>
      <c r="O630" s="1">
        <f t="shared" si="54"/>
        <v>-9.8432893746336845</v>
      </c>
      <c r="P630" s="7">
        <v>53.902208238393101</v>
      </c>
      <c r="Q630" s="1">
        <f t="shared" si="59"/>
        <v>61.175399999999996</v>
      </c>
      <c r="R630" s="1">
        <f t="shared" si="55"/>
        <v>-7.2731917616068955</v>
      </c>
      <c r="S630" s="1">
        <v>1.3333333333333333</v>
      </c>
      <c r="V630" s="5">
        <v>146.16666666666666</v>
      </c>
      <c r="Y630" s="2">
        <v>0.95</v>
      </c>
      <c r="AB630" s="8">
        <v>22.033333333333331</v>
      </c>
      <c r="AC630" s="8"/>
      <c r="AD630" s="8"/>
      <c r="AE630">
        <v>1.88</v>
      </c>
    </row>
    <row r="631" spans="1:31" x14ac:dyDescent="0.2">
      <c r="A631">
        <v>55</v>
      </c>
      <c r="B631">
        <v>6</v>
      </c>
      <c r="C631" s="1">
        <v>55.06</v>
      </c>
      <c r="D631" s="1" t="s">
        <v>320</v>
      </c>
      <c r="E631" s="6" t="s">
        <v>49</v>
      </c>
      <c r="F631" s="9">
        <v>1</v>
      </c>
      <c r="G631" s="11">
        <v>12</v>
      </c>
      <c r="H631" s="3">
        <v>85</v>
      </c>
      <c r="I631" s="3">
        <v>92</v>
      </c>
      <c r="J631" s="1">
        <v>104.08148566822906</v>
      </c>
      <c r="K631" s="1">
        <f t="shared" si="56"/>
        <v>69.371499999999997</v>
      </c>
      <c r="L631" s="1">
        <f t="shared" si="57"/>
        <v>34.709985668229066</v>
      </c>
      <c r="M631" s="7">
        <v>76.244805736309317</v>
      </c>
      <c r="N631" s="1">
        <f t="shared" si="58"/>
        <v>72.139319999999998</v>
      </c>
      <c r="O631" s="1">
        <f t="shared" si="54"/>
        <v>4.1054857363093191</v>
      </c>
      <c r="P631" s="7">
        <v>70.169111388282943</v>
      </c>
      <c r="Q631" s="1">
        <f t="shared" si="59"/>
        <v>61.175399999999996</v>
      </c>
      <c r="R631" s="1">
        <f t="shared" si="55"/>
        <v>8.9937113882829465</v>
      </c>
      <c r="S631" s="1">
        <v>3.3333333333333335</v>
      </c>
      <c r="V631" s="5">
        <v>147.83333333333334</v>
      </c>
      <c r="Y631" s="2">
        <v>1.27</v>
      </c>
      <c r="AB631" s="8" t="s">
        <v>29</v>
      </c>
      <c r="AC631" s="8"/>
      <c r="AD631" s="8"/>
      <c r="AE631" s="8" t="s">
        <v>29</v>
      </c>
    </row>
    <row r="632" spans="1:31" x14ac:dyDescent="0.2">
      <c r="A632">
        <v>55</v>
      </c>
      <c r="B632">
        <v>7</v>
      </c>
      <c r="C632" s="1">
        <v>55.07</v>
      </c>
      <c r="D632" s="1" t="s">
        <v>317</v>
      </c>
      <c r="E632" s="6" t="s">
        <v>168</v>
      </c>
      <c r="F632" s="6">
        <v>2</v>
      </c>
      <c r="G632" s="3">
        <v>12</v>
      </c>
      <c r="H632" s="3">
        <v>80</v>
      </c>
      <c r="I632" s="3">
        <v>85</v>
      </c>
      <c r="J632" s="1">
        <v>78.334572984649029</v>
      </c>
      <c r="K632" s="1">
        <f t="shared" si="56"/>
        <v>69.371499999999997</v>
      </c>
      <c r="L632" s="1">
        <f t="shared" si="57"/>
        <v>8.9630729846490311</v>
      </c>
      <c r="M632" s="7">
        <v>62.707330999638422</v>
      </c>
      <c r="N632" s="1">
        <f t="shared" si="58"/>
        <v>72.139319999999998</v>
      </c>
      <c r="O632" s="1">
        <f t="shared" si="54"/>
        <v>-9.4319890003615754</v>
      </c>
      <c r="P632" s="7">
        <v>57.047235485166013</v>
      </c>
      <c r="Q632" s="1">
        <f t="shared" si="59"/>
        <v>61.175399999999996</v>
      </c>
      <c r="R632" s="1">
        <f t="shared" si="55"/>
        <v>-4.1281645148339834</v>
      </c>
      <c r="S632" s="1">
        <v>2</v>
      </c>
      <c r="V632" s="5">
        <v>172.33333333333334</v>
      </c>
      <c r="Y632" s="2">
        <v>0.99</v>
      </c>
      <c r="AB632" s="8">
        <v>26.533333333333331</v>
      </c>
      <c r="AC632" s="8"/>
      <c r="AD632" s="8"/>
      <c r="AE632">
        <v>1.84</v>
      </c>
    </row>
    <row r="633" spans="1:31" x14ac:dyDescent="0.2">
      <c r="A633">
        <v>55</v>
      </c>
      <c r="B633">
        <v>8</v>
      </c>
      <c r="C633" s="1">
        <v>55.08</v>
      </c>
      <c r="D633" s="1" t="s">
        <v>317</v>
      </c>
      <c r="E633" s="6" t="s">
        <v>157</v>
      </c>
      <c r="F633" s="6">
        <v>2</v>
      </c>
      <c r="G633" s="3">
        <v>7</v>
      </c>
      <c r="H633" s="3">
        <v>85</v>
      </c>
      <c r="I633" s="3">
        <v>85</v>
      </c>
      <c r="J633" s="1">
        <v>78.356173063786372</v>
      </c>
      <c r="K633" s="1">
        <f t="shared" si="56"/>
        <v>69.371499999999997</v>
      </c>
      <c r="L633" s="1">
        <f t="shared" si="57"/>
        <v>8.9846730637863743</v>
      </c>
      <c r="M633" s="7">
        <v>64.733096778827843</v>
      </c>
      <c r="N633" s="1">
        <f t="shared" si="58"/>
        <v>72.139319999999998</v>
      </c>
      <c r="O633" s="1">
        <f t="shared" si="54"/>
        <v>-7.406223221172155</v>
      </c>
      <c r="P633" s="7">
        <v>53.071018579694126</v>
      </c>
      <c r="Q633" s="1">
        <f t="shared" si="59"/>
        <v>61.175399999999996</v>
      </c>
      <c r="R633" s="1">
        <f t="shared" si="55"/>
        <v>-8.1043814203058702</v>
      </c>
      <c r="S633" s="1">
        <v>3</v>
      </c>
      <c r="V633" s="5">
        <v>162.66666666666666</v>
      </c>
      <c r="Y633" s="2">
        <v>0.97</v>
      </c>
      <c r="AB633" s="8">
        <v>23.633333333333329</v>
      </c>
      <c r="AC633" s="8"/>
      <c r="AD633" s="8"/>
      <c r="AE633">
        <v>2.27</v>
      </c>
    </row>
    <row r="634" spans="1:31" x14ac:dyDescent="0.2">
      <c r="A634">
        <v>55</v>
      </c>
      <c r="B634">
        <v>9</v>
      </c>
      <c r="C634" s="1">
        <v>55.09</v>
      </c>
      <c r="D634" s="1" t="s">
        <v>315</v>
      </c>
      <c r="E634" s="9" t="s">
        <v>9</v>
      </c>
      <c r="F634" s="6">
        <v>2</v>
      </c>
      <c r="G634" s="3">
        <v>13</v>
      </c>
      <c r="H634" s="3">
        <v>100</v>
      </c>
      <c r="I634" s="3">
        <v>100</v>
      </c>
      <c r="J634" s="1">
        <v>67.257118662100112</v>
      </c>
      <c r="K634" s="1">
        <f t="shared" si="56"/>
        <v>69.371499999999997</v>
      </c>
      <c r="L634" s="1">
        <f t="shared" si="57"/>
        <v>-2.1143813378998857</v>
      </c>
      <c r="M634" s="7">
        <v>44.853321055495925</v>
      </c>
      <c r="N634" s="1">
        <f t="shared" si="58"/>
        <v>72.139319999999998</v>
      </c>
      <c r="O634" s="1">
        <f t="shared" si="54"/>
        <v>-27.285998944504072</v>
      </c>
      <c r="P634" s="7">
        <v>40.820425268747123</v>
      </c>
      <c r="Q634" s="1">
        <f t="shared" si="59"/>
        <v>61.175399999999996</v>
      </c>
      <c r="R634" s="1">
        <f t="shared" si="55"/>
        <v>-20.354974731252874</v>
      </c>
      <c r="S634" s="1">
        <v>11.333333333333334</v>
      </c>
      <c r="V634" s="5">
        <v>454.83333333333331</v>
      </c>
      <c r="Y634" s="2">
        <v>1.17</v>
      </c>
      <c r="AB634" s="8" t="s">
        <v>29</v>
      </c>
      <c r="AC634" s="8"/>
      <c r="AD634" s="8"/>
      <c r="AE634" s="8" t="s">
        <v>29</v>
      </c>
    </row>
    <row r="635" spans="1:31" x14ac:dyDescent="0.2">
      <c r="A635">
        <v>55</v>
      </c>
      <c r="B635">
        <v>10</v>
      </c>
      <c r="C635" s="1">
        <v>55.1</v>
      </c>
      <c r="D635" s="1" t="s">
        <v>317</v>
      </c>
      <c r="E635" s="6" t="s">
        <v>250</v>
      </c>
      <c r="F635" s="6">
        <v>2</v>
      </c>
      <c r="G635" s="3">
        <v>10</v>
      </c>
      <c r="H635" s="3">
        <v>100</v>
      </c>
      <c r="I635" s="3">
        <v>100</v>
      </c>
      <c r="J635" s="1">
        <v>78.602774053895686</v>
      </c>
      <c r="K635" s="1">
        <f t="shared" si="56"/>
        <v>69.371499999999997</v>
      </c>
      <c r="L635" s="1">
        <f t="shared" si="57"/>
        <v>9.2312740538956888</v>
      </c>
      <c r="M635" s="7">
        <v>67.790239948164313</v>
      </c>
      <c r="N635" s="1">
        <f t="shared" si="58"/>
        <v>72.139319999999998</v>
      </c>
      <c r="O635" s="1">
        <f t="shared" si="54"/>
        <v>-4.3490800518356849</v>
      </c>
      <c r="P635" s="7">
        <v>67.957529024476827</v>
      </c>
      <c r="Q635" s="1">
        <f t="shared" si="59"/>
        <v>61.175399999999996</v>
      </c>
      <c r="R635" s="1">
        <f t="shared" si="55"/>
        <v>6.7821290244768306</v>
      </c>
      <c r="S635" s="1">
        <v>4</v>
      </c>
      <c r="V635" s="5">
        <v>132.5</v>
      </c>
      <c r="Y635" s="2">
        <v>0.84</v>
      </c>
      <c r="AB635" s="8" t="s">
        <v>29</v>
      </c>
      <c r="AC635" s="8"/>
      <c r="AD635" s="8"/>
      <c r="AE635" s="8" t="s">
        <v>29</v>
      </c>
    </row>
    <row r="636" spans="1:31" x14ac:dyDescent="0.2">
      <c r="A636">
        <v>55</v>
      </c>
      <c r="B636">
        <v>11</v>
      </c>
      <c r="C636" s="1">
        <v>55.11</v>
      </c>
      <c r="D636" s="1" t="s">
        <v>317</v>
      </c>
      <c r="E636" s="6" t="s">
        <v>198</v>
      </c>
      <c r="F636" s="6">
        <v>2</v>
      </c>
      <c r="G636" s="3">
        <v>2</v>
      </c>
      <c r="H636" s="3">
        <v>85</v>
      </c>
      <c r="I636" s="3">
        <v>92</v>
      </c>
      <c r="J636" s="1">
        <v>37.821418245897611</v>
      </c>
      <c r="K636" s="1">
        <f t="shared" si="56"/>
        <v>69.371499999999997</v>
      </c>
      <c r="L636" s="1">
        <f t="shared" si="57"/>
        <v>-31.550081754102386</v>
      </c>
      <c r="M636" s="7">
        <v>45.980137752267034</v>
      </c>
      <c r="N636" s="1">
        <f t="shared" si="58"/>
        <v>72.139319999999998</v>
      </c>
      <c r="O636" s="1">
        <f t="shared" si="54"/>
        <v>-26.159182247732964</v>
      </c>
      <c r="P636" s="7">
        <v>57.477837140211641</v>
      </c>
      <c r="Q636" s="1">
        <f t="shared" si="59"/>
        <v>61.175399999999996</v>
      </c>
      <c r="R636" s="1">
        <f t="shared" si="55"/>
        <v>-3.6975628597883556</v>
      </c>
      <c r="S636" s="1">
        <v>4</v>
      </c>
      <c r="V636" s="5">
        <v>179.75</v>
      </c>
      <c r="Y636" s="2">
        <v>1.04</v>
      </c>
      <c r="AB636" s="8" t="s">
        <v>29</v>
      </c>
      <c r="AC636" s="8"/>
      <c r="AD636" s="8"/>
      <c r="AE636" s="8" t="s">
        <v>29</v>
      </c>
    </row>
    <row r="637" spans="1:31" x14ac:dyDescent="0.2">
      <c r="A637">
        <v>55</v>
      </c>
      <c r="B637">
        <v>12</v>
      </c>
      <c r="C637" s="1">
        <v>55.12</v>
      </c>
      <c r="D637" s="1" t="s">
        <v>317</v>
      </c>
      <c r="E637" s="6" t="s">
        <v>251</v>
      </c>
      <c r="F637" s="6">
        <v>2</v>
      </c>
      <c r="G637" s="3">
        <v>9</v>
      </c>
      <c r="H637" s="3">
        <v>85</v>
      </c>
      <c r="I637" s="3">
        <v>92</v>
      </c>
      <c r="J637" s="1">
        <v>37.923776627901638</v>
      </c>
      <c r="K637" s="1">
        <f t="shared" si="56"/>
        <v>69.371499999999997</v>
      </c>
      <c r="L637" s="1">
        <f t="shared" si="57"/>
        <v>-31.447723372098359</v>
      </c>
      <c r="M637" s="7">
        <v>39.933133668258371</v>
      </c>
      <c r="N637" s="1">
        <f t="shared" si="58"/>
        <v>72.139319999999998</v>
      </c>
      <c r="O637" s="1">
        <f t="shared" si="54"/>
        <v>-32.206186331741627</v>
      </c>
      <c r="P637" s="7">
        <v>36.902362081243666</v>
      </c>
      <c r="Q637" s="1">
        <f t="shared" si="59"/>
        <v>61.175399999999996</v>
      </c>
      <c r="R637" s="1">
        <f t="shared" si="55"/>
        <v>-24.27303791875633</v>
      </c>
      <c r="S637" s="1">
        <v>1</v>
      </c>
      <c r="V637" s="5">
        <v>198.83333333333334</v>
      </c>
      <c r="Y637" s="2">
        <v>0.82</v>
      </c>
      <c r="AB637" s="8">
        <v>7.2666666666666657</v>
      </c>
      <c r="AC637" s="8"/>
      <c r="AD637" s="8"/>
      <c r="AE637">
        <v>2.1</v>
      </c>
    </row>
    <row r="638" spans="1:31" x14ac:dyDescent="0.2">
      <c r="A638">
        <v>56</v>
      </c>
      <c r="B638">
        <v>1</v>
      </c>
      <c r="C638" s="1">
        <v>56.01</v>
      </c>
      <c r="D638" s="1" t="s">
        <v>320</v>
      </c>
      <c r="E638" s="6" t="s">
        <v>151</v>
      </c>
      <c r="F638" s="6">
        <v>1</v>
      </c>
      <c r="G638" s="3">
        <v>10</v>
      </c>
      <c r="H638" s="3">
        <v>80</v>
      </c>
      <c r="I638" s="3">
        <v>85</v>
      </c>
      <c r="J638" s="1">
        <v>65.490647993046423</v>
      </c>
      <c r="K638" s="1">
        <f t="shared" si="56"/>
        <v>68.271699999999996</v>
      </c>
      <c r="L638" s="1">
        <f t="shared" si="57"/>
        <v>-2.7810520069535727</v>
      </c>
      <c r="M638" s="7">
        <v>54.20663265756253</v>
      </c>
      <c r="N638" s="1">
        <f t="shared" si="58"/>
        <v>71.337580000000003</v>
      </c>
      <c r="O638" s="1">
        <f t="shared" si="54"/>
        <v>-17.130947342437473</v>
      </c>
      <c r="P638" s="7">
        <v>40.999773074378496</v>
      </c>
      <c r="Q638" s="1">
        <f t="shared" si="59"/>
        <v>60.339799999999997</v>
      </c>
      <c r="R638" s="1">
        <f t="shared" si="55"/>
        <v>-19.340026925621501</v>
      </c>
      <c r="S638" s="1">
        <v>3</v>
      </c>
      <c r="V638" s="5">
        <v>203.16666666666666</v>
      </c>
      <c r="Y638" s="2">
        <v>1.51</v>
      </c>
      <c r="AB638" s="8">
        <v>0.23333333333333309</v>
      </c>
      <c r="AC638" s="8"/>
      <c r="AD638" s="8"/>
      <c r="AE638">
        <v>2.16</v>
      </c>
    </row>
    <row r="639" spans="1:31" s="16" customFormat="1" x14ac:dyDescent="0.2">
      <c r="A639" s="16">
        <v>56</v>
      </c>
      <c r="B639" s="16">
        <v>2</v>
      </c>
      <c r="C639" s="17">
        <v>56.02</v>
      </c>
      <c r="D639" s="17" t="s">
        <v>316</v>
      </c>
      <c r="E639" s="18" t="s">
        <v>11</v>
      </c>
      <c r="F639" s="18">
        <v>1</v>
      </c>
      <c r="G639" s="19">
        <v>14</v>
      </c>
      <c r="H639" s="19">
        <v>58</v>
      </c>
      <c r="I639" s="19">
        <v>65</v>
      </c>
      <c r="J639" s="17">
        <v>53.895101337631907</v>
      </c>
      <c r="K639" s="17">
        <f t="shared" si="56"/>
        <v>68.271699999999996</v>
      </c>
      <c r="L639" s="17">
        <f t="shared" si="57"/>
        <v>-14.376598662368089</v>
      </c>
      <c r="M639" s="20" t="s">
        <v>29</v>
      </c>
      <c r="N639" s="1">
        <f t="shared" si="58"/>
        <v>71.337580000000003</v>
      </c>
      <c r="O639" s="7" t="s">
        <v>29</v>
      </c>
      <c r="P639" s="20" t="s">
        <v>29</v>
      </c>
      <c r="Q639" s="1">
        <f t="shared" si="59"/>
        <v>60.339799999999997</v>
      </c>
      <c r="R639" s="7" t="s">
        <v>29</v>
      </c>
      <c r="S639" s="17">
        <v>0.66666666666666663</v>
      </c>
      <c r="T639" s="17"/>
      <c r="U639" s="17"/>
      <c r="V639" s="21">
        <v>186.83333333333334</v>
      </c>
      <c r="W639" s="17"/>
      <c r="X639" s="17"/>
      <c r="Y639" s="22" t="s">
        <v>29</v>
      </c>
      <c r="Z639" s="22"/>
      <c r="AA639" s="22"/>
      <c r="AB639" s="23">
        <v>194.36666666666667</v>
      </c>
      <c r="AC639" s="23"/>
      <c r="AD639" s="23"/>
      <c r="AE639" s="16">
        <v>1.61</v>
      </c>
    </row>
    <row r="640" spans="1:31" x14ac:dyDescent="0.2">
      <c r="A640">
        <v>56</v>
      </c>
      <c r="B640">
        <v>3</v>
      </c>
      <c r="C640" s="1">
        <v>56.03</v>
      </c>
      <c r="D640" s="1" t="s">
        <v>320</v>
      </c>
      <c r="E640" s="6" t="s">
        <v>199</v>
      </c>
      <c r="F640" s="6">
        <v>1</v>
      </c>
      <c r="G640" s="3">
        <v>10</v>
      </c>
      <c r="H640" s="3">
        <v>100</v>
      </c>
      <c r="I640" s="3">
        <v>100</v>
      </c>
      <c r="J640" s="1">
        <v>57.115841931903979</v>
      </c>
      <c r="K640" s="1">
        <f t="shared" si="56"/>
        <v>68.271699999999996</v>
      </c>
      <c r="L640" s="1">
        <f t="shared" si="57"/>
        <v>-11.155858068096016</v>
      </c>
      <c r="M640" s="7">
        <v>52.787532857109923</v>
      </c>
      <c r="N640" s="1">
        <f t="shared" si="58"/>
        <v>71.337580000000003</v>
      </c>
      <c r="O640" s="1">
        <f t="shared" si="54"/>
        <v>-18.550047142890079</v>
      </c>
      <c r="P640" s="7">
        <v>45.819818262589934</v>
      </c>
      <c r="Q640" s="1">
        <f t="shared" si="59"/>
        <v>60.339799999999997</v>
      </c>
      <c r="R640" s="1">
        <f t="shared" si="55"/>
        <v>-14.519981737410063</v>
      </c>
      <c r="S640" s="1">
        <v>4</v>
      </c>
      <c r="V640" s="5">
        <v>257.5</v>
      </c>
      <c r="Y640" s="2">
        <v>1.05</v>
      </c>
      <c r="AB640" s="8" t="s">
        <v>29</v>
      </c>
      <c r="AC640" s="8"/>
      <c r="AD640" s="8"/>
      <c r="AE640" s="8" t="s">
        <v>29</v>
      </c>
    </row>
    <row r="641" spans="1:31" x14ac:dyDescent="0.2">
      <c r="A641">
        <v>56</v>
      </c>
      <c r="B641">
        <v>4</v>
      </c>
      <c r="C641" s="1">
        <v>56.04</v>
      </c>
      <c r="D641" s="1" t="s">
        <v>320</v>
      </c>
      <c r="E641" s="6" t="s">
        <v>136</v>
      </c>
      <c r="F641" s="6">
        <v>1</v>
      </c>
      <c r="G641" s="3">
        <v>12</v>
      </c>
      <c r="H641" s="3">
        <v>80</v>
      </c>
      <c r="I641" s="3">
        <v>85</v>
      </c>
      <c r="J641" s="1">
        <v>73.794376640834216</v>
      </c>
      <c r="K641" s="1">
        <f t="shared" si="56"/>
        <v>68.271699999999996</v>
      </c>
      <c r="L641" s="1">
        <f t="shared" si="57"/>
        <v>5.5226766408342201</v>
      </c>
      <c r="M641" s="7">
        <v>53.062710880219569</v>
      </c>
      <c r="N641" s="1">
        <f t="shared" si="58"/>
        <v>71.337580000000003</v>
      </c>
      <c r="O641" s="1">
        <f t="shared" si="54"/>
        <v>-18.274869119780433</v>
      </c>
      <c r="P641" s="7">
        <v>41.152820592958129</v>
      </c>
      <c r="Q641" s="1">
        <f t="shared" si="59"/>
        <v>60.339799999999997</v>
      </c>
      <c r="R641" s="1">
        <f t="shared" si="55"/>
        <v>-19.186979407041868</v>
      </c>
      <c r="S641" s="1">
        <v>2.3333333333333335</v>
      </c>
      <c r="V641" s="5">
        <v>168.33333333333334</v>
      </c>
      <c r="Y641" s="2">
        <v>1.45</v>
      </c>
      <c r="AB641" s="8">
        <v>4.1333333333333337</v>
      </c>
      <c r="AC641" s="8"/>
      <c r="AD641" s="8"/>
      <c r="AE641">
        <v>2.12</v>
      </c>
    </row>
    <row r="642" spans="1:31" x14ac:dyDescent="0.2">
      <c r="A642">
        <v>56</v>
      </c>
      <c r="B642">
        <v>5</v>
      </c>
      <c r="C642" s="1">
        <v>56.05</v>
      </c>
      <c r="D642" s="1" t="s">
        <v>320</v>
      </c>
      <c r="E642" s="6" t="s">
        <v>184</v>
      </c>
      <c r="F642" s="6">
        <v>1</v>
      </c>
      <c r="G642" s="3">
        <v>9</v>
      </c>
      <c r="H642" s="3">
        <v>85</v>
      </c>
      <c r="I642" s="3">
        <v>92</v>
      </c>
      <c r="J642" s="1">
        <v>65.935607461155328</v>
      </c>
      <c r="K642" s="1">
        <f t="shared" si="56"/>
        <v>68.271699999999996</v>
      </c>
      <c r="L642" s="1">
        <f t="shared" si="57"/>
        <v>-2.3360925388446674</v>
      </c>
      <c r="M642" s="7">
        <v>44.458962429659991</v>
      </c>
      <c r="N642" s="1">
        <f t="shared" si="58"/>
        <v>71.337580000000003</v>
      </c>
      <c r="O642" s="1">
        <f t="shared" ref="O642:O688" si="60">M642-N642</f>
        <v>-26.878617570340012</v>
      </c>
      <c r="P642" s="7">
        <v>36.783588765976312</v>
      </c>
      <c r="Q642" s="1">
        <f t="shared" si="59"/>
        <v>60.339799999999997</v>
      </c>
      <c r="R642" s="1">
        <f t="shared" ref="R642:R688" si="61">P642-Q642</f>
        <v>-23.556211234023685</v>
      </c>
      <c r="S642" s="1">
        <v>3</v>
      </c>
      <c r="V642" s="5">
        <v>225.66666666666666</v>
      </c>
      <c r="Y642" s="2">
        <v>1.1399999999999999</v>
      </c>
      <c r="AB642" s="8">
        <v>11.433333333333335</v>
      </c>
      <c r="AC642" s="8"/>
      <c r="AD642" s="8"/>
      <c r="AE642">
        <v>2.2200000000000002</v>
      </c>
    </row>
    <row r="643" spans="1:31" x14ac:dyDescent="0.2">
      <c r="A643">
        <v>56</v>
      </c>
      <c r="B643">
        <v>6</v>
      </c>
      <c r="C643" s="1">
        <v>56.06</v>
      </c>
      <c r="D643" s="1" t="s">
        <v>320</v>
      </c>
      <c r="E643" s="6" t="s">
        <v>206</v>
      </c>
      <c r="F643" s="9">
        <v>1</v>
      </c>
      <c r="G643" s="3">
        <v>8</v>
      </c>
      <c r="H643" s="3">
        <v>80</v>
      </c>
      <c r="I643" s="3">
        <v>80</v>
      </c>
      <c r="J643" s="1">
        <v>67.08669320797361</v>
      </c>
      <c r="K643" s="1">
        <f t="shared" ref="K643:K688" si="62">129.8605-1.0998*(A643)</f>
        <v>68.271699999999996</v>
      </c>
      <c r="L643" s="1">
        <f t="shared" ref="L643:L688" si="63">J643-K643</f>
        <v>-1.1850067920263854</v>
      </c>
      <c r="M643" s="7">
        <v>57.052888059614361</v>
      </c>
      <c r="N643" s="1">
        <f t="shared" ref="N643:N688" si="64">116.23502-0.80174*(A643)</f>
        <v>71.337580000000003</v>
      </c>
      <c r="O643" s="1">
        <f t="shared" si="60"/>
        <v>-14.284691940385642</v>
      </c>
      <c r="P643" s="7">
        <v>42.060425682206613</v>
      </c>
      <c r="Q643" s="1">
        <f t="shared" ref="Q643:Q688" si="65">107.1334-0.8356*(A643)</f>
        <v>60.339799999999997</v>
      </c>
      <c r="R643" s="1">
        <f t="shared" si="61"/>
        <v>-18.279374317793383</v>
      </c>
      <c r="S643" s="1">
        <f>7/3</f>
        <v>2.3333333333333335</v>
      </c>
      <c r="V643" s="5">
        <v>223.5</v>
      </c>
      <c r="Y643" s="2">
        <v>1.08</v>
      </c>
      <c r="AB643" s="8">
        <v>4.0333333333333332</v>
      </c>
      <c r="AC643" s="8"/>
      <c r="AD643" s="8"/>
      <c r="AE643">
        <v>2.1800000000000002</v>
      </c>
    </row>
    <row r="644" spans="1:31" x14ac:dyDescent="0.2">
      <c r="A644">
        <v>56</v>
      </c>
      <c r="B644">
        <v>7</v>
      </c>
      <c r="C644" s="1">
        <v>56.07</v>
      </c>
      <c r="D644" s="1" t="s">
        <v>317</v>
      </c>
      <c r="E644" s="6" t="s">
        <v>186</v>
      </c>
      <c r="F644" s="6">
        <v>2</v>
      </c>
      <c r="G644" s="3">
        <v>7</v>
      </c>
      <c r="H644" s="3">
        <v>85</v>
      </c>
      <c r="I644" s="3">
        <v>92</v>
      </c>
      <c r="J644" s="1">
        <v>78.819417141392293</v>
      </c>
      <c r="K644" s="1">
        <f t="shared" si="62"/>
        <v>68.271699999999996</v>
      </c>
      <c r="L644" s="1">
        <f t="shared" si="63"/>
        <v>10.547717141392297</v>
      </c>
      <c r="M644" s="7">
        <v>45.511682631802536</v>
      </c>
      <c r="N644" s="1">
        <f t="shared" si="64"/>
        <v>71.337580000000003</v>
      </c>
      <c r="O644" s="1">
        <f t="shared" si="60"/>
        <v>-25.825897368197467</v>
      </c>
      <c r="P644" s="7">
        <v>36.55023395047737</v>
      </c>
      <c r="Q644" s="1">
        <f t="shared" si="65"/>
        <v>60.339799999999997</v>
      </c>
      <c r="R644" s="1">
        <f t="shared" si="61"/>
        <v>-23.789566049522627</v>
      </c>
      <c r="S644" s="1">
        <v>4</v>
      </c>
      <c r="V644" s="5">
        <v>210.66666666666666</v>
      </c>
      <c r="Y644" s="2">
        <v>1.02</v>
      </c>
      <c r="AB644" s="8">
        <v>4.3</v>
      </c>
      <c r="AC644" s="8"/>
      <c r="AD644" s="8"/>
      <c r="AE644">
        <v>2.665</v>
      </c>
    </row>
    <row r="645" spans="1:31" x14ac:dyDescent="0.2">
      <c r="A645">
        <v>56</v>
      </c>
      <c r="B645">
        <v>8</v>
      </c>
      <c r="C645" s="1">
        <v>56.08</v>
      </c>
      <c r="D645" s="1" t="s">
        <v>317</v>
      </c>
      <c r="E645" s="6" t="s">
        <v>257</v>
      </c>
      <c r="F645" s="6">
        <v>2</v>
      </c>
      <c r="G645" s="3">
        <v>8</v>
      </c>
      <c r="H645" s="3">
        <v>80</v>
      </c>
      <c r="I645" s="3">
        <v>80</v>
      </c>
      <c r="J645" s="1">
        <v>57.45263259165916</v>
      </c>
      <c r="K645" s="1">
        <f t="shared" si="62"/>
        <v>68.271699999999996</v>
      </c>
      <c r="L645" s="1">
        <f t="shared" si="63"/>
        <v>-10.819067408340835</v>
      </c>
      <c r="M645" s="7">
        <v>45.757275392201521</v>
      </c>
      <c r="N645" s="1">
        <f t="shared" si="64"/>
        <v>71.337580000000003</v>
      </c>
      <c r="O645" s="1">
        <f t="shared" si="60"/>
        <v>-25.580304607798482</v>
      </c>
      <c r="P645" s="7">
        <v>38.053819302567476</v>
      </c>
      <c r="Q645" s="1">
        <f t="shared" si="65"/>
        <v>60.339799999999997</v>
      </c>
      <c r="R645" s="1">
        <f t="shared" si="61"/>
        <v>-22.285980697432521</v>
      </c>
      <c r="S645" s="1">
        <f>13/3</f>
        <v>4.333333333333333</v>
      </c>
      <c r="V645" s="5">
        <v>285.16666666666669</v>
      </c>
      <c r="Y645" s="2">
        <v>0.98</v>
      </c>
      <c r="AB645" s="8">
        <v>15.4</v>
      </c>
      <c r="AC645" s="8"/>
      <c r="AD645" s="8"/>
      <c r="AE645">
        <v>2.06</v>
      </c>
    </row>
    <row r="646" spans="1:31" x14ac:dyDescent="0.2">
      <c r="A646">
        <v>56</v>
      </c>
      <c r="B646">
        <v>9</v>
      </c>
      <c r="C646" s="1">
        <v>56.09</v>
      </c>
      <c r="D646" s="1" t="s">
        <v>317</v>
      </c>
      <c r="E646" s="6" t="s">
        <v>254</v>
      </c>
      <c r="F646" s="6">
        <v>2</v>
      </c>
      <c r="G646" s="3">
        <v>4</v>
      </c>
      <c r="H646" s="3">
        <v>100</v>
      </c>
      <c r="I646" s="3">
        <v>100</v>
      </c>
      <c r="J646" s="1">
        <v>84.2600170914274</v>
      </c>
      <c r="K646" s="1">
        <f t="shared" si="62"/>
        <v>68.271699999999996</v>
      </c>
      <c r="L646" s="1">
        <f t="shared" si="63"/>
        <v>15.988317091427405</v>
      </c>
      <c r="M646" s="7">
        <v>71.066296472656276</v>
      </c>
      <c r="N646" s="1">
        <f t="shared" si="64"/>
        <v>71.337580000000003</v>
      </c>
      <c r="O646" s="1">
        <f t="shared" si="60"/>
        <v>-0.2712835273437264</v>
      </c>
      <c r="P646" s="7">
        <v>28.26937682593978</v>
      </c>
      <c r="Q646" s="1">
        <f t="shared" si="65"/>
        <v>60.339799999999997</v>
      </c>
      <c r="R646" s="1">
        <f t="shared" si="61"/>
        <v>-32.070423174060217</v>
      </c>
      <c r="S646" s="1">
        <v>3.3333333333333335</v>
      </c>
      <c r="V646" s="5">
        <v>125.83333333333333</v>
      </c>
      <c r="Y646" s="2">
        <v>1.22</v>
      </c>
      <c r="AB646" s="8" t="s">
        <v>29</v>
      </c>
      <c r="AC646" s="8"/>
      <c r="AD646" s="8"/>
      <c r="AE646" s="8" t="s">
        <v>29</v>
      </c>
    </row>
    <row r="647" spans="1:31" x14ac:dyDescent="0.2">
      <c r="A647">
        <v>56</v>
      </c>
      <c r="B647">
        <v>10</v>
      </c>
      <c r="C647" s="1">
        <v>56.1</v>
      </c>
      <c r="D647" s="1" t="s">
        <v>317</v>
      </c>
      <c r="E647" s="6" t="s">
        <v>59</v>
      </c>
      <c r="F647" s="6">
        <v>2</v>
      </c>
      <c r="G647" s="3">
        <v>12</v>
      </c>
      <c r="H647" s="3">
        <v>80</v>
      </c>
      <c r="I647" s="3">
        <v>85</v>
      </c>
      <c r="J647" s="1">
        <v>57.986292424442006</v>
      </c>
      <c r="K647" s="1">
        <f t="shared" si="62"/>
        <v>68.271699999999996</v>
      </c>
      <c r="L647" s="1">
        <f t="shared" si="63"/>
        <v>-10.28540757555799</v>
      </c>
      <c r="M647" s="7">
        <v>48.24264948066471</v>
      </c>
      <c r="N647" s="1">
        <f t="shared" si="64"/>
        <v>71.337580000000003</v>
      </c>
      <c r="O647" s="1">
        <f t="shared" si="60"/>
        <v>-23.094930519335293</v>
      </c>
      <c r="P647" s="7">
        <v>40.722469924426314</v>
      </c>
      <c r="Q647" s="1">
        <f t="shared" si="65"/>
        <v>60.339799999999997</v>
      </c>
      <c r="R647" s="1">
        <f t="shared" si="61"/>
        <v>-19.617330075573683</v>
      </c>
      <c r="S647" s="1">
        <v>3</v>
      </c>
      <c r="V647" s="5">
        <v>263.33333333333331</v>
      </c>
      <c r="Y647" s="2">
        <v>0.84</v>
      </c>
      <c r="AB647" s="8">
        <v>85.5</v>
      </c>
      <c r="AC647" s="8"/>
      <c r="AD647" s="8"/>
      <c r="AE647">
        <v>2.12</v>
      </c>
    </row>
    <row r="648" spans="1:31" x14ac:dyDescent="0.2">
      <c r="A648">
        <v>56</v>
      </c>
      <c r="B648">
        <v>11</v>
      </c>
      <c r="C648" s="1">
        <v>56.11</v>
      </c>
      <c r="D648" s="1" t="s">
        <v>317</v>
      </c>
      <c r="E648" s="6" t="s">
        <v>237</v>
      </c>
      <c r="F648" s="6">
        <v>2</v>
      </c>
      <c r="G648" s="3">
        <v>1</v>
      </c>
      <c r="H648" s="3">
        <v>92</v>
      </c>
      <c r="I648" s="3">
        <v>100</v>
      </c>
      <c r="J648" s="1">
        <v>69.027922940072301</v>
      </c>
      <c r="K648" s="1">
        <f t="shared" si="62"/>
        <v>68.271699999999996</v>
      </c>
      <c r="L648" s="1">
        <f t="shared" si="63"/>
        <v>0.75622294007230551</v>
      </c>
      <c r="M648" s="7">
        <v>58.715631174278151</v>
      </c>
      <c r="N648" s="1">
        <f t="shared" si="64"/>
        <v>71.337580000000003</v>
      </c>
      <c r="O648" s="1">
        <f t="shared" si="60"/>
        <v>-12.621948825721852</v>
      </c>
      <c r="P648" s="7">
        <v>35.028456073500521</v>
      </c>
      <c r="Q648" s="1">
        <f t="shared" si="65"/>
        <v>60.339799999999997</v>
      </c>
      <c r="R648" s="1">
        <f t="shared" si="61"/>
        <v>-25.311343926499475</v>
      </c>
      <c r="S648" s="1">
        <v>4</v>
      </c>
      <c r="V648" s="5">
        <v>195.5</v>
      </c>
      <c r="Y648" s="2">
        <v>1.1299999999999999</v>
      </c>
      <c r="AB648" s="8">
        <v>0.19999999999999929</v>
      </c>
      <c r="AC648" s="8"/>
      <c r="AD648" s="8"/>
      <c r="AE648">
        <v>2.38</v>
      </c>
    </row>
    <row r="649" spans="1:31" x14ac:dyDescent="0.2">
      <c r="A649">
        <v>56</v>
      </c>
      <c r="B649">
        <v>12</v>
      </c>
      <c r="C649" s="1">
        <v>56.12</v>
      </c>
      <c r="D649" s="1" t="s">
        <v>317</v>
      </c>
      <c r="E649" s="6" t="s">
        <v>239</v>
      </c>
      <c r="F649" s="6">
        <v>2</v>
      </c>
      <c r="G649" s="3">
        <v>4</v>
      </c>
      <c r="H649" s="3">
        <v>100</v>
      </c>
      <c r="I649" s="3">
        <v>100</v>
      </c>
      <c r="J649" s="1">
        <v>87.595464269891309</v>
      </c>
      <c r="K649" s="1">
        <f t="shared" si="62"/>
        <v>68.271699999999996</v>
      </c>
      <c r="L649" s="1">
        <f t="shared" si="63"/>
        <v>19.323764269891313</v>
      </c>
      <c r="M649" s="7">
        <v>59.768271597715732</v>
      </c>
      <c r="N649" s="1">
        <f t="shared" si="64"/>
        <v>71.337580000000003</v>
      </c>
      <c r="O649" s="1">
        <f t="shared" si="60"/>
        <v>-11.569308402284271</v>
      </c>
      <c r="P649" s="7">
        <v>49.59004505775232</v>
      </c>
      <c r="Q649" s="1">
        <f t="shared" si="65"/>
        <v>60.339799999999997</v>
      </c>
      <c r="R649" s="1">
        <f t="shared" si="61"/>
        <v>-10.749754942247677</v>
      </c>
      <c r="S649" s="1">
        <v>2.3333333333333335</v>
      </c>
      <c r="V649" s="5">
        <v>215.5</v>
      </c>
      <c r="Y649" s="2">
        <v>0.92</v>
      </c>
      <c r="AB649" s="8">
        <v>9.2999999999999989</v>
      </c>
      <c r="AC649" s="8"/>
      <c r="AD649" s="8"/>
      <c r="AE649">
        <v>2.2000000000000002</v>
      </c>
    </row>
    <row r="650" spans="1:31" x14ac:dyDescent="0.2">
      <c r="A650">
        <v>57</v>
      </c>
      <c r="B650">
        <v>1</v>
      </c>
      <c r="C650" s="1">
        <v>57.01</v>
      </c>
      <c r="D650" s="1" t="s">
        <v>320</v>
      </c>
      <c r="E650" s="6" t="s">
        <v>211</v>
      </c>
      <c r="F650" s="6">
        <v>1</v>
      </c>
      <c r="G650" s="3">
        <v>13</v>
      </c>
      <c r="H650" s="3">
        <v>80</v>
      </c>
      <c r="I650" s="3">
        <v>85</v>
      </c>
      <c r="J650" s="1">
        <v>68.020782628063287</v>
      </c>
      <c r="K650" s="1">
        <f t="shared" si="62"/>
        <v>67.171899999999994</v>
      </c>
      <c r="L650" s="1">
        <f t="shared" si="63"/>
        <v>0.84888262806329351</v>
      </c>
      <c r="M650" s="7">
        <v>65.709913714283829</v>
      </c>
      <c r="N650" s="1">
        <f t="shared" si="64"/>
        <v>70.535840000000007</v>
      </c>
      <c r="O650" s="1">
        <f t="shared" si="60"/>
        <v>-4.8259262857161787</v>
      </c>
      <c r="P650" s="7">
        <v>51.774663403133815</v>
      </c>
      <c r="Q650" s="1">
        <f t="shared" si="65"/>
        <v>59.504199999999997</v>
      </c>
      <c r="R650" s="1">
        <f t="shared" si="61"/>
        <v>-7.7295365968661827</v>
      </c>
      <c r="S650" s="1">
        <v>3.6666666666666665</v>
      </c>
      <c r="V650" s="5">
        <v>203.66666666666666</v>
      </c>
      <c r="Y650" s="2">
        <v>1.135</v>
      </c>
      <c r="AB650" s="8">
        <v>0.33333333333333331</v>
      </c>
      <c r="AC650" s="8"/>
      <c r="AD650" s="8"/>
      <c r="AE650">
        <v>2.1</v>
      </c>
    </row>
    <row r="651" spans="1:31" x14ac:dyDescent="0.2">
      <c r="A651">
        <v>57</v>
      </c>
      <c r="B651">
        <v>2</v>
      </c>
      <c r="C651" s="1">
        <v>57.02</v>
      </c>
      <c r="D651" s="1" t="s">
        <v>315</v>
      </c>
      <c r="E651" s="9" t="s">
        <v>9</v>
      </c>
      <c r="F651" s="6">
        <v>1</v>
      </c>
      <c r="G651" s="3">
        <v>13</v>
      </c>
      <c r="H651" s="3">
        <v>122</v>
      </c>
      <c r="I651" s="3">
        <v>128</v>
      </c>
      <c r="J651" s="1">
        <v>41.255110521040827</v>
      </c>
      <c r="K651" s="1">
        <f t="shared" si="62"/>
        <v>67.171899999999994</v>
      </c>
      <c r="L651" s="1">
        <f t="shared" si="63"/>
        <v>-25.916789478959167</v>
      </c>
      <c r="M651" s="7">
        <v>35.976516915944387</v>
      </c>
      <c r="N651" s="1">
        <f t="shared" si="64"/>
        <v>70.535840000000007</v>
      </c>
      <c r="O651" s="1">
        <f t="shared" si="60"/>
        <v>-34.55932308405562</v>
      </c>
      <c r="P651" s="7">
        <v>33.404634867828875</v>
      </c>
      <c r="Q651" s="1">
        <f t="shared" si="65"/>
        <v>59.504199999999997</v>
      </c>
      <c r="R651" s="1">
        <f t="shared" si="61"/>
        <v>-26.099565132171122</v>
      </c>
      <c r="S651" s="1">
        <v>15</v>
      </c>
      <c r="V651" s="5">
        <v>386.33333333333331</v>
      </c>
      <c r="Y651" s="2">
        <v>1.32</v>
      </c>
      <c r="AB651" s="8" t="s">
        <v>29</v>
      </c>
      <c r="AC651" s="8"/>
      <c r="AD651" s="8"/>
      <c r="AE651" s="8" t="s">
        <v>29</v>
      </c>
    </row>
    <row r="652" spans="1:31" x14ac:dyDescent="0.2">
      <c r="A652">
        <v>57</v>
      </c>
      <c r="B652">
        <v>3</v>
      </c>
      <c r="C652" s="1">
        <v>57.03</v>
      </c>
      <c r="D652" s="1" t="s">
        <v>320</v>
      </c>
      <c r="E652" s="6" t="s">
        <v>217</v>
      </c>
      <c r="F652" s="6">
        <v>1</v>
      </c>
      <c r="G652" s="3">
        <v>7</v>
      </c>
      <c r="H652" s="3">
        <v>85</v>
      </c>
      <c r="I652" s="3">
        <v>92</v>
      </c>
      <c r="J652" s="1">
        <v>48.918351447646948</v>
      </c>
      <c r="K652" s="1">
        <f t="shared" si="62"/>
        <v>67.171899999999994</v>
      </c>
      <c r="L652" s="1">
        <f t="shared" si="63"/>
        <v>-18.253548552353045</v>
      </c>
      <c r="M652" s="7">
        <v>36.606184865933187</v>
      </c>
      <c r="N652" s="1">
        <f t="shared" si="64"/>
        <v>70.535840000000007</v>
      </c>
      <c r="O652" s="1">
        <f t="shared" si="60"/>
        <v>-33.92965513406682</v>
      </c>
      <c r="P652" s="7">
        <v>41.435793709603942</v>
      </c>
      <c r="Q652" s="1">
        <f t="shared" si="65"/>
        <v>59.504199999999997</v>
      </c>
      <c r="R652" s="1">
        <f t="shared" si="61"/>
        <v>-18.068406290396055</v>
      </c>
      <c r="S652" s="1">
        <v>2</v>
      </c>
      <c r="V652" s="5">
        <v>187</v>
      </c>
      <c r="Y652" s="2">
        <v>1.22</v>
      </c>
      <c r="AB652" s="8" t="s">
        <v>29</v>
      </c>
      <c r="AC652" s="8"/>
      <c r="AD652" s="8"/>
      <c r="AE652" s="8" t="s">
        <v>29</v>
      </c>
    </row>
    <row r="653" spans="1:31" x14ac:dyDescent="0.2">
      <c r="A653">
        <v>57</v>
      </c>
      <c r="B653">
        <v>4</v>
      </c>
      <c r="C653" s="1">
        <v>57.04</v>
      </c>
      <c r="D653" s="1" t="s">
        <v>320</v>
      </c>
      <c r="E653" s="6" t="s">
        <v>218</v>
      </c>
      <c r="F653" s="6">
        <v>1</v>
      </c>
      <c r="G653" s="3">
        <v>13</v>
      </c>
      <c r="H653" s="3">
        <v>73</v>
      </c>
      <c r="I653" s="3">
        <v>80</v>
      </c>
      <c r="J653" s="1">
        <v>59.999978142538126</v>
      </c>
      <c r="K653" s="1">
        <f t="shared" si="62"/>
        <v>67.171899999999994</v>
      </c>
      <c r="L653" s="1">
        <f t="shared" si="63"/>
        <v>-7.1719218574618679</v>
      </c>
      <c r="M653" s="7">
        <v>57.189074550382486</v>
      </c>
      <c r="N653" s="1">
        <f t="shared" si="64"/>
        <v>70.535840000000007</v>
      </c>
      <c r="O653" s="1">
        <f t="shared" si="60"/>
        <v>-13.346765449617521</v>
      </c>
      <c r="P653" s="7">
        <v>46.984160044272464</v>
      </c>
      <c r="Q653" s="1">
        <f t="shared" si="65"/>
        <v>59.504199999999997</v>
      </c>
      <c r="R653" s="1">
        <f t="shared" si="61"/>
        <v>-12.520039955727533</v>
      </c>
      <c r="S653" s="1">
        <f>11/3</f>
        <v>3.6666666666666665</v>
      </c>
      <c r="V653" s="5">
        <v>154.5</v>
      </c>
      <c r="Y653" s="2">
        <v>1.39</v>
      </c>
      <c r="AB653" s="8">
        <v>0.43333333333333296</v>
      </c>
      <c r="AC653" s="8"/>
      <c r="AD653" s="8"/>
      <c r="AE653">
        <v>2.6</v>
      </c>
    </row>
    <row r="654" spans="1:31" x14ac:dyDescent="0.2">
      <c r="A654">
        <v>57</v>
      </c>
      <c r="B654">
        <v>5</v>
      </c>
      <c r="C654" s="1">
        <v>57.05</v>
      </c>
      <c r="D654" s="1" t="s">
        <v>320</v>
      </c>
      <c r="E654" s="6" t="s">
        <v>223</v>
      </c>
      <c r="F654" s="6">
        <v>1</v>
      </c>
      <c r="G654" s="3">
        <v>11</v>
      </c>
      <c r="H654" s="3">
        <v>73</v>
      </c>
      <c r="I654" s="3">
        <v>80</v>
      </c>
      <c r="J654" s="1">
        <v>62.395509349976138</v>
      </c>
      <c r="K654" s="1">
        <f t="shared" si="62"/>
        <v>67.171899999999994</v>
      </c>
      <c r="L654" s="1">
        <f t="shared" si="63"/>
        <v>-4.7763906500238562</v>
      </c>
      <c r="M654" s="7">
        <v>50.310305659481756</v>
      </c>
      <c r="N654" s="1">
        <f t="shared" si="64"/>
        <v>70.535840000000007</v>
      </c>
      <c r="O654" s="1">
        <f t="shared" si="60"/>
        <v>-20.225534340518251</v>
      </c>
      <c r="P654" s="7">
        <v>43.311445778067444</v>
      </c>
      <c r="Q654" s="1">
        <f t="shared" si="65"/>
        <v>59.504199999999997</v>
      </c>
      <c r="R654" s="1">
        <f t="shared" si="61"/>
        <v>-16.192754221932553</v>
      </c>
      <c r="S654" s="1">
        <f>12/3</f>
        <v>4</v>
      </c>
      <c r="V654" s="5">
        <v>262.16666666666669</v>
      </c>
      <c r="Y654" s="2">
        <v>0.86</v>
      </c>
      <c r="AB654" s="8">
        <v>26.166666666666668</v>
      </c>
      <c r="AC654" s="8"/>
      <c r="AD654" s="8"/>
      <c r="AE654">
        <v>2.3199999999999998</v>
      </c>
    </row>
    <row r="655" spans="1:31" x14ac:dyDescent="0.2">
      <c r="A655">
        <v>57</v>
      </c>
      <c r="B655">
        <v>6</v>
      </c>
      <c r="C655" s="1">
        <v>57.06</v>
      </c>
      <c r="D655" s="1" t="s">
        <v>320</v>
      </c>
      <c r="E655" s="6" t="s">
        <v>17</v>
      </c>
      <c r="F655" s="9">
        <v>1</v>
      </c>
      <c r="G655" s="3">
        <v>11</v>
      </c>
      <c r="H655" s="3">
        <v>92</v>
      </c>
      <c r="I655" s="3">
        <v>107</v>
      </c>
      <c r="J655" s="1">
        <v>64.210083693758918</v>
      </c>
      <c r="K655" s="1">
        <f t="shared" si="62"/>
        <v>67.171899999999994</v>
      </c>
      <c r="L655" s="1">
        <f t="shared" si="63"/>
        <v>-2.9618163062410758</v>
      </c>
      <c r="M655" s="7">
        <v>50.969540153513613</v>
      </c>
      <c r="N655" s="1">
        <f t="shared" si="64"/>
        <v>70.535840000000007</v>
      </c>
      <c r="O655" s="1">
        <f t="shared" si="60"/>
        <v>-19.566299846486395</v>
      </c>
      <c r="P655" s="7">
        <v>50.042150564493305</v>
      </c>
      <c r="Q655" s="1">
        <f t="shared" si="65"/>
        <v>59.504199999999997</v>
      </c>
      <c r="R655" s="1">
        <f t="shared" si="61"/>
        <v>-9.4620494355066924</v>
      </c>
      <c r="S655" s="1">
        <v>5</v>
      </c>
      <c r="V655" s="5">
        <v>235</v>
      </c>
      <c r="Y655" s="2">
        <v>1.05</v>
      </c>
      <c r="AB655" s="8" t="s">
        <v>29</v>
      </c>
      <c r="AC655" s="8"/>
      <c r="AD655" s="8"/>
      <c r="AE655" s="8" t="s">
        <v>29</v>
      </c>
    </row>
    <row r="656" spans="1:31" x14ac:dyDescent="0.2">
      <c r="A656">
        <v>57</v>
      </c>
      <c r="B656">
        <v>7</v>
      </c>
      <c r="C656" s="1">
        <v>57.07</v>
      </c>
      <c r="D656" s="1" t="s">
        <v>317</v>
      </c>
      <c r="E656" s="6" t="s">
        <v>164</v>
      </c>
      <c r="F656" s="6">
        <v>2</v>
      </c>
      <c r="G656" s="3">
        <v>7</v>
      </c>
      <c r="H656" s="3">
        <v>73</v>
      </c>
      <c r="I656" s="3">
        <v>80</v>
      </c>
      <c r="J656" s="1">
        <v>72.973222965316836</v>
      </c>
      <c r="K656" s="1">
        <f t="shared" si="62"/>
        <v>67.171899999999994</v>
      </c>
      <c r="L656" s="1">
        <f t="shared" si="63"/>
        <v>5.8013229653168423</v>
      </c>
      <c r="M656" s="7">
        <v>51.282298280120195</v>
      </c>
      <c r="N656" s="1">
        <f t="shared" si="64"/>
        <v>70.535840000000007</v>
      </c>
      <c r="O656" s="1">
        <f t="shared" si="60"/>
        <v>-19.253541719879813</v>
      </c>
      <c r="P656" s="7">
        <v>36.653139839316758</v>
      </c>
      <c r="Q656" s="1">
        <f t="shared" si="65"/>
        <v>59.504199999999997</v>
      </c>
      <c r="R656" s="1">
        <f t="shared" si="61"/>
        <v>-22.85106016068324</v>
      </c>
      <c r="S656" s="1">
        <f>7/3</f>
        <v>2.3333333333333335</v>
      </c>
      <c r="V656" s="5">
        <v>200.33333333333334</v>
      </c>
      <c r="Y656" s="2">
        <v>0.99</v>
      </c>
      <c r="AB656" s="8">
        <v>107.06666666666668</v>
      </c>
      <c r="AC656" s="8"/>
      <c r="AD656" s="8"/>
      <c r="AE656">
        <v>1.84</v>
      </c>
    </row>
    <row r="657" spans="1:31" x14ac:dyDescent="0.2">
      <c r="A657">
        <v>57</v>
      </c>
      <c r="B657">
        <v>8</v>
      </c>
      <c r="C657" s="1">
        <v>57.08</v>
      </c>
      <c r="D657" s="1" t="s">
        <v>317</v>
      </c>
      <c r="E657" s="6" t="s">
        <v>191</v>
      </c>
      <c r="F657" s="6">
        <v>2</v>
      </c>
      <c r="G657" s="3">
        <v>8</v>
      </c>
      <c r="H657" s="3">
        <v>80</v>
      </c>
      <c r="I657" s="3">
        <v>85</v>
      </c>
      <c r="J657" s="1">
        <v>72.337496850313428</v>
      </c>
      <c r="K657" s="1">
        <f t="shared" si="62"/>
        <v>67.171899999999994</v>
      </c>
      <c r="L657" s="1">
        <f t="shared" si="63"/>
        <v>5.1655968503134346</v>
      </c>
      <c r="M657" s="7">
        <v>60.157982518894293</v>
      </c>
      <c r="N657" s="1">
        <f t="shared" si="64"/>
        <v>70.535840000000007</v>
      </c>
      <c r="O657" s="1">
        <f t="shared" si="60"/>
        <v>-10.377857481105714</v>
      </c>
      <c r="P657" s="7">
        <v>45.311397369283924</v>
      </c>
      <c r="Q657" s="1">
        <f t="shared" si="65"/>
        <v>59.504199999999997</v>
      </c>
      <c r="R657" s="1">
        <f t="shared" si="61"/>
        <v>-14.192802630716074</v>
      </c>
      <c r="S657" s="1">
        <v>5</v>
      </c>
      <c r="V657" s="5">
        <v>347</v>
      </c>
      <c r="Y657" s="2">
        <v>1.08</v>
      </c>
      <c r="AB657" s="8" t="s">
        <v>29</v>
      </c>
      <c r="AC657" s="8"/>
      <c r="AD657" s="8"/>
      <c r="AE657">
        <v>2.3849999999999998</v>
      </c>
    </row>
    <row r="658" spans="1:31" s="16" customFormat="1" x14ac:dyDescent="0.2">
      <c r="A658" s="16">
        <v>57</v>
      </c>
      <c r="B658" s="16">
        <v>9</v>
      </c>
      <c r="C658" s="17">
        <v>57.09</v>
      </c>
      <c r="D658" s="17" t="s">
        <v>316</v>
      </c>
      <c r="E658" s="18" t="s">
        <v>11</v>
      </c>
      <c r="F658" s="18">
        <v>2</v>
      </c>
      <c r="G658" s="19">
        <v>15</v>
      </c>
      <c r="H658" s="19">
        <v>58</v>
      </c>
      <c r="I658" s="19">
        <v>65</v>
      </c>
      <c r="J658" s="17">
        <v>49.578123060489155</v>
      </c>
      <c r="K658" s="17">
        <f t="shared" si="62"/>
        <v>67.171899999999994</v>
      </c>
      <c r="L658" s="17">
        <f t="shared" si="63"/>
        <v>-17.593776939510839</v>
      </c>
      <c r="M658" s="20" t="s">
        <v>29</v>
      </c>
      <c r="N658" s="1">
        <f t="shared" si="64"/>
        <v>70.535840000000007</v>
      </c>
      <c r="O658" s="7" t="s">
        <v>29</v>
      </c>
      <c r="P658" s="20" t="s">
        <v>29</v>
      </c>
      <c r="Q658" s="1">
        <f t="shared" si="65"/>
        <v>59.504199999999997</v>
      </c>
      <c r="R658" s="7" t="s">
        <v>29</v>
      </c>
      <c r="S658" s="17">
        <v>0.66666666666666663</v>
      </c>
      <c r="T658" s="17"/>
      <c r="U658" s="17"/>
      <c r="V658" s="21">
        <v>237.83333333333334</v>
      </c>
      <c r="W658" s="17"/>
      <c r="X658" s="17"/>
      <c r="Y658" s="22">
        <v>0.8</v>
      </c>
      <c r="Z658" s="22"/>
      <c r="AA658" s="22"/>
      <c r="AB658" s="23">
        <v>222.16666666666666</v>
      </c>
      <c r="AC658" s="23"/>
      <c r="AD658" s="23"/>
      <c r="AE658" s="16">
        <v>1.68</v>
      </c>
    </row>
    <row r="659" spans="1:31" x14ac:dyDescent="0.2">
      <c r="A659">
        <v>57</v>
      </c>
      <c r="B659">
        <v>10</v>
      </c>
      <c r="C659" s="1">
        <v>57.1</v>
      </c>
      <c r="D659" s="1" t="s">
        <v>317</v>
      </c>
      <c r="E659" s="6" t="s">
        <v>267</v>
      </c>
      <c r="F659" s="6">
        <v>2</v>
      </c>
      <c r="G659" s="3">
        <v>8</v>
      </c>
      <c r="H659" s="3">
        <v>80</v>
      </c>
      <c r="I659" s="3">
        <v>85</v>
      </c>
      <c r="J659" s="1">
        <v>73.070539102906039</v>
      </c>
      <c r="K659" s="1">
        <f t="shared" si="62"/>
        <v>67.171899999999994</v>
      </c>
      <c r="L659" s="1">
        <f t="shared" si="63"/>
        <v>5.8986391029060457</v>
      </c>
      <c r="M659" s="7">
        <v>71.344391611530639</v>
      </c>
      <c r="N659" s="1">
        <f t="shared" si="64"/>
        <v>70.535840000000007</v>
      </c>
      <c r="O659" s="1">
        <f t="shared" si="60"/>
        <v>0.80855161153063193</v>
      </c>
      <c r="P659" s="7">
        <v>61.640113066596825</v>
      </c>
      <c r="Q659" s="1">
        <f t="shared" si="65"/>
        <v>59.504199999999997</v>
      </c>
      <c r="R659" s="1">
        <f t="shared" si="61"/>
        <v>2.135913066596828</v>
      </c>
      <c r="S659" s="1">
        <v>1</v>
      </c>
      <c r="V659" s="5">
        <v>153</v>
      </c>
      <c r="Y659" s="2" t="s">
        <v>29</v>
      </c>
      <c r="AB659" s="8">
        <v>29.433333333333334</v>
      </c>
      <c r="AC659" s="8"/>
      <c r="AD659" s="8"/>
      <c r="AE659">
        <v>2.0699999999999998</v>
      </c>
    </row>
    <row r="660" spans="1:31" x14ac:dyDescent="0.2">
      <c r="A660">
        <v>57</v>
      </c>
      <c r="B660">
        <v>11</v>
      </c>
      <c r="C660" s="1">
        <v>57.11</v>
      </c>
      <c r="D660" s="1" t="s">
        <v>317</v>
      </c>
      <c r="E660" s="6" t="s">
        <v>246</v>
      </c>
      <c r="F660" s="6">
        <v>2</v>
      </c>
      <c r="G660" s="3">
        <v>14</v>
      </c>
      <c r="H660" s="3">
        <v>85</v>
      </c>
      <c r="I660" s="3">
        <v>92</v>
      </c>
      <c r="J660" s="1">
        <v>83.996766427894414</v>
      </c>
      <c r="K660" s="1">
        <f t="shared" si="62"/>
        <v>67.171899999999994</v>
      </c>
      <c r="L660" s="1">
        <f t="shared" si="63"/>
        <v>16.82486642789442</v>
      </c>
      <c r="M660" s="7">
        <v>68.393624363563873</v>
      </c>
      <c r="N660" s="1">
        <f t="shared" si="64"/>
        <v>70.535840000000007</v>
      </c>
      <c r="O660" s="1">
        <f t="shared" si="60"/>
        <v>-2.1422156364361342</v>
      </c>
      <c r="P660" s="7">
        <v>68.307516650025491</v>
      </c>
      <c r="Q660" s="1">
        <f t="shared" si="65"/>
        <v>59.504199999999997</v>
      </c>
      <c r="R660" s="1">
        <f t="shared" si="61"/>
        <v>8.8033166500254936</v>
      </c>
      <c r="S660" s="1">
        <v>2</v>
      </c>
      <c r="V660" s="5">
        <v>233.66666666666666</v>
      </c>
      <c r="Y660" s="2">
        <v>0.87</v>
      </c>
      <c r="AB660" s="8">
        <v>9.9333333333333353</v>
      </c>
      <c r="AC660" s="8"/>
      <c r="AD660" s="8"/>
      <c r="AE660">
        <v>2.2400000000000002</v>
      </c>
    </row>
    <row r="661" spans="1:31" x14ac:dyDescent="0.2">
      <c r="A661">
        <v>57</v>
      </c>
      <c r="B661">
        <v>12</v>
      </c>
      <c r="C661" s="1">
        <v>57.12</v>
      </c>
      <c r="D661" s="1" t="s">
        <v>315</v>
      </c>
      <c r="E661" s="9" t="s">
        <v>9</v>
      </c>
      <c r="F661" s="6">
        <v>2</v>
      </c>
      <c r="G661" s="3">
        <v>12</v>
      </c>
      <c r="H661" s="3">
        <v>114</v>
      </c>
      <c r="I661" s="3">
        <v>122</v>
      </c>
      <c r="J661" s="1">
        <v>70.724909842718162</v>
      </c>
      <c r="K661" s="1">
        <f t="shared" si="62"/>
        <v>67.171899999999994</v>
      </c>
      <c r="L661" s="1">
        <f t="shared" si="63"/>
        <v>3.5530098427181684</v>
      </c>
      <c r="M661" s="7">
        <v>57.108816960300345</v>
      </c>
      <c r="N661" s="1">
        <f t="shared" si="64"/>
        <v>70.535840000000007</v>
      </c>
      <c r="O661" s="1">
        <f t="shared" si="60"/>
        <v>-13.427023039699662</v>
      </c>
      <c r="P661" s="7">
        <v>47.412342733356418</v>
      </c>
      <c r="Q661" s="1">
        <f t="shared" si="65"/>
        <v>59.504199999999997</v>
      </c>
      <c r="R661" s="1">
        <f t="shared" si="61"/>
        <v>-12.091857266643579</v>
      </c>
      <c r="S661" s="10" t="s">
        <v>29</v>
      </c>
      <c r="T661" s="10"/>
      <c r="U661" s="10"/>
      <c r="V661" s="5" t="s">
        <v>29</v>
      </c>
      <c r="W661" s="10"/>
      <c r="X661" s="10"/>
      <c r="Y661" s="2" t="s">
        <v>29</v>
      </c>
      <c r="AB661" s="8" t="s">
        <v>29</v>
      </c>
      <c r="AC661" s="8"/>
      <c r="AD661" s="8"/>
      <c r="AE661" s="8" t="s">
        <v>29</v>
      </c>
    </row>
    <row r="662" spans="1:31" x14ac:dyDescent="0.2">
      <c r="A662">
        <v>58</v>
      </c>
      <c r="B662">
        <v>1</v>
      </c>
      <c r="C662" s="1">
        <v>58.01</v>
      </c>
      <c r="D662" s="1" t="s">
        <v>320</v>
      </c>
      <c r="E662" s="6" t="s">
        <v>227</v>
      </c>
      <c r="F662" s="6">
        <v>1</v>
      </c>
      <c r="G662" s="3">
        <v>8</v>
      </c>
      <c r="H662" s="3">
        <v>85</v>
      </c>
      <c r="I662" s="3">
        <v>92</v>
      </c>
      <c r="J662" s="1">
        <v>50.512562425994666</v>
      </c>
      <c r="K662" s="1">
        <f t="shared" si="62"/>
        <v>66.072099999999992</v>
      </c>
      <c r="L662" s="1">
        <f t="shared" si="63"/>
        <v>-15.559537574005326</v>
      </c>
      <c r="M662" s="7">
        <v>37.968580358883571</v>
      </c>
      <c r="N662" s="1">
        <f t="shared" si="64"/>
        <v>69.734100000000012</v>
      </c>
      <c r="O662" s="1">
        <f t="shared" si="60"/>
        <v>-31.765519641116441</v>
      </c>
      <c r="P662" s="7">
        <v>31.105217459055101</v>
      </c>
      <c r="Q662" s="1">
        <f t="shared" si="65"/>
        <v>58.668599999999991</v>
      </c>
      <c r="R662" s="1">
        <f t="shared" si="61"/>
        <v>-27.56338254094489</v>
      </c>
      <c r="S662" s="1">
        <v>3.6666666666666665</v>
      </c>
      <c r="V662" s="5">
        <v>195.5</v>
      </c>
      <c r="Y662" s="2">
        <v>1.35</v>
      </c>
      <c r="AB662" s="8">
        <v>0.86666666666666659</v>
      </c>
      <c r="AC662" s="8"/>
      <c r="AD662" s="8"/>
      <c r="AE662">
        <v>2.59</v>
      </c>
    </row>
    <row r="663" spans="1:31" s="16" customFormat="1" x14ac:dyDescent="0.2">
      <c r="A663" s="16">
        <v>58</v>
      </c>
      <c r="B663" s="16">
        <v>2</v>
      </c>
      <c r="C663" s="17">
        <v>58.02</v>
      </c>
      <c r="D663" s="17" t="s">
        <v>316</v>
      </c>
      <c r="E663" s="18" t="s">
        <v>11</v>
      </c>
      <c r="F663" s="18">
        <v>1</v>
      </c>
      <c r="G663" s="19">
        <v>13</v>
      </c>
      <c r="H663" s="19">
        <v>58</v>
      </c>
      <c r="I663" s="19">
        <v>65</v>
      </c>
      <c r="J663" s="17">
        <v>43.544579337013694</v>
      </c>
      <c r="K663" s="17">
        <f t="shared" si="62"/>
        <v>66.072099999999992</v>
      </c>
      <c r="L663" s="17">
        <f t="shared" si="63"/>
        <v>-22.527520662986298</v>
      </c>
      <c r="M663" s="20" t="s">
        <v>29</v>
      </c>
      <c r="N663" s="1">
        <f t="shared" si="64"/>
        <v>69.734100000000012</v>
      </c>
      <c r="O663" s="7" t="s">
        <v>29</v>
      </c>
      <c r="P663" s="20" t="s">
        <v>29</v>
      </c>
      <c r="Q663" s="1">
        <f t="shared" si="65"/>
        <v>58.668599999999991</v>
      </c>
      <c r="R663" s="7" t="s">
        <v>29</v>
      </c>
      <c r="S663" s="17">
        <v>0.33333333333333331</v>
      </c>
      <c r="T663" s="17"/>
      <c r="U663" s="17"/>
      <c r="V663" s="21">
        <v>199.83333333333334</v>
      </c>
      <c r="W663" s="17"/>
      <c r="X663" s="17"/>
      <c r="Y663" s="22">
        <v>0.71</v>
      </c>
      <c r="Z663" s="22"/>
      <c r="AA663" s="22"/>
      <c r="AB663" s="23">
        <v>213.43333333333337</v>
      </c>
      <c r="AC663" s="23"/>
      <c r="AD663" s="23"/>
      <c r="AE663" s="16">
        <v>1.68</v>
      </c>
    </row>
    <row r="664" spans="1:31" x14ac:dyDescent="0.2">
      <c r="A664">
        <v>58</v>
      </c>
      <c r="B664">
        <v>3</v>
      </c>
      <c r="C664" s="1">
        <v>58.03</v>
      </c>
      <c r="D664" s="1" t="s">
        <v>320</v>
      </c>
      <c r="E664" s="6" t="s">
        <v>231</v>
      </c>
      <c r="F664" s="6">
        <v>1</v>
      </c>
      <c r="G664" s="3">
        <v>8</v>
      </c>
      <c r="H664" s="3">
        <v>92</v>
      </c>
      <c r="I664" s="3">
        <v>92</v>
      </c>
      <c r="J664" s="1">
        <v>77.668606547389302</v>
      </c>
      <c r="K664" s="1">
        <f t="shared" si="62"/>
        <v>66.072099999999992</v>
      </c>
      <c r="L664" s="1">
        <f t="shared" si="63"/>
        <v>11.596506547389311</v>
      </c>
      <c r="M664" s="7">
        <v>57.173985537737231</v>
      </c>
      <c r="N664" s="1">
        <f t="shared" si="64"/>
        <v>69.734100000000012</v>
      </c>
      <c r="O664" s="1">
        <f t="shared" si="60"/>
        <v>-12.560114462262781</v>
      </c>
      <c r="P664" s="7">
        <v>47.29699275920688</v>
      </c>
      <c r="Q664" s="1">
        <f t="shared" si="65"/>
        <v>58.668599999999991</v>
      </c>
      <c r="R664" s="1">
        <f t="shared" si="61"/>
        <v>-11.371607240793111</v>
      </c>
      <c r="S664" s="1">
        <v>2.3333333333333335</v>
      </c>
      <c r="V664" s="5">
        <v>217.33333333333334</v>
      </c>
      <c r="Y664" s="2">
        <v>1.29</v>
      </c>
      <c r="AB664" s="8">
        <v>2.8666666666666667</v>
      </c>
      <c r="AC664" s="8"/>
      <c r="AD664" s="8"/>
      <c r="AE664">
        <v>2.2200000000000002</v>
      </c>
    </row>
    <row r="665" spans="1:31" x14ac:dyDescent="0.2">
      <c r="A665">
        <v>58</v>
      </c>
      <c r="B665">
        <v>4</v>
      </c>
      <c r="C665" s="1">
        <v>58.04</v>
      </c>
      <c r="D665" s="1" t="s">
        <v>320</v>
      </c>
      <c r="E665" s="6" t="s">
        <v>174</v>
      </c>
      <c r="F665" s="6">
        <v>1</v>
      </c>
      <c r="G665" s="3">
        <v>13</v>
      </c>
      <c r="H665" s="3">
        <v>80</v>
      </c>
      <c r="I665" s="3">
        <v>92</v>
      </c>
      <c r="J665" s="1">
        <v>62.76591732794747</v>
      </c>
      <c r="K665" s="1">
        <f t="shared" si="62"/>
        <v>66.072099999999992</v>
      </c>
      <c r="L665" s="1">
        <f t="shared" si="63"/>
        <v>-3.3061826720525218</v>
      </c>
      <c r="M665" s="7">
        <v>49.802584671669372</v>
      </c>
      <c r="N665" s="1">
        <f t="shared" si="64"/>
        <v>69.734100000000012</v>
      </c>
      <c r="O665" s="1">
        <f t="shared" si="60"/>
        <v>-19.93151532833064</v>
      </c>
      <c r="P665" s="7">
        <v>42.363811485475267</v>
      </c>
      <c r="Q665" s="1">
        <f t="shared" si="65"/>
        <v>58.668599999999991</v>
      </c>
      <c r="R665" s="1">
        <f t="shared" si="61"/>
        <v>-16.304788514524724</v>
      </c>
      <c r="S665" s="1">
        <v>2.3333333333333335</v>
      </c>
      <c r="V665" s="5">
        <v>212.83333333333334</v>
      </c>
      <c r="Y665" s="2">
        <v>1.37</v>
      </c>
      <c r="AB665" s="8">
        <v>4.4333333333333327</v>
      </c>
      <c r="AC665" s="8"/>
      <c r="AD665" s="8"/>
      <c r="AE665">
        <v>2.2200000000000002</v>
      </c>
    </row>
    <row r="666" spans="1:31" x14ac:dyDescent="0.2">
      <c r="A666">
        <v>58</v>
      </c>
      <c r="B666">
        <v>5</v>
      </c>
      <c r="C666" s="1">
        <v>58.05</v>
      </c>
      <c r="D666" s="1" t="s">
        <v>320</v>
      </c>
      <c r="E666" s="6" t="s">
        <v>208</v>
      </c>
      <c r="F666" s="6">
        <v>1</v>
      </c>
      <c r="G666" s="3">
        <v>5</v>
      </c>
      <c r="H666" s="3">
        <v>80</v>
      </c>
      <c r="I666" s="3">
        <v>85</v>
      </c>
      <c r="J666" s="1">
        <v>81.181653526978394</v>
      </c>
      <c r="K666" s="1">
        <f t="shared" si="62"/>
        <v>66.072099999999992</v>
      </c>
      <c r="L666" s="1">
        <f t="shared" si="63"/>
        <v>15.109553526978402</v>
      </c>
      <c r="M666" s="7">
        <v>58.603366360213066</v>
      </c>
      <c r="N666" s="1">
        <f t="shared" si="64"/>
        <v>69.734100000000012</v>
      </c>
      <c r="O666" s="1">
        <f t="shared" si="60"/>
        <v>-11.130733639786946</v>
      </c>
      <c r="P666" s="7">
        <v>58.25950395997684</v>
      </c>
      <c r="Q666" s="1">
        <f t="shared" si="65"/>
        <v>58.668599999999991</v>
      </c>
      <c r="R666" s="1">
        <f t="shared" si="61"/>
        <v>-0.40909604002315092</v>
      </c>
      <c r="S666" s="1">
        <v>2.6666666666666665</v>
      </c>
      <c r="V666" s="5">
        <v>205.66666666666666</v>
      </c>
      <c r="Y666" s="2">
        <v>1.02</v>
      </c>
      <c r="AB666" s="8">
        <v>5.9666666666666659</v>
      </c>
      <c r="AC666" s="8"/>
      <c r="AD666" s="8"/>
      <c r="AE666">
        <v>1.98</v>
      </c>
    </row>
    <row r="667" spans="1:31" x14ac:dyDescent="0.2">
      <c r="A667">
        <v>58</v>
      </c>
      <c r="B667">
        <v>6</v>
      </c>
      <c r="C667" s="1">
        <v>58.06</v>
      </c>
      <c r="D667" s="1" t="s">
        <v>320</v>
      </c>
      <c r="E667" s="6" t="s">
        <v>56</v>
      </c>
      <c r="F667" s="9">
        <v>1</v>
      </c>
      <c r="G667" s="3">
        <v>8</v>
      </c>
      <c r="H667" s="3">
        <v>80</v>
      </c>
      <c r="I667" s="3">
        <v>80</v>
      </c>
      <c r="J667" s="1">
        <v>63.219926029422624</v>
      </c>
      <c r="K667" s="1">
        <f t="shared" si="62"/>
        <v>66.072099999999992</v>
      </c>
      <c r="L667" s="1">
        <f t="shared" si="63"/>
        <v>-2.8521739705773683</v>
      </c>
      <c r="M667" s="7">
        <v>43.039690852523599</v>
      </c>
      <c r="N667" s="1">
        <f t="shared" si="64"/>
        <v>69.734100000000012</v>
      </c>
      <c r="O667" s="1">
        <f t="shared" si="60"/>
        <v>-26.694409147476414</v>
      </c>
      <c r="P667" s="7">
        <v>43.044971233598382</v>
      </c>
      <c r="Q667" s="1">
        <f t="shared" si="65"/>
        <v>58.668599999999991</v>
      </c>
      <c r="R667" s="1">
        <f t="shared" si="61"/>
        <v>-15.623628766401609</v>
      </c>
      <c r="S667" s="1">
        <f>13/3</f>
        <v>4.333333333333333</v>
      </c>
      <c r="V667" s="5">
        <v>187.83333333333334</v>
      </c>
      <c r="Y667" s="2">
        <v>1.23</v>
      </c>
      <c r="AB667" s="8">
        <v>7.9333333333333327</v>
      </c>
      <c r="AC667" s="8"/>
      <c r="AD667" s="8"/>
      <c r="AE667">
        <v>2.2400000000000002</v>
      </c>
    </row>
    <row r="668" spans="1:31" x14ac:dyDescent="0.2">
      <c r="A668">
        <v>58</v>
      </c>
      <c r="B668">
        <v>7</v>
      </c>
      <c r="C668" s="1">
        <v>58.07</v>
      </c>
      <c r="D668" s="1" t="s">
        <v>317</v>
      </c>
      <c r="E668" s="6" t="s">
        <v>142</v>
      </c>
      <c r="F668" s="6">
        <v>2</v>
      </c>
      <c r="G668" s="3">
        <v>13</v>
      </c>
      <c r="H668" s="3">
        <v>85</v>
      </c>
      <c r="I668" s="3">
        <v>85</v>
      </c>
      <c r="J668" s="1">
        <v>68.131877929305631</v>
      </c>
      <c r="K668" s="1">
        <f t="shared" si="62"/>
        <v>66.072099999999992</v>
      </c>
      <c r="L668" s="1">
        <f t="shared" si="63"/>
        <v>2.0597779293056391</v>
      </c>
      <c r="M668" s="7">
        <v>65.907670918445547</v>
      </c>
      <c r="N668" s="1">
        <f t="shared" si="64"/>
        <v>69.734100000000012</v>
      </c>
      <c r="O668" s="1">
        <f t="shared" si="60"/>
        <v>-3.8264290815544655</v>
      </c>
      <c r="P668" s="7">
        <v>44.231570948104917</v>
      </c>
      <c r="Q668" s="1">
        <f t="shared" si="65"/>
        <v>58.668599999999991</v>
      </c>
      <c r="R668" s="1">
        <f t="shared" si="61"/>
        <v>-14.437029051895074</v>
      </c>
      <c r="S668" s="1">
        <v>3.6666666666666665</v>
      </c>
      <c r="V668" s="5">
        <v>262.66666666666669</v>
      </c>
      <c r="Y668" s="2">
        <v>0.93</v>
      </c>
      <c r="AB668" s="8" t="s">
        <v>29</v>
      </c>
      <c r="AC668" s="8"/>
      <c r="AD668" s="8"/>
      <c r="AE668" s="8" t="s">
        <v>29</v>
      </c>
    </row>
    <row r="669" spans="1:31" x14ac:dyDescent="0.2">
      <c r="A669">
        <v>58</v>
      </c>
      <c r="B669">
        <v>8</v>
      </c>
      <c r="C669" s="1">
        <v>58.08</v>
      </c>
      <c r="D669" s="1" t="s">
        <v>317</v>
      </c>
      <c r="E669" s="6" t="s">
        <v>160</v>
      </c>
      <c r="F669" s="6">
        <v>2</v>
      </c>
      <c r="G669" s="3">
        <v>11</v>
      </c>
      <c r="H669" s="3">
        <v>80</v>
      </c>
      <c r="I669" s="3">
        <v>85</v>
      </c>
      <c r="J669" s="1">
        <v>63.163020526031232</v>
      </c>
      <c r="K669" s="1">
        <f t="shared" si="62"/>
        <v>66.072099999999992</v>
      </c>
      <c r="L669" s="1">
        <f t="shared" si="63"/>
        <v>-2.9090794739687595</v>
      </c>
      <c r="M669" s="7">
        <v>47.752046032252323</v>
      </c>
      <c r="N669" s="1">
        <f t="shared" si="64"/>
        <v>69.734100000000012</v>
      </c>
      <c r="O669" s="1">
        <f t="shared" si="60"/>
        <v>-21.982053967747689</v>
      </c>
      <c r="P669" s="7">
        <v>38.191075113039389</v>
      </c>
      <c r="Q669" s="1">
        <f t="shared" si="65"/>
        <v>58.668599999999991</v>
      </c>
      <c r="R669" s="1">
        <f t="shared" si="61"/>
        <v>-20.477524886960602</v>
      </c>
      <c r="S669" s="1">
        <v>4.333333333333333</v>
      </c>
      <c r="V669" s="5">
        <v>215.33333333333334</v>
      </c>
      <c r="Y669" s="2">
        <v>0.83</v>
      </c>
      <c r="AB669" s="8">
        <v>25.799999999999997</v>
      </c>
      <c r="AC669" s="8"/>
      <c r="AD669" s="8"/>
      <c r="AE669">
        <v>1.83</v>
      </c>
    </row>
    <row r="670" spans="1:31" x14ac:dyDescent="0.2">
      <c r="A670">
        <v>58</v>
      </c>
      <c r="B670">
        <v>9</v>
      </c>
      <c r="C670" s="1">
        <v>58.09</v>
      </c>
      <c r="D670" s="1" t="s">
        <v>317</v>
      </c>
      <c r="E670" s="6" t="s">
        <v>222</v>
      </c>
      <c r="F670" s="6">
        <v>2</v>
      </c>
      <c r="G670" s="3">
        <v>14</v>
      </c>
      <c r="H670" s="3">
        <v>80</v>
      </c>
      <c r="I670" s="3">
        <v>80</v>
      </c>
      <c r="J670" s="1">
        <v>72.819385195121271</v>
      </c>
      <c r="K670" s="1">
        <f t="shared" si="62"/>
        <v>66.072099999999992</v>
      </c>
      <c r="L670" s="1">
        <f t="shared" si="63"/>
        <v>6.7472851951212789</v>
      </c>
      <c r="M670" s="7">
        <v>58.820502210647902</v>
      </c>
      <c r="N670" s="1">
        <f t="shared" si="64"/>
        <v>69.734100000000012</v>
      </c>
      <c r="O670" s="1">
        <f t="shared" si="60"/>
        <v>-10.91359778935211</v>
      </c>
      <c r="P670" s="7">
        <v>48.848840815167186</v>
      </c>
      <c r="Q670" s="1">
        <f t="shared" si="65"/>
        <v>58.668599999999991</v>
      </c>
      <c r="R670" s="1">
        <f t="shared" si="61"/>
        <v>-9.8197591848328045</v>
      </c>
      <c r="S670" s="1" t="s">
        <v>29</v>
      </c>
      <c r="V670" s="5">
        <v>189.33333333333334</v>
      </c>
      <c r="Y670" s="2">
        <v>1.39</v>
      </c>
      <c r="AB670" s="8" t="s">
        <v>29</v>
      </c>
      <c r="AC670" s="8"/>
      <c r="AD670" s="8"/>
      <c r="AE670" s="8" t="s">
        <v>29</v>
      </c>
    </row>
    <row r="671" spans="1:31" x14ac:dyDescent="0.2">
      <c r="A671">
        <v>58</v>
      </c>
      <c r="B671">
        <v>10</v>
      </c>
      <c r="C671" s="1">
        <v>58.1</v>
      </c>
      <c r="D671" s="1" t="s">
        <v>317</v>
      </c>
      <c r="E671" s="6" t="s">
        <v>20</v>
      </c>
      <c r="F671" s="6">
        <v>2</v>
      </c>
      <c r="G671" s="3">
        <v>14</v>
      </c>
      <c r="H671" s="3">
        <v>92</v>
      </c>
      <c r="I671" s="3">
        <v>92</v>
      </c>
      <c r="J671" s="1">
        <v>63.580746350280755</v>
      </c>
      <c r="K671" s="1">
        <f t="shared" si="62"/>
        <v>66.072099999999992</v>
      </c>
      <c r="L671" s="1">
        <f t="shared" si="63"/>
        <v>-2.4913536497192368</v>
      </c>
      <c r="M671" s="7">
        <v>57.00245914425296</v>
      </c>
      <c r="N671" s="1">
        <f t="shared" si="64"/>
        <v>69.734100000000012</v>
      </c>
      <c r="O671" s="1">
        <f t="shared" si="60"/>
        <v>-12.731640855747052</v>
      </c>
      <c r="P671" s="7">
        <v>42.604279106681247</v>
      </c>
      <c r="Q671" s="1">
        <f t="shared" si="65"/>
        <v>58.668599999999991</v>
      </c>
      <c r="R671" s="1">
        <f t="shared" si="61"/>
        <v>-16.064320893318744</v>
      </c>
      <c r="S671" s="1">
        <v>3.3333333333333335</v>
      </c>
      <c r="V671" s="5">
        <v>207.66666666666666</v>
      </c>
      <c r="Y671" s="2">
        <v>0.94</v>
      </c>
      <c r="AB671" s="8">
        <v>6.8</v>
      </c>
      <c r="AC671" s="8"/>
      <c r="AD671" s="8"/>
      <c r="AE671">
        <v>2.0299999999999998</v>
      </c>
    </row>
    <row r="672" spans="1:31" x14ac:dyDescent="0.2">
      <c r="A672">
        <v>58</v>
      </c>
      <c r="B672">
        <v>11</v>
      </c>
      <c r="C672" s="1">
        <v>58.11</v>
      </c>
      <c r="D672" s="1" t="s">
        <v>317</v>
      </c>
      <c r="E672" s="6" t="s">
        <v>258</v>
      </c>
      <c r="F672" s="6">
        <v>2</v>
      </c>
      <c r="G672" s="3">
        <v>14</v>
      </c>
      <c r="H672" s="3">
        <v>85</v>
      </c>
      <c r="I672" s="3">
        <v>85</v>
      </c>
      <c r="J672" s="1">
        <v>61.027807574930165</v>
      </c>
      <c r="K672" s="1">
        <f t="shared" si="62"/>
        <v>66.072099999999992</v>
      </c>
      <c r="L672" s="1">
        <f t="shared" si="63"/>
        <v>-5.0442924250698269</v>
      </c>
      <c r="M672" s="7">
        <v>53.901579014100491</v>
      </c>
      <c r="N672" s="1">
        <f t="shared" si="64"/>
        <v>69.734100000000012</v>
      </c>
      <c r="O672" s="1">
        <f t="shared" si="60"/>
        <v>-15.832520985899521</v>
      </c>
      <c r="P672" s="7">
        <v>42.892186704365137</v>
      </c>
      <c r="Q672" s="1">
        <f t="shared" si="65"/>
        <v>58.668599999999991</v>
      </c>
      <c r="R672" s="1">
        <f t="shared" si="61"/>
        <v>-15.776413295634853</v>
      </c>
      <c r="S672" s="1">
        <v>2.3333333333333335</v>
      </c>
      <c r="V672" s="5">
        <v>255.5</v>
      </c>
      <c r="Y672" s="2">
        <v>0.89</v>
      </c>
      <c r="AB672" s="8">
        <v>32.233333333333327</v>
      </c>
      <c r="AC672" s="8"/>
      <c r="AD672" s="8"/>
      <c r="AE672">
        <v>2.04</v>
      </c>
    </row>
    <row r="673" spans="1:31" x14ac:dyDescent="0.2">
      <c r="A673">
        <v>58</v>
      </c>
      <c r="B673">
        <v>12</v>
      </c>
      <c r="C673" s="1">
        <v>58.12</v>
      </c>
      <c r="D673" s="1" t="s">
        <v>317</v>
      </c>
      <c r="E673" s="6" t="s">
        <v>269</v>
      </c>
      <c r="F673" s="6">
        <v>2</v>
      </c>
      <c r="G673" s="3">
        <v>13</v>
      </c>
      <c r="H673" s="3">
        <v>85</v>
      </c>
      <c r="I673" s="3">
        <v>85</v>
      </c>
      <c r="J673" s="1">
        <v>75.539365579330635</v>
      </c>
      <c r="K673" s="1">
        <f t="shared" si="62"/>
        <v>66.072099999999992</v>
      </c>
      <c r="L673" s="1">
        <f t="shared" si="63"/>
        <v>9.4672655793306433</v>
      </c>
      <c r="M673" s="7">
        <v>57.899948382453708</v>
      </c>
      <c r="N673" s="1">
        <f t="shared" si="64"/>
        <v>69.734100000000012</v>
      </c>
      <c r="O673" s="1">
        <f t="shared" si="60"/>
        <v>-11.834151617546304</v>
      </c>
      <c r="P673" s="7">
        <v>47.086267093311619</v>
      </c>
      <c r="Q673" s="1">
        <f t="shared" si="65"/>
        <v>58.668599999999991</v>
      </c>
      <c r="R673" s="1">
        <f t="shared" si="61"/>
        <v>-11.582332906688372</v>
      </c>
      <c r="S673" s="1">
        <v>4</v>
      </c>
      <c r="V673" s="5">
        <v>354</v>
      </c>
      <c r="Y673" s="2">
        <v>0.86</v>
      </c>
      <c r="AB673" s="8">
        <v>36.733333333333327</v>
      </c>
      <c r="AC673" s="8"/>
      <c r="AD673" s="8"/>
      <c r="AE673">
        <v>2.11</v>
      </c>
    </row>
    <row r="674" spans="1:31" x14ac:dyDescent="0.2">
      <c r="A674">
        <v>59</v>
      </c>
      <c r="B674">
        <v>1</v>
      </c>
      <c r="C674" s="1">
        <v>59.01</v>
      </c>
      <c r="D674" s="1" t="s">
        <v>320</v>
      </c>
      <c r="E674" s="6" t="s">
        <v>166</v>
      </c>
      <c r="F674" s="6">
        <v>1</v>
      </c>
      <c r="G674" s="3">
        <v>5</v>
      </c>
      <c r="H674" s="3">
        <v>80</v>
      </c>
      <c r="I674" s="3">
        <v>80</v>
      </c>
      <c r="J674" s="1">
        <v>53.032810181225663</v>
      </c>
      <c r="K674" s="1">
        <f t="shared" si="62"/>
        <v>64.97229999999999</v>
      </c>
      <c r="L674" s="1">
        <f t="shared" si="63"/>
        <v>-11.939489818774327</v>
      </c>
      <c r="M674" s="7">
        <v>55.876293769363834</v>
      </c>
      <c r="N674" s="1">
        <f t="shared" si="64"/>
        <v>68.932360000000003</v>
      </c>
      <c r="O674" s="1">
        <f t="shared" si="60"/>
        <v>-13.056066230636169</v>
      </c>
      <c r="P674" s="7">
        <v>51.653309252576278</v>
      </c>
      <c r="Q674" s="1">
        <f t="shared" si="65"/>
        <v>57.832999999999991</v>
      </c>
      <c r="R674" s="1">
        <f t="shared" si="61"/>
        <v>-6.179690747423713</v>
      </c>
      <c r="S674" s="1">
        <f>10/3</f>
        <v>3.3333333333333335</v>
      </c>
      <c r="V674" s="5">
        <v>222.16666666666666</v>
      </c>
      <c r="Y674" s="2">
        <v>1.46</v>
      </c>
      <c r="AB674" s="8">
        <v>9.4</v>
      </c>
      <c r="AC674" s="8"/>
      <c r="AD674" s="8"/>
      <c r="AE674">
        <v>2.2599999999999998</v>
      </c>
    </row>
    <row r="675" spans="1:31" s="16" customFormat="1" x14ac:dyDescent="0.2">
      <c r="A675" s="16">
        <v>59</v>
      </c>
      <c r="B675" s="16">
        <v>2</v>
      </c>
      <c r="C675" s="17">
        <v>59.02</v>
      </c>
      <c r="D675" s="17" t="s">
        <v>316</v>
      </c>
      <c r="E675" s="18" t="s">
        <v>11</v>
      </c>
      <c r="F675" s="18">
        <v>1</v>
      </c>
      <c r="G675" s="19">
        <v>15</v>
      </c>
      <c r="H675" s="19">
        <v>58</v>
      </c>
      <c r="I675" s="19">
        <v>65</v>
      </c>
      <c r="J675" s="17">
        <v>37.62417785123688</v>
      </c>
      <c r="K675" s="17">
        <f t="shared" si="62"/>
        <v>64.97229999999999</v>
      </c>
      <c r="L675" s="17">
        <f t="shared" si="63"/>
        <v>-27.34812214876311</v>
      </c>
      <c r="M675" s="20" t="s">
        <v>29</v>
      </c>
      <c r="N675" s="1">
        <f t="shared" si="64"/>
        <v>68.932360000000003</v>
      </c>
      <c r="O675" s="7" t="s">
        <v>29</v>
      </c>
      <c r="P675" s="20" t="s">
        <v>29</v>
      </c>
      <c r="Q675" s="1">
        <f t="shared" si="65"/>
        <v>57.832999999999991</v>
      </c>
      <c r="R675" s="7" t="s">
        <v>29</v>
      </c>
      <c r="S675" s="17">
        <v>0.33333333333333331</v>
      </c>
      <c r="T675" s="17"/>
      <c r="U675" s="17"/>
      <c r="V675" s="21">
        <v>191.83333333333334</v>
      </c>
      <c r="W675" s="17"/>
      <c r="X675" s="17"/>
      <c r="Y675" s="22">
        <v>0.61</v>
      </c>
      <c r="Z675" s="22"/>
      <c r="AA675" s="22"/>
      <c r="AB675" s="23">
        <v>205.23333333333332</v>
      </c>
      <c r="AC675" s="23"/>
      <c r="AD675" s="23"/>
      <c r="AE675" s="16">
        <v>1.44</v>
      </c>
    </row>
    <row r="676" spans="1:31" x14ac:dyDescent="0.2">
      <c r="A676">
        <v>59</v>
      </c>
      <c r="B676">
        <v>3</v>
      </c>
      <c r="C676" s="1">
        <v>59.03</v>
      </c>
      <c r="D676" s="1" t="s">
        <v>320</v>
      </c>
      <c r="E676" s="6" t="s">
        <v>244</v>
      </c>
      <c r="F676" s="6">
        <v>1</v>
      </c>
      <c r="G676" s="3">
        <v>15</v>
      </c>
      <c r="H676" s="3">
        <v>85</v>
      </c>
      <c r="I676" s="3">
        <v>92</v>
      </c>
      <c r="J676" s="1">
        <v>53.075870956270798</v>
      </c>
      <c r="K676" s="1">
        <f t="shared" si="62"/>
        <v>64.97229999999999</v>
      </c>
      <c r="L676" s="1">
        <f t="shared" si="63"/>
        <v>-11.896429043729192</v>
      </c>
      <c r="M676" s="7">
        <v>51.410781729221171</v>
      </c>
      <c r="N676" s="1">
        <f t="shared" si="64"/>
        <v>68.932360000000003</v>
      </c>
      <c r="O676" s="1">
        <f t="shared" si="60"/>
        <v>-17.521578270778832</v>
      </c>
      <c r="P676" s="7">
        <v>45.704559510467575</v>
      </c>
      <c r="Q676" s="1">
        <f t="shared" si="65"/>
        <v>57.832999999999991</v>
      </c>
      <c r="R676" s="1">
        <f t="shared" si="61"/>
        <v>-12.128440489532416</v>
      </c>
      <c r="S676" s="1">
        <v>2.6666666666666665</v>
      </c>
      <c r="V676" s="5">
        <v>172.16666666666666</v>
      </c>
      <c r="Y676" s="2">
        <v>1.46</v>
      </c>
      <c r="AB676" s="8">
        <v>3.3333333333333215E-2</v>
      </c>
      <c r="AC676" s="8"/>
      <c r="AD676" s="8"/>
      <c r="AE676">
        <v>2.34</v>
      </c>
    </row>
    <row r="677" spans="1:31" x14ac:dyDescent="0.2">
      <c r="A677">
        <v>59</v>
      </c>
      <c r="B677">
        <v>4</v>
      </c>
      <c r="C677" s="1">
        <v>59.04</v>
      </c>
      <c r="D677" s="1" t="s">
        <v>320</v>
      </c>
      <c r="E677" s="6" t="s">
        <v>245</v>
      </c>
      <c r="F677" s="6">
        <v>1</v>
      </c>
      <c r="G677" s="3">
        <v>8</v>
      </c>
      <c r="H677" s="3">
        <v>92</v>
      </c>
      <c r="I677" s="3">
        <v>92</v>
      </c>
      <c r="J677" s="1">
        <v>65.528645713314063</v>
      </c>
      <c r="K677" s="1">
        <f t="shared" si="62"/>
        <v>64.97229999999999</v>
      </c>
      <c r="L677" s="1">
        <f t="shared" si="63"/>
        <v>0.55634571331407301</v>
      </c>
      <c r="M677" s="7">
        <v>55.225377165314654</v>
      </c>
      <c r="N677" s="1">
        <f t="shared" si="64"/>
        <v>68.932360000000003</v>
      </c>
      <c r="O677" s="1">
        <f t="shared" si="60"/>
        <v>-13.706982834685348</v>
      </c>
      <c r="P677" s="7">
        <v>41.021681949828803</v>
      </c>
      <c r="Q677" s="1">
        <f t="shared" si="65"/>
        <v>57.832999999999991</v>
      </c>
      <c r="R677" s="1">
        <f t="shared" si="61"/>
        <v>-16.811318050171188</v>
      </c>
      <c r="S677" s="1">
        <v>2.3333333333333335</v>
      </c>
      <c r="V677" s="5">
        <v>188.33333333333334</v>
      </c>
      <c r="Y677" s="2">
        <v>0.96</v>
      </c>
      <c r="AB677" s="8">
        <v>0.23333333333333309</v>
      </c>
      <c r="AC677" s="8"/>
      <c r="AD677" s="8"/>
      <c r="AE677">
        <v>2.2599999999999998</v>
      </c>
    </row>
    <row r="678" spans="1:31" x14ac:dyDescent="0.2">
      <c r="A678">
        <v>59</v>
      </c>
      <c r="B678">
        <v>5</v>
      </c>
      <c r="C678" s="1">
        <v>59.05</v>
      </c>
      <c r="D678" s="1" t="s">
        <v>320</v>
      </c>
      <c r="E678" s="6" t="s">
        <v>248</v>
      </c>
      <c r="F678" s="6">
        <v>1</v>
      </c>
      <c r="G678" s="3">
        <v>10</v>
      </c>
      <c r="H678" s="3">
        <v>80</v>
      </c>
      <c r="I678" s="3">
        <v>85</v>
      </c>
      <c r="J678" s="1">
        <v>59.574109464450494</v>
      </c>
      <c r="K678" s="1">
        <f t="shared" si="62"/>
        <v>64.97229999999999</v>
      </c>
      <c r="L678" s="1">
        <f t="shared" si="63"/>
        <v>-5.3981905355494959</v>
      </c>
      <c r="M678" s="7">
        <v>51.704674318340736</v>
      </c>
      <c r="N678" s="1">
        <f t="shared" si="64"/>
        <v>68.932360000000003</v>
      </c>
      <c r="O678" s="1">
        <f t="shared" si="60"/>
        <v>-17.227685681659267</v>
      </c>
      <c r="P678" s="7">
        <v>47.989594804772004</v>
      </c>
      <c r="Q678" s="1">
        <f t="shared" si="65"/>
        <v>57.832999999999991</v>
      </c>
      <c r="R678" s="1">
        <f t="shared" si="61"/>
        <v>-9.8434051952279873</v>
      </c>
      <c r="S678" s="1">
        <v>4.333333333333333</v>
      </c>
      <c r="V678" s="5">
        <v>201</v>
      </c>
      <c r="Y678" s="2">
        <v>1.2</v>
      </c>
      <c r="AB678" s="8">
        <v>0.33333333333333331</v>
      </c>
      <c r="AC678" s="8"/>
      <c r="AD678" s="8"/>
      <c r="AE678">
        <v>3.34</v>
      </c>
    </row>
    <row r="679" spans="1:31" x14ac:dyDescent="0.2">
      <c r="A679">
        <v>59</v>
      </c>
      <c r="B679">
        <v>6</v>
      </c>
      <c r="C679" s="1">
        <v>59.06</v>
      </c>
      <c r="D679" s="1" t="s">
        <v>320</v>
      </c>
      <c r="E679" s="6" t="s">
        <v>200</v>
      </c>
      <c r="F679" s="9">
        <v>1</v>
      </c>
      <c r="G679" s="3">
        <v>9</v>
      </c>
      <c r="H679" s="3">
        <v>85</v>
      </c>
      <c r="I679" s="3">
        <v>92</v>
      </c>
      <c r="J679" s="1">
        <v>50.579046525716578</v>
      </c>
      <c r="K679" s="1">
        <f t="shared" si="62"/>
        <v>64.97229999999999</v>
      </c>
      <c r="L679" s="1">
        <f t="shared" si="63"/>
        <v>-14.393253474283412</v>
      </c>
      <c r="M679" s="7">
        <v>44.151861483691995</v>
      </c>
      <c r="N679" s="1">
        <f t="shared" si="64"/>
        <v>68.932360000000003</v>
      </c>
      <c r="O679" s="1">
        <f t="shared" si="60"/>
        <v>-24.780498516308008</v>
      </c>
      <c r="P679" s="7">
        <v>36.859775386964088</v>
      </c>
      <c r="Q679" s="1">
        <f t="shared" si="65"/>
        <v>57.832999999999991</v>
      </c>
      <c r="R679" s="1">
        <f t="shared" si="61"/>
        <v>-20.973224613035903</v>
      </c>
      <c r="S679" s="1">
        <v>4.333333333333333</v>
      </c>
      <c r="V679" s="5">
        <v>344.16666666666669</v>
      </c>
      <c r="Y679" s="2">
        <v>1.04</v>
      </c>
      <c r="AB679" s="8">
        <v>6.0999999999999988</v>
      </c>
      <c r="AC679" s="8"/>
      <c r="AD679" s="8"/>
      <c r="AE679">
        <v>2.19</v>
      </c>
    </row>
    <row r="680" spans="1:31" x14ac:dyDescent="0.2">
      <c r="A680">
        <v>59</v>
      </c>
      <c r="B680">
        <v>7</v>
      </c>
      <c r="C680" s="1">
        <v>59.07</v>
      </c>
      <c r="D680" s="1" t="s">
        <v>317</v>
      </c>
      <c r="E680" s="6" t="s">
        <v>89</v>
      </c>
      <c r="F680" s="6">
        <v>2</v>
      </c>
      <c r="G680" s="3">
        <v>3</v>
      </c>
      <c r="H680" s="3">
        <v>85</v>
      </c>
      <c r="I680" s="3">
        <v>92</v>
      </c>
      <c r="J680" s="1">
        <v>62.35008745408232</v>
      </c>
      <c r="K680" s="1">
        <f t="shared" si="62"/>
        <v>64.97229999999999</v>
      </c>
      <c r="L680" s="1">
        <f t="shared" si="63"/>
        <v>-2.6222125459176695</v>
      </c>
      <c r="M680" s="7">
        <v>47.854718187702169</v>
      </c>
      <c r="N680" s="1">
        <f t="shared" si="64"/>
        <v>68.932360000000003</v>
      </c>
      <c r="O680" s="1">
        <f t="shared" si="60"/>
        <v>-21.077641812297834</v>
      </c>
      <c r="P680" s="7">
        <v>38.690334883246386</v>
      </c>
      <c r="Q680" s="1">
        <f t="shared" si="65"/>
        <v>57.832999999999991</v>
      </c>
      <c r="R680" s="1">
        <f t="shared" si="61"/>
        <v>-19.142665116753605</v>
      </c>
      <c r="S680" s="1">
        <v>5</v>
      </c>
      <c r="V680" s="5">
        <v>274.75</v>
      </c>
      <c r="Y680" s="2">
        <v>1.06</v>
      </c>
      <c r="AB680" s="8">
        <v>7.3</v>
      </c>
      <c r="AC680" s="8"/>
      <c r="AD680" s="8"/>
      <c r="AE680">
        <v>2.11</v>
      </c>
    </row>
    <row r="681" spans="1:31" x14ac:dyDescent="0.2">
      <c r="A681">
        <v>60</v>
      </c>
      <c r="B681">
        <v>1</v>
      </c>
      <c r="C681" s="1">
        <v>60.01</v>
      </c>
      <c r="D681" s="1" t="s">
        <v>320</v>
      </c>
      <c r="E681" s="6" t="s">
        <v>235</v>
      </c>
      <c r="F681" s="6">
        <v>1</v>
      </c>
      <c r="G681" s="3">
        <v>14</v>
      </c>
      <c r="H681" s="3">
        <v>85</v>
      </c>
      <c r="I681" s="3">
        <v>92</v>
      </c>
      <c r="J681" s="1">
        <v>48.76637051027145</v>
      </c>
      <c r="K681" s="1">
        <f t="shared" si="62"/>
        <v>63.872500000000002</v>
      </c>
      <c r="L681" s="1">
        <f t="shared" si="63"/>
        <v>-15.106129489728552</v>
      </c>
      <c r="M681" s="7">
        <v>36.570351406130577</v>
      </c>
      <c r="N681" s="1">
        <f t="shared" si="64"/>
        <v>68.130620000000008</v>
      </c>
      <c r="O681" s="1">
        <f t="shared" si="60"/>
        <v>-31.560268593869431</v>
      </c>
      <c r="P681" s="7">
        <v>30.83461639666848</v>
      </c>
      <c r="Q681" s="1">
        <f t="shared" si="65"/>
        <v>56.997399999999992</v>
      </c>
      <c r="R681" s="1">
        <f t="shared" si="61"/>
        <v>-26.162783603331512</v>
      </c>
      <c r="S681" s="1">
        <v>3.3333333333333335</v>
      </c>
      <c r="V681" s="5">
        <v>208.33333333333334</v>
      </c>
      <c r="Y681" s="2">
        <v>1.31</v>
      </c>
      <c r="AB681" s="13">
        <v>0.59999999999999964</v>
      </c>
      <c r="AC681" s="13"/>
      <c r="AD681" s="13"/>
      <c r="AE681">
        <v>2.57</v>
      </c>
    </row>
    <row r="682" spans="1:31" x14ac:dyDescent="0.2">
      <c r="A682">
        <v>60</v>
      </c>
      <c r="B682">
        <v>2</v>
      </c>
      <c r="C682" s="1">
        <v>60.02</v>
      </c>
      <c r="D682" s="1" t="s">
        <v>320</v>
      </c>
      <c r="E682" s="6" t="s">
        <v>129</v>
      </c>
      <c r="F682" s="6">
        <v>1</v>
      </c>
      <c r="G682" s="3">
        <v>11</v>
      </c>
      <c r="H682" s="3">
        <v>73</v>
      </c>
      <c r="I682" s="3">
        <v>80</v>
      </c>
      <c r="J682" s="1">
        <v>54.111100642393666</v>
      </c>
      <c r="K682" s="1">
        <f t="shared" si="62"/>
        <v>63.872500000000002</v>
      </c>
      <c r="L682" s="1">
        <f t="shared" si="63"/>
        <v>-9.7613993576063365</v>
      </c>
      <c r="M682" s="7">
        <v>55.389586135414</v>
      </c>
      <c r="N682" s="1">
        <f t="shared" si="64"/>
        <v>68.130620000000008</v>
      </c>
      <c r="O682" s="1">
        <f t="shared" si="60"/>
        <v>-12.741033864586008</v>
      </c>
      <c r="P682" s="7">
        <v>50.106871262946463</v>
      </c>
      <c r="Q682" s="1">
        <f t="shared" si="65"/>
        <v>56.997399999999992</v>
      </c>
      <c r="R682" s="1">
        <f t="shared" si="61"/>
        <v>-6.8905287370535291</v>
      </c>
      <c r="S682" s="1">
        <f>9/3</f>
        <v>3</v>
      </c>
      <c r="V682" s="5">
        <v>176.66666666666666</v>
      </c>
      <c r="Y682" s="2">
        <v>1.26</v>
      </c>
      <c r="AB682" s="13">
        <v>4.7</v>
      </c>
      <c r="AC682" s="13"/>
      <c r="AD682" s="13"/>
      <c r="AE682">
        <v>2.1</v>
      </c>
    </row>
    <row r="683" spans="1:31" x14ac:dyDescent="0.2">
      <c r="A683">
        <v>60</v>
      </c>
      <c r="B683">
        <v>3</v>
      </c>
      <c r="C683" s="1">
        <v>60.03</v>
      </c>
      <c r="D683" s="1" t="s">
        <v>315</v>
      </c>
      <c r="E683" s="9" t="s">
        <v>9</v>
      </c>
      <c r="F683" s="6">
        <v>1</v>
      </c>
      <c r="G683" s="3">
        <v>14</v>
      </c>
      <c r="H683" s="3">
        <v>114</v>
      </c>
      <c r="I683" s="3">
        <v>128</v>
      </c>
      <c r="J683" s="1">
        <v>73.930972886144161</v>
      </c>
      <c r="K683" s="1">
        <f t="shared" si="62"/>
        <v>63.872500000000002</v>
      </c>
      <c r="L683" s="1">
        <f t="shared" si="63"/>
        <v>10.058472886144159</v>
      </c>
      <c r="M683" s="7">
        <v>37.867904861624112</v>
      </c>
      <c r="N683" s="1">
        <f t="shared" si="64"/>
        <v>68.130620000000008</v>
      </c>
      <c r="O683" s="1">
        <f t="shared" si="60"/>
        <v>-30.262715138375896</v>
      </c>
      <c r="P683" s="7">
        <v>27.602702721083691</v>
      </c>
      <c r="Q683" s="1">
        <f t="shared" si="65"/>
        <v>56.997399999999992</v>
      </c>
      <c r="R683" s="1">
        <f t="shared" si="61"/>
        <v>-29.394697278916301</v>
      </c>
      <c r="S683" s="1">
        <v>15</v>
      </c>
      <c r="V683" s="5">
        <v>497.5</v>
      </c>
      <c r="Y683" s="2">
        <v>1.145</v>
      </c>
      <c r="AB683" s="13">
        <v>0.26666666666666633</v>
      </c>
      <c r="AC683" s="13"/>
      <c r="AD683" s="13"/>
      <c r="AE683">
        <v>2.08</v>
      </c>
    </row>
    <row r="684" spans="1:31" x14ac:dyDescent="0.2">
      <c r="A684">
        <v>60</v>
      </c>
      <c r="B684">
        <v>4</v>
      </c>
      <c r="C684" s="1">
        <v>60.04</v>
      </c>
      <c r="D684" s="1" t="s">
        <v>320</v>
      </c>
      <c r="E684" s="6" t="s">
        <v>226</v>
      </c>
      <c r="F684" s="6">
        <v>1</v>
      </c>
      <c r="G684" s="3">
        <v>4</v>
      </c>
      <c r="H684" s="3">
        <v>73</v>
      </c>
      <c r="I684" s="3">
        <v>80</v>
      </c>
      <c r="J684" s="1">
        <v>61.025686548218779</v>
      </c>
      <c r="K684" s="1">
        <f t="shared" si="62"/>
        <v>63.872500000000002</v>
      </c>
      <c r="L684" s="1">
        <f t="shared" si="63"/>
        <v>-2.8468134517812231</v>
      </c>
      <c r="M684" s="7">
        <v>37.108626903449853</v>
      </c>
      <c r="N684" s="1">
        <f t="shared" si="64"/>
        <v>68.130620000000008</v>
      </c>
      <c r="O684" s="1">
        <f t="shared" si="60"/>
        <v>-31.021993096550155</v>
      </c>
      <c r="P684" s="7">
        <v>38.520572429164382</v>
      </c>
      <c r="Q684" s="1">
        <f t="shared" si="65"/>
        <v>56.997399999999992</v>
      </c>
      <c r="R684" s="1">
        <f t="shared" si="61"/>
        <v>-18.47682757083561</v>
      </c>
      <c r="S684" s="1">
        <f>17/3</f>
        <v>5.666666666666667</v>
      </c>
      <c r="V684" s="5">
        <v>353.83333333333331</v>
      </c>
      <c r="Y684" s="2">
        <v>1.1000000000000001</v>
      </c>
      <c r="AB684" s="13">
        <v>6.9000000000000012</v>
      </c>
      <c r="AC684" s="13"/>
      <c r="AD684" s="13"/>
      <c r="AE684">
        <v>2.71</v>
      </c>
    </row>
    <row r="685" spans="1:31" x14ac:dyDescent="0.2">
      <c r="A685">
        <v>60</v>
      </c>
      <c r="B685">
        <v>5</v>
      </c>
      <c r="C685" s="1">
        <v>60.05</v>
      </c>
      <c r="D685" s="1" t="s">
        <v>320</v>
      </c>
      <c r="E685" s="6" t="s">
        <v>63</v>
      </c>
      <c r="F685" s="6">
        <v>1</v>
      </c>
      <c r="G685" s="3">
        <v>11</v>
      </c>
      <c r="H685" s="3">
        <v>80</v>
      </c>
      <c r="I685" s="3">
        <v>85</v>
      </c>
      <c r="J685" s="1">
        <v>85.33571145804963</v>
      </c>
      <c r="K685" s="1">
        <f t="shared" si="62"/>
        <v>63.872500000000002</v>
      </c>
      <c r="L685" s="1">
        <f t="shared" si="63"/>
        <v>21.463211458049628</v>
      </c>
      <c r="M685" s="7">
        <v>61.222300399487423</v>
      </c>
      <c r="N685" s="1">
        <f t="shared" si="64"/>
        <v>68.130620000000008</v>
      </c>
      <c r="O685" s="1">
        <f t="shared" si="60"/>
        <v>-6.9083196005125842</v>
      </c>
      <c r="P685" s="7">
        <v>54.310903641872351</v>
      </c>
      <c r="Q685" s="1">
        <f t="shared" si="65"/>
        <v>56.997399999999992</v>
      </c>
      <c r="R685" s="1">
        <f t="shared" si="61"/>
        <v>-2.6864963581276413</v>
      </c>
      <c r="S685" s="1">
        <v>2.3333333333333335</v>
      </c>
      <c r="V685" s="5">
        <v>124</v>
      </c>
      <c r="Y685" s="2">
        <v>1.18</v>
      </c>
      <c r="AB685" s="13">
        <v>0.3000000000000001</v>
      </c>
      <c r="AC685" s="13"/>
      <c r="AD685" s="13"/>
      <c r="AE685">
        <v>2.2599999999999998</v>
      </c>
    </row>
    <row r="686" spans="1:31" x14ac:dyDescent="0.2">
      <c r="A686">
        <v>60</v>
      </c>
      <c r="B686">
        <v>6</v>
      </c>
      <c r="C686" s="1">
        <v>60.06</v>
      </c>
      <c r="D686" s="1" t="s">
        <v>320</v>
      </c>
      <c r="E686" s="6" t="s">
        <v>163</v>
      </c>
      <c r="F686" s="6">
        <v>1</v>
      </c>
      <c r="G686" s="3">
        <v>12</v>
      </c>
      <c r="H686" s="3">
        <v>80</v>
      </c>
      <c r="I686" s="3">
        <v>80</v>
      </c>
      <c r="J686" s="1">
        <v>64.558097931819091</v>
      </c>
      <c r="K686" s="1">
        <f t="shared" si="62"/>
        <v>63.872500000000002</v>
      </c>
      <c r="L686" s="1">
        <f t="shared" si="63"/>
        <v>0.68559793181908901</v>
      </c>
      <c r="M686" s="7">
        <v>57.421280475224009</v>
      </c>
      <c r="N686" s="1">
        <f t="shared" si="64"/>
        <v>68.130620000000008</v>
      </c>
      <c r="O686" s="1">
        <f t="shared" si="60"/>
        <v>-10.709339524775999</v>
      </c>
      <c r="P686" s="7">
        <v>47.787090930602098</v>
      </c>
      <c r="Q686" s="1">
        <f t="shared" si="65"/>
        <v>56.997399999999992</v>
      </c>
      <c r="R686" s="1">
        <f t="shared" si="61"/>
        <v>-9.2103090693978942</v>
      </c>
      <c r="S686" s="1">
        <f>5/3</f>
        <v>1.6666666666666667</v>
      </c>
      <c r="V686" s="5">
        <v>114.16666666666667</v>
      </c>
      <c r="Y686" s="2">
        <v>1.29</v>
      </c>
      <c r="AB686" s="13">
        <v>19.100000000000001</v>
      </c>
      <c r="AC686" s="13"/>
      <c r="AD686" s="13"/>
      <c r="AE686">
        <v>2.2400000000000002</v>
      </c>
    </row>
    <row r="687" spans="1:31" x14ac:dyDescent="0.2">
      <c r="A687">
        <v>61</v>
      </c>
      <c r="B687">
        <v>1</v>
      </c>
      <c r="C687" s="1">
        <v>61.01</v>
      </c>
      <c r="D687" s="1" t="s">
        <v>320</v>
      </c>
      <c r="E687" s="6" t="s">
        <v>25</v>
      </c>
      <c r="F687" s="6">
        <v>1</v>
      </c>
      <c r="G687" s="3">
        <v>11</v>
      </c>
      <c r="H687" s="3">
        <v>80</v>
      </c>
      <c r="I687" s="3">
        <v>85</v>
      </c>
      <c r="J687" s="1">
        <v>59.205583559850872</v>
      </c>
      <c r="K687" s="1">
        <f t="shared" si="62"/>
        <v>62.7727</v>
      </c>
      <c r="L687" s="1">
        <f t="shared" si="63"/>
        <v>-3.5671164401491282</v>
      </c>
      <c r="M687" s="7">
        <v>53.430874535566367</v>
      </c>
      <c r="N687" s="1">
        <f t="shared" si="64"/>
        <v>67.328879999999998</v>
      </c>
      <c r="O687" s="1">
        <f t="shared" si="60"/>
        <v>-13.898005464433631</v>
      </c>
      <c r="P687" s="7">
        <v>39.063850413331991</v>
      </c>
      <c r="Q687" s="1">
        <f t="shared" si="65"/>
        <v>56.161799999999992</v>
      </c>
      <c r="R687" s="1">
        <f t="shared" si="61"/>
        <v>-17.097949586668001</v>
      </c>
      <c r="S687" s="1">
        <v>3.3333333333333335</v>
      </c>
      <c r="V687" s="5">
        <v>155.5</v>
      </c>
      <c r="Y687" s="2">
        <v>1.37</v>
      </c>
      <c r="AB687" s="13">
        <v>0.59999999999999964</v>
      </c>
      <c r="AC687" s="13"/>
      <c r="AD687" s="13"/>
      <c r="AE687">
        <v>2.41</v>
      </c>
    </row>
    <row r="688" spans="1:31" x14ac:dyDescent="0.2">
      <c r="A688">
        <v>61</v>
      </c>
      <c r="B688">
        <v>2</v>
      </c>
      <c r="C688" s="1">
        <v>61.02</v>
      </c>
      <c r="D688" s="1" t="s">
        <v>320</v>
      </c>
      <c r="E688" s="6" t="s">
        <v>261</v>
      </c>
      <c r="F688" s="6">
        <v>1</v>
      </c>
      <c r="G688" s="3">
        <v>3</v>
      </c>
      <c r="H688" s="3">
        <v>100</v>
      </c>
      <c r="I688" s="3">
        <v>107</v>
      </c>
      <c r="J688" s="1">
        <v>97.02531703095552</v>
      </c>
      <c r="K688" s="1">
        <f t="shared" si="62"/>
        <v>62.7727</v>
      </c>
      <c r="L688" s="1">
        <f t="shared" si="63"/>
        <v>34.25261703095552</v>
      </c>
      <c r="M688" s="7">
        <v>76.301534159764685</v>
      </c>
      <c r="N688" s="1">
        <f t="shared" si="64"/>
        <v>67.328879999999998</v>
      </c>
      <c r="O688" s="1">
        <f t="shared" si="60"/>
        <v>8.9726541597646872</v>
      </c>
      <c r="P688" s="7">
        <v>46.622775747798819</v>
      </c>
      <c r="Q688" s="1">
        <f t="shared" si="65"/>
        <v>56.161799999999992</v>
      </c>
      <c r="R688" s="1">
        <f t="shared" si="61"/>
        <v>-9.5390242522011732</v>
      </c>
      <c r="S688" s="1">
        <v>8.5</v>
      </c>
      <c r="V688" s="5">
        <v>339.75</v>
      </c>
      <c r="Y688" s="2">
        <v>1.24</v>
      </c>
      <c r="AB688" s="13">
        <v>0.14999999999999991</v>
      </c>
      <c r="AC688" s="13"/>
      <c r="AD688" s="13"/>
      <c r="AE688">
        <v>2.63</v>
      </c>
    </row>
    <row r="689" spans="1:24" x14ac:dyDescent="0.2">
      <c r="F689" s="6"/>
      <c r="G689" s="11"/>
    </row>
    <row r="690" spans="1:24" x14ac:dyDescent="0.2">
      <c r="D690" s="3" t="s">
        <v>323</v>
      </c>
      <c r="F690" s="6"/>
      <c r="G690" s="11"/>
      <c r="H690" s="12"/>
      <c r="I690" s="12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5"/>
      <c r="W690" s="10"/>
      <c r="X690" s="10"/>
    </row>
    <row r="691" spans="1:24" x14ac:dyDescent="0.2">
      <c r="D691" s="1" t="s">
        <v>324</v>
      </c>
      <c r="F691" s="9"/>
      <c r="G691" s="11"/>
      <c r="H691" s="12"/>
      <c r="I691" s="12"/>
      <c r="S691" s="10"/>
      <c r="T691" s="10"/>
      <c r="U691" s="10"/>
      <c r="V691" s="15"/>
      <c r="W691" s="10"/>
      <c r="X691" s="10"/>
    </row>
    <row r="692" spans="1:24" x14ac:dyDescent="0.2">
      <c r="F692" s="6"/>
      <c r="H692" s="12"/>
      <c r="I692" s="12"/>
    </row>
    <row r="693" spans="1:24" x14ac:dyDescent="0.2">
      <c r="F693" s="6"/>
    </row>
    <row r="694" spans="1:24" x14ac:dyDescent="0.2">
      <c r="A694" t="s">
        <v>308</v>
      </c>
      <c r="B694">
        <f>10.840217-0.013661*(A2)</f>
        <v>10.799234</v>
      </c>
      <c r="F694" s="6"/>
    </row>
    <row r="695" spans="1:24" x14ac:dyDescent="0.2">
      <c r="B695" t="s">
        <v>330</v>
      </c>
      <c r="F695" s="6"/>
    </row>
    <row r="696" spans="1:24" x14ac:dyDescent="0.2">
      <c r="A696" t="s">
        <v>307</v>
      </c>
      <c r="B696">
        <f>86.46083-0.01107*(A2)</f>
        <v>86.427620000000005</v>
      </c>
      <c r="F696" s="6"/>
    </row>
    <row r="697" spans="1:24" x14ac:dyDescent="0.2">
      <c r="B697" t="s">
        <v>331</v>
      </c>
      <c r="F697" s="6"/>
    </row>
    <row r="698" spans="1:24" x14ac:dyDescent="0.2">
      <c r="A698" t="s">
        <v>306</v>
      </c>
      <c r="B698">
        <f>90.23197-0.01525*(A2)</f>
        <v>90.186220000000006</v>
      </c>
      <c r="F698" s="6"/>
    </row>
    <row r="699" spans="1:24" x14ac:dyDescent="0.2">
      <c r="B699" t="s">
        <v>332</v>
      </c>
      <c r="F699" s="6"/>
    </row>
    <row r="700" spans="1:24" x14ac:dyDescent="0.2">
      <c r="F700" s="6"/>
      <c r="G700" s="11"/>
    </row>
    <row r="701" spans="1:24" x14ac:dyDescent="0.2">
      <c r="F701" s="6"/>
      <c r="G701" s="11"/>
    </row>
    <row r="702" spans="1:24" x14ac:dyDescent="0.2">
      <c r="F702" s="6"/>
      <c r="G702" s="11"/>
    </row>
    <row r="703" spans="1:24" x14ac:dyDescent="0.2">
      <c r="F703" s="9"/>
    </row>
    <row r="704" spans="1:24" x14ac:dyDescent="0.2">
      <c r="F704" s="6"/>
    </row>
    <row r="705" spans="6:6" x14ac:dyDescent="0.2">
      <c r="F705" s="6"/>
    </row>
    <row r="706" spans="6:6" x14ac:dyDescent="0.2">
      <c r="F706" s="6"/>
    </row>
    <row r="707" spans="6:6" x14ac:dyDescent="0.2">
      <c r="F707" s="6"/>
    </row>
    <row r="708" spans="6:6" x14ac:dyDescent="0.2">
      <c r="F708" s="6"/>
    </row>
    <row r="709" spans="6:6" x14ac:dyDescent="0.2">
      <c r="F709" s="6"/>
    </row>
    <row r="710" spans="6:6" x14ac:dyDescent="0.2">
      <c r="F710" s="6"/>
    </row>
    <row r="711" spans="6:6" x14ac:dyDescent="0.2">
      <c r="F711" s="6"/>
    </row>
    <row r="712" spans="6:6" x14ac:dyDescent="0.2">
      <c r="F712" s="6"/>
    </row>
    <row r="713" spans="6:6" x14ac:dyDescent="0.2">
      <c r="F713" s="6"/>
    </row>
    <row r="714" spans="6:6" x14ac:dyDescent="0.2">
      <c r="F714" s="6"/>
    </row>
    <row r="715" spans="6:6" x14ac:dyDescent="0.2">
      <c r="F715" s="9"/>
    </row>
    <row r="716" spans="6:6" x14ac:dyDescent="0.2">
      <c r="F716" s="6"/>
    </row>
    <row r="717" spans="6:6" x14ac:dyDescent="0.2">
      <c r="F717" s="6"/>
    </row>
    <row r="718" spans="6:6" x14ac:dyDescent="0.2">
      <c r="F718" s="6"/>
    </row>
    <row r="719" spans="6:6" x14ac:dyDescent="0.2">
      <c r="F719" s="6"/>
    </row>
    <row r="720" spans="6:6" x14ac:dyDescent="0.2">
      <c r="F720" s="6"/>
    </row>
    <row r="721" spans="6:6" x14ac:dyDescent="0.2">
      <c r="F721" s="6"/>
    </row>
    <row r="722" spans="6:6" x14ac:dyDescent="0.2">
      <c r="F722" s="6"/>
    </row>
    <row r="723" spans="6:6" x14ac:dyDescent="0.2">
      <c r="F723" s="6"/>
    </row>
    <row r="724" spans="6:6" x14ac:dyDescent="0.2">
      <c r="F724" s="6"/>
    </row>
    <row r="725" spans="6:6" x14ac:dyDescent="0.2">
      <c r="F725" s="6"/>
    </row>
    <row r="726" spans="6:6" x14ac:dyDescent="0.2">
      <c r="F726" s="6"/>
    </row>
    <row r="727" spans="6:6" x14ac:dyDescent="0.2">
      <c r="F727" s="9"/>
    </row>
    <row r="728" spans="6:6" x14ac:dyDescent="0.2">
      <c r="F728" s="6"/>
    </row>
    <row r="729" spans="6:6" x14ac:dyDescent="0.2">
      <c r="F729" s="6"/>
    </row>
    <row r="730" spans="6:6" x14ac:dyDescent="0.2">
      <c r="F730" s="6"/>
    </row>
    <row r="731" spans="6:6" x14ac:dyDescent="0.2">
      <c r="F731" s="6"/>
    </row>
    <row r="732" spans="6:6" x14ac:dyDescent="0.2">
      <c r="F732" s="6"/>
    </row>
    <row r="733" spans="6:6" x14ac:dyDescent="0.2">
      <c r="F733" s="6"/>
    </row>
    <row r="734" spans="6:6" x14ac:dyDescent="0.2">
      <c r="F734" s="6"/>
    </row>
    <row r="735" spans="6:6" x14ac:dyDescent="0.2">
      <c r="F735" s="6"/>
    </row>
    <row r="736" spans="6:6" x14ac:dyDescent="0.2">
      <c r="F736" s="6"/>
    </row>
    <row r="737" spans="6:6" x14ac:dyDescent="0.2">
      <c r="F737" s="6"/>
    </row>
    <row r="738" spans="6:6" x14ac:dyDescent="0.2">
      <c r="F738" s="6"/>
    </row>
    <row r="739" spans="6:6" x14ac:dyDescent="0.2">
      <c r="F739" s="9"/>
    </row>
    <row r="740" spans="6:6" x14ac:dyDescent="0.2">
      <c r="F740" s="6"/>
    </row>
    <row r="741" spans="6:6" x14ac:dyDescent="0.2">
      <c r="F741" s="6"/>
    </row>
    <row r="742" spans="6:6" x14ac:dyDescent="0.2">
      <c r="F742" s="6"/>
    </row>
    <row r="743" spans="6:6" x14ac:dyDescent="0.2">
      <c r="F743" s="6"/>
    </row>
    <row r="744" spans="6:6" x14ac:dyDescent="0.2">
      <c r="F744" s="6"/>
    </row>
    <row r="745" spans="6:6" x14ac:dyDescent="0.2">
      <c r="F745" s="6"/>
    </row>
    <row r="746" spans="6:6" x14ac:dyDescent="0.2">
      <c r="F746" s="6"/>
    </row>
    <row r="747" spans="6:6" x14ac:dyDescent="0.2">
      <c r="F747" s="6"/>
    </row>
    <row r="748" spans="6:6" x14ac:dyDescent="0.2">
      <c r="F748" s="6"/>
    </row>
    <row r="749" spans="6:6" x14ac:dyDescent="0.2">
      <c r="F749" s="6"/>
    </row>
    <row r="750" spans="6:6" x14ac:dyDescent="0.2">
      <c r="F750" s="6"/>
    </row>
    <row r="751" spans="6:6" x14ac:dyDescent="0.2">
      <c r="F751" s="9"/>
    </row>
    <row r="752" spans="6:6" x14ac:dyDescent="0.2">
      <c r="F752" s="6"/>
    </row>
    <row r="753" spans="6:6" x14ac:dyDescent="0.2">
      <c r="F753" s="6"/>
    </row>
    <row r="754" spans="6:6" x14ac:dyDescent="0.2">
      <c r="F754" s="6"/>
    </row>
    <row r="755" spans="6:6" x14ac:dyDescent="0.2">
      <c r="F755" s="6"/>
    </row>
    <row r="756" spans="6:6" x14ac:dyDescent="0.2">
      <c r="F756" s="6"/>
    </row>
    <row r="757" spans="6:6" x14ac:dyDescent="0.2">
      <c r="F757" s="6"/>
    </row>
    <row r="758" spans="6:6" x14ac:dyDescent="0.2">
      <c r="F758" s="6"/>
    </row>
    <row r="759" spans="6:6" x14ac:dyDescent="0.2">
      <c r="F759" s="6"/>
    </row>
    <row r="760" spans="6:6" x14ac:dyDescent="0.2">
      <c r="F760" s="6"/>
    </row>
    <row r="761" spans="6:6" x14ac:dyDescent="0.2">
      <c r="F761" s="6"/>
    </row>
    <row r="762" spans="6:6" x14ac:dyDescent="0.2">
      <c r="F762" s="6"/>
    </row>
    <row r="763" spans="6:6" x14ac:dyDescent="0.2">
      <c r="F763" s="9"/>
    </row>
    <row r="764" spans="6:6" x14ac:dyDescent="0.2">
      <c r="F764" s="6"/>
    </row>
    <row r="765" spans="6:6" x14ac:dyDescent="0.2">
      <c r="F765" s="6"/>
    </row>
    <row r="766" spans="6:6" x14ac:dyDescent="0.2">
      <c r="F766" s="6"/>
    </row>
    <row r="767" spans="6:6" x14ac:dyDescent="0.2">
      <c r="F767" s="6"/>
    </row>
    <row r="768" spans="6:6" x14ac:dyDescent="0.2">
      <c r="F768" s="6"/>
    </row>
    <row r="769" spans="6:6" x14ac:dyDescent="0.2">
      <c r="F769" s="6"/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1_QTL_AllFamilies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2017-02-07T09:54:53Z</dcterms:created>
  <dcterms:modified xsi:type="dcterms:W3CDTF">2017-02-23T19:52:42Z</dcterms:modified>
</cp:coreProperties>
</file>