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" yWindow="240" windowWidth="25360" windowHeight="15820" tabRatio="500" firstSheet="1" activeTab="5"/>
  </bookViews>
  <sheets>
    <sheet name="Russia" sheetId="11" r:id="rId1"/>
    <sheet name="Brazil" sheetId="12" r:id="rId2"/>
    <sheet name="Mexico" sheetId="13" r:id="rId3"/>
    <sheet name="South_Africa" sheetId="14" r:id="rId4"/>
    <sheet name="Turkey" sheetId="16" r:id="rId5"/>
    <sheet name="Poland" sheetId="17" r:id="rId6"/>
    <sheet name="Indonesia" sheetId="18" r:id="rId7"/>
    <sheet name="CB_rates" sheetId="19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9" l="1"/>
  <c r="B7" i="19"/>
  <c r="B6" i="19"/>
  <c r="B5" i="19"/>
  <c r="B4" i="19"/>
  <c r="B3" i="19"/>
  <c r="B2" i="19"/>
  <c r="R32" i="18"/>
  <c r="N32" i="18"/>
  <c r="J32" i="18"/>
  <c r="F32" i="18"/>
  <c r="B32" i="18"/>
  <c r="O31" i="18"/>
  <c r="K31" i="18"/>
  <c r="G31" i="18"/>
  <c r="C31" i="18"/>
  <c r="P30" i="18"/>
  <c r="L30" i="18"/>
  <c r="H30" i="18"/>
  <c r="D30" i="18"/>
  <c r="Q29" i="18"/>
  <c r="M29" i="18"/>
  <c r="I29" i="18"/>
  <c r="E29" i="18"/>
  <c r="R28" i="18"/>
  <c r="N28" i="18"/>
  <c r="J28" i="18"/>
  <c r="F28" i="18"/>
  <c r="B28" i="18"/>
  <c r="O27" i="18"/>
  <c r="K27" i="18"/>
  <c r="G27" i="18"/>
  <c r="C27" i="18"/>
  <c r="P26" i="18"/>
  <c r="L26" i="18"/>
  <c r="H26" i="18"/>
  <c r="D26" i="18"/>
  <c r="Q25" i="18"/>
  <c r="M25" i="18"/>
  <c r="I25" i="18"/>
  <c r="E25" i="18"/>
  <c r="R24" i="18"/>
  <c r="N24" i="18"/>
  <c r="J24" i="18"/>
  <c r="F24" i="18"/>
  <c r="B24" i="18"/>
  <c r="O23" i="18"/>
  <c r="K23" i="18"/>
  <c r="G23" i="18"/>
  <c r="C23" i="18"/>
  <c r="P22" i="18"/>
  <c r="L22" i="18"/>
  <c r="H22" i="18"/>
  <c r="D22" i="18"/>
  <c r="Q21" i="18"/>
  <c r="M21" i="18"/>
  <c r="I21" i="18"/>
  <c r="E21" i="18"/>
  <c r="R20" i="18"/>
  <c r="N20" i="18"/>
  <c r="J20" i="18"/>
  <c r="F20" i="18"/>
  <c r="B20" i="18"/>
  <c r="O19" i="18"/>
  <c r="K19" i="18"/>
  <c r="G19" i="18"/>
  <c r="C19" i="18"/>
  <c r="P18" i="18"/>
  <c r="L18" i="18"/>
  <c r="H18" i="18"/>
  <c r="D18" i="18"/>
  <c r="Q17" i="18"/>
  <c r="M17" i="18"/>
  <c r="I17" i="18"/>
  <c r="E17" i="18"/>
  <c r="R16" i="18"/>
  <c r="N16" i="18"/>
  <c r="J16" i="18"/>
  <c r="F16" i="18"/>
  <c r="B16" i="18"/>
  <c r="O15" i="18"/>
  <c r="K15" i="18"/>
  <c r="G15" i="18"/>
  <c r="C15" i="18"/>
  <c r="P14" i="18"/>
  <c r="L14" i="18"/>
  <c r="H14" i="18"/>
  <c r="D14" i="18"/>
  <c r="Q13" i="18"/>
  <c r="M13" i="18"/>
  <c r="I13" i="18"/>
  <c r="E13" i="18"/>
  <c r="R12" i="18"/>
  <c r="N12" i="18"/>
  <c r="J12" i="18"/>
  <c r="F12" i="18"/>
  <c r="B12" i="18"/>
  <c r="O11" i="18"/>
  <c r="K11" i="18"/>
  <c r="G11" i="18"/>
  <c r="C11" i="18"/>
  <c r="P10" i="18"/>
  <c r="L10" i="18"/>
  <c r="H10" i="18"/>
  <c r="D10" i="18"/>
  <c r="Q9" i="18"/>
  <c r="M9" i="18"/>
  <c r="I9" i="18"/>
  <c r="E9" i="18"/>
  <c r="R8" i="18"/>
  <c r="N8" i="18"/>
  <c r="J8" i="18"/>
  <c r="F8" i="18"/>
  <c r="B8" i="18"/>
  <c r="O7" i="18"/>
  <c r="K7" i="18"/>
  <c r="G7" i="18"/>
  <c r="C7" i="18"/>
  <c r="P6" i="18"/>
  <c r="L6" i="18"/>
  <c r="H6" i="18"/>
  <c r="D6" i="18"/>
  <c r="Q5" i="18"/>
  <c r="M5" i="18"/>
  <c r="I5" i="18"/>
  <c r="E5" i="18"/>
  <c r="R4" i="18"/>
  <c r="N4" i="18"/>
  <c r="J4" i="18"/>
  <c r="F4" i="18"/>
  <c r="B4" i="18"/>
  <c r="O3" i="18"/>
  <c r="K3" i="18"/>
  <c r="G3" i="18"/>
  <c r="O32" i="18"/>
  <c r="K32" i="18"/>
  <c r="G32" i="18"/>
  <c r="C32" i="18"/>
  <c r="P31" i="18"/>
  <c r="L31" i="18"/>
  <c r="H31" i="18"/>
  <c r="D31" i="18"/>
  <c r="Q30" i="18"/>
  <c r="M30" i="18"/>
  <c r="I30" i="18"/>
  <c r="E30" i="18"/>
  <c r="R29" i="18"/>
  <c r="N29" i="18"/>
  <c r="J29" i="18"/>
  <c r="F29" i="18"/>
  <c r="B29" i="18"/>
  <c r="O28" i="18"/>
  <c r="K28" i="18"/>
  <c r="G28" i="18"/>
  <c r="C28" i="18"/>
  <c r="P27" i="18"/>
  <c r="L27" i="18"/>
  <c r="H27" i="18"/>
  <c r="D27" i="18"/>
  <c r="Q26" i="18"/>
  <c r="M26" i="18"/>
  <c r="I26" i="18"/>
  <c r="E26" i="18"/>
  <c r="R25" i="18"/>
  <c r="N25" i="18"/>
  <c r="J25" i="18"/>
  <c r="F25" i="18"/>
  <c r="B25" i="18"/>
  <c r="O24" i="18"/>
  <c r="K24" i="18"/>
  <c r="G24" i="18"/>
  <c r="C24" i="18"/>
  <c r="P23" i="18"/>
  <c r="L23" i="18"/>
  <c r="H23" i="18"/>
  <c r="D23" i="18"/>
  <c r="Q22" i="18"/>
  <c r="M22" i="18"/>
  <c r="I22" i="18"/>
  <c r="E22" i="18"/>
  <c r="R21" i="18"/>
  <c r="N21" i="18"/>
  <c r="J21" i="18"/>
  <c r="F21" i="18"/>
  <c r="B21" i="18"/>
  <c r="O20" i="18"/>
  <c r="K20" i="18"/>
  <c r="G20" i="18"/>
  <c r="C20" i="18"/>
  <c r="P19" i="18"/>
  <c r="L19" i="18"/>
  <c r="H19" i="18"/>
  <c r="D19" i="18"/>
  <c r="Q18" i="18"/>
  <c r="M18" i="18"/>
  <c r="I18" i="18"/>
  <c r="E18" i="18"/>
  <c r="R17" i="18"/>
  <c r="N17" i="18"/>
  <c r="J17" i="18"/>
  <c r="F17" i="18"/>
  <c r="B17" i="18"/>
  <c r="O16" i="18"/>
  <c r="K16" i="18"/>
  <c r="G16" i="18"/>
  <c r="C16" i="18"/>
  <c r="P15" i="18"/>
  <c r="L15" i="18"/>
  <c r="H15" i="18"/>
  <c r="D15" i="18"/>
  <c r="Q14" i="18"/>
  <c r="M14" i="18"/>
  <c r="I14" i="18"/>
  <c r="E14" i="18"/>
  <c r="R13" i="18"/>
  <c r="N13" i="18"/>
  <c r="J13" i="18"/>
  <c r="F13" i="18"/>
  <c r="B13" i="18"/>
  <c r="O12" i="18"/>
  <c r="K12" i="18"/>
  <c r="G12" i="18"/>
  <c r="C12" i="18"/>
  <c r="P11" i="18"/>
  <c r="L11" i="18"/>
  <c r="H11" i="18"/>
  <c r="D11" i="18"/>
  <c r="Q10" i="18"/>
  <c r="M10" i="18"/>
  <c r="I10" i="18"/>
  <c r="E10" i="18"/>
  <c r="R9" i="18"/>
  <c r="N9" i="18"/>
  <c r="J9" i="18"/>
  <c r="F9" i="18"/>
  <c r="B9" i="18"/>
  <c r="O8" i="18"/>
  <c r="K8" i="18"/>
  <c r="G8" i="18"/>
  <c r="C8" i="18"/>
  <c r="P7" i="18"/>
  <c r="L7" i="18"/>
  <c r="H7" i="18"/>
  <c r="D7" i="18"/>
  <c r="Q6" i="18"/>
  <c r="M6" i="18"/>
  <c r="I6" i="18"/>
  <c r="E6" i="18"/>
  <c r="R5" i="18"/>
  <c r="N5" i="18"/>
  <c r="J5" i="18"/>
  <c r="F5" i="18"/>
  <c r="B5" i="18"/>
  <c r="O4" i="18"/>
  <c r="K4" i="18"/>
  <c r="G4" i="18"/>
  <c r="C4" i="18"/>
  <c r="P3" i="18"/>
  <c r="L3" i="18"/>
  <c r="H3" i="18"/>
  <c r="Q32" i="18"/>
  <c r="I32" i="18"/>
  <c r="R31" i="18"/>
  <c r="J31" i="18"/>
  <c r="B31" i="18"/>
  <c r="K30" i="18"/>
  <c r="C30" i="18"/>
  <c r="L29" i="18"/>
  <c r="D29" i="18"/>
  <c r="M28" i="18"/>
  <c r="E28" i="18"/>
  <c r="N27" i="18"/>
  <c r="F27" i="18"/>
  <c r="O26" i="18"/>
  <c r="G26" i="18"/>
  <c r="P25" i="18"/>
  <c r="H25" i="18"/>
  <c r="Q24" i="18"/>
  <c r="I24" i="18"/>
  <c r="R23" i="18"/>
  <c r="J23" i="18"/>
  <c r="B23" i="18"/>
  <c r="K22" i="18"/>
  <c r="C22" i="18"/>
  <c r="L21" i="18"/>
  <c r="D21" i="18"/>
  <c r="M20" i="18"/>
  <c r="E20" i="18"/>
  <c r="N19" i="18"/>
  <c r="F19" i="18"/>
  <c r="O18" i="18"/>
  <c r="G18" i="18"/>
  <c r="P17" i="18"/>
  <c r="H17" i="18"/>
  <c r="Q16" i="18"/>
  <c r="I16" i="18"/>
  <c r="R15" i="18"/>
  <c r="J15" i="18"/>
  <c r="B15" i="18"/>
  <c r="K14" i="18"/>
  <c r="C14" i="18"/>
  <c r="L13" i="18"/>
  <c r="D13" i="18"/>
  <c r="M12" i="18"/>
  <c r="E12" i="18"/>
  <c r="N11" i="18"/>
  <c r="F11" i="18"/>
  <c r="O10" i="18"/>
  <c r="G10" i="18"/>
  <c r="P9" i="18"/>
  <c r="H9" i="18"/>
  <c r="Q8" i="18"/>
  <c r="I8" i="18"/>
  <c r="R7" i="18"/>
  <c r="J7" i="18"/>
  <c r="B7" i="18"/>
  <c r="K6" i="18"/>
  <c r="C6" i="18"/>
  <c r="L5" i="18"/>
  <c r="D5" i="18"/>
  <c r="M4" i="18"/>
  <c r="E4" i="18"/>
  <c r="N3" i="18"/>
  <c r="F3" i="18"/>
  <c r="B3" i="18"/>
  <c r="K2" i="18"/>
  <c r="G2" i="18"/>
  <c r="P32" i="18"/>
  <c r="Q31" i="18"/>
  <c r="I31" i="18"/>
  <c r="R30" i="18"/>
  <c r="J30" i="18"/>
  <c r="K29" i="18"/>
  <c r="L28" i="18"/>
  <c r="M27" i="18"/>
  <c r="N26" i="18"/>
  <c r="O25" i="18"/>
  <c r="P24" i="18"/>
  <c r="Q23" i="18"/>
  <c r="R22" i="18"/>
  <c r="B22" i="18"/>
  <c r="C21" i="18"/>
  <c r="D20" i="18"/>
  <c r="M19" i="18"/>
  <c r="N18" i="18"/>
  <c r="O17" i="18"/>
  <c r="H16" i="18"/>
  <c r="I15" i="18"/>
  <c r="J14" i="18"/>
  <c r="K13" i="18"/>
  <c r="L12" i="18"/>
  <c r="M11" i="18"/>
  <c r="N10" i="18"/>
  <c r="O9" i="18"/>
  <c r="P8" i="18"/>
  <c r="Q7" i="18"/>
  <c r="R6" i="18"/>
  <c r="B6" i="18"/>
  <c r="C5" i="18"/>
  <c r="D4" i="18"/>
  <c r="E3" i="18"/>
  <c r="N2" i="18"/>
  <c r="F2" i="18"/>
  <c r="E32" i="18"/>
  <c r="O30" i="18"/>
  <c r="P29" i="18"/>
  <c r="Q28" i="18"/>
  <c r="R27" i="18"/>
  <c r="B27" i="18"/>
  <c r="C26" i="18"/>
  <c r="L25" i="18"/>
  <c r="M24" i="18"/>
  <c r="N23" i="18"/>
  <c r="O22" i="18"/>
  <c r="G22" i="18"/>
  <c r="H21" i="18"/>
  <c r="I20" i="18"/>
  <c r="J19" i="18"/>
  <c r="K18" i="18"/>
  <c r="D17" i="18"/>
  <c r="E16" i="18"/>
  <c r="F15" i="18"/>
  <c r="G14" i="18"/>
  <c r="P13" i="18"/>
  <c r="Q12" i="18"/>
  <c r="R11" i="18"/>
  <c r="B11" i="18"/>
  <c r="C10" i="18"/>
  <c r="L32" i="18"/>
  <c r="D32" i="18"/>
  <c r="M31" i="18"/>
  <c r="E31" i="18"/>
  <c r="N30" i="18"/>
  <c r="F30" i="18"/>
  <c r="O29" i="18"/>
  <c r="G29" i="18"/>
  <c r="P28" i="18"/>
  <c r="H28" i="18"/>
  <c r="Q27" i="18"/>
  <c r="I27" i="18"/>
  <c r="R26" i="18"/>
  <c r="J26" i="18"/>
  <c r="B26" i="18"/>
  <c r="K25" i="18"/>
  <c r="C25" i="18"/>
  <c r="L24" i="18"/>
  <c r="D24" i="18"/>
  <c r="M23" i="18"/>
  <c r="E23" i="18"/>
  <c r="N22" i="18"/>
  <c r="F22" i="18"/>
  <c r="O21" i="18"/>
  <c r="G21" i="18"/>
  <c r="P20" i="18"/>
  <c r="H20" i="18"/>
  <c r="Q19" i="18"/>
  <c r="I19" i="18"/>
  <c r="R18" i="18"/>
  <c r="J18" i="18"/>
  <c r="B18" i="18"/>
  <c r="K17" i="18"/>
  <c r="C17" i="18"/>
  <c r="L16" i="18"/>
  <c r="D16" i="18"/>
  <c r="M15" i="18"/>
  <c r="E15" i="18"/>
  <c r="N14" i="18"/>
  <c r="F14" i="18"/>
  <c r="O13" i="18"/>
  <c r="G13" i="18"/>
  <c r="P12" i="18"/>
  <c r="H12" i="18"/>
  <c r="Q11" i="18"/>
  <c r="I11" i="18"/>
  <c r="R10" i="18"/>
  <c r="J10" i="18"/>
  <c r="B10" i="18"/>
  <c r="K9" i="18"/>
  <c r="C9" i="18"/>
  <c r="L8" i="18"/>
  <c r="D8" i="18"/>
  <c r="M7" i="18"/>
  <c r="E7" i="18"/>
  <c r="N6" i="18"/>
  <c r="F6" i="18"/>
  <c r="O5" i="18"/>
  <c r="G5" i="18"/>
  <c r="P4" i="18"/>
  <c r="H4" i="18"/>
  <c r="Q3" i="18"/>
  <c r="I3" i="18"/>
  <c r="C3" i="18"/>
  <c r="P2" i="18"/>
  <c r="L2" i="18"/>
  <c r="H2" i="18"/>
  <c r="D2" i="18"/>
  <c r="O2" i="18"/>
  <c r="C2" i="18"/>
  <c r="H32" i="18"/>
  <c r="B30" i="18"/>
  <c r="C29" i="18"/>
  <c r="D28" i="18"/>
  <c r="E27" i="18"/>
  <c r="F26" i="18"/>
  <c r="G25" i="18"/>
  <c r="H24" i="18"/>
  <c r="I23" i="18"/>
  <c r="J22" i="18"/>
  <c r="K21" i="18"/>
  <c r="L20" i="18"/>
  <c r="E19" i="18"/>
  <c r="F18" i="18"/>
  <c r="G17" i="18"/>
  <c r="P16" i="18"/>
  <c r="Q15" i="18"/>
  <c r="R14" i="18"/>
  <c r="B14" i="18"/>
  <c r="C13" i="18"/>
  <c r="D12" i="18"/>
  <c r="E11" i="18"/>
  <c r="F10" i="18"/>
  <c r="G9" i="18"/>
  <c r="H8" i="18"/>
  <c r="I7" i="18"/>
  <c r="J6" i="18"/>
  <c r="K5" i="18"/>
  <c r="L4" i="18"/>
  <c r="M3" i="18"/>
  <c r="R2" i="18"/>
  <c r="J2" i="18"/>
  <c r="B2" i="18"/>
  <c r="M32" i="18"/>
  <c r="N31" i="18"/>
  <c r="F31" i="18"/>
  <c r="G30" i="18"/>
  <c r="H29" i="18"/>
  <c r="I28" i="18"/>
  <c r="J27" i="18"/>
  <c r="K26" i="18"/>
  <c r="D25" i="18"/>
  <c r="E24" i="18"/>
  <c r="F23" i="18"/>
  <c r="P21" i="18"/>
  <c r="Q20" i="18"/>
  <c r="R19" i="18"/>
  <c r="B19" i="18"/>
  <c r="C18" i="18"/>
  <c r="L17" i="18"/>
  <c r="M16" i="18"/>
  <c r="N15" i="18"/>
  <c r="O14" i="18"/>
  <c r="H13" i="18"/>
  <c r="I12" i="18"/>
  <c r="J11" i="18"/>
  <c r="K10" i="18"/>
  <c r="L9" i="18"/>
  <c r="N7" i="18"/>
  <c r="P5" i="18"/>
  <c r="R3" i="18"/>
  <c r="M2" i="18"/>
  <c r="D9" i="18"/>
  <c r="H5" i="18"/>
  <c r="O6" i="18"/>
  <c r="D3" i="18"/>
  <c r="E2" i="18"/>
  <c r="E8" i="18"/>
  <c r="G6" i="18"/>
  <c r="I4" i="18"/>
  <c r="Q2" i="18"/>
  <c r="F7" i="18"/>
  <c r="J3" i="18"/>
  <c r="I2" i="18"/>
  <c r="M8" i="18"/>
  <c r="Q4" i="18"/>
  <c r="Q20" i="17"/>
  <c r="M20" i="17"/>
  <c r="I20" i="17"/>
  <c r="E20" i="17"/>
  <c r="R19" i="17"/>
  <c r="N19" i="17"/>
  <c r="J19" i="17"/>
  <c r="F19" i="17"/>
  <c r="B19" i="17"/>
  <c r="O18" i="17"/>
  <c r="K18" i="17"/>
  <c r="G18" i="17"/>
  <c r="C18" i="17"/>
  <c r="P17" i="17"/>
  <c r="L17" i="17"/>
  <c r="H17" i="17"/>
  <c r="D17" i="17"/>
  <c r="Q16" i="17"/>
  <c r="M16" i="17"/>
  <c r="I16" i="17"/>
  <c r="E16" i="17"/>
  <c r="R15" i="17"/>
  <c r="N15" i="17"/>
  <c r="J15" i="17"/>
  <c r="F15" i="17"/>
  <c r="B15" i="17"/>
  <c r="O14" i="17"/>
  <c r="K14" i="17"/>
  <c r="G14" i="17"/>
  <c r="C14" i="17"/>
  <c r="P13" i="17"/>
  <c r="L13" i="17"/>
  <c r="H13" i="17"/>
  <c r="D13" i="17"/>
  <c r="Q12" i="17"/>
  <c r="M12" i="17"/>
  <c r="I12" i="17"/>
  <c r="E12" i="17"/>
  <c r="R11" i="17"/>
  <c r="N11" i="17"/>
  <c r="J11" i="17"/>
  <c r="F11" i="17"/>
  <c r="B11" i="17"/>
  <c r="O10" i="17"/>
  <c r="K10" i="17"/>
  <c r="G10" i="17"/>
  <c r="C10" i="17"/>
  <c r="P9" i="17"/>
  <c r="L9" i="17"/>
  <c r="H9" i="17"/>
  <c r="D9" i="17"/>
  <c r="Q8" i="17"/>
  <c r="M8" i="17"/>
  <c r="I8" i="17"/>
  <c r="E8" i="17"/>
  <c r="R7" i="17"/>
  <c r="N7" i="17"/>
  <c r="J7" i="17"/>
  <c r="F7" i="17"/>
  <c r="B7" i="17"/>
  <c r="O6" i="17"/>
  <c r="K6" i="17"/>
  <c r="G6" i="17"/>
  <c r="C6" i="17"/>
  <c r="P5" i="17"/>
  <c r="L5" i="17"/>
  <c r="H5" i="17"/>
  <c r="D5" i="17"/>
  <c r="Q4" i="17"/>
  <c r="M4" i="17"/>
  <c r="I4" i="17"/>
  <c r="E4" i="17"/>
  <c r="R3" i="17"/>
  <c r="N3" i="17"/>
  <c r="J3" i="17"/>
  <c r="F3" i="17"/>
  <c r="B3" i="17"/>
  <c r="O2" i="17"/>
  <c r="K2" i="17"/>
  <c r="G2" i="17"/>
  <c r="C2" i="17"/>
  <c r="K20" i="17"/>
  <c r="G20" i="17"/>
  <c r="P19" i="17"/>
  <c r="H19" i="17"/>
  <c r="Q18" i="17"/>
  <c r="I18" i="17"/>
  <c r="R17" i="17"/>
  <c r="F17" i="17"/>
  <c r="O16" i="17"/>
  <c r="G16" i="17"/>
  <c r="P15" i="17"/>
  <c r="D15" i="17"/>
  <c r="I14" i="17"/>
  <c r="R13" i="17"/>
  <c r="J13" i="17"/>
  <c r="O12" i="17"/>
  <c r="C12" i="17"/>
  <c r="P11" i="17"/>
  <c r="H11" i="17"/>
  <c r="Q10" i="17"/>
  <c r="I10" i="17"/>
  <c r="E10" i="17"/>
  <c r="N9" i="17"/>
  <c r="F9" i="17"/>
  <c r="O8" i="17"/>
  <c r="G8" i="17"/>
  <c r="P7" i="17"/>
  <c r="L7" i="17"/>
  <c r="D7" i="17"/>
  <c r="M6" i="17"/>
  <c r="E6" i="17"/>
  <c r="N5" i="17"/>
  <c r="F5" i="17"/>
  <c r="O4" i="17"/>
  <c r="K4" i="17"/>
  <c r="G4" i="17"/>
  <c r="P3" i="17"/>
  <c r="D3" i="17"/>
  <c r="M2" i="17"/>
  <c r="I2" i="17"/>
  <c r="R20" i="17"/>
  <c r="J20" i="17"/>
  <c r="B20" i="17"/>
  <c r="K19" i="17"/>
  <c r="C19" i="17"/>
  <c r="P18" i="17"/>
  <c r="P20" i="17"/>
  <c r="L20" i="17"/>
  <c r="H20" i="17"/>
  <c r="D20" i="17"/>
  <c r="Q19" i="17"/>
  <c r="M19" i="17"/>
  <c r="I19" i="17"/>
  <c r="E19" i="17"/>
  <c r="R18" i="17"/>
  <c r="N18" i="17"/>
  <c r="J18" i="17"/>
  <c r="F18" i="17"/>
  <c r="B18" i="17"/>
  <c r="O17" i="17"/>
  <c r="K17" i="17"/>
  <c r="G17" i="17"/>
  <c r="C17" i="17"/>
  <c r="P16" i="17"/>
  <c r="L16" i="17"/>
  <c r="H16" i="17"/>
  <c r="D16" i="17"/>
  <c r="Q15" i="17"/>
  <c r="M15" i="17"/>
  <c r="I15" i="17"/>
  <c r="E15" i="17"/>
  <c r="R14" i="17"/>
  <c r="N14" i="17"/>
  <c r="J14" i="17"/>
  <c r="F14" i="17"/>
  <c r="B14" i="17"/>
  <c r="O13" i="17"/>
  <c r="K13" i="17"/>
  <c r="G13" i="17"/>
  <c r="C13" i="17"/>
  <c r="P12" i="17"/>
  <c r="L12" i="17"/>
  <c r="H12" i="17"/>
  <c r="D12" i="17"/>
  <c r="Q11" i="17"/>
  <c r="M11" i="17"/>
  <c r="I11" i="17"/>
  <c r="E11" i="17"/>
  <c r="R10" i="17"/>
  <c r="N10" i="17"/>
  <c r="J10" i="17"/>
  <c r="F10" i="17"/>
  <c r="B10" i="17"/>
  <c r="O9" i="17"/>
  <c r="K9" i="17"/>
  <c r="G9" i="17"/>
  <c r="C9" i="17"/>
  <c r="P8" i="17"/>
  <c r="L8" i="17"/>
  <c r="H8" i="17"/>
  <c r="D8" i="17"/>
  <c r="Q7" i="17"/>
  <c r="M7" i="17"/>
  <c r="I7" i="17"/>
  <c r="E7" i="17"/>
  <c r="R6" i="17"/>
  <c r="N6" i="17"/>
  <c r="J6" i="17"/>
  <c r="F6" i="17"/>
  <c r="B6" i="17"/>
  <c r="O5" i="17"/>
  <c r="K5" i="17"/>
  <c r="G5" i="17"/>
  <c r="C5" i="17"/>
  <c r="P4" i="17"/>
  <c r="L4" i="17"/>
  <c r="H4" i="17"/>
  <c r="D4" i="17"/>
  <c r="Q3" i="17"/>
  <c r="M3" i="17"/>
  <c r="I3" i="17"/>
  <c r="E3" i="17"/>
  <c r="R2" i="17"/>
  <c r="N2" i="17"/>
  <c r="J2" i="17"/>
  <c r="F2" i="17"/>
  <c r="B2" i="17"/>
  <c r="O20" i="17"/>
  <c r="C20" i="17"/>
  <c r="L19" i="17"/>
  <c r="D19" i="17"/>
  <c r="M18" i="17"/>
  <c r="E18" i="17"/>
  <c r="N17" i="17"/>
  <c r="J17" i="17"/>
  <c r="B17" i="17"/>
  <c r="K16" i="17"/>
  <c r="C16" i="17"/>
  <c r="L15" i="17"/>
  <c r="H15" i="17"/>
  <c r="Q14" i="17"/>
  <c r="M14" i="17"/>
  <c r="E14" i="17"/>
  <c r="N13" i="17"/>
  <c r="F13" i="17"/>
  <c r="B13" i="17"/>
  <c r="K12" i="17"/>
  <c r="G12" i="17"/>
  <c r="L11" i="17"/>
  <c r="D11" i="17"/>
  <c r="M10" i="17"/>
  <c r="R9" i="17"/>
  <c r="J9" i="17"/>
  <c r="B9" i="17"/>
  <c r="K8" i="17"/>
  <c r="C8" i="17"/>
  <c r="H7" i="17"/>
  <c r="Q6" i="17"/>
  <c r="I6" i="17"/>
  <c r="R5" i="17"/>
  <c r="J5" i="17"/>
  <c r="B5" i="17"/>
  <c r="C4" i="17"/>
  <c r="L3" i="17"/>
  <c r="H3" i="17"/>
  <c r="Q2" i="17"/>
  <c r="E2" i="17"/>
  <c r="N20" i="17"/>
  <c r="F20" i="17"/>
  <c r="O19" i="17"/>
  <c r="G19" i="17"/>
  <c r="L18" i="17"/>
  <c r="D18" i="17"/>
  <c r="E17" i="17"/>
  <c r="F16" i="17"/>
  <c r="G15" i="17"/>
  <c r="H14" i="17"/>
  <c r="I13" i="17"/>
  <c r="J12" i="17"/>
  <c r="K11" i="17"/>
  <c r="L10" i="17"/>
  <c r="M9" i="17"/>
  <c r="N8" i="17"/>
  <c r="O7" i="17"/>
  <c r="P6" i="17"/>
  <c r="Q5" i="17"/>
  <c r="R4" i="17"/>
  <c r="B4" i="17"/>
  <c r="C3" i="17"/>
  <c r="D2" i="17"/>
  <c r="L2" i="17"/>
  <c r="I17" i="17"/>
  <c r="L14" i="17"/>
  <c r="M13" i="17"/>
  <c r="O11" i="17"/>
  <c r="Q9" i="17"/>
  <c r="B8" i="17"/>
  <c r="D6" i="17"/>
  <c r="F4" i="17"/>
  <c r="H2" i="17"/>
  <c r="Q17" i="17"/>
  <c r="R16" i="17"/>
  <c r="B16" i="17"/>
  <c r="C15" i="17"/>
  <c r="D14" i="17"/>
  <c r="E13" i="17"/>
  <c r="F12" i="17"/>
  <c r="G11" i="17"/>
  <c r="H10" i="17"/>
  <c r="I9" i="17"/>
  <c r="J8" i="17"/>
  <c r="K7" i="17"/>
  <c r="L6" i="17"/>
  <c r="M5" i="17"/>
  <c r="N4" i="17"/>
  <c r="O3" i="17"/>
  <c r="P2" i="17"/>
  <c r="M17" i="17"/>
  <c r="N16" i="17"/>
  <c r="O15" i="17"/>
  <c r="P14" i="17"/>
  <c r="Q13" i="17"/>
  <c r="R12" i="17"/>
  <c r="B12" i="17"/>
  <c r="C11" i="17"/>
  <c r="D10" i="17"/>
  <c r="E9" i="17"/>
  <c r="F8" i="17"/>
  <c r="G7" i="17"/>
  <c r="H6" i="17"/>
  <c r="I5" i="17"/>
  <c r="J4" i="17"/>
  <c r="K3" i="17"/>
  <c r="H18" i="17"/>
  <c r="J16" i="17"/>
  <c r="K15" i="17"/>
  <c r="N12" i="17"/>
  <c r="P10" i="17"/>
  <c r="R8" i="17"/>
  <c r="C7" i="17"/>
  <c r="E5" i="17"/>
  <c r="G3" i="17"/>
  <c r="R17" i="16"/>
  <c r="N17" i="16"/>
  <c r="J17" i="16"/>
  <c r="F17" i="16"/>
  <c r="B17" i="16"/>
  <c r="O16" i="16"/>
  <c r="K16" i="16"/>
  <c r="G16" i="16"/>
  <c r="C16" i="16"/>
  <c r="P15" i="16"/>
  <c r="L15" i="16"/>
  <c r="H15" i="16"/>
  <c r="D15" i="16"/>
  <c r="Q14" i="16"/>
  <c r="M14" i="16"/>
  <c r="I14" i="16"/>
  <c r="E14" i="16"/>
  <c r="R13" i="16"/>
  <c r="N13" i="16"/>
  <c r="J13" i="16"/>
  <c r="F13" i="16"/>
  <c r="B13" i="16"/>
  <c r="O12" i="16"/>
  <c r="K12" i="16"/>
  <c r="G12" i="16"/>
  <c r="C12" i="16"/>
  <c r="P11" i="16"/>
  <c r="L11" i="16"/>
  <c r="H11" i="16"/>
  <c r="D11" i="16"/>
  <c r="Q10" i="16"/>
  <c r="M10" i="16"/>
  <c r="I10" i="16"/>
  <c r="E10" i="16"/>
  <c r="R9" i="16"/>
  <c r="N9" i="16"/>
  <c r="J9" i="16"/>
  <c r="F9" i="16"/>
  <c r="B9" i="16"/>
  <c r="O8" i="16"/>
  <c r="K8" i="16"/>
  <c r="G8" i="16"/>
  <c r="C8" i="16"/>
  <c r="P7" i="16"/>
  <c r="L7" i="16"/>
  <c r="H7" i="16"/>
  <c r="D7" i="16"/>
  <c r="Q6" i="16"/>
  <c r="M6" i="16"/>
  <c r="I6" i="16"/>
  <c r="E6" i="16"/>
  <c r="R5" i="16"/>
  <c r="N5" i="16"/>
  <c r="J5" i="16"/>
  <c r="F5" i="16"/>
  <c r="B5" i="16"/>
  <c r="O4" i="16"/>
  <c r="K4" i="16"/>
  <c r="G4" i="16"/>
  <c r="C4" i="16"/>
  <c r="P3" i="16"/>
  <c r="L3" i="16"/>
  <c r="H3" i="16"/>
  <c r="D3" i="16"/>
  <c r="Q2" i="16"/>
  <c r="M2" i="16"/>
  <c r="I2" i="16"/>
  <c r="E2" i="16"/>
  <c r="O17" i="16"/>
  <c r="Q15" i="16"/>
  <c r="R14" i="16"/>
  <c r="F14" i="16"/>
  <c r="K13" i="16"/>
  <c r="P12" i="16"/>
  <c r="D12" i="16"/>
  <c r="M11" i="16"/>
  <c r="R10" i="16"/>
  <c r="F10" i="16"/>
  <c r="K9" i="16"/>
  <c r="P8" i="16"/>
  <c r="D8" i="16"/>
  <c r="M7" i="16"/>
  <c r="R6" i="16"/>
  <c r="F6" i="16"/>
  <c r="K5" i="16"/>
  <c r="L4" i="16"/>
  <c r="D4" i="16"/>
  <c r="M3" i="16"/>
  <c r="R2" i="16"/>
  <c r="F2" i="16"/>
  <c r="Q17" i="16"/>
  <c r="M17" i="16"/>
  <c r="I17" i="16"/>
  <c r="E17" i="16"/>
  <c r="R16" i="16"/>
  <c r="N16" i="16"/>
  <c r="J16" i="16"/>
  <c r="F16" i="16"/>
  <c r="B16" i="16"/>
  <c r="O15" i="16"/>
  <c r="K15" i="16"/>
  <c r="G15" i="16"/>
  <c r="C15" i="16"/>
  <c r="P14" i="16"/>
  <c r="L14" i="16"/>
  <c r="H14" i="16"/>
  <c r="D14" i="16"/>
  <c r="Q13" i="16"/>
  <c r="M13" i="16"/>
  <c r="I13" i="16"/>
  <c r="E13" i="16"/>
  <c r="R12" i="16"/>
  <c r="N12" i="16"/>
  <c r="J12" i="16"/>
  <c r="F12" i="16"/>
  <c r="B12" i="16"/>
  <c r="O11" i="16"/>
  <c r="K11" i="16"/>
  <c r="G11" i="16"/>
  <c r="C11" i="16"/>
  <c r="P10" i="16"/>
  <c r="L10" i="16"/>
  <c r="H10" i="16"/>
  <c r="D10" i="16"/>
  <c r="Q9" i="16"/>
  <c r="M9" i="16"/>
  <c r="I9" i="16"/>
  <c r="E9" i="16"/>
  <c r="R8" i="16"/>
  <c r="N8" i="16"/>
  <c r="J8" i="16"/>
  <c r="F8" i="16"/>
  <c r="B8" i="16"/>
  <c r="O7" i="16"/>
  <c r="K7" i="16"/>
  <c r="G7" i="16"/>
  <c r="C7" i="16"/>
  <c r="P6" i="16"/>
  <c r="L6" i="16"/>
  <c r="H6" i="16"/>
  <c r="D6" i="16"/>
  <c r="Q5" i="16"/>
  <c r="M5" i="16"/>
  <c r="I5" i="16"/>
  <c r="E5" i="16"/>
  <c r="R4" i="16"/>
  <c r="N4" i="16"/>
  <c r="J4" i="16"/>
  <c r="F4" i="16"/>
  <c r="B4" i="16"/>
  <c r="O3" i="16"/>
  <c r="K3" i="16"/>
  <c r="G3" i="16"/>
  <c r="C3" i="16"/>
  <c r="P2" i="16"/>
  <c r="L2" i="16"/>
  <c r="H2" i="16"/>
  <c r="D2" i="16"/>
  <c r="K17" i="16"/>
  <c r="C17" i="16"/>
  <c r="P16" i="16"/>
  <c r="L16" i="16"/>
  <c r="H16" i="16"/>
  <c r="M15" i="16"/>
  <c r="E15" i="16"/>
  <c r="J14" i="16"/>
  <c r="O13" i="16"/>
  <c r="C13" i="16"/>
  <c r="H12" i="16"/>
  <c r="E11" i="16"/>
  <c r="J10" i="16"/>
  <c r="O9" i="16"/>
  <c r="C9" i="16"/>
  <c r="H8" i="16"/>
  <c r="E7" i="16"/>
  <c r="J6" i="16"/>
  <c r="O5" i="16"/>
  <c r="C5" i="16"/>
  <c r="H4" i="16"/>
  <c r="E3" i="16"/>
  <c r="J2" i="16"/>
  <c r="P17" i="16"/>
  <c r="L17" i="16"/>
  <c r="H17" i="16"/>
  <c r="D17" i="16"/>
  <c r="Q16" i="16"/>
  <c r="M16" i="16"/>
  <c r="I16" i="16"/>
  <c r="E16" i="16"/>
  <c r="R15" i="16"/>
  <c r="N15" i="16"/>
  <c r="J15" i="16"/>
  <c r="F15" i="16"/>
  <c r="B15" i="16"/>
  <c r="O14" i="16"/>
  <c r="K14" i="16"/>
  <c r="G14" i="16"/>
  <c r="C14" i="16"/>
  <c r="P13" i="16"/>
  <c r="L13" i="16"/>
  <c r="H13" i="16"/>
  <c r="D13" i="16"/>
  <c r="Q12" i="16"/>
  <c r="M12" i="16"/>
  <c r="I12" i="16"/>
  <c r="E12" i="16"/>
  <c r="R11" i="16"/>
  <c r="N11" i="16"/>
  <c r="J11" i="16"/>
  <c r="F11" i="16"/>
  <c r="B11" i="16"/>
  <c r="O10" i="16"/>
  <c r="K10" i="16"/>
  <c r="G10" i="16"/>
  <c r="C10" i="16"/>
  <c r="P9" i="16"/>
  <c r="L9" i="16"/>
  <c r="H9" i="16"/>
  <c r="D9" i="16"/>
  <c r="Q8" i="16"/>
  <c r="M8" i="16"/>
  <c r="I8" i="16"/>
  <c r="E8" i="16"/>
  <c r="R7" i="16"/>
  <c r="N7" i="16"/>
  <c r="J7" i="16"/>
  <c r="F7" i="16"/>
  <c r="B7" i="16"/>
  <c r="O6" i="16"/>
  <c r="K6" i="16"/>
  <c r="G6" i="16"/>
  <c r="C6" i="16"/>
  <c r="P5" i="16"/>
  <c r="L5" i="16"/>
  <c r="H5" i="16"/>
  <c r="D5" i="16"/>
  <c r="Q4" i="16"/>
  <c r="M4" i="16"/>
  <c r="I4" i="16"/>
  <c r="E4" i="16"/>
  <c r="R3" i="16"/>
  <c r="N3" i="16"/>
  <c r="J3" i="16"/>
  <c r="F3" i="16"/>
  <c r="B3" i="16"/>
  <c r="O2" i="16"/>
  <c r="K2" i="16"/>
  <c r="G2" i="16"/>
  <c r="C2" i="16"/>
  <c r="G17" i="16"/>
  <c r="D16" i="16"/>
  <c r="I15" i="16"/>
  <c r="N14" i="16"/>
  <c r="B14" i="16"/>
  <c r="G13" i="16"/>
  <c r="L12" i="16"/>
  <c r="Q11" i="16"/>
  <c r="I11" i="16"/>
  <c r="N10" i="16"/>
  <c r="B10" i="16"/>
  <c r="G9" i="16"/>
  <c r="L8" i="16"/>
  <c r="Q7" i="16"/>
  <c r="I7" i="16"/>
  <c r="N6" i="16"/>
  <c r="B6" i="16"/>
  <c r="G5" i="16"/>
  <c r="P4" i="16"/>
  <c r="Q3" i="16"/>
  <c r="I3" i="16"/>
  <c r="N2" i="16"/>
  <c r="B2" i="16"/>
  <c r="R16" i="14"/>
  <c r="B16" i="14"/>
  <c r="C15" i="14"/>
  <c r="D14" i="14"/>
  <c r="E13" i="14"/>
  <c r="F12" i="14"/>
  <c r="G11" i="14"/>
  <c r="H10" i="14"/>
  <c r="I9" i="14"/>
  <c r="J8" i="14"/>
  <c r="K7" i="14"/>
  <c r="L6" i="14"/>
  <c r="M5" i="14"/>
  <c r="N4" i="14"/>
  <c r="O3" i="14"/>
  <c r="P2" i="14"/>
  <c r="L16" i="14"/>
  <c r="M15" i="14"/>
  <c r="F14" i="14"/>
  <c r="H12" i="14"/>
  <c r="J10" i="14"/>
  <c r="Q7" i="14"/>
  <c r="G5" i="14"/>
  <c r="J2" i="14"/>
  <c r="E16" i="14"/>
  <c r="F15" i="14"/>
  <c r="G14" i="14"/>
  <c r="H13" i="14"/>
  <c r="I12" i="14"/>
  <c r="J11" i="14"/>
  <c r="K10" i="14"/>
  <c r="L9" i="14"/>
  <c r="M8" i="14"/>
  <c r="N7" i="14"/>
  <c r="O6" i="14"/>
  <c r="P5" i="14"/>
  <c r="Q4" i="14"/>
  <c r="R3" i="14"/>
  <c r="B3" i="14"/>
  <c r="C2" i="14"/>
  <c r="B14" i="14"/>
  <c r="D12" i="14"/>
  <c r="O9" i="14"/>
  <c r="R6" i="14"/>
  <c r="H4" i="14"/>
  <c r="O16" i="14"/>
  <c r="P15" i="14"/>
  <c r="Q14" i="14"/>
  <c r="R13" i="14"/>
  <c r="B13" i="14"/>
  <c r="C12" i="14"/>
  <c r="D11" i="14"/>
  <c r="E10" i="14"/>
  <c r="F9" i="14"/>
  <c r="G8" i="14"/>
  <c r="H7" i="14"/>
  <c r="I6" i="14"/>
  <c r="J5" i="14"/>
  <c r="K4" i="14"/>
  <c r="L3" i="14"/>
  <c r="M2" i="14"/>
  <c r="K9" i="14"/>
  <c r="N6" i="14"/>
  <c r="I3" i="14"/>
  <c r="N18" i="13"/>
  <c r="O17" i="13"/>
  <c r="P16" i="13"/>
  <c r="Q15" i="13"/>
  <c r="R14" i="13"/>
  <c r="B14" i="13"/>
  <c r="C13" i="13"/>
  <c r="D12" i="13"/>
  <c r="E11" i="13"/>
  <c r="F10" i="13"/>
  <c r="G9" i="13"/>
  <c r="E18" i="13"/>
  <c r="F17" i="13"/>
  <c r="G16" i="13"/>
  <c r="H15" i="13"/>
  <c r="I14" i="13"/>
  <c r="J13" i="13"/>
  <c r="K12" i="13"/>
  <c r="L11" i="13"/>
  <c r="M10" i="13"/>
  <c r="N9" i="13"/>
  <c r="O8" i="13"/>
  <c r="P7" i="13"/>
  <c r="Q6" i="13"/>
  <c r="R5" i="13"/>
  <c r="B5" i="13"/>
  <c r="C4" i="13"/>
  <c r="D3" i="13"/>
  <c r="E2" i="13"/>
  <c r="N4" i="13"/>
  <c r="K3" i="13"/>
  <c r="O18" i="13"/>
  <c r="D17" i="13"/>
  <c r="J15" i="13"/>
  <c r="C14" i="13"/>
  <c r="M12" i="13"/>
  <c r="B11" i="13"/>
  <c r="L9" i="13"/>
  <c r="R7" i="13"/>
  <c r="G6" i="13"/>
  <c r="Q4" i="13"/>
  <c r="J3" i="13"/>
  <c r="P18" i="13"/>
  <c r="Q17" i="13"/>
  <c r="R16" i="13"/>
  <c r="B16" i="13"/>
  <c r="C15" i="13"/>
  <c r="D14" i="13"/>
  <c r="E13" i="13"/>
  <c r="F12" i="13"/>
  <c r="G11" i="13"/>
  <c r="H10" i="13"/>
  <c r="I9" i="13"/>
  <c r="J8" i="13"/>
  <c r="K7" i="13"/>
  <c r="L6" i="13"/>
  <c r="E5" i="13"/>
  <c r="H2" i="13"/>
  <c r="Q16" i="13"/>
  <c r="K14" i="13"/>
  <c r="N11" i="13"/>
  <c r="H9" i="13"/>
  <c r="B7" i="13"/>
  <c r="N16" i="14"/>
  <c r="O15" i="14"/>
  <c r="P14" i="14"/>
  <c r="Q13" i="14"/>
  <c r="R12" i="14"/>
  <c r="B12" i="14"/>
  <c r="C11" i="14"/>
  <c r="D10" i="14"/>
  <c r="E9" i="14"/>
  <c r="F8" i="14"/>
  <c r="G7" i="14"/>
  <c r="H6" i="14"/>
  <c r="I5" i="14"/>
  <c r="J4" i="14"/>
  <c r="K3" i="14"/>
  <c r="L2" i="14"/>
  <c r="H16" i="14"/>
  <c r="I15" i="14"/>
  <c r="O13" i="14"/>
  <c r="Q11" i="14"/>
  <c r="B10" i="14"/>
  <c r="E7" i="14"/>
  <c r="L4" i="14"/>
  <c r="Q16" i="14"/>
  <c r="R15" i="14"/>
  <c r="B15" i="14"/>
  <c r="C14" i="14"/>
  <c r="D13" i="14"/>
  <c r="E12" i="14"/>
  <c r="F11" i="14"/>
  <c r="G10" i="14"/>
  <c r="H9" i="14"/>
  <c r="I8" i="14"/>
  <c r="J7" i="14"/>
  <c r="K6" i="14"/>
  <c r="L5" i="14"/>
  <c r="M4" i="14"/>
  <c r="N3" i="14"/>
  <c r="O2" i="14"/>
  <c r="P16" i="14"/>
  <c r="K13" i="14"/>
  <c r="M11" i="14"/>
  <c r="C9" i="14"/>
  <c r="F6" i="14"/>
  <c r="Q3" i="14"/>
  <c r="K16" i="14"/>
  <c r="L15" i="14"/>
  <c r="M14" i="14"/>
  <c r="N13" i="14"/>
  <c r="O12" i="14"/>
  <c r="P11" i="14"/>
  <c r="Q10" i="14"/>
  <c r="R9" i="14"/>
  <c r="B9" i="14"/>
  <c r="C8" i="14"/>
  <c r="D7" i="14"/>
  <c r="E6" i="14"/>
  <c r="F5" i="14"/>
  <c r="G4" i="14"/>
  <c r="H3" i="14"/>
  <c r="I2" i="14"/>
  <c r="P8" i="14"/>
  <c r="O5" i="14"/>
  <c r="N2" i="14"/>
  <c r="J18" i="13"/>
  <c r="K17" i="13"/>
  <c r="L16" i="13"/>
  <c r="M15" i="13"/>
  <c r="N14" i="13"/>
  <c r="O13" i="13"/>
  <c r="P12" i="13"/>
  <c r="Q11" i="13"/>
  <c r="R10" i="13"/>
  <c r="B10" i="13"/>
  <c r="Q18" i="13"/>
  <c r="R17" i="13"/>
  <c r="B17" i="13"/>
  <c r="C16" i="13"/>
  <c r="D15" i="13"/>
  <c r="E14" i="13"/>
  <c r="F13" i="13"/>
  <c r="G12" i="13"/>
  <c r="H11" i="13"/>
  <c r="I10" i="13"/>
  <c r="J9" i="13"/>
  <c r="K8" i="13"/>
  <c r="L7" i="13"/>
  <c r="M6" i="13"/>
  <c r="N5" i="13"/>
  <c r="O4" i="13"/>
  <c r="P3" i="13"/>
  <c r="Q2" i="13"/>
  <c r="Q5" i="13"/>
  <c r="F4" i="13"/>
  <c r="C3" i="13"/>
  <c r="G18" i="13"/>
  <c r="M16" i="13"/>
  <c r="B15" i="13"/>
  <c r="L13" i="13"/>
  <c r="E12" i="13"/>
  <c r="K10" i="13"/>
  <c r="D9" i="13"/>
  <c r="N7" i="13"/>
  <c r="C6" i="13"/>
  <c r="M4" i="13"/>
  <c r="F3" i="13"/>
  <c r="L18" i="13"/>
  <c r="M17" i="13"/>
  <c r="N16" i="13"/>
  <c r="O15" i="13"/>
  <c r="P14" i="13"/>
  <c r="Q13" i="13"/>
  <c r="R12" i="13"/>
  <c r="B12" i="13"/>
  <c r="C11" i="13"/>
  <c r="D10" i="13"/>
  <c r="E9" i="13"/>
  <c r="F8" i="13"/>
  <c r="G7" i="13"/>
  <c r="H6" i="13"/>
  <c r="J4" i="13"/>
  <c r="K18" i="13"/>
  <c r="E16" i="13"/>
  <c r="P13" i="13"/>
  <c r="F11" i="13"/>
  <c r="Q8" i="13"/>
  <c r="K6" i="13"/>
  <c r="F16" i="14"/>
  <c r="G15" i="14"/>
  <c r="H14" i="14"/>
  <c r="I13" i="14"/>
  <c r="J12" i="14"/>
  <c r="K11" i="14"/>
  <c r="L10" i="14"/>
  <c r="M9" i="14"/>
  <c r="N8" i="14"/>
  <c r="O7" i="14"/>
  <c r="P6" i="14"/>
  <c r="Q5" i="14"/>
  <c r="R4" i="14"/>
  <c r="B4" i="14"/>
  <c r="C3" i="14"/>
  <c r="D2" i="14"/>
  <c r="Q15" i="14"/>
  <c r="N14" i="14"/>
  <c r="P12" i="14"/>
  <c r="R10" i="14"/>
  <c r="L8" i="14"/>
  <c r="B6" i="14"/>
  <c r="E3" i="14"/>
  <c r="I16" i="14"/>
  <c r="J15" i="14"/>
  <c r="K14" i="14"/>
  <c r="L13" i="14"/>
  <c r="M12" i="14"/>
  <c r="N11" i="14"/>
  <c r="O10" i="14"/>
  <c r="P9" i="14"/>
  <c r="Q8" i="14"/>
  <c r="R7" i="14"/>
  <c r="B7" i="14"/>
  <c r="C6" i="14"/>
  <c r="D5" i="14"/>
  <c r="E4" i="14"/>
  <c r="F3" i="14"/>
  <c r="G2" i="14"/>
  <c r="J14" i="14"/>
  <c r="L12" i="14"/>
  <c r="F10" i="14"/>
  <c r="M7" i="14"/>
  <c r="C5" i="14"/>
  <c r="B2" i="14"/>
  <c r="C16" i="14"/>
  <c r="D15" i="14"/>
  <c r="E14" i="14"/>
  <c r="F13" i="14"/>
  <c r="G12" i="14"/>
  <c r="H11" i="14"/>
  <c r="I10" i="14"/>
  <c r="J9" i="14"/>
  <c r="K8" i="14"/>
  <c r="L7" i="14"/>
  <c r="M6" i="14"/>
  <c r="N5" i="14"/>
  <c r="O4" i="14"/>
  <c r="P3" i="14"/>
  <c r="Q2" i="14"/>
  <c r="N10" i="14"/>
  <c r="I7" i="14"/>
  <c r="D4" i="14"/>
  <c r="R18" i="13"/>
  <c r="B18" i="13"/>
  <c r="C17" i="13"/>
  <c r="D16" i="13"/>
  <c r="E15" i="13"/>
  <c r="F14" i="13"/>
  <c r="G13" i="13"/>
  <c r="H12" i="13"/>
  <c r="I11" i="13"/>
  <c r="J10" i="13"/>
  <c r="K9" i="13"/>
  <c r="I18" i="13"/>
  <c r="J17" i="13"/>
  <c r="K16" i="13"/>
  <c r="L15" i="13"/>
  <c r="M14" i="13"/>
  <c r="N13" i="13"/>
  <c r="O12" i="13"/>
  <c r="P11" i="13"/>
  <c r="Q10" i="13"/>
  <c r="R9" i="13"/>
  <c r="B9" i="13"/>
  <c r="C8" i="13"/>
  <c r="D7" i="13"/>
  <c r="E6" i="13"/>
  <c r="F5" i="13"/>
  <c r="G4" i="13"/>
  <c r="H3" i="13"/>
  <c r="I2" i="13"/>
  <c r="R4" i="13"/>
  <c r="O3" i="13"/>
  <c r="D2" i="13"/>
  <c r="L17" i="13"/>
  <c r="R15" i="13"/>
  <c r="G14" i="13"/>
  <c r="Q12" i="13"/>
  <c r="J11" i="13"/>
  <c r="P9" i="13"/>
  <c r="I8" i="13"/>
  <c r="O6" i="13"/>
  <c r="H5" i="13"/>
  <c r="R3" i="13"/>
  <c r="G2" i="13"/>
  <c r="D18" i="13"/>
  <c r="E17" i="13"/>
  <c r="F16" i="13"/>
  <c r="G15" i="13"/>
  <c r="H14" i="13"/>
  <c r="I13" i="13"/>
  <c r="J12" i="13"/>
  <c r="K11" i="13"/>
  <c r="L10" i="13"/>
  <c r="M9" i="13"/>
  <c r="N8" i="13"/>
  <c r="O7" i="13"/>
  <c r="P6" i="13"/>
  <c r="L14" i="14"/>
  <c r="P10" i="14"/>
  <c r="C7" i="14"/>
  <c r="G3" i="14"/>
  <c r="G13" i="14"/>
  <c r="M3" i="14"/>
  <c r="P13" i="14"/>
  <c r="C10" i="14"/>
  <c r="G6" i="14"/>
  <c r="K2" i="14"/>
  <c r="H8" i="14"/>
  <c r="H15" i="14"/>
  <c r="L11" i="14"/>
  <c r="P7" i="14"/>
  <c r="C4" i="14"/>
  <c r="P4" i="14"/>
  <c r="H16" i="13"/>
  <c r="L12" i="13"/>
  <c r="M18" i="13"/>
  <c r="Q14" i="13"/>
  <c r="D11" i="13"/>
  <c r="H7" i="13"/>
  <c r="L3" i="13"/>
  <c r="L2" i="13"/>
  <c r="H13" i="13"/>
  <c r="F7" i="13"/>
  <c r="H18" i="13"/>
  <c r="L14" i="13"/>
  <c r="P10" i="13"/>
  <c r="C7" i="13"/>
  <c r="P2" i="13"/>
  <c r="F15" i="13"/>
  <c r="C10" i="13"/>
  <c r="D5" i="13"/>
  <c r="K2" i="13"/>
  <c r="F6" i="13"/>
  <c r="J2" i="13"/>
  <c r="B6" i="13"/>
  <c r="F2" i="13"/>
  <c r="Q3" i="13"/>
  <c r="J6" i="13"/>
  <c r="N2" i="13"/>
  <c r="R2" i="13"/>
  <c r="F6" i="12"/>
  <c r="G4" i="12"/>
  <c r="H5" i="12"/>
  <c r="I3" i="12"/>
  <c r="J2" i="12"/>
  <c r="M6" i="12"/>
  <c r="N4" i="12"/>
  <c r="O5" i="12"/>
  <c r="P3" i="12"/>
  <c r="Q2" i="12"/>
  <c r="L6" i="12"/>
  <c r="M4" i="12"/>
  <c r="N5" i="12"/>
  <c r="O3" i="12"/>
  <c r="P2" i="12"/>
  <c r="O6" i="12"/>
  <c r="P4" i="12"/>
  <c r="Q5" i="12"/>
  <c r="R3" i="12"/>
  <c r="B3" i="12"/>
  <c r="C2" i="12"/>
  <c r="J11" i="11"/>
  <c r="K10" i="11"/>
  <c r="L9" i="11"/>
  <c r="M8" i="11"/>
  <c r="N7" i="11"/>
  <c r="O6" i="11"/>
  <c r="P5" i="11"/>
  <c r="Q4" i="11"/>
  <c r="C2" i="11"/>
  <c r="O9" i="11"/>
  <c r="E7" i="11"/>
  <c r="P4" i="11"/>
  <c r="J2" i="11"/>
  <c r="R9" i="11"/>
  <c r="H7" i="11"/>
  <c r="B5" i="11"/>
  <c r="I2" i="11"/>
  <c r="C11" i="11"/>
  <c r="D10" i="11"/>
  <c r="E9" i="11"/>
  <c r="F8" i="11"/>
  <c r="G7" i="11"/>
  <c r="H6" i="11"/>
  <c r="I5" i="11"/>
  <c r="J4" i="11"/>
  <c r="K3" i="11"/>
  <c r="L2" i="11"/>
  <c r="I4" i="11"/>
  <c r="B3" i="11"/>
  <c r="I11" i="11"/>
  <c r="B10" i="11"/>
  <c r="L8" i="11"/>
  <c r="R6" i="11"/>
  <c r="K5" i="11"/>
  <c r="Q3" i="11"/>
  <c r="F2" i="11"/>
  <c r="Q10" i="11"/>
  <c r="J9" i="11"/>
  <c r="P7" i="11"/>
  <c r="I6" i="11"/>
  <c r="O4" i="11"/>
  <c r="H3" i="11"/>
  <c r="M2" i="11"/>
  <c r="O11" i="14"/>
  <c r="F4" i="14"/>
  <c r="O14" i="14"/>
  <c r="J3" i="14"/>
  <c r="K12" i="14"/>
  <c r="D8" i="14"/>
  <c r="O9" i="13"/>
  <c r="G8" i="13"/>
  <c r="O14" i="13"/>
  <c r="K15" i="13"/>
  <c r="N15" i="13"/>
  <c r="E7" i="13"/>
  <c r="I7" i="13"/>
  <c r="J6" i="12"/>
  <c r="M3" i="12"/>
  <c r="R4" i="12"/>
  <c r="P6" i="12"/>
  <c r="C3" i="12"/>
  <c r="M13" i="14"/>
  <c r="Q9" i="14"/>
  <c r="D6" i="14"/>
  <c r="H2" i="14"/>
  <c r="I11" i="14"/>
  <c r="M16" i="14"/>
  <c r="Q12" i="14"/>
  <c r="D9" i="14"/>
  <c r="H5" i="14"/>
  <c r="R14" i="14"/>
  <c r="K5" i="14"/>
  <c r="I14" i="14"/>
  <c r="M10" i="14"/>
  <c r="Q6" i="14"/>
  <c r="D3" i="14"/>
  <c r="F2" i="14"/>
  <c r="I15" i="13"/>
  <c r="M11" i="13"/>
  <c r="N17" i="13"/>
  <c r="R13" i="13"/>
  <c r="E10" i="13"/>
  <c r="I6" i="13"/>
  <c r="M2" i="13"/>
  <c r="C18" i="13"/>
  <c r="R11" i="13"/>
  <c r="L5" i="13"/>
  <c r="I17" i="13"/>
  <c r="M13" i="13"/>
  <c r="Q9" i="13"/>
  <c r="D6" i="13"/>
  <c r="P17" i="13"/>
  <c r="D13" i="13"/>
  <c r="E8" i="13"/>
  <c r="I4" i="13"/>
  <c r="C9" i="13"/>
  <c r="G5" i="13"/>
  <c r="P8" i="13"/>
  <c r="C5" i="13"/>
  <c r="L8" i="13"/>
  <c r="C2" i="13"/>
  <c r="K5" i="13"/>
  <c r="B2" i="13"/>
  <c r="R6" i="12"/>
  <c r="B6" i="12"/>
  <c r="C4" i="12"/>
  <c r="D5" i="12"/>
  <c r="E3" i="12"/>
  <c r="F2" i="12"/>
  <c r="I6" i="12"/>
  <c r="J4" i="12"/>
  <c r="K5" i="12"/>
  <c r="L3" i="12"/>
  <c r="M2" i="12"/>
  <c r="H6" i="12"/>
  <c r="I4" i="12"/>
  <c r="J5" i="12"/>
  <c r="K3" i="12"/>
  <c r="L2" i="12"/>
  <c r="K6" i="12"/>
  <c r="L4" i="12"/>
  <c r="M5" i="12"/>
  <c r="N3" i="12"/>
  <c r="O2" i="12"/>
  <c r="I2" i="12"/>
  <c r="F11" i="11"/>
  <c r="G10" i="11"/>
  <c r="H9" i="11"/>
  <c r="I8" i="11"/>
  <c r="J7" i="11"/>
  <c r="K6" i="11"/>
  <c r="L5" i="11"/>
  <c r="E4" i="11"/>
  <c r="M11" i="11"/>
  <c r="C9" i="11"/>
  <c r="J6" i="11"/>
  <c r="D4" i="11"/>
  <c r="B2" i="11"/>
  <c r="F9" i="11"/>
  <c r="M6" i="11"/>
  <c r="G4" i="11"/>
  <c r="O11" i="11"/>
  <c r="P10" i="11"/>
  <c r="Q9" i="11"/>
  <c r="R8" i="11"/>
  <c r="B8" i="11"/>
  <c r="C7" i="11"/>
  <c r="D6" i="11"/>
  <c r="E5" i="11"/>
  <c r="F4" i="11"/>
  <c r="G3" i="11"/>
  <c r="H2" i="11"/>
  <c r="R3" i="11"/>
  <c r="K2" i="11"/>
  <c r="R10" i="11"/>
  <c r="K9" i="11"/>
  <c r="D8" i="11"/>
  <c r="N6" i="11"/>
  <c r="C5" i="11"/>
  <c r="I3" i="11"/>
  <c r="P11" i="11"/>
  <c r="I10" i="11"/>
  <c r="B9" i="11"/>
  <c r="L7" i="11"/>
  <c r="R5" i="11"/>
  <c r="K4" i="11"/>
  <c r="Q2" i="11"/>
  <c r="B8" i="14"/>
  <c r="J6" i="14"/>
  <c r="B11" i="14"/>
  <c r="G16" i="14"/>
  <c r="B5" i="14"/>
  <c r="K13" i="13"/>
  <c r="C12" i="13"/>
  <c r="B4" i="13"/>
  <c r="O2" i="13"/>
  <c r="B8" i="13"/>
  <c r="O10" i="13"/>
  <c r="B3" i="13"/>
  <c r="R6" i="13"/>
  <c r="O5" i="13"/>
  <c r="P4" i="13"/>
  <c r="L5" i="12"/>
  <c r="Q6" i="12"/>
  <c r="C5" i="12"/>
  <c r="Q4" i="12"/>
  <c r="B5" i="12"/>
  <c r="C6" i="12"/>
  <c r="J16" i="14"/>
  <c r="N12" i="14"/>
  <c r="R8" i="14"/>
  <c r="E5" i="14"/>
  <c r="D16" i="14"/>
  <c r="G9" i="14"/>
  <c r="N15" i="14"/>
  <c r="R11" i="14"/>
  <c r="E8" i="14"/>
  <c r="I4" i="14"/>
  <c r="C13" i="14"/>
  <c r="R2" i="14"/>
  <c r="J13" i="14"/>
  <c r="N9" i="14"/>
  <c r="R5" i="14"/>
  <c r="E2" i="14"/>
  <c r="F18" i="13"/>
  <c r="J14" i="13"/>
  <c r="N10" i="13"/>
  <c r="O16" i="13"/>
  <c r="B13" i="13"/>
  <c r="F9" i="13"/>
  <c r="J5" i="13"/>
  <c r="I5" i="13"/>
  <c r="I16" i="13"/>
  <c r="G10" i="13"/>
  <c r="E4" i="13"/>
  <c r="J16" i="13"/>
  <c r="N12" i="13"/>
  <c r="R8" i="13"/>
  <c r="M5" i="13"/>
  <c r="H17" i="13"/>
  <c r="I12" i="13"/>
  <c r="J7" i="13"/>
  <c r="N3" i="13"/>
  <c r="D8" i="13"/>
  <c r="H4" i="13"/>
  <c r="Q7" i="13"/>
  <c r="D4" i="13"/>
  <c r="M7" i="13"/>
  <c r="H8" i="13"/>
  <c r="L4" i="13"/>
  <c r="N6" i="13"/>
  <c r="N6" i="12"/>
  <c r="O4" i="12"/>
  <c r="P5" i="12"/>
  <c r="Q3" i="12"/>
  <c r="R2" i="12"/>
  <c r="B2" i="12"/>
  <c r="E6" i="12"/>
  <c r="F4" i="12"/>
  <c r="G5" i="12"/>
  <c r="H3" i="12"/>
  <c r="E2" i="12"/>
  <c r="D6" i="12"/>
  <c r="E4" i="12"/>
  <c r="F5" i="12"/>
  <c r="G3" i="12"/>
  <c r="H2" i="12"/>
  <c r="G6" i="12"/>
  <c r="H4" i="12"/>
  <c r="I5" i="12"/>
  <c r="J3" i="12"/>
  <c r="K2" i="12"/>
  <c r="R11" i="11"/>
  <c r="B11" i="11"/>
  <c r="C10" i="11"/>
  <c r="D9" i="11"/>
  <c r="E8" i="11"/>
  <c r="F7" i="11"/>
  <c r="G6" i="11"/>
  <c r="H5" i="11"/>
  <c r="J3" i="11"/>
  <c r="E11" i="11"/>
  <c r="H8" i="11"/>
  <c r="O5" i="11"/>
  <c r="M3" i="11"/>
  <c r="L11" i="11"/>
  <c r="O8" i="11"/>
  <c r="E6" i="11"/>
  <c r="L3" i="11"/>
  <c r="K11" i="11"/>
  <c r="L10" i="11"/>
  <c r="M9" i="11"/>
  <c r="N8" i="11"/>
  <c r="O7" i="11"/>
  <c r="P6" i="11"/>
  <c r="Q5" i="11"/>
  <c r="R4" i="11"/>
  <c r="B4" i="11"/>
  <c r="C3" i="11"/>
  <c r="D2" i="11"/>
  <c r="N3" i="11"/>
  <c r="G2" i="11"/>
  <c r="N10" i="11"/>
  <c r="G9" i="11"/>
  <c r="Q7" i="11"/>
  <c r="F6" i="11"/>
  <c r="L4" i="11"/>
  <c r="E3" i="11"/>
  <c r="H11" i="11"/>
  <c r="E10" i="11"/>
  <c r="K8" i="11"/>
  <c r="D7" i="11"/>
  <c r="N5" i="11"/>
  <c r="C4" i="11"/>
  <c r="K15" i="14"/>
  <c r="E15" i="14"/>
  <c r="F7" i="14"/>
  <c r="E11" i="14"/>
  <c r="O8" i="14"/>
  <c r="G17" i="13"/>
  <c r="P15" i="13"/>
  <c r="K4" i="13"/>
  <c r="M8" i="13"/>
  <c r="O11" i="13"/>
  <c r="G3" i="13"/>
  <c r="P5" i="13"/>
  <c r="I3" i="13"/>
  <c r="E3" i="13"/>
  <c r="M3" i="13"/>
  <c r="K4" i="12"/>
  <c r="N2" i="12"/>
  <c r="B4" i="12"/>
  <c r="D3" i="12"/>
  <c r="R5" i="12"/>
  <c r="D2" i="12"/>
  <c r="D4" i="12"/>
  <c r="N11" i="11"/>
  <c r="R2" i="11"/>
  <c r="F3" i="11"/>
  <c r="F5" i="11"/>
  <c r="C6" i="11"/>
  <c r="L6" i="11"/>
  <c r="E5" i="12"/>
  <c r="O10" i="11"/>
  <c r="B7" i="11"/>
  <c r="J10" i="11"/>
  <c r="M10" i="11"/>
  <c r="G11" i="11"/>
  <c r="K7" i="11"/>
  <c r="O3" i="11"/>
  <c r="Q11" i="11"/>
  <c r="B6" i="11"/>
  <c r="P3" i="11"/>
  <c r="P9" i="11"/>
  <c r="C8" i="11"/>
  <c r="P2" i="11"/>
  <c r="G8" i="11"/>
  <c r="G2" i="12"/>
  <c r="Q8" i="11"/>
  <c r="D5" i="11"/>
  <c r="G5" i="11"/>
  <c r="J5" i="11"/>
  <c r="I9" i="11"/>
  <c r="M5" i="11"/>
  <c r="M4" i="11"/>
  <c r="P8" i="11"/>
  <c r="N2" i="11"/>
  <c r="Q6" i="11"/>
  <c r="R7" i="11"/>
  <c r="O2" i="11"/>
  <c r="D3" i="11"/>
  <c r="J8" i="11"/>
  <c r="N4" i="11"/>
  <c r="I7" i="11"/>
  <c r="D11" i="11"/>
  <c r="N9" i="11"/>
  <c r="F3" i="12"/>
  <c r="M7" i="11"/>
  <c r="H10" i="11"/>
  <c r="F10" i="11"/>
  <c r="H4" i="11"/>
  <c r="E2" i="11"/>
</calcChain>
</file>

<file path=xl/sharedStrings.xml><?xml version="1.0" encoding="utf-8"?>
<sst xmlns="http://schemas.openxmlformats.org/spreadsheetml/2006/main" count="248" uniqueCount="34">
  <si>
    <t>Issuer Name</t>
  </si>
  <si>
    <t>ISIN</t>
  </si>
  <si>
    <t>Bloomberg ID</t>
  </si>
  <si>
    <t>Ticker</t>
  </si>
  <si>
    <t>Cpn</t>
  </si>
  <si>
    <t>Maturity</t>
  </si>
  <si>
    <t>Curr</t>
  </si>
  <si>
    <t>Ask Price</t>
  </si>
  <si>
    <t>Bid Price</t>
  </si>
  <si>
    <t>Mid Price</t>
  </si>
  <si>
    <t>Yld to Mty (Ask)</t>
  </si>
  <si>
    <t>Yld to Mty (Bid)</t>
  </si>
  <si>
    <t>Yld to Mty (Mid)</t>
  </si>
  <si>
    <t>Russian Federal Bond - OFZ</t>
  </si>
  <si>
    <t>Modified Duration (Ask)</t>
  </si>
  <si>
    <t>Modified Duration (Bid)</t>
  </si>
  <si>
    <t>Modified Duration (Mid)</t>
  </si>
  <si>
    <t>Days to Settle</t>
  </si>
  <si>
    <t>Maturity (Years from Today)</t>
  </si>
  <si>
    <t>Brazil Notas do Tesouro Nacional Serie F</t>
  </si>
  <si>
    <t>Mexican Bonos</t>
  </si>
  <si>
    <t>Republic of South Africa Government Bond</t>
  </si>
  <si>
    <t>Turkey Government Bond</t>
  </si>
  <si>
    <t>Republic of Poland Government Bond</t>
  </si>
  <si>
    <t>Indonesia Treasury Bond</t>
  </si>
  <si>
    <t>Russia</t>
  </si>
  <si>
    <t>Turkey</t>
  </si>
  <si>
    <t>Brazil</t>
  </si>
  <si>
    <t>Mexico</t>
  </si>
  <si>
    <t>South Africa</t>
  </si>
  <si>
    <t>Poland</t>
  </si>
  <si>
    <t>Indonesia</t>
  </si>
  <si>
    <t>Country</t>
  </si>
  <si>
    <t>CB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</si>
</sst>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1" applyNumberFormat="1" applyFont="1" applyFill="1" applyBorder="1" applyAlignment="1" applyProtection="1"/>
  </cellXfs>
  <cellStyles count="4">
    <cellStyle name="blp_column_header" xfId="1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E16" sqref="E16"/>
    </sheetView>
  </sheetViews>
  <sheetFormatPr baseColWidth="10" defaultColWidth="8.83203125" defaultRowHeight="14" x14ac:dyDescent="0"/>
  <cols>
    <col min="1" max="18" width="9.1640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13</v>
      </c>
      <c r="B2" t="str">
        <f>_xll.BDP("QJ407200 Corp","ID_ISIN")</f>
        <v>RU000A0JVW30</v>
      </c>
      <c r="C2" t="str">
        <f>_xll.BDP("QJ407200 Corp","ID_BB")</f>
        <v>QJ4072006</v>
      </c>
      <c r="D2" t="str">
        <f>_xll.BDP("QJ407200 Corp","TICKER")</f>
        <v>RFLB</v>
      </c>
      <c r="E2">
        <f>_xll.BDP("QJ407200 Corp","CPN")</f>
        <v>7.5</v>
      </c>
      <c r="F2" t="str">
        <f>_xll.BDP("QJ407200 Corp","MATURITY")</f>
        <v>8/18/2021</v>
      </c>
      <c r="G2">
        <f>_xll.BDP("QJ407200 Corp","MTY_YEARS_TDY")</f>
        <v>3.3237508555783708</v>
      </c>
      <c r="H2" t="str">
        <f>_xll.BDP("QJ407200 Corp","CRNCY")</f>
        <v>RUB</v>
      </c>
      <c r="I2">
        <f>_xll.BDP("QJ407200 Corp","PX_ASK")</f>
        <v>102.1</v>
      </c>
      <c r="J2">
        <f>_xll.BDP("QJ407200 Corp","PX_BID")</f>
        <v>102.051</v>
      </c>
      <c r="K2">
        <f>_xll.BDP("QJ407200 Corp","PX_MID")</f>
        <v>102.07550000000001</v>
      </c>
      <c r="L2">
        <f>_xll.BDP("QJ407200 Corp","YLD_YTM_ASK")</f>
        <v>6.89</v>
      </c>
      <c r="M2">
        <f>_xll.BDP("QJ407200 Corp","YLD_YTM_BID")</f>
        <v>6.91</v>
      </c>
      <c r="N2">
        <f>_xll.BDP("QJ407200 Corp","YLD_YTM_MID")</f>
        <v>6.9</v>
      </c>
      <c r="O2">
        <f>_xll.BDP("QJ407200 Corp","DUR_ADJ_ASK")</f>
        <v>2.7779532029687495</v>
      </c>
      <c r="P2">
        <f>_xll.BDP("QJ407200 Corp","DUR_ADJ_BID")</f>
        <v>2.7774128890594185</v>
      </c>
      <c r="Q2">
        <f>_xll.BDP("QJ407200 Corp","DUR_ADJ_MID")</f>
        <v>2.7776830711220821</v>
      </c>
      <c r="R2">
        <f>_xll.BDP("QJ407200 Corp","DAYS_TO_SETTLE")</f>
        <v>1</v>
      </c>
    </row>
    <row r="3" spans="1:18">
      <c r="A3" t="s">
        <v>13</v>
      </c>
      <c r="B3" t="str">
        <f>_xll.BDP("EJ303610 Corp","ID_ISIN")</f>
        <v>RU000A0JSMA2</v>
      </c>
      <c r="C3" t="str">
        <f>_xll.BDP("EJ303610 Corp","ID_BB")</f>
        <v>EJ3036104</v>
      </c>
      <c r="D3" t="str">
        <f>_xll.BDP("EJ303610 Corp","TICKER")</f>
        <v>RFLB</v>
      </c>
      <c r="E3">
        <f>_xll.BDP("EJ303610 Corp","CPN")</f>
        <v>7.6</v>
      </c>
      <c r="F3" t="str">
        <f>_xll.BDP("EJ303610 Corp","MATURITY")</f>
        <v>7/20/2022</v>
      </c>
      <c r="G3">
        <f>_xll.BDP("EJ303610 Corp","MTY_YEARS_TDY")</f>
        <v>4.2436687200547567</v>
      </c>
      <c r="H3" t="str">
        <f>_xll.BDP("EJ303610 Corp","CRNCY")</f>
        <v>RUB</v>
      </c>
      <c r="I3">
        <f>_xll.BDP("EJ303610 Corp","PX_ASK")</f>
        <v>103.045</v>
      </c>
      <c r="J3">
        <f>_xll.BDP("EJ303610 Corp","PX_BID")</f>
        <v>102.86</v>
      </c>
      <c r="K3">
        <f>_xll.BDP("EJ303610 Corp","PX_MID")</f>
        <v>102.9525</v>
      </c>
      <c r="L3">
        <f>_xll.BDP("EJ303610 Corp","YLD_YTM_ASK")</f>
        <v>6.87</v>
      </c>
      <c r="M3">
        <f>_xll.BDP("EJ303610 Corp","YLD_YTM_BID")</f>
        <v>6.92</v>
      </c>
      <c r="N3">
        <f>_xll.BDP("EJ303610 Corp","YLD_YTM_MID")</f>
        <v>6.9</v>
      </c>
      <c r="O3">
        <f>_xll.BDP("EJ303610 Corp","DUR_ADJ_ASK")</f>
        <v>3.4149304065481596</v>
      </c>
      <c r="P3">
        <f>_xll.BDP("EJ303610 Corp","DUR_ADJ_BID")</f>
        <v>3.4126645319998912</v>
      </c>
      <c r="Q3">
        <f>_xll.BDP("EJ303610 Corp","DUR_ADJ_MID")</f>
        <v>3.4137979244315821</v>
      </c>
      <c r="R3">
        <f>_xll.BDP("EJ303610 Corp","DAYS_TO_SETTLE")</f>
        <v>1</v>
      </c>
    </row>
    <row r="4" spans="1:18">
      <c r="A4" t="s">
        <v>13</v>
      </c>
      <c r="B4" t="str">
        <f>_xll.BDP("AM360413 Corp","ID_ISIN")</f>
        <v>RU000A0JXB41</v>
      </c>
      <c r="C4" t="str">
        <f>_xll.BDP("AM360413 Corp","ID_BB")</f>
        <v>AM3604130</v>
      </c>
      <c r="D4" t="str">
        <f>_xll.BDP("AM360413 Corp","TICKER")</f>
        <v>RFLB</v>
      </c>
      <c r="E4">
        <f>_xll.BDP("AM360413 Corp","CPN")</f>
        <v>7.4</v>
      </c>
      <c r="F4" t="str">
        <f>_xll.BDP("AM360413 Corp","MATURITY")</f>
        <v>12/7/2022</v>
      </c>
      <c r="G4">
        <f>_xll.BDP("AM360413 Corp","MTY_YEARS_TDY")</f>
        <v>4.6269678302532515</v>
      </c>
      <c r="H4" t="str">
        <f>_xll.BDP("AM360413 Corp","CRNCY")</f>
        <v>RUB</v>
      </c>
      <c r="I4">
        <f>_xll.BDP("AM360413 Corp","PX_ASK")</f>
        <v>102.246</v>
      </c>
      <c r="J4">
        <f>_xll.BDP("AM360413 Corp","PX_BID")</f>
        <v>102.152</v>
      </c>
      <c r="K4">
        <f>_xll.BDP("AM360413 Corp","PX_MID")</f>
        <v>102.199</v>
      </c>
      <c r="L4">
        <f>_xll.BDP("AM360413 Corp","YLD_YTM_ASK")</f>
        <v>6.9399999999999995</v>
      </c>
      <c r="M4">
        <f>_xll.BDP("AM360413 Corp","YLD_YTM_BID")</f>
        <v>6.96</v>
      </c>
      <c r="N4">
        <f>_xll.BDP("AM360413 Corp","YLD_YTM_MID")</f>
        <v>6.95</v>
      </c>
      <c r="O4">
        <f>_xll.BDP("AM360413 Corp","DUR_ADJ_ASK")</f>
        <v>3.653984474441283</v>
      </c>
      <c r="P4">
        <f>_xll.BDP("AM360413 Corp","DUR_ADJ_BID")</f>
        <v>3.6527586370591356</v>
      </c>
      <c r="Q4">
        <f>_xll.BDP("AM360413 Corp","DUR_ADJ_MID")</f>
        <v>3.6533716882668519</v>
      </c>
      <c r="R4">
        <f>_xll.BDP("AM360413 Corp","DAYS_TO_SETTLE")</f>
        <v>1</v>
      </c>
    </row>
    <row r="5" spans="1:18">
      <c r="A5" t="s">
        <v>13</v>
      </c>
      <c r="B5" t="str">
        <f>_xll.BDP("EJ516888 Corp","ID_ISIN")</f>
        <v>RU000A0JTJL3</v>
      </c>
      <c r="C5" t="str">
        <f>_xll.BDP("EJ516888 Corp","ID_BB")</f>
        <v>EJ5168889</v>
      </c>
      <c r="D5" t="str">
        <f>_xll.BDP("EJ516888 Corp","TICKER")</f>
        <v>RFLB</v>
      </c>
      <c r="E5">
        <f>_xll.BDP("EJ516888 Corp","CPN")</f>
        <v>7</v>
      </c>
      <c r="F5" t="str">
        <f>_xll.BDP("EJ516888 Corp","MATURITY")</f>
        <v>1/25/2023</v>
      </c>
      <c r="G5">
        <f>_xll.BDP("EJ516888 Corp","MTY_YEARS_TDY")</f>
        <v>4.7611225188227237</v>
      </c>
      <c r="H5" t="str">
        <f>_xll.BDP("EJ516888 Corp","CRNCY")</f>
        <v>RUB</v>
      </c>
      <c r="I5">
        <f>_xll.BDP("EJ516888 Corp","PX_ASK")</f>
        <v>100.929</v>
      </c>
      <c r="J5">
        <f>_xll.BDP("EJ516888 Corp","PX_BID")</f>
        <v>100.758</v>
      </c>
      <c r="K5">
        <f>_xll.BDP("EJ516888 Corp","PX_MID")</f>
        <v>100.84350000000001</v>
      </c>
      <c r="L5">
        <f>_xll.BDP("EJ516888 Corp","YLD_YTM_ASK")</f>
        <v>6.88</v>
      </c>
      <c r="M5">
        <f>_xll.BDP("EJ516888 Corp","YLD_YTM_BID")</f>
        <v>6.92</v>
      </c>
      <c r="N5">
        <f>_xll.BDP("EJ516888 Corp","YLD_YTM_MID")</f>
        <v>6.9</v>
      </c>
      <c r="O5">
        <f>_xll.BDP("EJ516888 Corp","DUR_ADJ_ASK")</f>
        <v>3.80843169874086</v>
      </c>
      <c r="P5">
        <f>_xll.BDP("EJ516888 Corp","DUR_ADJ_BID")</f>
        <v>3.8061965390916583</v>
      </c>
      <c r="Q5">
        <f>_xll.BDP("EJ516888 Corp","DUR_ADJ_MID")</f>
        <v>3.8073145655915068</v>
      </c>
      <c r="R5">
        <f>_xll.BDP("EJ516888 Corp","DAYS_TO_SETTLE")</f>
        <v>1</v>
      </c>
    </row>
    <row r="6" spans="1:18">
      <c r="A6" t="s">
        <v>13</v>
      </c>
      <c r="B6" t="str">
        <f>_xll.BDP("EJ842274 Corp","ID_ISIN")</f>
        <v>RU000A0JU4L3</v>
      </c>
      <c r="C6" t="str">
        <f>_xll.BDP("EJ842274 Corp","ID_BB")</f>
        <v>EJ8422747</v>
      </c>
      <c r="D6" t="str">
        <f>_xll.BDP("EJ842274 Corp","TICKER")</f>
        <v>RFLB</v>
      </c>
      <c r="E6">
        <f>_xll.BDP("EJ842274 Corp","CPN")</f>
        <v>7</v>
      </c>
      <c r="F6" t="str">
        <f>_xll.BDP("EJ842274 Corp","MATURITY")</f>
        <v>8/16/2023</v>
      </c>
      <c r="G6">
        <f>_xll.BDP("EJ842274 Corp","MTY_YEARS_TDY")</f>
        <v>5.3169062286105406</v>
      </c>
      <c r="H6" t="str">
        <f>_xll.BDP("EJ842274 Corp","CRNCY")</f>
        <v>RUB</v>
      </c>
      <c r="I6">
        <f>_xll.BDP("EJ842274 Corp","PX_ASK")</f>
        <v>100.879</v>
      </c>
      <c r="J6">
        <f>_xll.BDP("EJ842274 Corp","PX_BID")</f>
        <v>100.661</v>
      </c>
      <c r="K6">
        <f>_xll.BDP("EJ842274 Corp","PX_MID")</f>
        <v>100.77000000000001</v>
      </c>
      <c r="L6">
        <f>_xll.BDP("EJ842274 Corp","YLD_YTM_ASK")</f>
        <v>6.91</v>
      </c>
      <c r="M6">
        <f>_xll.BDP("EJ842274 Corp","YLD_YTM_BID")</f>
        <v>6.96</v>
      </c>
      <c r="N6">
        <f>_xll.BDP("EJ842274 Corp","YLD_YTM_MID")</f>
        <v>6.9399999999999995</v>
      </c>
      <c r="O6">
        <f>_xll.BDP("EJ842274 Corp","DUR_ADJ_ASK")</f>
        <v>4.19248313814541</v>
      </c>
      <c r="P6">
        <f>_xll.BDP("EJ842274 Corp","DUR_ADJ_BID")</f>
        <v>4.1894596019357024</v>
      </c>
      <c r="Q6">
        <f>_xll.BDP("EJ842274 Corp","DUR_ADJ_MID")</f>
        <v>4.190972177913328</v>
      </c>
      <c r="R6">
        <f>_xll.BDP("EJ842274 Corp","DAYS_TO_SETTLE")</f>
        <v>1</v>
      </c>
    </row>
    <row r="7" spans="1:18">
      <c r="A7" t="s">
        <v>13</v>
      </c>
      <c r="B7" t="str">
        <f>_xll.BDP("LW554179 Corp","ID_ISIN")</f>
        <v>RU000A0JWM07</v>
      </c>
      <c r="C7" t="str">
        <f>_xll.BDP("LW554179 Corp","ID_BB")</f>
        <v>LW5541799</v>
      </c>
      <c r="D7" t="str">
        <f>_xll.BDP("LW554179 Corp","TICKER")</f>
        <v>RFLB</v>
      </c>
      <c r="E7">
        <f>_xll.BDP("LW554179 Corp","CPN")</f>
        <v>7.75</v>
      </c>
      <c r="F7" t="str">
        <f>_xll.BDP("LW554179 Corp","MATURITY")</f>
        <v>9/16/2026</v>
      </c>
      <c r="G7">
        <f>_xll.BDP("LW554179 Corp","MTY_YEARS_TDY")</f>
        <v>8.4024640657084184</v>
      </c>
      <c r="H7" t="str">
        <f>_xll.BDP("LW554179 Corp","CRNCY")</f>
        <v>RUB</v>
      </c>
      <c r="I7">
        <f>_xll.BDP("LW554179 Corp","PX_ASK")</f>
        <v>104.059</v>
      </c>
      <c r="J7">
        <f>_xll.BDP("LW554179 Corp","PX_BID")</f>
        <v>103.806</v>
      </c>
      <c r="K7">
        <f>_xll.BDP("LW554179 Corp","PX_MID")</f>
        <v>103.9325</v>
      </c>
      <c r="L7">
        <f>_xll.BDP("LW554179 Corp","YLD_YTM_ASK")</f>
        <v>7.22</v>
      </c>
      <c r="M7">
        <f>_xll.BDP("LW554179 Corp","YLD_YTM_BID")</f>
        <v>7.27</v>
      </c>
      <c r="N7">
        <f>_xll.BDP("LW554179 Corp","YLD_YTM_MID")</f>
        <v>7.25</v>
      </c>
      <c r="O7">
        <f>_xll.BDP("LW554179 Corp","DUR_ADJ_ASK")</f>
        <v>5.9142042453021553</v>
      </c>
      <c r="P7">
        <f>_xll.BDP("LW554179 Corp","DUR_ADJ_BID")</f>
        <v>5.9092495682159143</v>
      </c>
      <c r="Q7">
        <f>_xll.BDP("LW554179 Corp","DUR_ADJ_MID")</f>
        <v>5.911728650846344</v>
      </c>
      <c r="R7">
        <f>_xll.BDP("LW554179 Corp","DAYS_TO_SETTLE")</f>
        <v>1</v>
      </c>
    </row>
    <row r="8" spans="1:18">
      <c r="A8" t="s">
        <v>13</v>
      </c>
      <c r="B8" t="str">
        <f>_xll.BDP("EJ037061 Corp","ID_ISIN")</f>
        <v>RU000A0JS3W6</v>
      </c>
      <c r="C8" t="str">
        <f>_xll.BDP("EJ037061 Corp","ID_BB")</f>
        <v>EJ0370613</v>
      </c>
      <c r="D8" t="str">
        <f>_xll.BDP("EJ037061 Corp","TICKER")</f>
        <v>RFLB</v>
      </c>
      <c r="E8">
        <f>_xll.BDP("EJ037061 Corp","CPN")</f>
        <v>8.15</v>
      </c>
      <c r="F8" t="str">
        <f>_xll.BDP("EJ037061 Corp","MATURITY")</f>
        <v>2/3/2027</v>
      </c>
      <c r="G8">
        <f>_xll.BDP("EJ037061 Corp","MTY_YEARS_TDY")</f>
        <v>8.7857631759069132</v>
      </c>
      <c r="H8" t="str">
        <f>_xll.BDP("EJ037061 Corp","CRNCY")</f>
        <v>RUB</v>
      </c>
      <c r="I8">
        <f>_xll.BDP("EJ037061 Corp","PX_ASK")</f>
        <v>106.85</v>
      </c>
      <c r="J8">
        <f>_xll.BDP("EJ037061 Corp","PX_BID")</f>
        <v>106.755</v>
      </c>
      <c r="K8">
        <f>_xll.BDP("EJ037061 Corp","PX_MID")</f>
        <v>106.80249999999999</v>
      </c>
      <c r="L8">
        <f>_xll.BDP("EJ037061 Corp","YLD_YTM_ASK")</f>
        <v>7.21</v>
      </c>
      <c r="M8">
        <f>_xll.BDP("EJ037061 Corp","YLD_YTM_BID")</f>
        <v>7.23</v>
      </c>
      <c r="N8">
        <f>_xll.BDP("EJ037061 Corp","YLD_YTM_MID")</f>
        <v>7.22</v>
      </c>
      <c r="O8">
        <f>_xll.BDP("EJ037061 Corp","DUR_ADJ_ASK")</f>
        <v>6.0039920436531853</v>
      </c>
      <c r="P8">
        <f>_xll.BDP("EJ037061 Corp","DUR_ADJ_BID")</f>
        <v>6.0020552755727383</v>
      </c>
      <c r="Q8">
        <f>_xll.BDP("EJ037061 Corp","DUR_ADJ_MID")</f>
        <v>6.0030239111219519</v>
      </c>
      <c r="R8">
        <f>_xll.BDP("EJ037061 Corp","DAYS_TO_SETTLE")</f>
        <v>1</v>
      </c>
    </row>
    <row r="9" spans="1:18">
      <c r="A9" t="s">
        <v>13</v>
      </c>
      <c r="B9" t="str">
        <f>_xll.BDP("EJ525789 Corp","ID_ISIN")</f>
        <v>RU000A0JTK38</v>
      </c>
      <c r="C9" t="str">
        <f>_xll.BDP("EJ525789 Corp","ID_BB")</f>
        <v>EJ5257898</v>
      </c>
      <c r="D9" t="str">
        <f>_xll.BDP("EJ525789 Corp","TICKER")</f>
        <v>RFLB</v>
      </c>
      <c r="E9">
        <f>_xll.BDP("EJ525789 Corp","CPN")</f>
        <v>7.05</v>
      </c>
      <c r="F9" t="str">
        <f>_xll.BDP("EJ525789 Corp","MATURITY")</f>
        <v>1/19/2028</v>
      </c>
      <c r="G9">
        <f>_xll.BDP("EJ525789 Corp","MTY_YEARS_TDY")</f>
        <v>9.7440109514031477</v>
      </c>
      <c r="H9" t="str">
        <f>_xll.BDP("EJ525789 Corp","CRNCY")</f>
        <v>RUB</v>
      </c>
      <c r="I9">
        <f>_xll.BDP("EJ525789 Corp","PX_ASK")</f>
        <v>99.299000000000007</v>
      </c>
      <c r="J9">
        <f>_xll.BDP("EJ525789 Corp","PX_BID")</f>
        <v>99.25</v>
      </c>
      <c r="K9">
        <f>_xll.BDP("EJ525789 Corp","PX_MID")</f>
        <v>99.274500000000003</v>
      </c>
      <c r="L9">
        <f>_xll.BDP("EJ525789 Corp","YLD_YTM_ASK")</f>
        <v>7.28</v>
      </c>
      <c r="M9">
        <f>_xll.BDP("EJ525789 Corp","YLD_YTM_BID")</f>
        <v>7.28</v>
      </c>
      <c r="N9">
        <f>_xll.BDP("EJ525789 Corp","YLD_YTM_MID")</f>
        <v>7.28</v>
      </c>
      <c r="O9">
        <f>_xll.BDP("EJ525789 Corp","DUR_ADJ_ASK")</f>
        <v>6.6071505095499754</v>
      </c>
      <c r="P9">
        <f>_xll.BDP("EJ525789 Corp","DUR_ADJ_BID")</f>
        <v>6.6059890813700335</v>
      </c>
      <c r="Q9">
        <f>_xll.BDP("EJ525789 Corp","DUR_ADJ_MID")</f>
        <v>6.6065698816004996</v>
      </c>
      <c r="R9">
        <f>_xll.BDP("EJ525789 Corp","DAYS_TO_SETTLE")</f>
        <v>1</v>
      </c>
    </row>
    <row r="10" spans="1:18">
      <c r="A10" t="s">
        <v>13</v>
      </c>
      <c r="B10" t="str">
        <f>_xll.BDP("QJ407522 Corp","ID_ISIN")</f>
        <v>RU000A0JVW48</v>
      </c>
      <c r="C10" t="str">
        <f>_xll.BDP("QJ407522 Corp","ID_BB")</f>
        <v>QJ4075223</v>
      </c>
      <c r="D10" t="str">
        <f>_xll.BDP("QJ407522 Corp","TICKER")</f>
        <v>RFLB</v>
      </c>
      <c r="E10">
        <f>_xll.BDP("QJ407522 Corp","CPN")</f>
        <v>8.5</v>
      </c>
      <c r="F10" t="str">
        <f>_xll.BDP("QJ407522 Corp","MATURITY")</f>
        <v>9/17/2031</v>
      </c>
      <c r="G10">
        <f>_xll.BDP("QJ407522 Corp","MTY_YEARS_TDY")</f>
        <v>13.404517453798768</v>
      </c>
      <c r="H10" t="str">
        <f>_xll.BDP("QJ407522 Corp","CRNCY")</f>
        <v>RUB</v>
      </c>
      <c r="I10">
        <f>_xll.BDP("QJ407522 Corp","PX_ASK")</f>
        <v>110.798</v>
      </c>
      <c r="J10">
        <f>_xll.BDP("QJ407522 Corp","PX_BID")</f>
        <v>110.7</v>
      </c>
      <c r="K10">
        <f>_xll.BDP("QJ407522 Corp","PX_MID")</f>
        <v>110.749</v>
      </c>
      <c r="L10">
        <f>_xll.BDP("QJ407522 Corp","YLD_YTM_ASK")</f>
        <v>7.36</v>
      </c>
      <c r="M10">
        <f>_xll.BDP("QJ407522 Corp","YLD_YTM_BID")</f>
        <v>7.37</v>
      </c>
      <c r="N10">
        <f>_xll.BDP("QJ407522 Corp","YLD_YTM_MID")</f>
        <v>7.36</v>
      </c>
      <c r="O10">
        <f>_xll.BDP("QJ407522 Corp","DUR_ADJ_ASK")</f>
        <v>7.9039831908348139</v>
      </c>
      <c r="P10">
        <f>_xll.BDP("QJ407522 Corp","DUR_ADJ_BID")</f>
        <v>7.9010063642256974</v>
      </c>
      <c r="Q10">
        <f>_xll.BDP("QJ407522 Corp","DUR_ADJ_MID")</f>
        <v>7.9024951808585699</v>
      </c>
      <c r="R10">
        <f>_xll.BDP("QJ407522 Corp","DAYS_TO_SETTLE")</f>
        <v>1</v>
      </c>
    </row>
    <row r="11" spans="1:18">
      <c r="A11" t="s">
        <v>13</v>
      </c>
      <c r="B11" t="str">
        <f>_xll.BDP("AM854915 Corp","ID_ISIN")</f>
        <v>RU000A0JXFM1</v>
      </c>
      <c r="C11" t="str">
        <f>_xll.BDP("AM854915 Corp","ID_BB")</f>
        <v>AM8549157</v>
      </c>
      <c r="D11" t="str">
        <f>_xll.BDP("AM854915 Corp","TICKER")</f>
        <v>RFLB</v>
      </c>
      <c r="E11">
        <f>_xll.BDP("AM854915 Corp","CPN")</f>
        <v>7.7</v>
      </c>
      <c r="F11" t="str">
        <f>_xll.BDP("AM854915 Corp","MATURITY")</f>
        <v>3/23/2033</v>
      </c>
      <c r="G11">
        <f>_xll.BDP("AM854915 Corp","MTY_YEARS_TDY")</f>
        <v>14.91854893908282</v>
      </c>
      <c r="H11" t="str">
        <f>_xll.BDP("AM854915 Corp","CRNCY")</f>
        <v>RUB</v>
      </c>
      <c r="I11">
        <f>_xll.BDP("AM854915 Corp","PX_ASK")</f>
        <v>102.997</v>
      </c>
      <c r="J11">
        <f>_xll.BDP("AM854915 Corp","PX_BID")</f>
        <v>102.89100000000001</v>
      </c>
      <c r="K11">
        <f>_xll.BDP("AM854915 Corp","PX_MID")</f>
        <v>102.944</v>
      </c>
      <c r="L11">
        <f>_xll.BDP("AM854915 Corp","YLD_YTM_ASK")</f>
        <v>7.5</v>
      </c>
      <c r="M11">
        <f>_xll.BDP("AM854915 Corp","YLD_YTM_BID")</f>
        <v>7.51</v>
      </c>
      <c r="N11">
        <f>_xll.BDP("AM854915 Corp","YLD_YTM_MID")</f>
        <v>7.51</v>
      </c>
      <c r="O11">
        <f>_xll.BDP("AM854915 Corp","DUR_ADJ_ASK")</f>
        <v>8.5448423396889837</v>
      </c>
      <c r="P11">
        <f>_xll.BDP("AM854915 Corp","DUR_ADJ_BID")</f>
        <v>8.5409804488046976</v>
      </c>
      <c r="Q11">
        <f>_xll.BDP("AM854915 Corp","DUR_ADJ_MID")</f>
        <v>8.5429120088514718</v>
      </c>
      <c r="R11">
        <f>_xll.BDP("AM854915 Corp","DAYS_TO_SETTLE")</f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F3" sqref="F3"/>
    </sheetView>
  </sheetViews>
  <sheetFormatPr baseColWidth="10" defaultColWidth="8.83203125" defaultRowHeight="14" x14ac:dyDescent="0"/>
  <cols>
    <col min="1" max="18" width="9.1640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19</v>
      </c>
      <c r="B2" t="e">
        <f ca="1">_xll.BDP("EJ501365 Corp","ID_ISIN")</f>
        <v>#NAME?</v>
      </c>
      <c r="C2" t="e">
        <f ca="1">_xll.BDP("EJ501365 Corp","ID_BB")</f>
        <v>#NAME?</v>
      </c>
      <c r="D2" t="e">
        <f ca="1">_xll.BDP("EJ501365 Corp","TICKER")</f>
        <v>#NAME?</v>
      </c>
      <c r="E2" t="e">
        <f ca="1">_xll.BDP("EJ501365 Corp","CPN")</f>
        <v>#NAME?</v>
      </c>
      <c r="F2" t="e">
        <f ca="1">_xll.BDP("EJ501365 Corp","MATURITY")</f>
        <v>#NAME?</v>
      </c>
      <c r="G2" t="e">
        <f ca="1">_xll.BDP("EJ501365 Corp","MTY_YEARS_TDY")</f>
        <v>#NAME?</v>
      </c>
      <c r="H2" t="e">
        <f ca="1">_xll.BDP("EJ501365 Corp","CRNCY")</f>
        <v>#NAME?</v>
      </c>
      <c r="I2" t="e">
        <f ca="1">_xll.BDP("EJ501365 Corp","PX_ASK")</f>
        <v>#NAME?</v>
      </c>
      <c r="J2" t="e">
        <f ca="1">_xll.BDP("EJ501365 Corp","PX_BID")</f>
        <v>#NAME?</v>
      </c>
      <c r="K2" t="e">
        <f ca="1">_xll.BDP("EJ501365 Corp","PX_MID")</f>
        <v>#NAME?</v>
      </c>
      <c r="L2" t="e">
        <f ca="1">_xll.BDP("EJ501365 Corp","YLD_YTM_ASK")</f>
        <v>#NAME?</v>
      </c>
      <c r="M2" t="e">
        <f ca="1">_xll.BDP("EJ501365 Corp","YLD_YTM_BID")</f>
        <v>#NAME?</v>
      </c>
      <c r="N2" t="e">
        <f ca="1">_xll.BDP("EJ501365 Corp","YLD_YTM_MID")</f>
        <v>#NAME?</v>
      </c>
      <c r="O2" t="e">
        <f ca="1">_xll.BDP("EJ501365 Corp","DUR_ADJ_ASK")</f>
        <v>#NAME?</v>
      </c>
      <c r="P2" t="e">
        <f ca="1">_xll.BDP("EJ501365 Corp","DUR_ADJ_BID")</f>
        <v>#NAME?</v>
      </c>
      <c r="Q2" t="e">
        <f ca="1">_xll.BDP("EJ501365 Corp","DUR_ADJ_MID")</f>
        <v>#NAME?</v>
      </c>
      <c r="R2" t="e">
        <f ca="1">_xll.BDP("EJ501365 Corp","DAYS_TO_SETTLE")</f>
        <v>#NAME?</v>
      </c>
    </row>
    <row r="3" spans="1:18">
      <c r="A3" t="s">
        <v>19</v>
      </c>
      <c r="B3" t="e">
        <f ca="1">_xll.BDP("EI138329 Corp","ID_ISIN")</f>
        <v>#NAME?</v>
      </c>
      <c r="C3" t="e">
        <f ca="1">_xll.BDP("EI138329 Corp","ID_BB")</f>
        <v>#NAME?</v>
      </c>
      <c r="D3" t="e">
        <f ca="1">_xll.BDP("EI138329 Corp","TICKER")</f>
        <v>#NAME?</v>
      </c>
      <c r="E3" t="e">
        <f ca="1">_xll.BDP("EI138329 Corp","CPN")</f>
        <v>#NAME?</v>
      </c>
      <c r="F3" t="e">
        <f ca="1">_xll.BDP("EI138329 Corp","MATURITY")</f>
        <v>#NAME?</v>
      </c>
      <c r="G3" t="e">
        <f ca="1">_xll.BDP("EI138329 Corp","MTY_YEARS_TDY")</f>
        <v>#NAME?</v>
      </c>
      <c r="H3" t="e">
        <f ca="1">_xll.BDP("EI138329 Corp","CRNCY")</f>
        <v>#NAME?</v>
      </c>
      <c r="I3" t="e">
        <f ca="1">_xll.BDP("EI138329 Corp","PX_ASK")</f>
        <v>#NAME?</v>
      </c>
      <c r="J3" t="e">
        <f ca="1">_xll.BDP("EI138329 Corp","PX_BID")</f>
        <v>#NAME?</v>
      </c>
      <c r="K3" t="e">
        <f ca="1">_xll.BDP("EI138329 Corp","PX_MID")</f>
        <v>#NAME?</v>
      </c>
      <c r="L3" t="e">
        <f ca="1">_xll.BDP("EI138329 Corp","YLD_YTM_ASK")</f>
        <v>#NAME?</v>
      </c>
      <c r="M3" t="e">
        <f ca="1">_xll.BDP("EI138329 Corp","YLD_YTM_BID")</f>
        <v>#NAME?</v>
      </c>
      <c r="N3" t="e">
        <f ca="1">_xll.BDP("EI138329 Corp","YLD_YTM_MID")</f>
        <v>#NAME?</v>
      </c>
      <c r="O3" t="e">
        <f ca="1">_xll.BDP("EI138329 Corp","DUR_ADJ_ASK")</f>
        <v>#NAME?</v>
      </c>
      <c r="P3" t="e">
        <f ca="1">_xll.BDP("EI138329 Corp","DUR_ADJ_BID")</f>
        <v>#NAME?</v>
      </c>
      <c r="Q3" t="e">
        <f ca="1">_xll.BDP("EI138329 Corp","DUR_ADJ_MID")</f>
        <v>#NAME?</v>
      </c>
      <c r="R3" t="e">
        <f ca="1">_xll.BDP("EI138329 Corp","DAYS_TO_SETTLE")</f>
        <v>#NAME?</v>
      </c>
    </row>
    <row r="4" spans="1:18">
      <c r="A4" t="s">
        <v>19</v>
      </c>
      <c r="B4" t="e">
        <f ca="1">_xll.BDP("EJ060294 Corp","ID_ISIN")</f>
        <v>#NAME?</v>
      </c>
      <c r="C4" t="e">
        <f ca="1">_xll.BDP("EJ060294 Corp","ID_BB")</f>
        <v>#NAME?</v>
      </c>
      <c r="D4" t="e">
        <f ca="1">_xll.BDP("EJ060294 Corp","TICKER")</f>
        <v>#NAME?</v>
      </c>
      <c r="E4" t="e">
        <f ca="1">_xll.BDP("EJ060294 Corp","CPN")</f>
        <v>#NAME?</v>
      </c>
      <c r="F4" t="e">
        <f ca="1">_xll.BDP("EJ060294 Corp","MATURITY")</f>
        <v>#NAME?</v>
      </c>
      <c r="G4" t="e">
        <f ca="1">_xll.BDP("EJ060294 Corp","MTY_YEARS_TDY")</f>
        <v>#NAME?</v>
      </c>
      <c r="H4" t="e">
        <f ca="1">_xll.BDP("EJ060294 Corp","CRNCY")</f>
        <v>#NAME?</v>
      </c>
      <c r="I4" t="e">
        <f ca="1">_xll.BDP("EJ060294 Corp","PX_ASK")</f>
        <v>#NAME?</v>
      </c>
      <c r="J4" t="e">
        <f ca="1">_xll.BDP("EJ060294 Corp","PX_BID")</f>
        <v>#NAME?</v>
      </c>
      <c r="K4" t="e">
        <f ca="1">_xll.BDP("EJ060294 Corp","PX_MID")</f>
        <v>#NAME?</v>
      </c>
      <c r="L4" t="e">
        <f ca="1">_xll.BDP("EJ060294 Corp","YLD_YTM_ASK")</f>
        <v>#NAME?</v>
      </c>
      <c r="M4" t="e">
        <f ca="1">_xll.BDP("EJ060294 Corp","YLD_YTM_BID")</f>
        <v>#NAME?</v>
      </c>
      <c r="N4" t="e">
        <f ca="1">_xll.BDP("EJ060294 Corp","YLD_YTM_MID")</f>
        <v>#NAME?</v>
      </c>
      <c r="O4" t="e">
        <f ca="1">_xll.BDP("EJ060294 Corp","DUR_ADJ_ASK")</f>
        <v>#NAME?</v>
      </c>
      <c r="P4" t="e">
        <f ca="1">_xll.BDP("EJ060294 Corp","DUR_ADJ_BID")</f>
        <v>#NAME?</v>
      </c>
      <c r="Q4" t="e">
        <f ca="1">_xll.BDP("EJ060294 Corp","DUR_ADJ_MID")</f>
        <v>#NAME?</v>
      </c>
      <c r="R4" t="e">
        <f ca="1">_xll.BDP("EJ060294 Corp","DAYS_TO_SETTLE")</f>
        <v>#NAME?</v>
      </c>
    </row>
    <row r="5" spans="1:18">
      <c r="A5" t="s">
        <v>19</v>
      </c>
      <c r="B5" t="e">
        <f ca="1">_xll.BDP("EK016928 Corp","ID_ISIN")</f>
        <v>#NAME?</v>
      </c>
      <c r="C5" t="e">
        <f ca="1">_xll.BDP("EK016928 Corp","ID_BB")</f>
        <v>#NAME?</v>
      </c>
      <c r="D5" t="e">
        <f ca="1">_xll.BDP("EK016928 Corp","TICKER")</f>
        <v>#NAME?</v>
      </c>
      <c r="E5" t="e">
        <f ca="1">_xll.BDP("EK016928 Corp","CPN")</f>
        <v>#NAME?</v>
      </c>
      <c r="F5" t="e">
        <f ca="1">_xll.BDP("EK016928 Corp","MATURITY")</f>
        <v>#NAME?</v>
      </c>
      <c r="G5" t="e">
        <f ca="1">_xll.BDP("EK016928 Corp","MTY_YEARS_TDY")</f>
        <v>#NAME?</v>
      </c>
      <c r="H5" t="e">
        <f ca="1">_xll.BDP("EK016928 Corp","CRNCY")</f>
        <v>#NAME?</v>
      </c>
      <c r="I5" t="e">
        <f ca="1">_xll.BDP("EK016928 Corp","PX_ASK")</f>
        <v>#NAME?</v>
      </c>
      <c r="J5" t="e">
        <f ca="1">_xll.BDP("EK016928 Corp","PX_BID")</f>
        <v>#NAME?</v>
      </c>
      <c r="K5" t="e">
        <f ca="1">_xll.BDP("EK016928 Corp","PX_MID")</f>
        <v>#NAME?</v>
      </c>
      <c r="L5" t="e">
        <f ca="1">_xll.BDP("EK016928 Corp","YLD_YTM_ASK")</f>
        <v>#NAME?</v>
      </c>
      <c r="M5" t="e">
        <f ca="1">_xll.BDP("EK016928 Corp","YLD_YTM_BID")</f>
        <v>#NAME?</v>
      </c>
      <c r="N5" t="e">
        <f ca="1">_xll.BDP("EK016928 Corp","YLD_YTM_MID")</f>
        <v>#NAME?</v>
      </c>
      <c r="O5" t="e">
        <f ca="1">_xll.BDP("EK016928 Corp","DUR_ADJ_ASK")</f>
        <v>#NAME?</v>
      </c>
      <c r="P5" t="e">
        <f ca="1">_xll.BDP("EK016928 Corp","DUR_ADJ_BID")</f>
        <v>#NAME?</v>
      </c>
      <c r="Q5" t="e">
        <f ca="1">_xll.BDP("EK016928 Corp","DUR_ADJ_MID")</f>
        <v>#NAME?</v>
      </c>
      <c r="R5" t="e">
        <f ca="1">_xll.BDP("EK016928 Corp","DAYS_TO_SETTLE")</f>
        <v>#NAME?</v>
      </c>
    </row>
    <row r="6" spans="1:18">
      <c r="A6" t="s">
        <v>19</v>
      </c>
      <c r="B6" t="e">
        <f ca="1">_xll.BDP("JV534152 Corp","ID_ISIN")</f>
        <v>#NAME?</v>
      </c>
      <c r="C6" t="e">
        <f ca="1">_xll.BDP("JV534152 Corp","ID_BB")</f>
        <v>#NAME?</v>
      </c>
      <c r="D6" t="e">
        <f ca="1">_xll.BDP("JV534152 Corp","TICKER")</f>
        <v>#NAME?</v>
      </c>
      <c r="E6" t="e">
        <f ca="1">_xll.BDP("JV534152 Corp","CPN")</f>
        <v>#NAME?</v>
      </c>
      <c r="F6" t="e">
        <f ca="1">_xll.BDP("JV534152 Corp","MATURITY")</f>
        <v>#NAME?</v>
      </c>
      <c r="G6" t="e">
        <f ca="1">_xll.BDP("JV534152 Corp","MTY_YEARS_TDY")</f>
        <v>#NAME?</v>
      </c>
      <c r="H6" t="e">
        <f ca="1">_xll.BDP("JV534152 Corp","CRNCY")</f>
        <v>#NAME?</v>
      </c>
      <c r="I6" t="e">
        <f ca="1">_xll.BDP("JV534152 Corp","PX_ASK")</f>
        <v>#NAME?</v>
      </c>
      <c r="J6" t="e">
        <f ca="1">_xll.BDP("JV534152 Corp","PX_BID")</f>
        <v>#NAME?</v>
      </c>
      <c r="K6" t="e">
        <f ca="1">_xll.BDP("JV534152 Corp","PX_MID")</f>
        <v>#NAME?</v>
      </c>
      <c r="L6" t="e">
        <f ca="1">_xll.BDP("JV534152 Corp","YLD_YTM_ASK")</f>
        <v>#NAME?</v>
      </c>
      <c r="M6" t="e">
        <f ca="1">_xll.BDP("JV534152 Corp","YLD_YTM_BID")</f>
        <v>#NAME?</v>
      </c>
      <c r="N6" t="e">
        <f ca="1">_xll.BDP("JV534152 Corp","YLD_YTM_MID")</f>
        <v>#NAME?</v>
      </c>
      <c r="O6" t="e">
        <f ca="1">_xll.BDP("JV534152 Corp","DUR_ADJ_ASK")</f>
        <v>#NAME?</v>
      </c>
      <c r="P6" t="e">
        <f ca="1">_xll.BDP("JV534152 Corp","DUR_ADJ_BID")</f>
        <v>#NAME?</v>
      </c>
      <c r="Q6" t="e">
        <f ca="1">_xll.BDP("JV534152 Corp","DUR_ADJ_MID")</f>
        <v>#NAME?</v>
      </c>
      <c r="R6" t="e">
        <f ca="1">_xll.BDP("JV534152 Corp","DAYS_TO_SETTLE")</f>
        <v>#NAME?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G18" sqref="G18"/>
    </sheetView>
  </sheetViews>
  <sheetFormatPr baseColWidth="10" defaultColWidth="8.83203125" defaultRowHeight="14" x14ac:dyDescent="0"/>
  <cols>
    <col min="1" max="18" width="9.1640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20</v>
      </c>
      <c r="B2" t="str">
        <f>_xll.BDP("EJ806849 Corp","ID_ISIN")</f>
        <v>MX0MGO0000T4</v>
      </c>
      <c r="C2" t="str">
        <f>_xll.BDP("EJ806849 Corp","ID_BB")</f>
        <v>EJ8068490</v>
      </c>
      <c r="D2" t="str">
        <f>_xll.BDP("EJ806849 Corp","TICKER")</f>
        <v>MBONO</v>
      </c>
      <c r="E2">
        <f>_xll.BDP("EJ806849 Corp","CPN")</f>
        <v>4.75</v>
      </c>
      <c r="F2" t="str">
        <f>_xll.BDP("EJ806849 Corp","MATURITY")</f>
        <v>6/14/2018</v>
      </c>
      <c r="G2">
        <f>_xll.BDP("EJ806849 Corp","MTY_YEARS_TDY")</f>
        <v>0.14510609171800137</v>
      </c>
      <c r="H2" t="str">
        <f>_xll.BDP("EJ806849 Corp","CRNCY")</f>
        <v>MXN</v>
      </c>
      <c r="I2">
        <f>_xll.BDP("EJ806849 Corp","PX_ASK")</f>
        <v>99.584999999999994</v>
      </c>
      <c r="J2">
        <f>_xll.BDP("EJ806849 Corp","PX_BID")</f>
        <v>99.58</v>
      </c>
      <c r="K2">
        <f>_xll.BDP("EJ806849 Corp","PX_MID")</f>
        <v>99.582499999999996</v>
      </c>
      <c r="L2">
        <f>_xll.BDP("EJ806849 Corp","YLD_YTM_ASK")</f>
        <v>7.7442254365899936</v>
      </c>
      <c r="M2">
        <f>_xll.BDP("EJ806849 Corp","YLD_YTM_BID")</f>
        <v>7.781149302327095</v>
      </c>
      <c r="N2">
        <f>_xll.BDP("EJ806849 Corp","YLD_YTM_MID")</f>
        <v>7.7626863126805974</v>
      </c>
      <c r="O2">
        <f>_xll.BDP("EJ806849 Corp","DUR_ADJ_ASK")</f>
        <v>0.13365607179014205</v>
      </c>
      <c r="P2">
        <f>_xll.BDP("EJ806849 Corp","DUR_ADJ_BID")</f>
        <v>0.13363206644713971</v>
      </c>
      <c r="Q2">
        <f>_xll.BDP("EJ806849 Corp","DUR_ADJ_MID")</f>
        <v>0.13364406872860984</v>
      </c>
      <c r="R2">
        <f>_xll.BDP("EJ806849 Corp","DAYS_TO_SETTLE")</f>
        <v>2</v>
      </c>
    </row>
    <row r="3" spans="1:18">
      <c r="A3" t="s">
        <v>20</v>
      </c>
      <c r="B3" t="str">
        <f>_xll.BDP("EH717511 Corp","ID_ISIN")</f>
        <v>MX0MGO0000G1</v>
      </c>
      <c r="C3" t="str">
        <f>_xll.BDP("EH717511 Corp","ID_BB")</f>
        <v>EH7175118</v>
      </c>
      <c r="D3" t="str">
        <f>_xll.BDP("EH717511 Corp","TICKER")</f>
        <v>MBONO</v>
      </c>
      <c r="E3">
        <f>_xll.BDP("EH717511 Corp","CPN")</f>
        <v>8.5</v>
      </c>
      <c r="F3" t="str">
        <f>_xll.BDP("EH717511 Corp","MATURITY")</f>
        <v>12/13/2018</v>
      </c>
      <c r="G3">
        <f>_xll.BDP("EH717511 Corp","MTY_YEARS_TDY")</f>
        <v>0.64339493497604383</v>
      </c>
      <c r="H3" t="str">
        <f>_xll.BDP("EH717511 Corp","CRNCY")</f>
        <v>MXN</v>
      </c>
      <c r="I3">
        <f>_xll.BDP("EH717511 Corp","PX_ASK")</f>
        <v>100.626</v>
      </c>
      <c r="J3">
        <f>_xll.BDP("EH717511 Corp","PX_BID")</f>
        <v>100.577</v>
      </c>
      <c r="K3">
        <f>_xll.BDP("EH717511 Corp","PX_MID")</f>
        <v>100.6015</v>
      </c>
      <c r="L3">
        <f>_xll.BDP("EH717511 Corp","YLD_YTM_ASK")</f>
        <v>7.4611514421574094</v>
      </c>
      <c r="M3">
        <f>_xll.BDP("EH717511 Corp","YLD_YTM_BID")</f>
        <v>7.5397692576669035</v>
      </c>
      <c r="N3">
        <f>_xll.BDP("EH717511 Corp","YLD_YTM_MID")</f>
        <v>7.5004518240306854</v>
      </c>
      <c r="O3">
        <f>_xll.BDP("EH717511 Corp","DUR_ADJ_ASK")</f>
        <v>0.60104375957479717</v>
      </c>
      <c r="P3">
        <f>_xll.BDP("EH717511 Corp","DUR_ADJ_BID")</f>
        <v>0.60080630799199142</v>
      </c>
      <c r="Q3">
        <f>_xll.BDP("EH717511 Corp","DUR_ADJ_MID")</f>
        <v>0.60092503677370401</v>
      </c>
      <c r="R3">
        <f>_xll.BDP("EH717511 Corp","DAYS_TO_SETTLE")</f>
        <v>2</v>
      </c>
    </row>
    <row r="4" spans="1:18">
      <c r="A4" t="s">
        <v>20</v>
      </c>
      <c r="B4" t="str">
        <f>_xll.BDP("EI736133 Corp","ID_ISIN")</f>
        <v>MX0MGO0000V0</v>
      </c>
      <c r="C4" t="str">
        <f>_xll.BDP("EI736133 Corp","ID_BB")</f>
        <v>EI7361336</v>
      </c>
      <c r="D4" t="str">
        <f>_xll.BDP("EI736133 Corp","TICKER")</f>
        <v>MBONO</v>
      </c>
      <c r="E4">
        <f>_xll.BDP("EI736133 Corp","CPN")</f>
        <v>5</v>
      </c>
      <c r="F4" t="str">
        <f>_xll.BDP("EI736133 Corp","MATURITY")</f>
        <v>12/11/2019</v>
      </c>
      <c r="G4">
        <f>_xll.BDP("EI736133 Corp","MTY_YEARS_TDY")</f>
        <v>1.6372347707049966</v>
      </c>
      <c r="H4" t="str">
        <f>_xll.BDP("EI736133 Corp","CRNCY")</f>
        <v>MXN</v>
      </c>
      <c r="I4">
        <f>_xll.BDP("EI736133 Corp","PX_ASK")</f>
        <v>96.495000000000005</v>
      </c>
      <c r="J4">
        <f>_xll.BDP("EI736133 Corp","PX_BID")</f>
        <v>96.442999999999998</v>
      </c>
      <c r="K4">
        <f>_xll.BDP("EI736133 Corp","PX_MID")</f>
        <v>96.468999999999994</v>
      </c>
      <c r="L4">
        <f>_xll.BDP("EI736133 Corp","YLD_YTM_ASK")</f>
        <v>7.2838269934625055</v>
      </c>
      <c r="M4">
        <f>_xll.BDP("EI736133 Corp","YLD_YTM_BID")</f>
        <v>7.3185959933120346</v>
      </c>
      <c r="N4">
        <f>_xll.BDP("EI736133 Corp","YLD_YTM_MID")</f>
        <v>7.3012083803522225</v>
      </c>
      <c r="O4">
        <f>_xll.BDP("EI736133 Corp","DUR_ADJ_ASK")</f>
        <v>1.5215562272632392</v>
      </c>
      <c r="P4">
        <f>_xll.BDP("EI736133 Corp","DUR_ADJ_BID")</f>
        <v>1.5212712697723412</v>
      </c>
      <c r="Q4">
        <f>_xll.BDP("EI736133 Corp","DUR_ADJ_MID")</f>
        <v>1.5214137627022446</v>
      </c>
      <c r="R4">
        <f>_xll.BDP("EI736133 Corp","DAYS_TO_SETTLE")</f>
        <v>2</v>
      </c>
    </row>
    <row r="5" spans="1:18">
      <c r="A5" t="s">
        <v>20</v>
      </c>
      <c r="B5" t="str">
        <f>_xll.BDP("EI158808 Corp","ID_ISIN")</f>
        <v>MX0MGO0000L1</v>
      </c>
      <c r="C5" t="str">
        <f>_xll.BDP("EI158808 Corp","ID_BB")</f>
        <v>EI1588082</v>
      </c>
      <c r="D5" t="str">
        <f>_xll.BDP("EI158808 Corp","TICKER")</f>
        <v>MBONO</v>
      </c>
      <c r="E5">
        <f>_xll.BDP("EI158808 Corp","CPN")</f>
        <v>8</v>
      </c>
      <c r="F5" t="str">
        <f>_xll.BDP("EI158808 Corp","MATURITY")</f>
        <v>6/11/2020</v>
      </c>
      <c r="G5">
        <f>_xll.BDP("EI158808 Corp","MTY_YEARS_TDY")</f>
        <v>2.1382614647501712</v>
      </c>
      <c r="H5" t="str">
        <f>_xll.BDP("EI158808 Corp","CRNCY")</f>
        <v>MXN</v>
      </c>
      <c r="I5">
        <f>_xll.BDP("EI158808 Corp","PX_ASK")</f>
        <v>101.47</v>
      </c>
      <c r="J5">
        <f>_xll.BDP("EI158808 Corp","PX_BID")</f>
        <v>101.41200000000001</v>
      </c>
      <c r="K5">
        <f>_xll.BDP("EI158808 Corp","PX_MID")</f>
        <v>101.441</v>
      </c>
      <c r="L5">
        <f>_xll.BDP("EI158808 Corp","YLD_YTM_ASK")</f>
        <v>7.2454098059468883</v>
      </c>
      <c r="M5">
        <f>_xll.BDP("EI158808 Corp","YLD_YTM_BID")</f>
        <v>7.2745952889142673</v>
      </c>
      <c r="N5">
        <f>_xll.BDP("EI158808 Corp","YLD_YTM_MID")</f>
        <v>7.2599998696436048</v>
      </c>
      <c r="O5">
        <f>_xll.BDP("EI158808 Corp","DUR_ADJ_ASK")</f>
        <v>1.9041718320884802</v>
      </c>
      <c r="P5">
        <f>_xll.BDP("EI158808 Corp","DUR_ADJ_BID")</f>
        <v>1.9038323247012408</v>
      </c>
      <c r="Q5">
        <f>_xll.BDP("EI158808 Corp","DUR_ADJ_MID")</f>
        <v>1.904002099490002</v>
      </c>
      <c r="R5">
        <f>_xll.BDP("EI158808 Corp","DAYS_TO_SETTLE")</f>
        <v>2</v>
      </c>
    </row>
    <row r="6" spans="1:18">
      <c r="A6" t="s">
        <v>20</v>
      </c>
      <c r="B6" t="str">
        <f>_xll.BDP("EI561607 Corp","ID_ISIN")</f>
        <v>MX0MGO0000N7</v>
      </c>
      <c r="C6" t="str">
        <f>_xll.BDP("EI561607 Corp","ID_BB")</f>
        <v>EI5616079</v>
      </c>
      <c r="D6" t="str">
        <f>_xll.BDP("EI561607 Corp","TICKER")</f>
        <v>MBONO</v>
      </c>
      <c r="E6">
        <f>_xll.BDP("EI561607 Corp","CPN")</f>
        <v>6.5</v>
      </c>
      <c r="F6" t="str">
        <f>_xll.BDP("EI561607 Corp","MATURITY")</f>
        <v>6/10/2021</v>
      </c>
      <c r="G6">
        <f>_xll.BDP("EI561607 Corp","MTY_YEARS_TDY")</f>
        <v>3.1348391512662559</v>
      </c>
      <c r="H6" t="str">
        <f>_xll.BDP("EI561607 Corp","CRNCY")</f>
        <v>MXN</v>
      </c>
      <c r="I6">
        <f>_xll.BDP("EI561607 Corp","PX_ASK")</f>
        <v>97.816000000000003</v>
      </c>
      <c r="J6">
        <f>_xll.BDP("EI561607 Corp","PX_BID")</f>
        <v>97.733000000000004</v>
      </c>
      <c r="K6">
        <f>_xll.BDP("EI561607 Corp","PX_MID")</f>
        <v>97.774500000000003</v>
      </c>
      <c r="L6">
        <f>_xll.BDP("EI561607 Corp","YLD_YTM_ASK")</f>
        <v>7.2793064931001679</v>
      </c>
      <c r="M6">
        <f>_xll.BDP("EI561607 Corp","YLD_YTM_BID")</f>
        <v>7.3094866794041575</v>
      </c>
      <c r="N6">
        <f>_xll.BDP("EI561607 Corp","YLD_YTM_MID")</f>
        <v>7.2943926658542768</v>
      </c>
      <c r="O6">
        <f>_xll.BDP("EI561607 Corp","DUR_ADJ_ASK")</f>
        <v>2.7461044421805911</v>
      </c>
      <c r="P6">
        <f>_xll.BDP("EI561607 Corp","DUR_ADJ_BID")</f>
        <v>2.7455264458305559</v>
      </c>
      <c r="Q6">
        <f>_xll.BDP("EI561607 Corp","DUR_ADJ_MID")</f>
        <v>2.7458155064529066</v>
      </c>
      <c r="R6">
        <f>_xll.BDP("EI561607 Corp","DAYS_TO_SETTLE")</f>
        <v>2</v>
      </c>
    </row>
    <row r="7" spans="1:18">
      <c r="A7" t="s">
        <v>20</v>
      </c>
      <c r="B7" t="str">
        <f>_xll.BDP("EJ023429 Corp","ID_ISIN")</f>
        <v>MX0MGO0000Q0</v>
      </c>
      <c r="C7" t="str">
        <f>_xll.BDP("EJ023429 Corp","ID_BB")</f>
        <v>EJ0234298</v>
      </c>
      <c r="D7" t="str">
        <f>_xll.BDP("EJ023429 Corp","TICKER")</f>
        <v>MBONO</v>
      </c>
      <c r="E7">
        <f>_xll.BDP("EJ023429 Corp","CPN")</f>
        <v>6.5</v>
      </c>
      <c r="F7" t="str">
        <f>_xll.BDP("EJ023429 Corp","MATURITY")</f>
        <v>6/9/2022</v>
      </c>
      <c r="G7">
        <f>_xll.BDP("EJ023429 Corp","MTY_YEARS_TDY")</f>
        <v>4.131416837782341</v>
      </c>
      <c r="H7" t="str">
        <f>_xll.BDP("EJ023429 Corp","CRNCY")</f>
        <v>MXN</v>
      </c>
      <c r="I7">
        <f>_xll.BDP("EJ023429 Corp","PX_ASK")</f>
        <v>97.141999999999996</v>
      </c>
      <c r="J7">
        <f>_xll.BDP("EJ023429 Corp","PX_BID")</f>
        <v>97.04</v>
      </c>
      <c r="K7">
        <f>_xll.BDP("EJ023429 Corp","PX_MID")</f>
        <v>97.091000000000008</v>
      </c>
      <c r="L7">
        <f>_xll.BDP("EJ023429 Corp","YLD_YTM_ASK")</f>
        <v>7.3019234911520101</v>
      </c>
      <c r="M7">
        <f>_xll.BDP("EJ023429 Corp","YLD_YTM_BID")</f>
        <v>7.3311753004225721</v>
      </c>
      <c r="N7">
        <f>_xll.BDP("EJ023429 Corp","YLD_YTM_MID")</f>
        <v>7.3165447537481976</v>
      </c>
      <c r="O7">
        <f>_xll.BDP("EJ023429 Corp","DUR_ADJ_ASK")</f>
        <v>3.5058188250606519</v>
      </c>
      <c r="P7">
        <f>_xll.BDP("EJ023429 Corp","DUR_ADJ_BID")</f>
        <v>3.5049629878743542</v>
      </c>
      <c r="Q7">
        <f>_xll.BDP("EJ023429 Corp","DUR_ADJ_MID")</f>
        <v>3.5053910334991532</v>
      </c>
      <c r="R7">
        <f>_xll.BDP("EJ023429 Corp","DAYS_TO_SETTLE")</f>
        <v>2</v>
      </c>
    </row>
    <row r="8" spans="1:18">
      <c r="A8" t="s">
        <v>20</v>
      </c>
      <c r="B8" t="str">
        <f>_xll.BDP("ED202883 Corp","ID_ISIN")</f>
        <v>MX0MGO000003</v>
      </c>
      <c r="C8" t="str">
        <f>_xll.BDP("ED202883 Corp","ID_BB")</f>
        <v>ED2028832</v>
      </c>
      <c r="D8" t="str">
        <f>_xll.BDP("ED202883 Corp","TICKER")</f>
        <v>MBONO</v>
      </c>
      <c r="E8">
        <f>_xll.BDP("ED202883 Corp","CPN")</f>
        <v>8</v>
      </c>
      <c r="F8" t="str">
        <f>_xll.BDP("ED202883 Corp","MATURITY")</f>
        <v>12/7/2023</v>
      </c>
      <c r="G8">
        <f>_xll.BDP("ED202883 Corp","MTY_YEARS_TDY")</f>
        <v>5.6262833675564679</v>
      </c>
      <c r="H8" t="str">
        <f>_xll.BDP("ED202883 Corp","CRNCY")</f>
        <v>MXN</v>
      </c>
      <c r="I8">
        <f>_xll.BDP("ED202883 Corp","PX_ASK")</f>
        <v>103.17100000000001</v>
      </c>
      <c r="J8">
        <f>_xll.BDP("ED202883 Corp","PX_BID")</f>
        <v>103.004</v>
      </c>
      <c r="K8">
        <f>_xll.BDP("ED202883 Corp","PX_MID")</f>
        <v>103.08750000000001</v>
      </c>
      <c r="L8">
        <f>_xll.BDP("ED202883 Corp","YLD_YTM_ASK")</f>
        <v>7.3065636599335217</v>
      </c>
      <c r="M8">
        <f>_xll.BDP("ED202883 Corp","YLD_YTM_BID")</f>
        <v>7.3422418904182596</v>
      </c>
      <c r="N8">
        <f>_xll.BDP("ED202883 Corp","YLD_YTM_MID")</f>
        <v>7.3243938908097004</v>
      </c>
      <c r="O8">
        <f>_xll.BDP("ED202883 Corp","DUR_ADJ_ASK")</f>
        <v>4.4158325369320188</v>
      </c>
      <c r="P8">
        <f>_xll.BDP("ED202883 Corp","DUR_ADJ_BID")</f>
        <v>4.4139917526326862</v>
      </c>
      <c r="Q8">
        <f>_xll.BDP("ED202883 Corp","DUR_ADJ_MID")</f>
        <v>4.4149126088941992</v>
      </c>
      <c r="R8">
        <f>_xll.BDP("ED202883 Corp","DAYS_TO_SETTLE")</f>
        <v>2</v>
      </c>
    </row>
    <row r="9" spans="1:18">
      <c r="A9" t="s">
        <v>20</v>
      </c>
      <c r="B9" t="str">
        <f>_xll.BDP("ED779110 Corp","ID_ISIN")</f>
        <v>MX0MGO000078</v>
      </c>
      <c r="C9" t="str">
        <f>_xll.BDP("ED779110 Corp","ID_BB")</f>
        <v>ED7791103</v>
      </c>
      <c r="D9" t="str">
        <f>_xll.BDP("ED779110 Corp","TICKER")</f>
        <v>MBONO</v>
      </c>
      <c r="E9">
        <f>_xll.BDP("ED779110 Corp","CPN")</f>
        <v>10</v>
      </c>
      <c r="F9" t="str">
        <f>_xll.BDP("ED779110 Corp","MATURITY")</f>
        <v>12/5/2024</v>
      </c>
      <c r="G9">
        <f>_xll.BDP("ED779110 Corp","MTY_YEARS_TDY")</f>
        <v>6.622861054072553</v>
      </c>
      <c r="H9" t="str">
        <f>_xll.BDP("ED779110 Corp","CRNCY")</f>
        <v>MXN</v>
      </c>
      <c r="I9">
        <f>_xll.BDP("ED779110 Corp","PX_ASK")</f>
        <v>114.152</v>
      </c>
      <c r="J9">
        <f>_xll.BDP("ED779110 Corp","PX_BID")</f>
        <v>113.955</v>
      </c>
      <c r="K9">
        <f>_xll.BDP("ED779110 Corp","PX_MID")</f>
        <v>114.0535</v>
      </c>
      <c r="L9">
        <f>_xll.BDP("ED779110 Corp","YLD_YTM_ASK")</f>
        <v>7.2919818475178468</v>
      </c>
      <c r="M9">
        <f>_xll.BDP("ED779110 Corp","YLD_YTM_BID")</f>
        <v>7.3266301281184365</v>
      </c>
      <c r="N9">
        <f>_xll.BDP("ED779110 Corp","YLD_YTM_MID")</f>
        <v>7.3092965202813396</v>
      </c>
      <c r="O9">
        <f>_xll.BDP("ED779110 Corp","DUR_ADJ_ASK")</f>
        <v>4.8310894722483368</v>
      </c>
      <c r="P9">
        <f>_xll.BDP("ED779110 Corp","DUR_ADJ_BID")</f>
        <v>4.828614098927261</v>
      </c>
      <c r="Q9">
        <f>_xll.BDP("ED779110 Corp","DUR_ADJ_MID")</f>
        <v>4.8298524685547877</v>
      </c>
      <c r="R9">
        <f>_xll.BDP("ED779110 Corp","DAYS_TO_SETTLE")</f>
        <v>2</v>
      </c>
    </row>
    <row r="10" spans="1:18">
      <c r="A10" t="s">
        <v>20</v>
      </c>
      <c r="B10" t="str">
        <f>_xll.BDP("QJ164933 Corp","ID_ISIN")</f>
        <v>MX0MGO0000Y4</v>
      </c>
      <c r="C10" t="str">
        <f>_xll.BDP("QJ164933 Corp","ID_BB")</f>
        <v>QJ1649335</v>
      </c>
      <c r="D10" t="str">
        <f>_xll.BDP("QJ164933 Corp","TICKER")</f>
        <v>MBONO</v>
      </c>
      <c r="E10">
        <f>_xll.BDP("QJ164933 Corp","CPN")</f>
        <v>5.75</v>
      </c>
      <c r="F10" t="str">
        <f>_xll.BDP("QJ164933 Corp","MATURITY")</f>
        <v>3/5/2026</v>
      </c>
      <c r="G10">
        <f>_xll.BDP("QJ164933 Corp","MTY_YEARS_TDY")</f>
        <v>7.868583162217659</v>
      </c>
      <c r="H10" t="str">
        <f>_xll.BDP("QJ164933 Corp","CRNCY")</f>
        <v>MXN</v>
      </c>
      <c r="I10">
        <f>_xll.BDP("QJ164933 Corp","PX_ASK")</f>
        <v>90.325000000000003</v>
      </c>
      <c r="J10">
        <f>_xll.BDP("QJ164933 Corp","PX_BID")</f>
        <v>90.150999999999996</v>
      </c>
      <c r="K10">
        <f>_xll.BDP("QJ164933 Corp","PX_MID")</f>
        <v>90.238</v>
      </c>
      <c r="L10">
        <f>_xll.BDP("QJ164933 Corp","YLD_YTM_ASK")</f>
        <v>7.3750010000000001</v>
      </c>
      <c r="M10">
        <f>_xll.BDP("QJ164933 Corp","YLD_YTM_BID")</f>
        <v>7.4061669999999999</v>
      </c>
      <c r="N10">
        <f>_xll.BDP("QJ164933 Corp","YLD_YTM_MID")</f>
        <v>7.3905750000000001</v>
      </c>
      <c r="O10">
        <f>_xll.BDP("QJ164933 Corp","DUR_ADJ_ASK")</f>
        <v>6.1438576491566268</v>
      </c>
      <c r="P10">
        <f>_xll.BDP("QJ164933 Corp","DUR_ADJ_BID")</f>
        <v>6.1411342982793498</v>
      </c>
      <c r="Q10">
        <f>_xll.BDP("QJ164933 Corp","DUR_ADJ_MID")</f>
        <v>6.1424968446344739</v>
      </c>
      <c r="R10">
        <f>_xll.BDP("QJ164933 Corp","DAYS_TO_SETTLE")</f>
        <v>2</v>
      </c>
    </row>
    <row r="11" spans="1:18">
      <c r="A11" t="s">
        <v>20</v>
      </c>
      <c r="B11" t="str">
        <f>_xll.BDP("EG111637 Corp","ID_ISIN")</f>
        <v>MX0MGO0000D8</v>
      </c>
      <c r="C11" t="str">
        <f>_xll.BDP("EG111637 Corp","ID_BB")</f>
        <v>EG1116375</v>
      </c>
      <c r="D11" t="str">
        <f>_xll.BDP("EG111637 Corp","TICKER")</f>
        <v>MBONO</v>
      </c>
      <c r="E11">
        <f>_xll.BDP("EG111637 Corp","CPN")</f>
        <v>7.5</v>
      </c>
      <c r="F11" t="str">
        <f>_xll.BDP("EG111637 Corp","MATURITY")</f>
        <v>6/3/2027</v>
      </c>
      <c r="G11">
        <f>_xll.BDP("EG111637 Corp","MTY_YEARS_TDY")</f>
        <v>9.1143052703627649</v>
      </c>
      <c r="H11" t="str">
        <f>_xll.BDP("EG111637 Corp","CRNCY")</f>
        <v>MXN</v>
      </c>
      <c r="I11">
        <f>_xll.BDP("EG111637 Corp","PX_ASK")</f>
        <v>100.15600000000001</v>
      </c>
      <c r="J11">
        <f>_xll.BDP("EG111637 Corp","PX_BID")</f>
        <v>99.99</v>
      </c>
      <c r="K11">
        <f>_xll.BDP("EG111637 Corp","PX_MID")</f>
        <v>100.07300000000001</v>
      </c>
      <c r="L11">
        <f>_xll.BDP("EG111637 Corp","YLD_YTM_ASK")</f>
        <v>7.4741826034083196</v>
      </c>
      <c r="M11">
        <f>_xll.BDP("EG111637 Corp","YLD_YTM_BID")</f>
        <v>7.499378837601089</v>
      </c>
      <c r="N11">
        <f>_xll.BDP("EG111637 Corp","YLD_YTM_MID")</f>
        <v>7.4867740632934057</v>
      </c>
      <c r="O11">
        <f>_xll.BDP("EG111637 Corp","DUR_ADJ_ASK")</f>
        <v>6.4090071686207422</v>
      </c>
      <c r="P11">
        <f>_xll.BDP("EG111637 Corp","DUR_ADJ_BID")</f>
        <v>6.405808021259916</v>
      </c>
      <c r="Q11">
        <f>_xll.BDP("EG111637 Corp","DUR_ADJ_MID")</f>
        <v>6.407408487205303</v>
      </c>
      <c r="R11">
        <f>_xll.BDP("EG111637 Corp","DAYS_TO_SETTLE")</f>
        <v>2</v>
      </c>
    </row>
    <row r="12" spans="1:18">
      <c r="A12" t="s">
        <v>20</v>
      </c>
      <c r="B12" t="str">
        <f>_xll.BDP("EH683451 Corp","ID_ISIN")</f>
        <v>MX0MGO0000H9</v>
      </c>
      <c r="C12" t="str">
        <f>_xll.BDP("EH683451 Corp","ID_BB")</f>
        <v>EH6834517</v>
      </c>
      <c r="D12" t="str">
        <f>_xll.BDP("EH683451 Corp","TICKER")</f>
        <v>MBONO</v>
      </c>
      <c r="E12">
        <f>_xll.BDP("EH683451 Corp","CPN")</f>
        <v>8.5</v>
      </c>
      <c r="F12" t="str">
        <f>_xll.BDP("EH683451 Corp","MATURITY")</f>
        <v>5/31/2029</v>
      </c>
      <c r="G12">
        <f>_xll.BDP("EH683451 Corp","MTY_YEARS_TDY")</f>
        <v>11.107460643394935</v>
      </c>
      <c r="H12" t="str">
        <f>_xll.BDP("EH683451 Corp","CRNCY")</f>
        <v>MXN</v>
      </c>
      <c r="I12">
        <f>_xll.BDP("EH683451 Corp","PX_ASK")</f>
        <v>107.452</v>
      </c>
      <c r="J12">
        <f>_xll.BDP("EH683451 Corp","PX_BID")</f>
        <v>107.179</v>
      </c>
      <c r="K12">
        <f>_xll.BDP("EH683451 Corp","PX_MID")</f>
        <v>107.3155</v>
      </c>
      <c r="L12">
        <f>_xll.BDP("EH683451 Corp","YLD_YTM_ASK")</f>
        <v>7.5057532383376993</v>
      </c>
      <c r="M12">
        <f>_xll.BDP("EH683451 Corp","YLD_YTM_BID")</f>
        <v>7.540450633845408</v>
      </c>
      <c r="N12">
        <f>_xll.BDP("EH683451 Corp","YLD_YTM_MID")</f>
        <v>7.5230872873811254</v>
      </c>
      <c r="O12">
        <f>_xll.BDP("EH683451 Corp","DUR_ADJ_ASK")</f>
        <v>7.127989139153434</v>
      </c>
      <c r="P12">
        <f>_xll.BDP("EH683451 Corp","DUR_ADJ_BID")</f>
        <v>7.1215385766775769</v>
      </c>
      <c r="Q12">
        <f>_xll.BDP("EH683451 Corp","DUR_ADJ_MID")</f>
        <v>7.1247666018209221</v>
      </c>
      <c r="R12">
        <f>_xll.BDP("EH683451 Corp","DAYS_TO_SETTLE")</f>
        <v>2</v>
      </c>
    </row>
    <row r="13" spans="1:18">
      <c r="A13" t="s">
        <v>20</v>
      </c>
      <c r="B13" t="str">
        <f>_xll.BDP("EI804735 Corp","ID_ISIN")</f>
        <v>MX0MGO0000P2</v>
      </c>
      <c r="C13" t="str">
        <f>_xll.BDP("EI804735 Corp","ID_BB")</f>
        <v>EI8047355</v>
      </c>
      <c r="D13" t="str">
        <f>_xll.BDP("EI804735 Corp","TICKER")</f>
        <v>MBONO</v>
      </c>
      <c r="E13">
        <f>_xll.BDP("EI804735 Corp","CPN")</f>
        <v>7.75</v>
      </c>
      <c r="F13" t="str">
        <f>_xll.BDP("EI804735 Corp","MATURITY")</f>
        <v>5/29/2031</v>
      </c>
      <c r="G13">
        <f>_xll.BDP("EI804735 Corp","MTY_YEARS_TDY")</f>
        <v>13.100616016427105</v>
      </c>
      <c r="H13" t="str">
        <f>_xll.BDP("EI804735 Corp","CRNCY")</f>
        <v>MXN</v>
      </c>
      <c r="I13">
        <f>_xll.BDP("EI804735 Corp","PX_ASK")</f>
        <v>101.413</v>
      </c>
      <c r="J13">
        <f>_xll.BDP("EI804735 Corp","PX_BID")</f>
        <v>101.148</v>
      </c>
      <c r="K13">
        <f>_xll.BDP("EI804735 Corp","PX_MID")</f>
        <v>101.28049999999999</v>
      </c>
      <c r="L13">
        <f>_xll.BDP("EI804735 Corp","YLD_YTM_ASK")</f>
        <v>7.5776165013290395</v>
      </c>
      <c r="M13">
        <f>_xll.BDP("EI804735 Corp","YLD_YTM_BID")</f>
        <v>7.6093558307439828</v>
      </c>
      <c r="N13">
        <f>_xll.BDP("EI804735 Corp","YLD_YTM_MID")</f>
        <v>7.5934720893821686</v>
      </c>
      <c r="O13">
        <f>_xll.BDP("EI804735 Corp","DUR_ADJ_ASK")</f>
        <v>8.022745356054072</v>
      </c>
      <c r="P13">
        <f>_xll.BDP("EI804735 Corp","DUR_ADJ_BID")</f>
        <v>8.014702744834544</v>
      </c>
      <c r="Q13">
        <f>_xll.BDP("EI804735 Corp","DUR_ADJ_MID")</f>
        <v>8.0187275728364593</v>
      </c>
      <c r="R13">
        <f>_xll.BDP("EI804735 Corp","DAYS_TO_SETTLE")</f>
        <v>2</v>
      </c>
    </row>
    <row r="14" spans="1:18">
      <c r="A14" t="s">
        <v>20</v>
      </c>
      <c r="B14" t="str">
        <f>_xll.BDP("EK169342 Corp","ID_ISIN")</f>
        <v>MX0MGO0000U2</v>
      </c>
      <c r="C14" t="str">
        <f>_xll.BDP("EK169342 Corp","ID_BB")</f>
        <v>EK1693424</v>
      </c>
      <c r="D14" t="str">
        <f>_xll.BDP("EK169342 Corp","TICKER")</f>
        <v>MBONO</v>
      </c>
      <c r="E14">
        <f>_xll.BDP("EK169342 Corp","CPN")</f>
        <v>7.75</v>
      </c>
      <c r="F14" t="str">
        <f>_xll.BDP("EK169342 Corp","MATURITY")</f>
        <v>11/23/2034</v>
      </c>
      <c r="G14">
        <f>_xll.BDP("EK169342 Corp","MTY_YEARS_TDY")</f>
        <v>16.588637919233403</v>
      </c>
      <c r="H14" t="str">
        <f>_xll.BDP("EK169342 Corp","CRNCY")</f>
        <v>MXN</v>
      </c>
      <c r="I14">
        <f>_xll.BDP("EK169342 Corp","PX_ASK")</f>
        <v>101.395</v>
      </c>
      <c r="J14">
        <f>_xll.BDP("EK169342 Corp","PX_BID")</f>
        <v>100.996</v>
      </c>
      <c r="K14">
        <f>_xll.BDP("EK169342 Corp","PX_MID")</f>
        <v>101.1955</v>
      </c>
      <c r="L14">
        <f>_xll.BDP("EK169342 Corp","YLD_YTM_ASK")</f>
        <v>7.6001080493209541</v>
      </c>
      <c r="M14">
        <f>_xll.BDP("EK169342 Corp","YLD_YTM_BID")</f>
        <v>7.6422201174088089</v>
      </c>
      <c r="N14">
        <f>_xll.BDP("EK169342 Corp","YLD_YTM_MID")</f>
        <v>7.6211344928399738</v>
      </c>
      <c r="O14">
        <f>_xll.BDP("EK169342 Corp","DUR_ADJ_ASK")</f>
        <v>9.1151999549774025</v>
      </c>
      <c r="P14">
        <f>_xll.BDP("EK169342 Corp","DUR_ADJ_BID")</f>
        <v>9.0989335971739465</v>
      </c>
      <c r="Q14">
        <f>_xll.BDP("EK169342 Corp","DUR_ADJ_MID")</f>
        <v>9.1070771714211407</v>
      </c>
      <c r="R14">
        <f>_xll.BDP("EK169342 Corp","DAYS_TO_SETTLE")</f>
        <v>2</v>
      </c>
    </row>
    <row r="15" spans="1:18">
      <c r="A15" t="s">
        <v>20</v>
      </c>
      <c r="B15" t="str">
        <f>_xll.BDP("EF791811 Corp","ID_ISIN")</f>
        <v>MX0MGO0000B2</v>
      </c>
      <c r="C15" t="str">
        <f>_xll.BDP("EF791811 Corp","ID_BB")</f>
        <v>EF7918115</v>
      </c>
      <c r="D15" t="str">
        <f>_xll.BDP("EF791811 Corp","TICKER")</f>
        <v>MBONO</v>
      </c>
      <c r="E15">
        <f>_xll.BDP("EF791811 Corp","CPN")</f>
        <v>10</v>
      </c>
      <c r="F15" t="str">
        <f>_xll.BDP("EF791811 Corp","MATURITY")</f>
        <v>11/20/2036</v>
      </c>
      <c r="G15">
        <f>_xll.BDP("EF791811 Corp","MTY_YEARS_TDY")</f>
        <v>18.581793292265573</v>
      </c>
      <c r="H15" t="str">
        <f>_xll.BDP("EF791811 Corp","CRNCY")</f>
        <v>MXN</v>
      </c>
      <c r="I15">
        <f>_xll.BDP("EF791811 Corp","PX_ASK")</f>
        <v>123.47</v>
      </c>
      <c r="J15">
        <f>_xll.BDP("EF791811 Corp","PX_BID")</f>
        <v>123.099</v>
      </c>
      <c r="K15">
        <f>_xll.BDP("EF791811 Corp","PX_MID")</f>
        <v>123.28450000000001</v>
      </c>
      <c r="L15">
        <f>_xll.BDP("EF791811 Corp","YLD_YTM_ASK")</f>
        <v>7.6295715944817379</v>
      </c>
      <c r="M15">
        <f>_xll.BDP("EF791811 Corp","YLD_YTM_BID")</f>
        <v>7.6615845996600838</v>
      </c>
      <c r="N15">
        <f>_xll.BDP("EF791811 Corp","YLD_YTM_MID")</f>
        <v>7.6455601544314025</v>
      </c>
      <c r="O15">
        <f>_xll.BDP("EF791811 Corp","DUR_ADJ_ASK")</f>
        <v>9.1358764842816012</v>
      </c>
      <c r="P15">
        <f>_xll.BDP("EF791811 Corp","DUR_ADJ_BID")</f>
        <v>9.1216223458694365</v>
      </c>
      <c r="Q15">
        <f>_xll.BDP("EF791811 Corp","DUR_ADJ_MID")</f>
        <v>9.1287559415648261</v>
      </c>
      <c r="R15">
        <f>_xll.BDP("EF791811 Corp","DAYS_TO_SETTLE")</f>
        <v>2</v>
      </c>
    </row>
    <row r="16" spans="1:18">
      <c r="A16" t="s">
        <v>20</v>
      </c>
      <c r="B16" t="str">
        <f>_xll.BDP("EH694444 Corp","ID_ISIN")</f>
        <v>MX0MGO0000J5</v>
      </c>
      <c r="C16" t="str">
        <f>_xll.BDP("EH694444 Corp","ID_BB")</f>
        <v>EH6944449</v>
      </c>
      <c r="D16" t="str">
        <f>_xll.BDP("EH694444 Corp","TICKER")</f>
        <v>MBONO</v>
      </c>
      <c r="E16">
        <f>_xll.BDP("EH694444 Corp","CPN")</f>
        <v>8.5</v>
      </c>
      <c r="F16" t="str">
        <f>_xll.BDP("EH694444 Corp","MATURITY")</f>
        <v>11/18/2038</v>
      </c>
      <c r="G16">
        <f>_xll.BDP("EH694444 Corp","MTY_YEARS_TDY")</f>
        <v>20.57494866529774</v>
      </c>
      <c r="H16" t="str">
        <f>_xll.BDP("EH694444 Corp","CRNCY")</f>
        <v>MXN</v>
      </c>
      <c r="I16">
        <f>_xll.BDP("EH694444 Corp","PX_ASK")</f>
        <v>108.81100000000001</v>
      </c>
      <c r="J16">
        <f>_xll.BDP("EH694444 Corp","PX_BID")</f>
        <v>108.471</v>
      </c>
      <c r="K16">
        <f>_xll.BDP("EH694444 Corp","PX_MID")</f>
        <v>108.64100000000001</v>
      </c>
      <c r="L16">
        <f>_xll.BDP("EH694444 Corp","YLD_YTM_ASK")</f>
        <v>7.6466842876589931</v>
      </c>
      <c r="M16">
        <f>_xll.BDP("EH694444 Corp","YLD_YTM_BID")</f>
        <v>7.6775748599313269</v>
      </c>
      <c r="N16">
        <f>_xll.BDP("EH694444 Corp","YLD_YTM_MID")</f>
        <v>7.6621113037122974</v>
      </c>
      <c r="O16">
        <f>_xll.BDP("EH694444 Corp","DUR_ADJ_ASK")</f>
        <v>9.8569571724686327</v>
      </c>
      <c r="P16">
        <f>_xll.BDP("EH694444 Corp","DUR_ADJ_BID")</f>
        <v>9.8403201477763211</v>
      </c>
      <c r="Q16">
        <f>_xll.BDP("EH694444 Corp","DUR_ADJ_MID")</f>
        <v>9.8486465235922704</v>
      </c>
      <c r="R16">
        <f>_xll.BDP("EH694444 Corp","DAYS_TO_SETTLE")</f>
        <v>2</v>
      </c>
    </row>
    <row r="17" spans="1:18">
      <c r="A17" t="s">
        <v>20</v>
      </c>
      <c r="B17" t="str">
        <f>_xll.BDP("EJ129120 Corp","ID_ISIN")</f>
        <v>MX0MGO0000R8</v>
      </c>
      <c r="C17" t="str">
        <f>_xll.BDP("EJ129120 Corp","ID_BB")</f>
        <v>EJ1291206</v>
      </c>
      <c r="D17" t="str">
        <f>_xll.BDP("EJ129120 Corp","TICKER")</f>
        <v>MBONO</v>
      </c>
      <c r="E17">
        <f>_xll.BDP("EJ129120 Corp","CPN")</f>
        <v>7.75</v>
      </c>
      <c r="F17" t="str">
        <f>_xll.BDP("EJ129120 Corp","MATURITY")</f>
        <v>11/13/2042</v>
      </c>
      <c r="G17">
        <f>_xll.BDP("EJ129120 Corp","MTY_YEARS_TDY")</f>
        <v>24.56125941136208</v>
      </c>
      <c r="H17" t="str">
        <f>_xll.BDP("EJ129120 Corp","CRNCY")</f>
        <v>MXN</v>
      </c>
      <c r="I17">
        <f>_xll.BDP("EJ129120 Corp","PX_ASK")</f>
        <v>100.983</v>
      </c>
      <c r="J17">
        <f>_xll.BDP("EJ129120 Corp","PX_BID")</f>
        <v>100.602</v>
      </c>
      <c r="K17">
        <f>_xll.BDP("EJ129120 Corp","PX_MID")</f>
        <v>100.7925</v>
      </c>
      <c r="L17">
        <f>_xll.BDP("EJ129120 Corp","YLD_YTM_ASK")</f>
        <v>7.6596748339535097</v>
      </c>
      <c r="M17">
        <f>_xll.BDP("EJ129120 Corp","YLD_YTM_BID")</f>
        <v>7.6939897686934922</v>
      </c>
      <c r="N17">
        <f>_xll.BDP("EJ129120 Corp","YLD_YTM_MID")</f>
        <v>7.6768067606823358</v>
      </c>
      <c r="O17">
        <f>_xll.BDP("EJ129120 Corp","DUR_ADJ_ASK")</f>
        <v>10.725908977625801</v>
      </c>
      <c r="P17">
        <f>_xll.BDP("EJ129120 Corp","DUR_ADJ_BID")</f>
        <v>10.70150297758215</v>
      </c>
      <c r="Q17">
        <f>_xll.BDP("EJ129120 Corp","DUR_ADJ_MID")</f>
        <v>10.71371914222437</v>
      </c>
      <c r="R17">
        <f>_xll.BDP("EJ129120 Corp","DAYS_TO_SETTLE")</f>
        <v>2</v>
      </c>
    </row>
    <row r="18" spans="1:18">
      <c r="A18" t="s">
        <v>20</v>
      </c>
      <c r="B18" t="str">
        <f>_xll.BDP("AM752374 Corp","ID_ISIN")</f>
        <v>MX0MGO000102</v>
      </c>
      <c r="C18" t="str">
        <f>_xll.BDP("AM752374 Corp","ID_BB")</f>
        <v>AM7523740</v>
      </c>
      <c r="D18" t="str">
        <f>_xll.BDP("AM752374 Corp","TICKER")</f>
        <v>MBONO</v>
      </c>
      <c r="E18">
        <f>_xll.BDP("AM752374 Corp","CPN")</f>
        <v>8</v>
      </c>
      <c r="F18" t="str">
        <f>_xll.BDP("AM752374 Corp","MATURITY")</f>
        <v>11/7/2047</v>
      </c>
      <c r="G18">
        <f>_xll.BDP("AM752374 Corp","MTY_YEARS_TDY")</f>
        <v>29.544147843942504</v>
      </c>
      <c r="H18" t="str">
        <f>_xll.BDP("AM752374 Corp","CRNCY")</f>
        <v>MXN</v>
      </c>
      <c r="I18">
        <f>_xll.BDP("AM752374 Corp","PX_ASK")</f>
        <v>103.627</v>
      </c>
      <c r="J18">
        <f>_xll.BDP("AM752374 Corp","PX_BID")</f>
        <v>103.367</v>
      </c>
      <c r="K18">
        <f>_xll.BDP("AM752374 Corp","PX_MID")</f>
        <v>103.497</v>
      </c>
      <c r="L18">
        <f>_xll.BDP("AM752374 Corp","YLD_YTM_ASK")</f>
        <v>7.6873730177205353</v>
      </c>
      <c r="M18">
        <f>_xll.BDP("AM752374 Corp","YLD_YTM_BID")</f>
        <v>7.7090770291043942</v>
      </c>
      <c r="N18">
        <f>_xll.BDP("AM752374 Corp","YLD_YTM_MID")</f>
        <v>7.698213729274161</v>
      </c>
      <c r="O18">
        <f>_xll.BDP("AM752374 Corp","DUR_ADJ_ASK")</f>
        <v>11.26527778873216</v>
      </c>
      <c r="P18">
        <f>_xll.BDP("AM752374 Corp","DUR_ADJ_BID")</f>
        <v>11.245917519974414</v>
      </c>
      <c r="Q18">
        <f>_xll.BDP("AM752374 Corp","DUR_ADJ_MID")</f>
        <v>11.255603865074615</v>
      </c>
      <c r="R18">
        <f>_xll.BDP("AM752374 Corp","DAYS_TO_SETTLE")</f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G19" sqref="G19"/>
    </sheetView>
  </sheetViews>
  <sheetFormatPr baseColWidth="10" defaultColWidth="8.83203125" defaultRowHeight="14" x14ac:dyDescent="0"/>
  <cols>
    <col min="1" max="18" width="9.1640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21</v>
      </c>
      <c r="B2" t="str">
        <f>_xll.BDP("ED430191 Corp","ID_ISIN")</f>
        <v>ZAG000021841</v>
      </c>
      <c r="C2" t="str">
        <f>_xll.BDP("ED430191 Corp","ID_BB")</f>
        <v>ED4301914</v>
      </c>
      <c r="D2" t="str">
        <f>_xll.BDP("ED430191 Corp","TICKER")</f>
        <v>SAGB</v>
      </c>
      <c r="E2">
        <f>_xll.BDP("ED430191 Corp","CPN")</f>
        <v>8</v>
      </c>
      <c r="F2" t="str">
        <f>_xll.BDP("ED430191 Corp","MATURITY")</f>
        <v>12/21/2018</v>
      </c>
      <c r="G2">
        <f>_xll.BDP("ED430191 Corp","MTY_YEARS_TDY")</f>
        <v>0.6652977412731006</v>
      </c>
      <c r="H2" t="str">
        <f>_xll.BDP("ED430191 Corp","CRNCY")</f>
        <v>ZAR</v>
      </c>
      <c r="I2">
        <f>_xll.BDP("ED430191 Corp","PX_ASK")</f>
        <v>100.79085000000001</v>
      </c>
      <c r="J2">
        <f>_xll.BDP("ED430191 Corp","PX_BID")</f>
        <v>100.73618999999999</v>
      </c>
      <c r="K2">
        <f>_xll.BDP("ED430191 Corp","PX_MID")</f>
        <v>100.76352</v>
      </c>
      <c r="L2">
        <f>_xll.BDP("ED430191 Corp","YLD_YTM_ASK")</f>
        <v>6.7329999999999997</v>
      </c>
      <c r="M2">
        <f>_xll.BDP("ED430191 Corp","YLD_YTM_BID")</f>
        <v>6.819</v>
      </c>
      <c r="N2">
        <f>_xll.BDP("ED430191 Corp","YLD_YTM_MID")</f>
        <v>6.7759900000000002</v>
      </c>
      <c r="O2">
        <f>_xll.BDP("ED430191 Corp","DUR_ADJ_ASK")</f>
        <v>0.61405587190909239</v>
      </c>
      <c r="P2">
        <f>_xll.BDP("ED430191 Corp","DUR_ADJ_BID")</f>
        <v>0.61379313075824826</v>
      </c>
      <c r="Q2">
        <f>_xll.BDP("ED430191 Corp","DUR_ADJ_MID")</f>
        <v>0.61392450538057963</v>
      </c>
      <c r="R2">
        <f>_xll.BDP("ED430191 Corp","DAYS_TO_SETTLE")</f>
        <v>3</v>
      </c>
    </row>
    <row r="3" spans="1:18">
      <c r="A3" t="s">
        <v>21</v>
      </c>
      <c r="B3" t="str">
        <f>_xll.BDP("ED957814 Corp","ID_ISIN")</f>
        <v>ZAG000024738</v>
      </c>
      <c r="C3" t="str">
        <f>_xll.BDP("ED957814 Corp","ID_BB")</f>
        <v>ED9578144</v>
      </c>
      <c r="D3" t="str">
        <f>_xll.BDP("ED957814 Corp","TICKER")</f>
        <v>SAGB</v>
      </c>
      <c r="E3">
        <f>_xll.BDP("ED957814 Corp","CPN")</f>
        <v>7.25</v>
      </c>
      <c r="F3" t="str">
        <f>_xll.BDP("ED957814 Corp","MATURITY")</f>
        <v>1/15/2020</v>
      </c>
      <c r="G3">
        <f>_xll.BDP("ED957814 Corp","MTY_YEARS_TDY")</f>
        <v>1.7330595482546201</v>
      </c>
      <c r="H3" t="str">
        <f>_xll.BDP("ED957814 Corp","CRNCY")</f>
        <v>ZAR</v>
      </c>
      <c r="I3">
        <f>_xll.BDP("ED957814 Corp","PX_ASK")</f>
        <v>100.5668</v>
      </c>
      <c r="J3">
        <f>_xll.BDP("ED957814 Corp","PX_BID")</f>
        <v>100.51224999999999</v>
      </c>
      <c r="K3">
        <f>_xll.BDP("ED957814 Corp","PX_MID")</f>
        <v>100.539525</v>
      </c>
      <c r="L3">
        <f>_xll.BDP("ED957814 Corp","YLD_YTM_ASK")</f>
        <v>6.8959999999999999</v>
      </c>
      <c r="M3">
        <f>_xll.BDP("ED957814 Corp","YLD_YTM_BID")</f>
        <v>6.93</v>
      </c>
      <c r="N3">
        <f>_xll.BDP("ED957814 Corp","YLD_YTM_MID")</f>
        <v>6.9130000000000003</v>
      </c>
      <c r="O3">
        <f>_xll.BDP("ED957814 Corp","DUR_ADJ_ASK")</f>
        <v>1.5648930434439472</v>
      </c>
      <c r="P3">
        <f>_xll.BDP("ED957814 Corp","DUR_ADJ_BID")</f>
        <v>1.5646011045264903</v>
      </c>
      <c r="Q3">
        <f>_xll.BDP("ED957814 Corp","DUR_ADJ_MID")</f>
        <v>1.5647470890726729</v>
      </c>
      <c r="R3">
        <f>_xll.BDP("ED957814 Corp","DAYS_TO_SETTLE")</f>
        <v>3</v>
      </c>
    </row>
    <row r="4" spans="1:18">
      <c r="A4" t="s">
        <v>21</v>
      </c>
      <c r="B4" t="str">
        <f>_xll.BDP("EF656651 Corp","ID_ISIN")</f>
        <v>ZAG000030396</v>
      </c>
      <c r="C4" t="str">
        <f>_xll.BDP("EF656651 Corp","ID_BB")</f>
        <v>EF6566519</v>
      </c>
      <c r="D4" t="str">
        <f>_xll.BDP("EF656651 Corp","TICKER")</f>
        <v>SAGB</v>
      </c>
      <c r="E4">
        <f>_xll.BDP("EF656651 Corp","CPN")</f>
        <v>6.75</v>
      </c>
      <c r="F4" t="str">
        <f>_xll.BDP("EF656651 Corp","MATURITY")</f>
        <v>3/31/2021</v>
      </c>
      <c r="G4">
        <f>_xll.BDP("EF656651 Corp","MTY_YEARS_TDY")</f>
        <v>2.9404517453798769</v>
      </c>
      <c r="H4" t="str">
        <f>_xll.BDP("EF656651 Corp","CRNCY")</f>
        <v>ZAR</v>
      </c>
      <c r="I4">
        <f>_xll.BDP("EF656651 Corp","PX_ASK")</f>
        <v>98.99503</v>
      </c>
      <c r="J4">
        <f>_xll.BDP("EF656651 Corp","PX_BID")</f>
        <v>98.912300000000002</v>
      </c>
      <c r="K4">
        <f>_xll.BDP("EF656651 Corp","PX_MID")</f>
        <v>98.953665000000001</v>
      </c>
      <c r="L4">
        <f>_xll.BDP("EF656651 Corp","YLD_YTM_ASK")</f>
        <v>7.133</v>
      </c>
      <c r="M4">
        <f>_xll.BDP("EF656651 Corp","YLD_YTM_BID")</f>
        <v>7.165</v>
      </c>
      <c r="N4">
        <f>_xll.BDP("EF656651 Corp","YLD_YTM_MID")</f>
        <v>7.149</v>
      </c>
      <c r="O4">
        <f>_xll.BDP("EF656651 Corp","DUR_ADJ_ASK")</f>
        <v>2.6003468894865853</v>
      </c>
      <c r="P4">
        <f>_xll.BDP("EF656651 Corp","DUR_ADJ_BID")</f>
        <v>2.5998309290843356</v>
      </c>
      <c r="Q4">
        <f>_xll.BDP("EF656651 Corp","DUR_ADJ_MID")</f>
        <v>2.6000889607666022</v>
      </c>
      <c r="R4">
        <f>_xll.BDP("EF656651 Corp","DAYS_TO_SETTLE")</f>
        <v>3</v>
      </c>
    </row>
    <row r="5" spans="1:18">
      <c r="A5" t="s">
        <v>21</v>
      </c>
      <c r="B5" t="str">
        <f>_xll.BDP("EJ235944 Corp","ID_ISIN")</f>
        <v>ZAG000096165</v>
      </c>
      <c r="C5" t="str">
        <f>_xll.BDP("EJ235944 Corp","ID_BB")</f>
        <v>EJ2359440</v>
      </c>
      <c r="D5" t="str">
        <f>_xll.BDP("EJ235944 Corp","TICKER")</f>
        <v>SAGB</v>
      </c>
      <c r="E5">
        <f>_xll.BDP("EJ235944 Corp","CPN")</f>
        <v>7.75</v>
      </c>
      <c r="F5" t="str">
        <f>_xll.BDP("EJ235944 Corp","MATURITY")</f>
        <v>2/28/2023</v>
      </c>
      <c r="G5">
        <f>_xll.BDP("EJ235944 Corp","MTY_YEARS_TDY")</f>
        <v>4.8542094455852158</v>
      </c>
      <c r="H5" t="str">
        <f>_xll.BDP("EJ235944 Corp","CRNCY")</f>
        <v>ZAR</v>
      </c>
      <c r="I5">
        <f>_xll.BDP("EJ235944 Corp","PX_ASK")</f>
        <v>101.01533999999999</v>
      </c>
      <c r="J5">
        <f>_xll.BDP("EJ235944 Corp","PX_BID")</f>
        <v>100.91468</v>
      </c>
      <c r="K5">
        <f>_xll.BDP("EJ235944 Corp","PX_MID")</f>
        <v>100.96501000000001</v>
      </c>
      <c r="L5">
        <f>_xll.BDP("EJ235944 Corp","YLD_YTM_ASK")</f>
        <v>7.49</v>
      </c>
      <c r="M5">
        <f>_xll.BDP("EJ235944 Corp","YLD_YTM_BID")</f>
        <v>7.5149999999999997</v>
      </c>
      <c r="N5">
        <f>_xll.BDP("EJ235944 Corp","YLD_YTM_MID")</f>
        <v>7.5024999999999995</v>
      </c>
      <c r="O5">
        <f>_xll.BDP("EJ235944 Corp","DUR_ADJ_ASK")</f>
        <v>3.9411892394441268</v>
      </c>
      <c r="P5">
        <f>_xll.BDP("EJ235944 Corp","DUR_ADJ_BID")</f>
        <v>3.9402755563208367</v>
      </c>
      <c r="Q5">
        <f>_xll.BDP("EJ235944 Corp","DUR_ADJ_MID")</f>
        <v>3.9407325319244797</v>
      </c>
      <c r="R5">
        <f>_xll.BDP("EJ235944 Corp","DAYS_TO_SETTLE")</f>
        <v>3</v>
      </c>
    </row>
    <row r="6" spans="1:18">
      <c r="A6" t="s">
        <v>21</v>
      </c>
      <c r="B6" t="str">
        <f>_xll.BDP("CP507394 Corp","ID_ISIN")</f>
        <v>ZAG000016320</v>
      </c>
      <c r="C6" t="str">
        <f>_xll.BDP("CP507394 Corp","ID_BB")</f>
        <v>CP5073947</v>
      </c>
      <c r="D6" t="str">
        <f>_xll.BDP("CP507394 Corp","TICKER")</f>
        <v>SAGB</v>
      </c>
      <c r="E6">
        <f>_xll.BDP("CP507394 Corp","CPN")</f>
        <v>10.5</v>
      </c>
      <c r="F6" t="str">
        <f>_xll.BDP("CP507394 Corp","MATURITY")</f>
        <v>12/21/2026</v>
      </c>
      <c r="G6">
        <f>_xll.BDP("CP507394 Corp","MTY_YEARS_TDY")</f>
        <v>8.6652977412731005</v>
      </c>
      <c r="H6" t="str">
        <f>_xll.BDP("CP507394 Corp","CRNCY")</f>
        <v>ZAR</v>
      </c>
      <c r="I6">
        <f>_xll.BDP("CP507394 Corp","PX_ASK")</f>
        <v>115.28603</v>
      </c>
      <c r="J6">
        <f>_xll.BDP("CP507394 Corp","PX_BID")</f>
        <v>115.15092</v>
      </c>
      <c r="K6">
        <f>_xll.BDP("CP507394 Corp","PX_MID")</f>
        <v>115.218475</v>
      </c>
      <c r="L6">
        <f>_xll.BDP("CP507394 Corp","YLD_YTM_ASK")</f>
        <v>8.0150000000000006</v>
      </c>
      <c r="M6">
        <f>_xll.BDP("CP507394 Corp","YLD_YTM_BID")</f>
        <v>8.0350000000000001</v>
      </c>
      <c r="N6">
        <f>_xll.BDP("CP507394 Corp","YLD_YTM_MID")</f>
        <v>8.0250000000000004</v>
      </c>
      <c r="O6">
        <f>_xll.BDP("CP507394 Corp","DUR_ADJ_ASK")</f>
        <v>5.6855584561134842</v>
      </c>
      <c r="P6">
        <f>_xll.BDP("CP507394 Corp","DUR_ADJ_BID")</f>
        <v>5.6832847330456842</v>
      </c>
      <c r="Q6">
        <f>_xll.BDP("CP507394 Corp","DUR_ADJ_MID")</f>
        <v>5.6844220300457788</v>
      </c>
      <c r="R6">
        <f>_xll.BDP("CP507394 Corp","DAYS_TO_SETTLE")</f>
        <v>3</v>
      </c>
    </row>
    <row r="7" spans="1:18">
      <c r="A7" t="s">
        <v>21</v>
      </c>
      <c r="B7" t="str">
        <f>_xll.BDP("EJ750004 Corp","ID_ISIN")</f>
        <v>ZAG000106998</v>
      </c>
      <c r="C7" t="str">
        <f>_xll.BDP("EJ750004 Corp","ID_BB")</f>
        <v>EJ7500048</v>
      </c>
      <c r="D7" t="str">
        <f>_xll.BDP("EJ750004 Corp","TICKER")</f>
        <v>SAGB</v>
      </c>
      <c r="E7">
        <f>_xll.BDP("EJ750004 Corp","CPN")</f>
        <v>8</v>
      </c>
      <c r="F7" t="str">
        <f>_xll.BDP("EJ750004 Corp","MATURITY")</f>
        <v>1/31/2030</v>
      </c>
      <c r="G7">
        <f>_xll.BDP("EJ750004 Corp","MTY_YEARS_TDY")</f>
        <v>11.7782340862423</v>
      </c>
      <c r="H7" t="str">
        <f>_xll.BDP("EJ750004 Corp","CRNCY")</f>
        <v>ZAR</v>
      </c>
      <c r="I7">
        <f>_xll.BDP("EJ750004 Corp","PX_ASK")</f>
        <v>96.998249999999999</v>
      </c>
      <c r="J7">
        <f>_xll.BDP("EJ750004 Corp","PX_BID")</f>
        <v>96.860939999999999</v>
      </c>
      <c r="K7">
        <f>_xll.BDP("EJ750004 Corp","PX_MID")</f>
        <v>96.929595000000006</v>
      </c>
      <c r="L7">
        <f>_xll.BDP("EJ750004 Corp","YLD_YTM_ASK")</f>
        <v>8.4060000000000006</v>
      </c>
      <c r="M7">
        <f>_xll.BDP("EJ750004 Corp","YLD_YTM_BID")</f>
        <v>8.4250000000000007</v>
      </c>
      <c r="N7">
        <f>_xll.BDP("EJ750004 Corp","YLD_YTM_MID")</f>
        <v>8.4154999999999998</v>
      </c>
      <c r="O7">
        <f>_xll.BDP("EJ750004 Corp","DUR_ADJ_ASK")</f>
        <v>7.3172101765794419</v>
      </c>
      <c r="P7">
        <f>_xll.BDP("EJ750004 Corp","DUR_ADJ_BID")</f>
        <v>7.3134431964124493</v>
      </c>
      <c r="Q7">
        <f>_xll.BDP("EJ750004 Corp","DUR_ADJ_MID")</f>
        <v>7.3153275803247242</v>
      </c>
      <c r="R7">
        <f>_xll.BDP("EJ750004 Corp","DAYS_TO_SETTLE")</f>
        <v>3</v>
      </c>
    </row>
    <row r="8" spans="1:18">
      <c r="A8" t="s">
        <v>21</v>
      </c>
      <c r="B8" t="str">
        <f>_xll.BDP("EI258596 Corp","ID_ISIN")</f>
        <v>ZAG000077470</v>
      </c>
      <c r="C8" t="str">
        <f>_xll.BDP("EI258596 Corp","ID_BB")</f>
        <v>EI2585962</v>
      </c>
      <c r="D8" t="str">
        <f>_xll.BDP("EI258596 Corp","TICKER")</f>
        <v>SAGB</v>
      </c>
      <c r="E8">
        <f>_xll.BDP("EI258596 Corp","CPN")</f>
        <v>7</v>
      </c>
      <c r="F8" t="str">
        <f>_xll.BDP("EI258596 Corp","MATURITY")</f>
        <v>2/28/2031</v>
      </c>
      <c r="G8">
        <f>_xll.BDP("EI258596 Corp","MTY_YEARS_TDY")</f>
        <v>12.854209445585216</v>
      </c>
      <c r="H8" t="str">
        <f>_xll.BDP("EI258596 Corp","CRNCY")</f>
        <v>ZAR</v>
      </c>
      <c r="I8">
        <f>_xll.BDP("EI258596 Corp","PX_ASK")</f>
        <v>88.499889999999994</v>
      </c>
      <c r="J8">
        <f>_xll.BDP("EI258596 Corp","PX_BID")</f>
        <v>88.357569999999996</v>
      </c>
      <c r="K8">
        <f>_xll.BDP("EI258596 Corp","PX_MID")</f>
        <v>88.428730000000002</v>
      </c>
      <c r="L8">
        <f>_xll.BDP("EI258596 Corp","YLD_YTM_ASK")</f>
        <v>8.484</v>
      </c>
      <c r="M8">
        <f>_xll.BDP("EI258596 Corp","YLD_YTM_BID")</f>
        <v>8.5039999999999996</v>
      </c>
      <c r="N8">
        <f>_xll.BDP("EI258596 Corp","YLD_YTM_MID")</f>
        <v>8.4939900000000002</v>
      </c>
      <c r="O8">
        <f>_xll.BDP("EI258596 Corp","DUR_ADJ_ASK")</f>
        <v>7.9508753402472117</v>
      </c>
      <c r="P8">
        <f>_xll.BDP("EI258596 Corp","DUR_ADJ_BID")</f>
        <v>7.9462253262052913</v>
      </c>
      <c r="Q8">
        <f>_xll.BDP("EI258596 Corp","DUR_ADJ_MID")</f>
        <v>7.9485515992976108</v>
      </c>
      <c r="R8">
        <f>_xll.BDP("EI258596 Corp","DAYS_TO_SETTLE")</f>
        <v>3</v>
      </c>
    </row>
    <row r="9" spans="1:18">
      <c r="A9" t="s">
        <v>21</v>
      </c>
      <c r="B9" t="str">
        <f>_xll.BDP("EJ750009 Corp","ID_ISIN")</f>
        <v>ZAG000107004</v>
      </c>
      <c r="C9" t="str">
        <f>_xll.BDP("EJ750009 Corp","ID_BB")</f>
        <v>EJ7500097</v>
      </c>
      <c r="D9" t="str">
        <f>_xll.BDP("EJ750009 Corp","TICKER")</f>
        <v>SAGB</v>
      </c>
      <c r="E9">
        <f>_xll.BDP("EJ750009 Corp","CPN")</f>
        <v>8.25</v>
      </c>
      <c r="F9" t="str">
        <f>_xll.BDP("EJ750009 Corp","MATURITY")</f>
        <v>3/31/2032</v>
      </c>
      <c r="G9">
        <f>_xll.BDP("EJ750009 Corp","MTY_YEARS_TDY")</f>
        <v>13.94113620807666</v>
      </c>
      <c r="H9" t="str">
        <f>_xll.BDP("EJ750009 Corp","CRNCY")</f>
        <v>ZAR</v>
      </c>
      <c r="I9">
        <f>_xll.BDP("EJ750009 Corp","PX_ASK")</f>
        <v>97.351020000000005</v>
      </c>
      <c r="J9">
        <f>_xll.BDP("EJ750009 Corp","PX_BID")</f>
        <v>97.209119999999999</v>
      </c>
      <c r="K9">
        <f>_xll.BDP("EJ750009 Corp","PX_MID")</f>
        <v>97.280069999999995</v>
      </c>
      <c r="L9">
        <f>_xll.BDP("EJ750009 Corp","YLD_YTM_ASK")</f>
        <v>8.5779999999999994</v>
      </c>
      <c r="M9">
        <f>_xll.BDP("EJ750009 Corp","YLD_YTM_BID")</f>
        <v>8.5960000000000001</v>
      </c>
      <c r="N9">
        <f>_xll.BDP("EJ750009 Corp","YLD_YTM_MID")</f>
        <v>8.5869999999999997</v>
      </c>
      <c r="O9">
        <f>_xll.BDP("EJ750009 Corp","DUR_ADJ_ASK")</f>
        <v>8.0576490342513196</v>
      </c>
      <c r="P9">
        <f>_xll.BDP("EJ750009 Corp","DUR_ADJ_BID")</f>
        <v>8.0528863456061721</v>
      </c>
      <c r="Q9">
        <f>_xll.BDP("EJ750009 Corp","DUR_ADJ_MID")</f>
        <v>8.055268835449219</v>
      </c>
      <c r="R9">
        <f>_xll.BDP("EJ750009 Corp","DAYS_TO_SETTLE")</f>
        <v>3</v>
      </c>
    </row>
    <row r="10" spans="1:18">
      <c r="A10" t="s">
        <v>21</v>
      </c>
      <c r="B10" t="str">
        <f>_xll.BDP("EK773288 Corp","ID_ISIN")</f>
        <v>ZAG000125972</v>
      </c>
      <c r="C10" t="str">
        <f>_xll.BDP("EK773288 Corp","ID_BB")</f>
        <v>EK7732887</v>
      </c>
      <c r="D10" t="str">
        <f>_xll.BDP("EK773288 Corp","TICKER")</f>
        <v>SAGB</v>
      </c>
      <c r="E10">
        <f>_xll.BDP("EK773288 Corp","CPN")</f>
        <v>8.875</v>
      </c>
      <c r="F10" t="str">
        <f>_xll.BDP("EK773288 Corp","MATURITY")</f>
        <v>2/28/2035</v>
      </c>
      <c r="G10">
        <f>_xll.BDP("EK773288 Corp","MTY_YEARS_TDY")</f>
        <v>16.854209445585216</v>
      </c>
      <c r="H10" t="str">
        <f>_xll.BDP("EK773288 Corp","CRNCY")</f>
        <v>ZAR</v>
      </c>
      <c r="I10">
        <f>_xll.BDP("EK773288 Corp","PX_ASK")</f>
        <v>101.22684</v>
      </c>
      <c r="J10">
        <f>_xll.BDP("EK773288 Corp","PX_BID")</f>
        <v>101.05943000000001</v>
      </c>
      <c r="K10">
        <f>_xll.BDP("EK773288 Corp","PX_MID")</f>
        <v>101.143135</v>
      </c>
      <c r="L10">
        <f>_xll.BDP("EK773288 Corp","YLD_YTM_ASK")</f>
        <v>8.7309999999999999</v>
      </c>
      <c r="M10">
        <f>_xll.BDP("EK773288 Corp","YLD_YTM_BID")</f>
        <v>8.75</v>
      </c>
      <c r="N10">
        <f>_xll.BDP("EK773288 Corp","YLD_YTM_MID")</f>
        <v>8.7404899999999994</v>
      </c>
      <c r="O10">
        <f>_xll.BDP("EK773288 Corp","DUR_ADJ_ASK")</f>
        <v>8.5972375522980329</v>
      </c>
      <c r="P10">
        <f>_xll.BDP("EK773288 Corp","DUR_ADJ_BID")</f>
        <v>8.5902952839304163</v>
      </c>
      <c r="Q10">
        <f>_xll.BDP("EK773288 Corp","DUR_ADJ_MID")</f>
        <v>8.5937682164059446</v>
      </c>
      <c r="R10">
        <f>_xll.BDP("EK773288 Corp","DAYS_TO_SETTLE")</f>
        <v>3</v>
      </c>
    </row>
    <row r="11" spans="1:18">
      <c r="A11" t="s">
        <v>21</v>
      </c>
      <c r="B11" t="str">
        <f>_xll.BDP("EF556585 Corp","ID_ISIN")</f>
        <v>ZAG000030404</v>
      </c>
      <c r="C11" t="str">
        <f>_xll.BDP("EF556585 Corp","ID_BB")</f>
        <v>EF5565850</v>
      </c>
      <c r="D11" t="str">
        <f>_xll.BDP("EF556585 Corp","TICKER")</f>
        <v>SAGB</v>
      </c>
      <c r="E11">
        <f>_xll.BDP("EF556585 Corp","CPN")</f>
        <v>6.25</v>
      </c>
      <c r="F11" t="str">
        <f>_xll.BDP("EF556585 Corp","MATURITY")</f>
        <v>3/31/2036</v>
      </c>
      <c r="G11">
        <f>_xll.BDP("EF556585 Corp","MTY_YEARS_TDY")</f>
        <v>17.94113620807666</v>
      </c>
      <c r="H11" t="str">
        <f>_xll.BDP("EF556585 Corp","CRNCY")</f>
        <v>ZAR</v>
      </c>
      <c r="I11">
        <f>_xll.BDP("EF556585 Corp","PX_ASK")</f>
        <v>77.497860000000003</v>
      </c>
      <c r="J11">
        <f>_xll.BDP("EF556585 Corp","PX_BID")</f>
        <v>77.356440000000006</v>
      </c>
      <c r="K11">
        <f>_xll.BDP("EF556585 Corp","PX_MID")</f>
        <v>77.427150000000012</v>
      </c>
      <c r="L11">
        <f>_xll.BDP("EF556585 Corp","YLD_YTM_ASK")</f>
        <v>8.76</v>
      </c>
      <c r="M11">
        <f>_xll.BDP("EF556585 Corp","YLD_YTM_BID")</f>
        <v>8.7789999999999999</v>
      </c>
      <c r="N11">
        <f>_xll.BDP("EF556585 Corp","YLD_YTM_MID")</f>
        <v>8.7694899999999993</v>
      </c>
      <c r="O11">
        <f>_xll.BDP("EF556585 Corp","DUR_ADJ_ASK")</f>
        <v>9.5616198833091364</v>
      </c>
      <c r="P11">
        <f>_xll.BDP("EF556585 Corp","DUR_ADJ_BID")</f>
        <v>9.5535171823979894</v>
      </c>
      <c r="Q11">
        <f>_xll.BDP("EF556585 Corp","DUR_ADJ_MID")</f>
        <v>9.5575709415026893</v>
      </c>
      <c r="R11">
        <f>_xll.BDP("EF556585 Corp","DAYS_TO_SETTLE")</f>
        <v>3</v>
      </c>
    </row>
    <row r="12" spans="1:18">
      <c r="A12" t="s">
        <v>21</v>
      </c>
      <c r="B12" t="str">
        <f>_xll.BDP("EJ750019 Corp","ID_ISIN")</f>
        <v>ZAG000107012</v>
      </c>
      <c r="C12" t="str">
        <f>_xll.BDP("EJ750019 Corp","ID_BB")</f>
        <v>EJ7500196</v>
      </c>
      <c r="D12" t="str">
        <f>_xll.BDP("EJ750019 Corp","TICKER")</f>
        <v>SAGB</v>
      </c>
      <c r="E12">
        <f>_xll.BDP("EJ750019 Corp","CPN")</f>
        <v>8.5</v>
      </c>
      <c r="F12" t="str">
        <f>_xll.BDP("EJ750019 Corp","MATURITY")</f>
        <v>1/31/2037</v>
      </c>
      <c r="G12">
        <f>_xll.BDP("EJ750019 Corp","MTY_YEARS_TDY")</f>
        <v>18.778918548939082</v>
      </c>
      <c r="H12" t="str">
        <f>_xll.BDP("EJ750019 Corp","CRNCY")</f>
        <v>ZAR</v>
      </c>
      <c r="I12">
        <f>_xll.BDP("EJ750019 Corp","PX_ASK")</f>
        <v>97.065929999999994</v>
      </c>
      <c r="J12">
        <f>_xll.BDP("EJ750019 Corp","PX_BID")</f>
        <v>96.870589999999993</v>
      </c>
      <c r="K12">
        <f>_xll.BDP("EJ750019 Corp","PX_MID")</f>
        <v>96.968259999999987</v>
      </c>
      <c r="L12">
        <f>_xll.BDP("EJ750019 Corp","YLD_YTM_ASK")</f>
        <v>8.8219999999999992</v>
      </c>
      <c r="M12">
        <f>_xll.BDP("EJ750019 Corp","YLD_YTM_BID")</f>
        <v>8.8439999999999994</v>
      </c>
      <c r="N12">
        <f>_xll.BDP("EJ750019 Corp","YLD_YTM_MID")</f>
        <v>8.8329900000000006</v>
      </c>
      <c r="O12">
        <f>_xll.BDP("EJ750019 Corp","DUR_ADJ_ASK")</f>
        <v>8.9782494527656169</v>
      </c>
      <c r="P12">
        <f>_xll.BDP("EJ750019 Corp","DUR_ADJ_BID")</f>
        <v>8.9685976931366529</v>
      </c>
      <c r="Q12">
        <f>_xll.BDP("EJ750019 Corp","DUR_ADJ_MID")</f>
        <v>8.9734265232545987</v>
      </c>
      <c r="R12">
        <f>_xll.BDP("EJ750019 Corp","DAYS_TO_SETTLE")</f>
        <v>3</v>
      </c>
    </row>
    <row r="13" spans="1:18">
      <c r="A13" t="s">
        <v>21</v>
      </c>
      <c r="B13" t="str">
        <f>_xll.BDP("EK773306 Corp","ID_ISIN")</f>
        <v>ZAG000125980</v>
      </c>
      <c r="C13" t="str">
        <f>_xll.BDP("EK773306 Corp","ID_BB")</f>
        <v>EK7733067</v>
      </c>
      <c r="D13" t="str">
        <f>_xll.BDP("EK773306 Corp","TICKER")</f>
        <v>SAGB</v>
      </c>
      <c r="E13">
        <f>_xll.BDP("EK773306 Corp","CPN")</f>
        <v>9</v>
      </c>
      <c r="F13" t="str">
        <f>_xll.BDP("EK773306 Corp","MATURITY")</f>
        <v>1/31/2040</v>
      </c>
      <c r="G13">
        <f>_xll.BDP("EK773306 Corp","MTY_YEARS_TDY")</f>
        <v>21.776865160848732</v>
      </c>
      <c r="H13" t="str">
        <f>_xll.BDP("EK773306 Corp","CRNCY")</f>
        <v>ZAR</v>
      </c>
      <c r="I13">
        <f>_xll.BDP("EK773306 Corp","PX_ASK")</f>
        <v>101.06328999999999</v>
      </c>
      <c r="J13">
        <f>_xll.BDP("EK773306 Corp","PX_BID")</f>
        <v>100.91886</v>
      </c>
      <c r="K13">
        <f>_xll.BDP("EK773306 Corp","PX_MID")</f>
        <v>100.991075</v>
      </c>
      <c r="L13">
        <f>_xll.BDP("EK773306 Corp","YLD_YTM_ASK")</f>
        <v>8.8879999999999999</v>
      </c>
      <c r="M13">
        <f>_xll.BDP("EK773306 Corp","YLD_YTM_BID")</f>
        <v>8.9030000000000005</v>
      </c>
      <c r="N13">
        <f>_xll.BDP("EK773306 Corp","YLD_YTM_MID")</f>
        <v>8.8955000000000002</v>
      </c>
      <c r="O13">
        <f>_xll.BDP("EK773306 Corp","DUR_ADJ_ASK")</f>
        <v>9.3443797555120813</v>
      </c>
      <c r="P13">
        <f>_xll.BDP("EK773306 Corp","DUR_ADJ_BID")</f>
        <v>9.3363434008695094</v>
      </c>
      <c r="Q13">
        <f>_xll.BDP("EK773306 Corp","DUR_ADJ_MID")</f>
        <v>9.3403632021702627</v>
      </c>
      <c r="R13">
        <f>_xll.BDP("EK773306 Corp","DAYS_TO_SETTLE")</f>
        <v>3</v>
      </c>
    </row>
    <row r="14" spans="1:18">
      <c r="A14" t="s">
        <v>21</v>
      </c>
      <c r="B14" t="str">
        <f>_xll.BDP("EI258592 Corp","ID_ISIN")</f>
        <v>ZAG000077488</v>
      </c>
      <c r="C14" t="str">
        <f>_xll.BDP("EI258592 Corp","ID_BB")</f>
        <v>EI2585921</v>
      </c>
      <c r="D14" t="str">
        <f>_xll.BDP("EI258592 Corp","TICKER")</f>
        <v>SAGB</v>
      </c>
      <c r="E14">
        <f>_xll.BDP("EI258592 Corp","CPN")</f>
        <v>6.5</v>
      </c>
      <c r="F14" t="str">
        <f>_xll.BDP("EI258592 Corp","MATURITY")</f>
        <v>2/28/2041</v>
      </c>
      <c r="G14">
        <f>_xll.BDP("EI258592 Corp","MTY_YEARS_TDY")</f>
        <v>22.855578370978783</v>
      </c>
      <c r="H14" t="str">
        <f>_xll.BDP("EI258592 Corp","CRNCY")</f>
        <v>ZAR</v>
      </c>
      <c r="I14">
        <f>_xll.BDP("EI258592 Corp","PX_ASK")</f>
        <v>76.912739999999999</v>
      </c>
      <c r="J14">
        <f>_xll.BDP("EI258592 Corp","PX_BID")</f>
        <v>76.770269999999996</v>
      </c>
      <c r="K14">
        <f>_xll.BDP("EI258592 Corp","PX_MID")</f>
        <v>76.841504999999998</v>
      </c>
      <c r="L14">
        <f>_xll.BDP("EI258592 Corp","YLD_YTM_ASK")</f>
        <v>8.8729999999999993</v>
      </c>
      <c r="M14">
        <f>_xll.BDP("EI258592 Corp","YLD_YTM_BID")</f>
        <v>8.891</v>
      </c>
      <c r="N14">
        <f>_xll.BDP("EI258592 Corp","YLD_YTM_MID")</f>
        <v>8.8819900000000001</v>
      </c>
      <c r="O14">
        <f>_xll.BDP("EI258592 Corp","DUR_ADJ_ASK")</f>
        <v>10.171783183430165</v>
      </c>
      <c r="P14">
        <f>_xll.BDP("EI258592 Corp","DUR_ADJ_BID")</f>
        <v>10.160665242944296</v>
      </c>
      <c r="Q14">
        <f>_xll.BDP("EI258592 Corp","DUR_ADJ_MID")</f>
        <v>10.166227232853416</v>
      </c>
      <c r="R14">
        <f>_xll.BDP("EI258592 Corp","DAYS_TO_SETTLE")</f>
        <v>3</v>
      </c>
    </row>
    <row r="15" spans="1:18">
      <c r="A15" t="s">
        <v>21</v>
      </c>
      <c r="B15" t="str">
        <f>_xll.BDP("EJ749864 Corp","ID_ISIN")</f>
        <v>ZAG000106972</v>
      </c>
      <c r="C15" t="str">
        <f>_xll.BDP("EJ749864 Corp","ID_BB")</f>
        <v>EJ7498649</v>
      </c>
      <c r="D15" t="str">
        <f>_xll.BDP("EJ749864 Corp","TICKER")</f>
        <v>SAGB</v>
      </c>
      <c r="E15">
        <f>_xll.BDP("EJ749864 Corp","CPN")</f>
        <v>8.75</v>
      </c>
      <c r="F15" t="str">
        <f>_xll.BDP("EJ749864 Corp","MATURITY")</f>
        <v>1/31/2044</v>
      </c>
      <c r="G15">
        <f>_xll.BDP("EJ749864 Corp","MTY_YEARS_TDY")</f>
        <v>25.776865160848732</v>
      </c>
      <c r="H15" t="str">
        <f>_xll.BDP("EJ749864 Corp","CRNCY")</f>
        <v>ZAR</v>
      </c>
      <c r="I15">
        <f>_xll.BDP("EJ749864 Corp","PX_ASK")</f>
        <v>98.199539999999999</v>
      </c>
      <c r="J15">
        <f>_xll.BDP("EJ749864 Corp","PX_BID")</f>
        <v>98.04177</v>
      </c>
      <c r="K15">
        <f>_xll.BDP("EJ749864 Corp","PX_MID")</f>
        <v>98.120654999999999</v>
      </c>
      <c r="L15">
        <f>_xll.BDP("EJ749864 Corp","YLD_YTM_ASK")</f>
        <v>8.9290000000000003</v>
      </c>
      <c r="M15">
        <f>_xll.BDP("EJ749864 Corp","YLD_YTM_BID")</f>
        <v>8.9450000000000003</v>
      </c>
      <c r="N15">
        <f>_xll.BDP("EJ749864 Corp","YLD_YTM_MID")</f>
        <v>8.9369999999999994</v>
      </c>
      <c r="O15">
        <f>_xll.BDP("EJ749864 Corp","DUR_ADJ_ASK")</f>
        <v>9.8503249147320808</v>
      </c>
      <c r="P15">
        <f>_xll.BDP("EJ749864 Corp","DUR_ADJ_BID")</f>
        <v>9.839640946629256</v>
      </c>
      <c r="Q15">
        <f>_xll.BDP("EJ749864 Corp","DUR_ADJ_MID")</f>
        <v>9.8449851429549025</v>
      </c>
      <c r="R15">
        <f>_xll.BDP("EJ749864 Corp","DAYS_TO_SETTLE")</f>
        <v>3</v>
      </c>
    </row>
    <row r="16" spans="1:18">
      <c r="A16" t="s">
        <v>21</v>
      </c>
      <c r="B16" t="str">
        <f>_xll.BDP("EJ235914 Corp","ID_ISIN")</f>
        <v>ZAG000096173</v>
      </c>
      <c r="C16" t="str">
        <f>_xll.BDP("EJ235914 Corp","ID_BB")</f>
        <v>EJ2359143</v>
      </c>
      <c r="D16" t="str">
        <f>_xll.BDP("EJ235914 Corp","TICKER")</f>
        <v>SAGB</v>
      </c>
      <c r="E16">
        <f>_xll.BDP("EJ235914 Corp","CPN")</f>
        <v>8.75</v>
      </c>
      <c r="F16" t="str">
        <f>_xll.BDP("EJ235914 Corp","MATURITY")</f>
        <v>2/28/2048</v>
      </c>
      <c r="G16">
        <f>_xll.BDP("EJ235914 Corp","MTY_YEARS_TDY")</f>
        <v>29.853524982888434</v>
      </c>
      <c r="H16" t="str">
        <f>_xll.BDP("EJ235914 Corp","CRNCY")</f>
        <v>ZAR</v>
      </c>
      <c r="I16">
        <f>_xll.BDP("EJ235914 Corp","PX_ASK")</f>
        <v>98.28546</v>
      </c>
      <c r="J16">
        <f>_xll.BDP("EJ235914 Corp","PX_BID")</f>
        <v>98.091210000000004</v>
      </c>
      <c r="K16">
        <f>_xll.BDP("EJ235914 Corp","PX_MID")</f>
        <v>98.188334999999995</v>
      </c>
      <c r="L16">
        <f>_xll.BDP("EJ235914 Corp","YLD_YTM_ASK")</f>
        <v>8.9120000000000008</v>
      </c>
      <c r="M16">
        <f>_xll.BDP("EJ235914 Corp","YLD_YTM_BID")</f>
        <v>8.9310000000000009</v>
      </c>
      <c r="N16">
        <f>_xll.BDP("EJ235914 Corp","YLD_YTM_MID")</f>
        <v>8.9214900000000004</v>
      </c>
      <c r="O16">
        <f>_xll.BDP("EJ235914 Corp","DUR_ADJ_ASK")</f>
        <v>10.276921734032324</v>
      </c>
      <c r="P16">
        <f>_xll.BDP("EJ235914 Corp","DUR_ADJ_BID")</f>
        <v>10.262036476894151</v>
      </c>
      <c r="Q16">
        <f>_xll.BDP("EJ235914 Corp","DUR_ADJ_MID")</f>
        <v>10.269482512638945</v>
      </c>
      <c r="R16">
        <f>_xll.BDP("EJ235914 Corp","DAYS_TO_SETTLE")</f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H18" sqref="H18"/>
    </sheetView>
  </sheetViews>
  <sheetFormatPr baseColWidth="10" defaultColWidth="8.83203125" defaultRowHeight="14" x14ac:dyDescent="0"/>
  <cols>
    <col min="1" max="18" width="9.1640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22</v>
      </c>
      <c r="B2" t="str">
        <f>_xll.BDP("EK361499 Corp","ID_ISIN")</f>
        <v>TRT100719T18</v>
      </c>
      <c r="C2" t="str">
        <f>_xll.BDP("EK361499 Corp","ID_BB")</f>
        <v>EK3614998</v>
      </c>
      <c r="D2" t="str">
        <f>_xll.BDP("EK361499 Corp","TICKER")</f>
        <v>TURKGB</v>
      </c>
      <c r="E2">
        <f>_xll.BDP("EK361499 Corp","CPN")</f>
        <v>8.5</v>
      </c>
      <c r="F2" t="str">
        <f>_xll.BDP("EK361499 Corp","MATURITY")</f>
        <v>7/10/2019</v>
      </c>
      <c r="G2">
        <f>_xll.BDP("EK361499 Corp","MTY_YEARS_TDY")</f>
        <v>1.215605749486653</v>
      </c>
      <c r="H2" t="str">
        <f>_xll.BDP("EK361499 Corp","CRNCY")</f>
        <v>TRY</v>
      </c>
      <c r="I2">
        <f>_xll.BDP("EK361499 Corp","PX_ASK")</f>
        <v>94.375</v>
      </c>
      <c r="J2">
        <f>_xll.BDP("EK361499 Corp","PX_BID")</f>
        <v>94.2</v>
      </c>
      <c r="K2">
        <f>_xll.BDP("EK361499 Corp","PX_MID")</f>
        <v>94.287499999999994</v>
      </c>
      <c r="L2">
        <f>_xll.BDP("EK361499 Corp","YLD_YTM_ASK")</f>
        <v>13.65</v>
      </c>
      <c r="M2">
        <f>_xll.BDP("EK361499 Corp","YLD_YTM_BID")</f>
        <v>13.82</v>
      </c>
      <c r="N2">
        <f>_xll.BDP("EK361499 Corp","YLD_YTM_MID")</f>
        <v>13.74</v>
      </c>
      <c r="O2">
        <f>_xll.BDP("EK361499 Corp","DUR_ADJ_ASK")</f>
        <v>1.0780483437045918</v>
      </c>
      <c r="P2">
        <f>_xll.BDP("EK361499 Corp","DUR_ADJ_BID")</f>
        <v>1.0771300664442542</v>
      </c>
      <c r="Q2">
        <f>_xll.BDP("EK361499 Corp","DUR_ADJ_MID")</f>
        <v>1.0775893342428906</v>
      </c>
      <c r="R2">
        <f>_xll.BDP("EK361499 Corp","DAYS_TO_SETTLE")</f>
        <v>1</v>
      </c>
    </row>
    <row r="3" spans="1:18">
      <c r="A3" t="s">
        <v>22</v>
      </c>
      <c r="B3" t="str">
        <f>_xll.BDP("EI103709 Corp","ID_ISIN")</f>
        <v>TRT150120T16</v>
      </c>
      <c r="C3" t="str">
        <f>_xll.BDP("EI103709 Corp","ID_BB")</f>
        <v>EI1037098</v>
      </c>
      <c r="D3" t="str">
        <f>_xll.BDP("EI103709 Corp","TICKER")</f>
        <v>TURKGB</v>
      </c>
      <c r="E3">
        <f>_xll.BDP("EI103709 Corp","CPN")</f>
        <v>10.5</v>
      </c>
      <c r="F3" t="str">
        <f>_xll.BDP("EI103709 Corp","MATURITY")</f>
        <v>1/15/2020</v>
      </c>
      <c r="G3">
        <f>_xll.BDP("EI103709 Corp","MTY_YEARS_TDY")</f>
        <v>1.7330595482546201</v>
      </c>
      <c r="H3" t="str">
        <f>_xll.BDP("EI103709 Corp","CRNCY")</f>
        <v>TRY</v>
      </c>
      <c r="I3">
        <f>_xll.BDP("EI103709 Corp","PX_ASK")</f>
        <v>95.45</v>
      </c>
      <c r="J3">
        <f>_xll.BDP("EI103709 Corp","PX_BID")</f>
        <v>95.424999999999997</v>
      </c>
      <c r="K3">
        <f>_xll.BDP("EI103709 Corp","PX_MID")</f>
        <v>95.4375</v>
      </c>
      <c r="L3">
        <f>_xll.BDP("EI103709 Corp","YLD_YTM_ASK")</f>
        <v>13.5</v>
      </c>
      <c r="M3">
        <f>_xll.BDP("EI103709 Corp","YLD_YTM_BID")</f>
        <v>13.52</v>
      </c>
      <c r="N3">
        <f>_xll.BDP("EI103709 Corp","YLD_YTM_MID")</f>
        <v>13.51</v>
      </c>
      <c r="O3">
        <f>_xll.BDP("EI103709 Corp","DUR_ADJ_ASK")</f>
        <v>1.4842696607483132</v>
      </c>
      <c r="P3">
        <f>_xll.BDP("EI103709 Corp","DUR_ADJ_BID")</f>
        <v>1.4841272469125222</v>
      </c>
      <c r="Q3">
        <f>_xll.BDP("EI103709 Corp","DUR_ADJ_MID")</f>
        <v>1.4841984574500915</v>
      </c>
      <c r="R3">
        <f>_xll.BDP("EI103709 Corp","DAYS_TO_SETTLE")</f>
        <v>1</v>
      </c>
    </row>
    <row r="4" spans="1:18">
      <c r="A4" t="s">
        <v>22</v>
      </c>
      <c r="B4" t="str">
        <f>_xll.BDP("EK729622 Corp","ID_ISIN")</f>
        <v>TRT050220T17</v>
      </c>
      <c r="C4" t="str">
        <f>_xll.BDP("EK729622 Corp","ID_BB")</f>
        <v>EK7296222</v>
      </c>
      <c r="D4" t="str">
        <f>_xll.BDP("EK729622 Corp","TICKER")</f>
        <v>TURKGB</v>
      </c>
      <c r="E4">
        <f>_xll.BDP("EK729622 Corp","CPN")</f>
        <v>7.4</v>
      </c>
      <c r="F4" t="str">
        <f>_xll.BDP("EK729622 Corp","MATURITY")</f>
        <v>2/5/2020</v>
      </c>
      <c r="G4">
        <f>_xll.BDP("EK729622 Corp","MTY_YEARS_TDY")</f>
        <v>1.7905544147843941</v>
      </c>
      <c r="H4" t="str">
        <f>_xll.BDP("EK729622 Corp","CRNCY")</f>
        <v>TRY</v>
      </c>
      <c r="I4">
        <f>_xll.BDP("EK729622 Corp","PX_ASK")</f>
        <v>90.5</v>
      </c>
      <c r="J4">
        <f>_xll.BDP("EK729622 Corp","PX_BID")</f>
        <v>90.5</v>
      </c>
      <c r="K4">
        <f>_xll.BDP("EK729622 Corp","PX_MID")</f>
        <v>90.5</v>
      </c>
      <c r="L4">
        <f>_xll.BDP("EK729622 Corp","YLD_YTM_ASK")</f>
        <v>13.53</v>
      </c>
      <c r="M4">
        <f>_xll.BDP("EK729622 Corp","YLD_YTM_BID")</f>
        <v>13.53</v>
      </c>
      <c r="N4">
        <f>_xll.BDP("EK729622 Corp","YLD_YTM_MID")</f>
        <v>13.53</v>
      </c>
      <c r="O4">
        <f>_xll.BDP("EK729622 Corp","DUR_ADJ_ASK")</f>
        <v>1.5735060316845748</v>
      </c>
      <c r="P4">
        <f>_xll.BDP("EK729622 Corp","DUR_ADJ_BID")</f>
        <v>1.5735060316845748</v>
      </c>
      <c r="Q4">
        <f>_xll.BDP("EK729622 Corp","DUR_ADJ_MID")</f>
        <v>1.5735060316845748</v>
      </c>
      <c r="R4">
        <f>_xll.BDP("EK729622 Corp","DAYS_TO_SETTLE")</f>
        <v>1</v>
      </c>
    </row>
    <row r="5" spans="1:18">
      <c r="A5" t="s">
        <v>22</v>
      </c>
      <c r="B5" t="str">
        <f>_xll.BDP("AF174256 Corp","ID_ISIN")</f>
        <v>TRT080720T19</v>
      </c>
      <c r="C5" t="str">
        <f>_xll.BDP("AF174256 Corp","ID_BB")</f>
        <v>AF1742564</v>
      </c>
      <c r="D5" t="str">
        <f>_xll.BDP("AF174256 Corp","TICKER")</f>
        <v>TURKGB</v>
      </c>
      <c r="E5">
        <f>_xll.BDP("AF174256 Corp","CPN")</f>
        <v>9.4</v>
      </c>
      <c r="F5" t="str">
        <f>_xll.BDP("AF174256 Corp","MATURITY")</f>
        <v>7/8/2020</v>
      </c>
      <c r="G5">
        <f>_xll.BDP("AF174256 Corp","MTY_YEARS_TDY")</f>
        <v>2.2121834360027379</v>
      </c>
      <c r="H5" t="str">
        <f>_xll.BDP("AF174256 Corp","CRNCY")</f>
        <v>TRY</v>
      </c>
      <c r="I5">
        <f>_xll.BDP("AF174256 Corp","PX_ASK")</f>
        <v>92.1</v>
      </c>
      <c r="J5">
        <f>_xll.BDP("AF174256 Corp","PX_BID")</f>
        <v>91.8</v>
      </c>
      <c r="K5">
        <f>_xll.BDP("AF174256 Corp","PX_MID")</f>
        <v>91.949999999999989</v>
      </c>
      <c r="L5">
        <f>_xll.BDP("AF174256 Corp","YLD_YTM_ASK")</f>
        <v>13.63</v>
      </c>
      <c r="M5">
        <f>_xll.BDP("AF174256 Corp","YLD_YTM_BID")</f>
        <v>13.8</v>
      </c>
      <c r="N5">
        <f>_xll.BDP("AF174256 Corp","YLD_YTM_MID")</f>
        <v>13.72</v>
      </c>
      <c r="O5">
        <f>_xll.BDP("AF174256 Corp","DUR_ADJ_ASK")</f>
        <v>1.8612941630846611</v>
      </c>
      <c r="P5">
        <f>_xll.BDP("AF174256 Corp","DUR_ADJ_BID")</f>
        <v>1.8593696637892081</v>
      </c>
      <c r="Q5">
        <f>_xll.BDP("AF174256 Corp","DUR_ADJ_MID")</f>
        <v>1.8603326084030631</v>
      </c>
      <c r="R5">
        <f>_xll.BDP("AF174256 Corp","DAYS_TO_SETTLE")</f>
        <v>1</v>
      </c>
    </row>
    <row r="6" spans="1:18">
      <c r="A6" t="s">
        <v>22</v>
      </c>
      <c r="B6" t="str">
        <f>_xll.BDP("AH004961 Corp","ID_ISIN")</f>
        <v>TRT170221T12</v>
      </c>
      <c r="C6" t="str">
        <f>_xll.BDP("AH004961 Corp","ID_BB")</f>
        <v>AH0049611</v>
      </c>
      <c r="D6" t="str">
        <f>_xll.BDP("AH004961 Corp","TICKER")</f>
        <v>TURKGB</v>
      </c>
      <c r="E6">
        <f>_xll.BDP("AH004961 Corp","CPN")</f>
        <v>10.7</v>
      </c>
      <c r="F6" t="str">
        <f>_xll.BDP("AH004961 Corp","MATURITY")</f>
        <v>2/17/2021</v>
      </c>
      <c r="G6">
        <f>_xll.BDP("AH004961 Corp","MTY_YEARS_TDY")</f>
        <v>2.8254620123203287</v>
      </c>
      <c r="H6" t="str">
        <f>_xll.BDP("AH004961 Corp","CRNCY")</f>
        <v>TRY</v>
      </c>
      <c r="I6">
        <f>_xll.BDP("AH004961 Corp","PX_ASK")</f>
        <v>93.6</v>
      </c>
      <c r="J6">
        <f>_xll.BDP("AH004961 Corp","PX_BID")</f>
        <v>93.2</v>
      </c>
      <c r="K6">
        <f>_xll.BDP("AH004961 Corp","PX_MID")</f>
        <v>93.4</v>
      </c>
      <c r="L6">
        <f>_xll.BDP("AH004961 Corp","YLD_YTM_ASK")</f>
        <v>13.48</v>
      </c>
      <c r="M6">
        <f>_xll.BDP("AH004961 Corp","YLD_YTM_BID")</f>
        <v>13.66</v>
      </c>
      <c r="N6">
        <f>_xll.BDP("AH004961 Corp","YLD_YTM_MID")</f>
        <v>13.57</v>
      </c>
      <c r="O6">
        <f>_xll.BDP("AH004961 Corp","DUR_ADJ_ASK")</f>
        <v>2.3039508027090605</v>
      </c>
      <c r="P6">
        <f>_xll.BDP("AH004961 Corp","DUR_ADJ_BID")</f>
        <v>2.3010864590931348</v>
      </c>
      <c r="Q6">
        <f>_xll.BDP("AH004961 Corp","DUR_ADJ_MID")</f>
        <v>2.3025201383368059</v>
      </c>
      <c r="R6">
        <f>_xll.BDP("AH004961 Corp","DAYS_TO_SETTLE")</f>
        <v>1</v>
      </c>
    </row>
    <row r="7" spans="1:18">
      <c r="A7" t="s">
        <v>22</v>
      </c>
      <c r="B7" t="str">
        <f>_xll.BDP("QZ672225 Corp","ID_ISIN")</f>
        <v>TRT220921T18</v>
      </c>
      <c r="C7" t="str">
        <f>_xll.BDP("QZ672225 Corp","ID_BB")</f>
        <v>QZ6722255</v>
      </c>
      <c r="D7" t="str">
        <f>_xll.BDP("QZ672225 Corp","TICKER")</f>
        <v>TURKGB</v>
      </c>
      <c r="E7">
        <f>_xll.BDP("QZ672225 Corp","CPN")</f>
        <v>9.1999999999999993</v>
      </c>
      <c r="F7" t="str">
        <f>_xll.BDP("QZ672225 Corp","MATURITY")</f>
        <v>9/22/2021</v>
      </c>
      <c r="G7">
        <f>_xll.BDP("QZ672225 Corp","MTY_YEARS_TDY")</f>
        <v>3.4195756331279945</v>
      </c>
      <c r="H7" t="str">
        <f>_xll.BDP("QZ672225 Corp","CRNCY")</f>
        <v>TRY</v>
      </c>
      <c r="I7">
        <f>_xll.BDP("QZ672225 Corp","PX_ASK")</f>
        <v>88.825000000000003</v>
      </c>
      <c r="J7">
        <f>_xll.BDP("QZ672225 Corp","PX_BID")</f>
        <v>88.7</v>
      </c>
      <c r="K7">
        <f>_xll.BDP("QZ672225 Corp","PX_MID")</f>
        <v>88.762500000000003</v>
      </c>
      <c r="L7">
        <f>_xll.BDP("QZ672225 Corp","YLD_YTM_ASK")</f>
        <v>13.36</v>
      </c>
      <c r="M7">
        <f>_xll.BDP("QZ672225 Corp","YLD_YTM_BID")</f>
        <v>13.41</v>
      </c>
      <c r="N7">
        <f>_xll.BDP("QZ672225 Corp","YLD_YTM_MID")</f>
        <v>13.39</v>
      </c>
      <c r="O7">
        <f>_xll.BDP("QZ672225 Corp","DUR_ADJ_ASK")</f>
        <v>2.7794915941312972</v>
      </c>
      <c r="P7">
        <f>_xll.BDP("QZ672225 Corp","DUR_ADJ_BID")</f>
        <v>2.7784752111096713</v>
      </c>
      <c r="Q7">
        <f>_xll.BDP("QZ672225 Corp","DUR_ADJ_MID")</f>
        <v>2.778983590382814</v>
      </c>
      <c r="R7">
        <f>_xll.BDP("QZ672225 Corp","DAYS_TO_SETTLE")</f>
        <v>1</v>
      </c>
    </row>
    <row r="8" spans="1:18">
      <c r="A8" t="s">
        <v>22</v>
      </c>
      <c r="B8" t="str">
        <f>_xll.BDP("EI934113 Corp","ID_ISIN")</f>
        <v>TRT120122T17</v>
      </c>
      <c r="C8" t="str">
        <f>_xll.BDP("EI934113 Corp","ID_BB")</f>
        <v>EI9341138</v>
      </c>
      <c r="D8" t="str">
        <f>_xll.BDP("EI934113 Corp","TICKER")</f>
        <v>TURKGB</v>
      </c>
      <c r="E8">
        <f>_xll.BDP("EI934113 Corp","CPN")</f>
        <v>9.5</v>
      </c>
      <c r="F8" t="str">
        <f>_xll.BDP("EI934113 Corp","MATURITY")</f>
        <v>1/12/2022</v>
      </c>
      <c r="G8">
        <f>_xll.BDP("EI934113 Corp","MTY_YEARS_TDY")</f>
        <v>3.7262149212867897</v>
      </c>
      <c r="H8" t="str">
        <f>_xll.BDP("EI934113 Corp","CRNCY")</f>
        <v>TRY</v>
      </c>
      <c r="I8">
        <f>_xll.BDP("EI934113 Corp","PX_ASK")</f>
        <v>89.55</v>
      </c>
      <c r="J8">
        <f>_xll.BDP("EI934113 Corp","PX_BID")</f>
        <v>89.6</v>
      </c>
      <c r="K8">
        <f>_xll.BDP("EI934113 Corp","PX_MID")</f>
        <v>89.574999999999989</v>
      </c>
      <c r="L8">
        <f>_xll.BDP("EI934113 Corp","YLD_YTM_ASK")</f>
        <v>13.12</v>
      </c>
      <c r="M8">
        <f>_xll.BDP("EI934113 Corp","YLD_YTM_BID")</f>
        <v>13.1</v>
      </c>
      <c r="N8">
        <f>_xll.BDP("EI934113 Corp","YLD_YTM_MID")</f>
        <v>13.11</v>
      </c>
      <c r="O8">
        <f>_xll.BDP("EI934113 Corp","DUR_ADJ_ASK")</f>
        <v>2.9208624921662514</v>
      </c>
      <c r="P8">
        <f>_xll.BDP("EI934113 Corp","DUR_ADJ_BID")</f>
        <v>2.9213175755159835</v>
      </c>
      <c r="Q8">
        <f>_xll.BDP("EI934113 Corp","DUR_ADJ_MID")</f>
        <v>2.9210900689264614</v>
      </c>
      <c r="R8">
        <f>_xll.BDP("EI934113 Corp","DAYS_TO_SETTLE")</f>
        <v>1</v>
      </c>
    </row>
    <row r="9" spans="1:18">
      <c r="A9" t="s">
        <v>22</v>
      </c>
      <c r="B9" t="str">
        <f>_xll.BDP("AM741258 Corp","ID_ISIN")</f>
        <v>TRT020322T17</v>
      </c>
      <c r="C9" t="str">
        <f>_xll.BDP("AM741258 Corp","ID_BB")</f>
        <v>AM7412589</v>
      </c>
      <c r="D9" t="str">
        <f>_xll.BDP("AM741258 Corp","TICKER")</f>
        <v>TURKGB</v>
      </c>
      <c r="E9">
        <f>_xll.BDP("AM741258 Corp","CPN")</f>
        <v>11</v>
      </c>
      <c r="F9" t="str">
        <f>_xll.BDP("AM741258 Corp","MATURITY")</f>
        <v>3/2/2022</v>
      </c>
      <c r="G9">
        <f>_xll.BDP("AM741258 Corp","MTY_YEARS_TDY")</f>
        <v>3.8603696098562628</v>
      </c>
      <c r="H9" t="str">
        <f>_xll.BDP("AM741258 Corp","CRNCY")</f>
        <v>TRY</v>
      </c>
      <c r="I9">
        <f>_xll.BDP("AM741258 Corp","PX_ASK")</f>
        <v>93.801000000000002</v>
      </c>
      <c r="J9">
        <f>_xll.BDP("AM741258 Corp","PX_BID")</f>
        <v>93.8</v>
      </c>
      <c r="K9">
        <f>_xll.BDP("AM741258 Corp","PX_MID")</f>
        <v>93.8005</v>
      </c>
      <c r="L9">
        <f>_xll.BDP("AM741258 Corp","YLD_YTM_ASK")</f>
        <v>13.08</v>
      </c>
      <c r="M9">
        <f>_xll.BDP("AM741258 Corp","YLD_YTM_BID")</f>
        <v>13.08</v>
      </c>
      <c r="N9">
        <f>_xll.BDP("AM741258 Corp","YLD_YTM_MID")</f>
        <v>13.08</v>
      </c>
      <c r="O9">
        <f>_xll.BDP("AM741258 Corp","DUR_ADJ_ASK")</f>
        <v>2.9889022290766518</v>
      </c>
      <c r="P9">
        <f>_xll.BDP("AM741258 Corp","DUR_ADJ_BID")</f>
        <v>2.9888932647349113</v>
      </c>
      <c r="Q9">
        <f>_xll.BDP("AM741258 Corp","DUR_ADJ_MID")</f>
        <v>2.9888977469199847</v>
      </c>
      <c r="R9">
        <f>_xll.BDP("AM741258 Corp","DAYS_TO_SETTLE")</f>
        <v>1</v>
      </c>
    </row>
    <row r="10" spans="1:18">
      <c r="A10" t="s">
        <v>22</v>
      </c>
      <c r="B10" t="str">
        <f>_xll.BDP("EJ348470 Corp","ID_ISIN")</f>
        <v>TRT140922T17</v>
      </c>
      <c r="C10" t="str">
        <f>_xll.BDP("EJ348470 Corp","ID_BB")</f>
        <v>EJ3484700</v>
      </c>
      <c r="D10" t="str">
        <f>_xll.BDP("EJ348470 Corp","TICKER")</f>
        <v>TURKGB</v>
      </c>
      <c r="E10">
        <f>_xll.BDP("EJ348470 Corp","CPN")</f>
        <v>8.5</v>
      </c>
      <c r="F10" t="str">
        <f>_xll.BDP("EJ348470 Corp","MATURITY")</f>
        <v>9/14/2022</v>
      </c>
      <c r="G10">
        <f>_xll.BDP("EJ348470 Corp","MTY_YEARS_TDY")</f>
        <v>4.3969883641341543</v>
      </c>
      <c r="H10" t="str">
        <f>_xll.BDP("EJ348470 Corp","CRNCY")</f>
        <v>TRY</v>
      </c>
      <c r="I10">
        <f>_xll.BDP("EJ348470 Corp","PX_ASK")</f>
        <v>85.6</v>
      </c>
      <c r="J10" t="str">
        <f>_xll.BDP("EJ348470 Corp","PX_BID")</f>
        <v>#N/A N/A</v>
      </c>
      <c r="K10" t="str">
        <f>_xll.BDP("EJ348470 Corp","PX_MID")</f>
        <v>#N/A N/A</v>
      </c>
      <c r="L10">
        <f>_xll.BDP("EJ348470 Corp","YLD_YTM_ASK")</f>
        <v>12.88</v>
      </c>
      <c r="M10" t="str">
        <f>_xll.BDP("EJ348470 Corp","YLD_YTM_BID")</f>
        <v>#N/A N/A</v>
      </c>
      <c r="N10" t="str">
        <f>_xll.BDP("EJ348470 Corp","YLD_YTM_MID")</f>
        <v>#N/A N/A</v>
      </c>
      <c r="O10">
        <f>_xll.BDP("EJ348470 Corp","DUR_ADJ_ASK")</f>
        <v>3.4513484562836982</v>
      </c>
      <c r="P10" t="str">
        <f>_xll.BDP("EJ348470 Corp","DUR_ADJ_BID")</f>
        <v>#N/A N/A</v>
      </c>
      <c r="Q10" t="str">
        <f>_xll.BDP("EJ348470 Corp","DUR_ADJ_MID")</f>
        <v>#N/A N/A</v>
      </c>
      <c r="R10">
        <f>_xll.BDP("EJ348470 Corp","DAYS_TO_SETTLE")</f>
        <v>1</v>
      </c>
    </row>
    <row r="11" spans="1:18">
      <c r="A11" t="s">
        <v>22</v>
      </c>
      <c r="B11" t="str">
        <f>_xll.BDP("EJ578505 Corp","ID_ISIN")</f>
        <v>TRT080323T10</v>
      </c>
      <c r="C11" t="str">
        <f>_xll.BDP("EJ578505 Corp","ID_BB")</f>
        <v>EJ5785054</v>
      </c>
      <c r="D11" t="str">
        <f>_xll.BDP("EJ578505 Corp","TICKER")</f>
        <v>TURKGB</v>
      </c>
      <c r="E11">
        <f>_xll.BDP("EJ578505 Corp","CPN")</f>
        <v>7.1</v>
      </c>
      <c r="F11" t="str">
        <f>_xll.BDP("EJ578505 Corp","MATURITY")</f>
        <v>3/8/2023</v>
      </c>
      <c r="G11">
        <f>_xll.BDP("EJ578505 Corp","MTY_YEARS_TDY")</f>
        <v>4.8761122518822724</v>
      </c>
      <c r="H11" t="str">
        <f>_xll.BDP("EJ578505 Corp","CRNCY")</f>
        <v>TRY</v>
      </c>
      <c r="I11">
        <f>_xll.BDP("EJ578505 Corp","PX_ASK")</f>
        <v>80.150000000000006</v>
      </c>
      <c r="J11">
        <f>_xll.BDP("EJ578505 Corp","PX_BID")</f>
        <v>79.8</v>
      </c>
      <c r="K11">
        <f>_xll.BDP("EJ578505 Corp","PX_MID")</f>
        <v>79.974999999999994</v>
      </c>
      <c r="L11">
        <f>_xll.BDP("EJ578505 Corp","YLD_YTM_ASK")</f>
        <v>12.67</v>
      </c>
      <c r="M11">
        <f>_xll.BDP("EJ578505 Corp","YLD_YTM_BID")</f>
        <v>12.78</v>
      </c>
      <c r="N11">
        <f>_xll.BDP("EJ578505 Corp","YLD_YTM_MID")</f>
        <v>12.72</v>
      </c>
      <c r="O11">
        <f>_xll.BDP("EJ578505 Corp","DUR_ADJ_ASK")</f>
        <v>3.8383209818091255</v>
      </c>
      <c r="P11">
        <f>_xll.BDP("EJ578505 Corp","DUR_ADJ_BID")</f>
        <v>3.8342661921747645</v>
      </c>
      <c r="Q11">
        <f>_xll.BDP("EJ578505 Corp","DUR_ADJ_MID")</f>
        <v>3.8362962212101492</v>
      </c>
      <c r="R11">
        <f>_xll.BDP("EJ578505 Corp","DAYS_TO_SETTLE")</f>
        <v>1</v>
      </c>
    </row>
    <row r="12" spans="1:18">
      <c r="A12" t="s">
        <v>22</v>
      </c>
      <c r="B12" t="str">
        <f>_xll.BDP("EJ870000 Corp","ID_ISIN")</f>
        <v>TRT270923T11</v>
      </c>
      <c r="C12" t="str">
        <f>_xll.BDP("EJ870000 Corp","ID_BB")</f>
        <v>EJ8700001</v>
      </c>
      <c r="D12" t="str">
        <f>_xll.BDP("EJ870000 Corp","TICKER")</f>
        <v>TURKGB</v>
      </c>
      <c r="E12">
        <f>_xll.BDP("EJ870000 Corp","CPN")</f>
        <v>8.8000000000000007</v>
      </c>
      <c r="F12" t="str">
        <f>_xll.BDP("EJ870000 Corp","MATURITY")</f>
        <v>9/27/2023</v>
      </c>
      <c r="G12">
        <f>_xll.BDP("EJ870000 Corp","MTY_YEARS_TDY")</f>
        <v>5.4318959616700893</v>
      </c>
      <c r="H12" t="str">
        <f>_xll.BDP("EJ870000 Corp","CRNCY")</f>
        <v>TRY</v>
      </c>
      <c r="I12">
        <f>_xll.BDP("EJ870000 Corp","PX_ASK")</f>
        <v>85.4</v>
      </c>
      <c r="J12">
        <f>_xll.BDP("EJ870000 Corp","PX_BID")</f>
        <v>85.2</v>
      </c>
      <c r="K12">
        <f>_xll.BDP("EJ870000 Corp","PX_MID")</f>
        <v>85.300000000000011</v>
      </c>
      <c r="L12">
        <f>_xll.BDP("EJ870000 Corp","YLD_YTM_ASK")</f>
        <v>12.58</v>
      </c>
      <c r="M12">
        <f>_xll.BDP("EJ870000 Corp","YLD_YTM_BID")</f>
        <v>12.64</v>
      </c>
      <c r="N12">
        <f>_xll.BDP("EJ870000 Corp","YLD_YTM_MID")</f>
        <v>12.61</v>
      </c>
      <c r="O12">
        <f>_xll.BDP("EJ870000 Corp","DUR_ADJ_ASK")</f>
        <v>4.0659377257457274</v>
      </c>
      <c r="P12">
        <f>_xll.BDP("EJ870000 Corp","DUR_ADJ_BID")</f>
        <v>4.0633855604705928</v>
      </c>
      <c r="Q12">
        <f>_xll.BDP("EJ870000 Corp","DUR_ADJ_MID")</f>
        <v>4.0646625585181368</v>
      </c>
      <c r="R12">
        <f>_xll.BDP("EJ870000 Corp","DAYS_TO_SETTLE")</f>
        <v>1</v>
      </c>
    </row>
    <row r="13" spans="1:18">
      <c r="A13" t="s">
        <v>22</v>
      </c>
      <c r="B13" t="str">
        <f>_xll.BDP("EK155188 Corp","ID_ISIN")</f>
        <v>TRT200324T13</v>
      </c>
      <c r="C13" t="str">
        <f>_xll.BDP("EK155188 Corp","ID_BB")</f>
        <v>EK1551887</v>
      </c>
      <c r="D13" t="str">
        <f>_xll.BDP("EK155188 Corp","TICKER")</f>
        <v>TURKGB</v>
      </c>
      <c r="E13">
        <f>_xll.BDP("EK155188 Corp","CPN")</f>
        <v>10.4</v>
      </c>
      <c r="F13" t="str">
        <f>_xll.BDP("EK155188 Corp","MATURITY")</f>
        <v>3/20/2024</v>
      </c>
      <c r="G13">
        <f>_xll.BDP("EK155188 Corp","MTY_YEARS_TDY")</f>
        <v>5.9110198494182065</v>
      </c>
      <c r="H13" t="str">
        <f>_xll.BDP("EK155188 Corp","CRNCY")</f>
        <v>TRY</v>
      </c>
      <c r="I13">
        <f>_xll.BDP("EK155188 Corp","PX_ASK")</f>
        <v>92</v>
      </c>
      <c r="J13" t="str">
        <f>_xll.BDP("EK155188 Corp","PX_BID")</f>
        <v>#N/A N/A</v>
      </c>
      <c r="K13" t="str">
        <f>_xll.BDP("EK155188 Corp","PX_MID")</f>
        <v>#N/A N/A</v>
      </c>
      <c r="L13">
        <f>_xll.BDP("EK155188 Corp","YLD_YTM_ASK")</f>
        <v>12.34</v>
      </c>
      <c r="M13" t="str">
        <f>_xll.BDP("EK155188 Corp","YLD_YTM_BID")</f>
        <v>#N/A N/A</v>
      </c>
      <c r="N13" t="str">
        <f>_xll.BDP("EK155188 Corp","YLD_YTM_MID")</f>
        <v>#N/A N/A</v>
      </c>
      <c r="O13">
        <f>_xll.BDP("EK155188 Corp","DUR_ADJ_ASK")</f>
        <v>4.2082606248319463</v>
      </c>
      <c r="P13" t="str">
        <f>_xll.BDP("EK155188 Corp","DUR_ADJ_BID")</f>
        <v>#N/A N/A</v>
      </c>
      <c r="Q13" t="str">
        <f>_xll.BDP("EK155188 Corp","DUR_ADJ_MID")</f>
        <v>#N/A N/A</v>
      </c>
      <c r="R13">
        <f>_xll.BDP("EK155188 Corp","DAYS_TO_SETTLE")</f>
        <v>1</v>
      </c>
    </row>
    <row r="14" spans="1:18">
      <c r="A14" t="s">
        <v>22</v>
      </c>
      <c r="B14" t="str">
        <f>_xll.BDP("EK419941 Corp","ID_ISIN")</f>
        <v>TRT240724T15</v>
      </c>
      <c r="C14" t="str">
        <f>_xll.BDP("EK419941 Corp","ID_BB")</f>
        <v>EK4199411</v>
      </c>
      <c r="D14" t="str">
        <f>_xll.BDP("EK419941 Corp","TICKER")</f>
        <v>TURKGB</v>
      </c>
      <c r="E14">
        <f>_xll.BDP("EK419941 Corp","CPN")</f>
        <v>9</v>
      </c>
      <c r="F14" t="str">
        <f>_xll.BDP("EK419941 Corp","MATURITY")</f>
        <v>7/24/2024</v>
      </c>
      <c r="G14">
        <f>_xll.BDP("EK419941 Corp","MTY_YEARS_TDY")</f>
        <v>6.2559890485968515</v>
      </c>
      <c r="H14" t="str">
        <f>_xll.BDP("EK419941 Corp","CRNCY")</f>
        <v>TRY</v>
      </c>
      <c r="I14">
        <f>_xll.BDP("EK419941 Corp","PX_ASK")</f>
        <v>86</v>
      </c>
      <c r="J14">
        <f>_xll.BDP("EK419941 Corp","PX_BID")</f>
        <v>85.9</v>
      </c>
      <c r="K14">
        <f>_xll.BDP("EK419941 Corp","PX_MID")</f>
        <v>85.95</v>
      </c>
      <c r="L14">
        <f>_xll.BDP("EK419941 Corp","YLD_YTM_ASK")</f>
        <v>12.26</v>
      </c>
      <c r="M14">
        <f>_xll.BDP("EK419941 Corp","YLD_YTM_BID")</f>
        <v>12.28</v>
      </c>
      <c r="N14">
        <f>_xll.BDP("EK419941 Corp","YLD_YTM_MID")</f>
        <v>12.27</v>
      </c>
      <c r="O14">
        <f>_xll.BDP("EK419941 Corp","DUR_ADJ_ASK")</f>
        <v>4.4263064821339348</v>
      </c>
      <c r="P14">
        <f>_xll.BDP("EK419941 Corp","DUR_ADJ_BID")</f>
        <v>4.424754060226527</v>
      </c>
      <c r="Q14">
        <f>_xll.BDP("EK419941 Corp","DUR_ADJ_MID")</f>
        <v>4.4255305568812764</v>
      </c>
      <c r="R14">
        <f>_xll.BDP("EK419941 Corp","DAYS_TO_SETTLE")</f>
        <v>1</v>
      </c>
    </row>
    <row r="15" spans="1:18">
      <c r="A15" t="s">
        <v>22</v>
      </c>
      <c r="B15" t="str">
        <f>_xll.BDP("EK779700 Corp","ID_ISIN")</f>
        <v>TRT120325T12</v>
      </c>
      <c r="C15" t="str">
        <f>_xll.BDP("EK779700 Corp","ID_BB")</f>
        <v>EK7797005</v>
      </c>
      <c r="D15" t="str">
        <f>_xll.BDP("EK779700 Corp","TICKER")</f>
        <v>TURKGB</v>
      </c>
      <c r="E15">
        <f>_xll.BDP("EK779700 Corp","CPN")</f>
        <v>8</v>
      </c>
      <c r="F15" t="str">
        <f>_xll.BDP("EK779700 Corp","MATURITY")</f>
        <v>3/12/2025</v>
      </c>
      <c r="G15">
        <f>_xll.BDP("EK779700 Corp","MTY_YEARS_TDY")</f>
        <v>6.8884325804243671</v>
      </c>
      <c r="H15" t="str">
        <f>_xll.BDP("EK779700 Corp","CRNCY")</f>
        <v>TRY</v>
      </c>
      <c r="I15">
        <f>_xll.BDP("EK779700 Corp","PX_ASK")</f>
        <v>80.400000000000006</v>
      </c>
      <c r="J15">
        <f>_xll.BDP("EK779700 Corp","PX_BID")</f>
        <v>80.399000000000001</v>
      </c>
      <c r="K15">
        <f>_xll.BDP("EK779700 Corp","PX_MID")</f>
        <v>80.399500000000003</v>
      </c>
      <c r="L15">
        <f>_xll.BDP("EK779700 Corp","YLD_YTM_ASK")</f>
        <v>12.29</v>
      </c>
      <c r="M15">
        <f>_xll.BDP("EK779700 Corp","YLD_YTM_BID")</f>
        <v>12.29</v>
      </c>
      <c r="N15">
        <f>_xll.BDP("EK779700 Corp","YLD_YTM_MID")</f>
        <v>12.29</v>
      </c>
      <c r="O15">
        <f>_xll.BDP("EK779700 Corp","DUR_ADJ_ASK")</f>
        <v>4.8935910177438844</v>
      </c>
      <c r="P15">
        <f>_xll.BDP("EK779700 Corp","DUR_ADJ_BID")</f>
        <v>4.8935734668612518</v>
      </c>
      <c r="Q15">
        <f>_xll.BDP("EK779700 Corp","DUR_ADJ_MID")</f>
        <v>4.8935822423391269</v>
      </c>
      <c r="R15">
        <f>_xll.BDP("EK779700 Corp","DAYS_TO_SETTLE")</f>
        <v>1</v>
      </c>
    </row>
    <row r="16" spans="1:18">
      <c r="A16" t="s">
        <v>22</v>
      </c>
      <c r="B16" t="str">
        <f>_xll.BDP("AH005057 Corp","ID_ISIN")</f>
        <v>TRT110226T13</v>
      </c>
      <c r="C16" t="str">
        <f>_xll.BDP("AH005057 Corp","ID_BB")</f>
        <v>AH0050577</v>
      </c>
      <c r="D16" t="str">
        <f>_xll.BDP("AH005057 Corp","TICKER")</f>
        <v>TURKGB</v>
      </c>
      <c r="E16">
        <f>_xll.BDP("AH005057 Corp","CPN")</f>
        <v>10.6</v>
      </c>
      <c r="F16" t="str">
        <f>_xll.BDP("AH005057 Corp","MATURITY")</f>
        <v>2/11/2026</v>
      </c>
      <c r="G16">
        <f>_xll.BDP("AH005057 Corp","MTY_YEARS_TDY")</f>
        <v>7.8083504449007526</v>
      </c>
      <c r="H16" t="str">
        <f>_xll.BDP("AH005057 Corp","CRNCY")</f>
        <v>TRY</v>
      </c>
      <c r="I16">
        <f>_xll.BDP("AH005057 Corp","PX_ASK")</f>
        <v>91.4</v>
      </c>
      <c r="J16">
        <f>_xll.BDP("AH005057 Corp","PX_BID")</f>
        <v>91.2</v>
      </c>
      <c r="K16">
        <f>_xll.BDP("AH005057 Corp","PX_MID")</f>
        <v>91.300000000000011</v>
      </c>
      <c r="L16">
        <f>_xll.BDP("AH005057 Corp","YLD_YTM_ASK")</f>
        <v>12.34</v>
      </c>
      <c r="M16">
        <f>_xll.BDP("AH005057 Corp","YLD_YTM_BID")</f>
        <v>12.38</v>
      </c>
      <c r="N16">
        <f>_xll.BDP("AH005057 Corp","YLD_YTM_MID")</f>
        <v>12.36</v>
      </c>
      <c r="O16">
        <f>_xll.BDP("AH005057 Corp","DUR_ADJ_ASK")</f>
        <v>4.9848600329595198</v>
      </c>
      <c r="P16">
        <f>_xll.BDP("AH005057 Corp","DUR_ADJ_BID")</f>
        <v>4.9809378916738751</v>
      </c>
      <c r="Q16">
        <f>_xll.BDP("AH005057 Corp","DUR_ADJ_MID")</f>
        <v>4.9829003372655718</v>
      </c>
      <c r="R16">
        <f>_xll.BDP("AH005057 Corp","DAYS_TO_SETTLE")</f>
        <v>1</v>
      </c>
    </row>
    <row r="17" spans="1:18">
      <c r="A17" t="s">
        <v>22</v>
      </c>
      <c r="B17" t="str">
        <f>_xll.BDP("AM741840 Corp","ID_ISIN")</f>
        <v>TRT240227T17</v>
      </c>
      <c r="C17" t="str">
        <f>_xll.BDP("AM741840 Corp","ID_BB")</f>
        <v>AM7418404</v>
      </c>
      <c r="D17" t="str">
        <f>_xll.BDP("AM741840 Corp","TICKER")</f>
        <v>TURKGB</v>
      </c>
      <c r="E17">
        <f>_xll.BDP("AM741840 Corp","CPN")</f>
        <v>11</v>
      </c>
      <c r="F17" t="str">
        <f>_xll.BDP("AM741840 Corp","MATURITY")</f>
        <v>2/24/2027</v>
      </c>
      <c r="G17">
        <f>_xll.BDP("AM741840 Corp","MTY_YEARS_TDY")</f>
        <v>8.8432580424366876</v>
      </c>
      <c r="H17" t="str">
        <f>_xll.BDP("AM741840 Corp","CRNCY")</f>
        <v>TRY</v>
      </c>
      <c r="I17">
        <f>_xll.BDP("AM741840 Corp","PX_ASK")</f>
        <v>93.55</v>
      </c>
      <c r="J17">
        <f>_xll.BDP("AM741840 Corp","PX_BID")</f>
        <v>93.3</v>
      </c>
      <c r="K17">
        <f>_xll.BDP("AM741840 Corp","PX_MID")</f>
        <v>93.424999999999997</v>
      </c>
      <c r="L17">
        <f>_xll.BDP("AM741840 Corp","YLD_YTM_ASK")</f>
        <v>12.2</v>
      </c>
      <c r="M17">
        <f>_xll.BDP("AM741840 Corp","YLD_YTM_BID")</f>
        <v>12.25</v>
      </c>
      <c r="N17">
        <f>_xll.BDP("AM741840 Corp","YLD_YTM_MID")</f>
        <v>12.23</v>
      </c>
      <c r="O17">
        <f>_xll.BDP("AM741840 Corp","DUR_ADJ_ASK")</f>
        <v>5.3611653135149275</v>
      </c>
      <c r="P17">
        <f>_xll.BDP("AM741840 Corp","DUR_ADJ_BID")</f>
        <v>5.3555943037584708</v>
      </c>
      <c r="Q17">
        <f>_xll.BDP("AM741840 Corp","DUR_ADJ_MID")</f>
        <v>5.3583821913697376</v>
      </c>
      <c r="R17">
        <f>_xll.BDP("AM741840 Corp","DAYS_TO_SETTLE")</f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H20" sqref="H20"/>
    </sheetView>
  </sheetViews>
  <sheetFormatPr baseColWidth="10" defaultColWidth="8.83203125" defaultRowHeight="14" x14ac:dyDescent="0"/>
  <cols>
    <col min="1" max="18" width="9.1640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23</v>
      </c>
      <c r="B2" t="str">
        <f>_xll.BDP("EJ434396 Corp","ID_ISIN")</f>
        <v>PL0000107314</v>
      </c>
      <c r="C2" t="str">
        <f>_xll.BDP("EJ434396 Corp","ID_BB")</f>
        <v>EJ4343962</v>
      </c>
      <c r="D2" t="str">
        <f>_xll.BDP("EJ434396 Corp","TICKER")</f>
        <v>POLGB</v>
      </c>
      <c r="E2">
        <f>_xll.BDP("EJ434396 Corp","CPN")</f>
        <v>3.75</v>
      </c>
      <c r="F2" t="str">
        <f>_xll.BDP("EJ434396 Corp","MATURITY")</f>
        <v>4/25/2018</v>
      </c>
      <c r="G2">
        <f>_xll.BDP("EJ434396 Corp","MTY_YEARS_TDY")</f>
        <v>8.2135523613963042E-3</v>
      </c>
      <c r="H2" t="str">
        <f>_xll.BDP("EJ434396 Corp","CRNCY")</f>
        <v>PLN</v>
      </c>
      <c r="I2">
        <f>_xll.BDP("EJ434396 Corp","PX_ASK")</f>
        <v>100.05500000000001</v>
      </c>
      <c r="J2">
        <f>_xll.BDP("EJ434396 Corp","PX_BID")</f>
        <v>99.992000000000004</v>
      </c>
      <c r="K2">
        <f>_xll.BDP("EJ434396 Corp","PX_MID")</f>
        <v>100.02350000000001</v>
      </c>
      <c r="L2">
        <f>_xll.BDP("EJ434396 Corp","YLD_YTM_ASK")</f>
        <v>-20.063964819353409</v>
      </c>
      <c r="M2">
        <f>_xll.BDP("EJ434396 Corp","YLD_YTM_BID")</f>
        <v>2.9202336186872069</v>
      </c>
      <c r="N2">
        <f>_xll.BDP("EJ434396 Corp","YLD_YTM_MID")</f>
        <v>-8.5754847610846614</v>
      </c>
      <c r="O2">
        <f>_xll.BDP("EJ434396 Corp","DUR_ADJ_ASK")</f>
        <v>2.741232876768575E-3</v>
      </c>
      <c r="P2">
        <f>_xll.BDP("EJ434396 Corp","DUR_ADJ_BID")</f>
        <v>2.7395068500273992E-3</v>
      </c>
      <c r="Q2">
        <f>_xll.BDP("EJ434396 Corp","DUR_ADJ_MID")</f>
        <v>2.7403698623990227E-3</v>
      </c>
      <c r="R2">
        <f>_xll.BDP("EJ434396 Corp","DAYS_TO_SETTLE")</f>
        <v>2</v>
      </c>
    </row>
    <row r="3" spans="1:18">
      <c r="A3" t="s">
        <v>23</v>
      </c>
      <c r="B3" t="str">
        <f>_xll.BDP("EJ670430 Corp","ID_ISIN")</f>
        <v>PL0000107595</v>
      </c>
      <c r="C3" t="str">
        <f>_xll.BDP("EJ670430 Corp","ID_BB")</f>
        <v>EJ6704302</v>
      </c>
      <c r="D3" t="str">
        <f>_xll.BDP("EJ670430 Corp","TICKER")</f>
        <v>POLGB</v>
      </c>
      <c r="E3">
        <f>_xll.BDP("EJ670430 Corp","CPN")</f>
        <v>2.5</v>
      </c>
      <c r="F3" t="str">
        <f>_xll.BDP("EJ670430 Corp","MATURITY")</f>
        <v>7/25/2018</v>
      </c>
      <c r="G3">
        <f>_xll.BDP("EJ670430 Corp","MTY_YEARS_TDY")</f>
        <v>0.25735797399041754</v>
      </c>
      <c r="H3" t="str">
        <f>_xll.BDP("EJ670430 Corp","CRNCY")</f>
        <v>PLN</v>
      </c>
      <c r="I3">
        <f>_xll.BDP("EJ670430 Corp","PX_ASK")</f>
        <v>100.36199999999999</v>
      </c>
      <c r="J3">
        <f>_xll.BDP("EJ670430 Corp","PX_BID")</f>
        <v>100.3</v>
      </c>
      <c r="K3">
        <f>_xll.BDP("EJ670430 Corp","PX_MID")</f>
        <v>100.33099999999999</v>
      </c>
      <c r="L3">
        <f>_xll.BDP("EJ670430 Corp","YLD_YTM_ASK")</f>
        <v>1.0239420689445082</v>
      </c>
      <c r="M3">
        <f>_xll.BDP("EJ670430 Corp","YLD_YTM_BID")</f>
        <v>1.2679462604592588</v>
      </c>
      <c r="N3">
        <f>_xll.BDP("EJ670430 Corp","YLD_YTM_MID")</f>
        <v>1.1459071610919698</v>
      </c>
      <c r="O3">
        <f>_xll.BDP("EJ670430 Corp","DUR_ADJ_ASK")</f>
        <v>0.24867952763497678</v>
      </c>
      <c r="P3">
        <f>_xll.BDP("EJ670430 Corp","DUR_ADJ_BID")</f>
        <v>0.24852872242263641</v>
      </c>
      <c r="Q3">
        <f>_xll.BDP("EJ670430 Corp","DUR_ADJ_MID")</f>
        <v>0.24860412502888835</v>
      </c>
      <c r="R3">
        <f>_xll.BDP("EJ670430 Corp","DAYS_TO_SETTLE")</f>
        <v>2</v>
      </c>
    </row>
    <row r="4" spans="1:18">
      <c r="A4" t="s">
        <v>23</v>
      </c>
      <c r="B4" t="str">
        <f>_xll.BDP("EK259768 Corp","ID_ISIN")</f>
        <v>PL0000108148</v>
      </c>
      <c r="C4" t="str">
        <f>_xll.BDP("EK259768 Corp","ID_BB")</f>
        <v>EK2597681</v>
      </c>
      <c r="D4" t="str">
        <f>_xll.BDP("EK259768 Corp","TICKER")</f>
        <v>POLGB</v>
      </c>
      <c r="E4">
        <f>_xll.BDP("EK259768 Corp","CPN")</f>
        <v>3.25</v>
      </c>
      <c r="F4" t="str">
        <f>_xll.BDP("EK259768 Corp","MATURITY")</f>
        <v>7/25/2019</v>
      </c>
      <c r="G4">
        <f>_xll.BDP("EK259768 Corp","MTY_YEARS_TDY")</f>
        <v>1.2566735112936345</v>
      </c>
      <c r="H4" t="str">
        <f>_xll.BDP("EK259768 Corp","CRNCY")</f>
        <v>PLN</v>
      </c>
      <c r="I4">
        <f>_xll.BDP("EK259768 Corp","PX_ASK")</f>
        <v>102.387</v>
      </c>
      <c r="J4">
        <f>_xll.BDP("EK259768 Corp","PX_BID")</f>
        <v>102.313</v>
      </c>
      <c r="K4">
        <f>_xll.BDP("EK259768 Corp","PX_MID")</f>
        <v>102.35</v>
      </c>
      <c r="L4">
        <f>_xll.BDP("EK259768 Corp","YLD_YTM_ASK")</f>
        <v>1.3078000006373534</v>
      </c>
      <c r="M4">
        <f>_xll.BDP("EK259768 Corp","YLD_YTM_BID")</f>
        <v>1.3665340047933399</v>
      </c>
      <c r="N4">
        <f>_xll.BDP("EK259768 Corp","YLD_YTM_MID")</f>
        <v>1.3371574583260968</v>
      </c>
      <c r="O4">
        <f>_xll.BDP("EK259768 Corp","DUR_ADJ_ASK")</f>
        <v>1.2026805562141492</v>
      </c>
      <c r="P4">
        <f>_xll.BDP("EK259768 Corp","DUR_ADJ_BID")</f>
        <v>1.2019665663471717</v>
      </c>
      <c r="Q4">
        <f>_xll.BDP("EK259768 Corp","DUR_ADJ_MID")</f>
        <v>1.2023235737715225</v>
      </c>
      <c r="R4">
        <f>_xll.BDP("EK259768 Corp","DAYS_TO_SETTLE")</f>
        <v>2</v>
      </c>
    </row>
    <row r="5" spans="1:18">
      <c r="A5" t="s">
        <v>23</v>
      </c>
      <c r="B5" t="str">
        <f>_xll.BDP("EH576046 Corp","ID_ISIN")</f>
        <v>PL0000105441</v>
      </c>
      <c r="C5" t="str">
        <f>_xll.BDP("EH576046 Corp","ID_BB")</f>
        <v>EH5760465</v>
      </c>
      <c r="D5" t="str">
        <f>_xll.BDP("EH576046 Corp","TICKER")</f>
        <v>POLGB</v>
      </c>
      <c r="E5">
        <f>_xll.BDP("EH576046 Corp","CPN")</f>
        <v>5.5</v>
      </c>
      <c r="F5" t="str">
        <f>_xll.BDP("EH576046 Corp","MATURITY")</f>
        <v>10/25/2019</v>
      </c>
      <c r="G5">
        <f>_xll.BDP("EH576046 Corp","MTY_YEARS_TDY")</f>
        <v>1.5085557837097878</v>
      </c>
      <c r="H5" t="str">
        <f>_xll.BDP("EH576046 Corp","CRNCY")</f>
        <v>PLN</v>
      </c>
      <c r="I5">
        <f>_xll.BDP("EH576046 Corp","PX_ASK")</f>
        <v>106.16800000000001</v>
      </c>
      <c r="J5">
        <f>_xll.BDP("EH576046 Corp","PX_BID")</f>
        <v>106.086</v>
      </c>
      <c r="K5">
        <f>_xll.BDP("EH576046 Corp","PX_MID")</f>
        <v>106.12700000000001</v>
      </c>
      <c r="L5">
        <f>_xll.BDP("EH576046 Corp","YLD_YTM_ASK")</f>
        <v>1.3181683993870119</v>
      </c>
      <c r="M5">
        <f>_xll.BDP("EH576046 Corp","YLD_YTM_BID")</f>
        <v>1.3707684460618481</v>
      </c>
      <c r="N5">
        <f>_xll.BDP("EH576046 Corp","YLD_YTM_MID")</f>
        <v>1.344459945777275</v>
      </c>
      <c r="O5">
        <f>_xll.BDP("EH576046 Corp","DUR_ADJ_ASK")</f>
        <v>1.432323931185608</v>
      </c>
      <c r="P5">
        <f>_xll.BDP("EH576046 Corp","DUR_ADJ_BID")</f>
        <v>1.4315563150459996</v>
      </c>
      <c r="Q5">
        <f>_xll.BDP("EH576046 Corp","DUR_ADJ_MID")</f>
        <v>1.4319401470678443</v>
      </c>
      <c r="R5">
        <f>_xll.BDP("EH576046 Corp","DAYS_TO_SETTLE")</f>
        <v>2</v>
      </c>
    </row>
    <row r="6" spans="1:18">
      <c r="A6" t="s">
        <v>23</v>
      </c>
      <c r="B6" t="str">
        <f>_xll.BDP("EK710347 Corp","ID_ISIN")</f>
        <v>PL0000108510</v>
      </c>
      <c r="C6" t="str">
        <f>_xll.BDP("EK710347 Corp","ID_BB")</f>
        <v>EK7103477</v>
      </c>
      <c r="D6" t="str">
        <f>_xll.BDP("EK710347 Corp","TICKER")</f>
        <v>POLGB</v>
      </c>
      <c r="E6">
        <f>_xll.BDP("EK710347 Corp","CPN")</f>
        <v>1.5</v>
      </c>
      <c r="F6" t="str">
        <f>_xll.BDP("EK710347 Corp","MATURITY")</f>
        <v>4/25/2020</v>
      </c>
      <c r="G6">
        <f>_xll.BDP("EK710347 Corp","MTY_YEARS_TDY")</f>
        <v>2.0095824777549622</v>
      </c>
      <c r="H6" t="str">
        <f>_xll.BDP("EK710347 Corp","CRNCY")</f>
        <v>PLN</v>
      </c>
      <c r="I6">
        <f>_xll.BDP("EK710347 Corp","PX_ASK")</f>
        <v>99.995000000000005</v>
      </c>
      <c r="J6">
        <f>_xll.BDP("EK710347 Corp","PX_BID")</f>
        <v>99.927999999999997</v>
      </c>
      <c r="K6">
        <f>_xll.BDP("EK710347 Corp","PX_MID")</f>
        <v>99.961500000000001</v>
      </c>
      <c r="L6">
        <f>_xll.BDP("EK710347 Corp","YLD_YTM_ASK")</f>
        <v>1.5025564859207834</v>
      </c>
      <c r="M6">
        <f>_xll.BDP("EK710347 Corp","YLD_YTM_BID")</f>
        <v>1.5368319987340278</v>
      </c>
      <c r="N6">
        <f>_xll.BDP("EK710347 Corp","YLD_YTM_MID")</f>
        <v>1.5196899135065647</v>
      </c>
      <c r="O6">
        <f>_xll.BDP("EK710347 Corp","DUR_ADJ_ASK")</f>
        <v>1.955833838358263</v>
      </c>
      <c r="P6">
        <f>_xll.BDP("EK710347 Corp","DUR_ADJ_BID")</f>
        <v>1.9551687705172718</v>
      </c>
      <c r="Q6">
        <f>_xll.BDP("EK710347 Corp","DUR_ADJ_MID")</f>
        <v>1.9555013322914632</v>
      </c>
      <c r="R6">
        <f>_xll.BDP("EK710347 Corp","DAYS_TO_SETTLE")</f>
        <v>2</v>
      </c>
    </row>
    <row r="7" spans="1:18">
      <c r="A7" t="s">
        <v>23</v>
      </c>
      <c r="B7" t="str">
        <f>_xll.BDP("EI219205 Corp","ID_ISIN")</f>
        <v>PL0000106126</v>
      </c>
      <c r="C7" t="str">
        <f>_xll.BDP("EI219205 Corp","ID_BB")</f>
        <v>EI2192058</v>
      </c>
      <c r="D7" t="str">
        <f>_xll.BDP("EI219205 Corp","TICKER")</f>
        <v>POLGB</v>
      </c>
      <c r="E7">
        <f>_xll.BDP("EI219205 Corp","CPN")</f>
        <v>5.25</v>
      </c>
      <c r="F7" t="str">
        <f>_xll.BDP("EI219205 Corp","MATURITY")</f>
        <v>10/25/2020</v>
      </c>
      <c r="G7">
        <f>_xll.BDP("EI219205 Corp","MTY_YEARS_TDY")</f>
        <v>2.5106091718001369</v>
      </c>
      <c r="H7" t="str">
        <f>_xll.BDP("EI219205 Corp","CRNCY")</f>
        <v>PLN</v>
      </c>
      <c r="I7">
        <f>_xll.BDP("EI219205 Corp","PX_ASK")</f>
        <v>109.006</v>
      </c>
      <c r="J7">
        <f>_xll.BDP("EI219205 Corp","PX_BID")</f>
        <v>108.93600000000001</v>
      </c>
      <c r="K7">
        <f>_xll.BDP("EI219205 Corp","PX_MID")</f>
        <v>108.971</v>
      </c>
      <c r="L7">
        <f>_xll.BDP("EI219205 Corp","YLD_YTM_ASK")</f>
        <v>1.5474424943700109</v>
      </c>
      <c r="M7">
        <f>_xll.BDP("EI219205 Corp","YLD_YTM_BID")</f>
        <v>1.5744147195209723</v>
      </c>
      <c r="N7">
        <f>_xll.BDP("EI219205 Corp","YLD_YTM_MID")</f>
        <v>1.5609255157268083</v>
      </c>
      <c r="O7">
        <f>_xll.BDP("EI219205 Corp","DUR_ADJ_ASK")</f>
        <v>2.3260681594760619</v>
      </c>
      <c r="P7">
        <f>_xll.BDP("EI219205 Corp","DUR_ADJ_BID")</f>
        <v>2.3253947243923001</v>
      </c>
      <c r="Q7">
        <f>_xll.BDP("EI219205 Corp","DUR_ADJ_MID")</f>
        <v>2.3257314753994121</v>
      </c>
      <c r="R7">
        <f>_xll.BDP("EI219205 Corp","DAYS_TO_SETTLE")</f>
        <v>2</v>
      </c>
    </row>
    <row r="8" spans="1:18">
      <c r="A8" t="s">
        <v>23</v>
      </c>
      <c r="B8" t="str">
        <f>_xll.BDP("QJ120366 Corp","ID_ISIN")</f>
        <v>PL0000108916</v>
      </c>
      <c r="C8" t="str">
        <f>_xll.BDP("QJ120366 Corp","ID_BB")</f>
        <v>QJ1203661</v>
      </c>
      <c r="D8" t="str">
        <f>_xll.BDP("QJ120366 Corp","TICKER")</f>
        <v>POLGB</v>
      </c>
      <c r="E8">
        <f>_xll.BDP("QJ120366 Corp","CPN")</f>
        <v>2</v>
      </c>
      <c r="F8" t="str">
        <f>_xll.BDP("QJ120366 Corp","MATURITY")</f>
        <v>4/25/2021</v>
      </c>
      <c r="G8">
        <f>_xll.BDP("QJ120366 Corp","MTY_YEARS_TDY")</f>
        <v>3.0088980150581794</v>
      </c>
      <c r="H8" t="str">
        <f>_xll.BDP("QJ120366 Corp","CRNCY")</f>
        <v>PLN</v>
      </c>
      <c r="I8">
        <f>_xll.BDP("QJ120366 Corp","PX_ASK")</f>
        <v>100.642</v>
      </c>
      <c r="J8">
        <f>_xll.BDP("QJ120366 Corp","PX_BID")</f>
        <v>100.578</v>
      </c>
      <c r="K8">
        <f>_xll.BDP("QJ120366 Corp","PX_MID")</f>
        <v>100.61</v>
      </c>
      <c r="L8">
        <f>_xll.BDP("QJ120366 Corp","YLD_YTM_ASK")</f>
        <v>1.7783439816227746</v>
      </c>
      <c r="M8">
        <f>_xll.BDP("QJ120366 Corp","YLD_YTM_BID")</f>
        <v>1.8003547175530048</v>
      </c>
      <c r="N8">
        <f>_xll.BDP("QJ120366 Corp","YLD_YTM_MID")</f>
        <v>1.7893469854345803</v>
      </c>
      <c r="O8">
        <f>_xll.BDP("QJ120366 Corp","DUR_ADJ_ASK")</f>
        <v>2.8903650372907235</v>
      </c>
      <c r="P8">
        <f>_xll.BDP("QJ120366 Corp","DUR_ADJ_BID")</f>
        <v>2.8897201498157101</v>
      </c>
      <c r="Q8">
        <f>_xll.BDP("QJ120366 Corp","DUR_ADJ_MID")</f>
        <v>2.8900426283309084</v>
      </c>
      <c r="R8">
        <f>_xll.BDP("QJ120366 Corp","DAYS_TO_SETTLE")</f>
        <v>2</v>
      </c>
    </row>
    <row r="9" spans="1:18">
      <c r="A9" t="s">
        <v>23</v>
      </c>
      <c r="B9" t="str">
        <f>_xll.BDP("JK564289 Corp","ID_ISIN")</f>
        <v>PL0000109153</v>
      </c>
      <c r="C9" t="str">
        <f>_xll.BDP("JK564289 Corp","ID_BB")</f>
        <v>JK5642893</v>
      </c>
      <c r="D9" t="str">
        <f>_xll.BDP("JK564289 Corp","TICKER")</f>
        <v>POLGB</v>
      </c>
      <c r="E9">
        <f>_xll.BDP("JK564289 Corp","CPN")</f>
        <v>1.75</v>
      </c>
      <c r="F9" t="str">
        <f>_xll.BDP("JK564289 Corp","MATURITY")</f>
        <v>7/25/2021</v>
      </c>
      <c r="G9">
        <f>_xll.BDP("JK564289 Corp","MTY_YEARS_TDY")</f>
        <v>3.2580424366872007</v>
      </c>
      <c r="H9" t="str">
        <f>_xll.BDP("JK564289 Corp","CRNCY")</f>
        <v>PLN</v>
      </c>
      <c r="I9">
        <f>_xll.BDP("JK564289 Corp","PX_ASK")</f>
        <v>99.712000000000003</v>
      </c>
      <c r="J9">
        <f>_xll.BDP("JK564289 Corp","PX_BID")</f>
        <v>99.652000000000001</v>
      </c>
      <c r="K9">
        <f>_xll.BDP("JK564289 Corp","PX_MID")</f>
        <v>99.682000000000002</v>
      </c>
      <c r="L9">
        <f>_xll.BDP("JK564289 Corp","YLD_YTM_ASK")</f>
        <v>1.8410713144459108</v>
      </c>
      <c r="M9">
        <f>_xll.BDP("JK564289 Corp","YLD_YTM_BID")</f>
        <v>1.8602979924356005</v>
      </c>
      <c r="N9">
        <f>_xll.BDP("JK564289 Corp","YLD_YTM_MID")</f>
        <v>1.8506827389467284</v>
      </c>
      <c r="O9">
        <f>_xll.BDP("JK564289 Corp","DUR_ADJ_ASK")</f>
        <v>3.0901985120582993</v>
      </c>
      <c r="P9">
        <f>_xll.BDP("JK564289 Corp","DUR_ADJ_BID")</f>
        <v>3.0895727513113567</v>
      </c>
      <c r="Q9">
        <f>_xll.BDP("JK564289 Corp","DUR_ADJ_MID")</f>
        <v>3.089885665851253</v>
      </c>
      <c r="R9">
        <f>_xll.BDP("JK564289 Corp","DAYS_TO_SETTLE")</f>
        <v>2</v>
      </c>
    </row>
    <row r="10" spans="1:18">
      <c r="A10" t="s">
        <v>23</v>
      </c>
      <c r="B10" t="str">
        <f>_xll.BDP("EI755966 Corp","ID_ISIN")</f>
        <v>PL0000106670</v>
      </c>
      <c r="C10" t="str">
        <f>_xll.BDP("EI755966 Corp","ID_BB")</f>
        <v>EI7559665</v>
      </c>
      <c r="D10" t="str">
        <f>_xll.BDP("EI755966 Corp","TICKER")</f>
        <v>POLGB</v>
      </c>
      <c r="E10">
        <f>_xll.BDP("EI755966 Corp","CPN")</f>
        <v>5.75</v>
      </c>
      <c r="F10" t="str">
        <f>_xll.BDP("EI755966 Corp","MATURITY")</f>
        <v>10/25/2021</v>
      </c>
      <c r="G10">
        <f>_xll.BDP("EI755966 Corp","MTY_YEARS_TDY")</f>
        <v>3.5099247091033541</v>
      </c>
      <c r="H10" t="str">
        <f>_xll.BDP("EI755966 Corp","CRNCY")</f>
        <v>PLN</v>
      </c>
      <c r="I10">
        <f>_xll.BDP("EI755966 Corp","PX_ASK")</f>
        <v>112.979</v>
      </c>
      <c r="J10">
        <f>_xll.BDP("EI755966 Corp","PX_BID")</f>
        <v>112.86199999999999</v>
      </c>
      <c r="K10">
        <f>_xll.BDP("EI755966 Corp","PX_MID")</f>
        <v>112.9205</v>
      </c>
      <c r="L10">
        <f>_xll.BDP("EI755966 Corp","YLD_YTM_ASK")</f>
        <v>1.8810588223726066</v>
      </c>
      <c r="M10">
        <f>_xll.BDP("EI755966 Corp","YLD_YTM_BID")</f>
        <v>1.9131363702947071</v>
      </c>
      <c r="N10">
        <f>_xll.BDP("EI755966 Corp","YLD_YTM_MID")</f>
        <v>1.8970920471237034</v>
      </c>
      <c r="O10">
        <f>_xll.BDP("EI755966 Corp","DUR_ADJ_ASK")</f>
        <v>3.1506803815600382</v>
      </c>
      <c r="P10">
        <f>_xll.BDP("EI755966 Corp","DUR_ADJ_BID")</f>
        <v>3.1495038961239321</v>
      </c>
      <c r="Q10">
        <f>_xll.BDP("EI755966 Corp","DUR_ADJ_MID")</f>
        <v>3.1500922572570782</v>
      </c>
      <c r="R10">
        <f>_xll.BDP("EI755966 Corp","DAYS_TO_SETTLE")</f>
        <v>2</v>
      </c>
    </row>
    <row r="11" spans="1:18">
      <c r="A11" t="s">
        <v>23</v>
      </c>
      <c r="B11" t="str">
        <f>_xll.BDP("QZ938777 Corp","ID_ISIN")</f>
        <v>PL0000109492</v>
      </c>
      <c r="C11" t="str">
        <f>_xll.BDP("QZ938777 Corp","ID_BB")</f>
        <v>QZ9387775</v>
      </c>
      <c r="D11" t="str">
        <f>_xll.BDP("QZ938777 Corp","TICKER")</f>
        <v>POLGB</v>
      </c>
      <c r="E11">
        <f>_xll.BDP("QZ938777 Corp","CPN")</f>
        <v>2.25</v>
      </c>
      <c r="F11" t="str">
        <f>_xll.BDP("QZ938777 Corp","MATURITY")</f>
        <v>4/25/2022</v>
      </c>
      <c r="G11">
        <f>_xll.BDP("QZ938777 Corp","MTY_YEARS_TDY")</f>
        <v>4.0082135523613962</v>
      </c>
      <c r="H11" t="str">
        <f>_xll.BDP("QZ938777 Corp","CRNCY")</f>
        <v>PLN</v>
      </c>
      <c r="I11">
        <f>_xll.BDP("QZ938777 Corp","PX_ASK")</f>
        <v>100.43300000000001</v>
      </c>
      <c r="J11">
        <f>_xll.BDP("QZ938777 Corp","PX_BID")</f>
        <v>100.363</v>
      </c>
      <c r="K11">
        <f>_xll.BDP("QZ938777 Corp","PX_MID")</f>
        <v>100.398</v>
      </c>
      <c r="L11">
        <f>_xll.BDP("QZ938777 Corp","YLD_YTM_ASK")</f>
        <v>2.1359086390645365</v>
      </c>
      <c r="M11">
        <f>_xll.BDP("QZ938777 Corp","YLD_YTM_BID")</f>
        <v>2.1543103378527455</v>
      </c>
      <c r="N11">
        <f>_xll.BDP("QZ938777 Corp","YLD_YTM_MID")</f>
        <v>2.1451074394175471</v>
      </c>
      <c r="O11">
        <f>_xll.BDP("QZ938777 Corp","DUR_ADJ_ASK")</f>
        <v>3.7892828181396809</v>
      </c>
      <c r="P11">
        <f>_xll.BDP("QZ938777 Corp","DUR_ADJ_BID")</f>
        <v>3.788549519002137</v>
      </c>
      <c r="Q11">
        <f>_xll.BDP("QZ938777 Corp","DUR_ADJ_MID")</f>
        <v>3.7889162187202885</v>
      </c>
      <c r="R11">
        <f>_xll.BDP("QZ938777 Corp","DAYS_TO_SETTLE")</f>
        <v>2</v>
      </c>
    </row>
    <row r="12" spans="1:18">
      <c r="A12" t="s">
        <v>23</v>
      </c>
      <c r="B12" t="str">
        <f>_xll.BDP("EC547862 Corp","ID_ISIN")</f>
        <v>PL0000102646</v>
      </c>
      <c r="C12" t="str">
        <f>_xll.BDP("EC547862 Corp","ID_BB")</f>
        <v>EC5478622</v>
      </c>
      <c r="D12" t="str">
        <f>_xll.BDP("EC547862 Corp","TICKER")</f>
        <v>POLGB</v>
      </c>
      <c r="E12">
        <f>_xll.BDP("EC547862 Corp","CPN")</f>
        <v>5.75</v>
      </c>
      <c r="F12" t="str">
        <f>_xll.BDP("EC547862 Corp","MATURITY")</f>
        <v>9/23/2022</v>
      </c>
      <c r="G12">
        <f>_xll.BDP("EC547862 Corp","MTY_YEARS_TDY")</f>
        <v>4.4216290212183438</v>
      </c>
      <c r="H12" t="str">
        <f>_xll.BDP("EC547862 Corp","CRNCY")</f>
        <v>PLN</v>
      </c>
      <c r="I12">
        <f>_xll.BDP("EC547862 Corp","PX_ASK")</f>
        <v>114.717</v>
      </c>
      <c r="J12">
        <f>_xll.BDP("EC547862 Corp","PX_BID")</f>
        <v>114.631</v>
      </c>
      <c r="K12">
        <f>_xll.BDP("EC547862 Corp","PX_MID")</f>
        <v>114.67400000000001</v>
      </c>
      <c r="L12">
        <f>_xll.BDP("EC547862 Corp","YLD_YTM_ASK")</f>
        <v>2.2100465561570024</v>
      </c>
      <c r="M12">
        <f>_xll.BDP("EC547862 Corp","YLD_YTM_BID")</f>
        <v>2.2289411554219418</v>
      </c>
      <c r="N12">
        <f>_xll.BDP("EC547862 Corp","YLD_YTM_MID")</f>
        <v>2.2194915651647347</v>
      </c>
      <c r="O12">
        <f>_xll.BDP("EC547862 Corp","DUR_ADJ_ASK")</f>
        <v>3.8562564186736203</v>
      </c>
      <c r="P12">
        <f>_xll.BDP("EC547862 Corp","DUR_ADJ_BID")</f>
        <v>3.8553259483949396</v>
      </c>
      <c r="Q12">
        <f>_xll.BDP("EC547862 Corp","DUR_ADJ_MID")</f>
        <v>3.8557912607033695</v>
      </c>
      <c r="R12">
        <f>_xll.BDP("EC547862 Corp","DAYS_TO_SETTLE")</f>
        <v>2</v>
      </c>
    </row>
    <row r="13" spans="1:18">
      <c r="A13" t="s">
        <v>23</v>
      </c>
      <c r="B13" t="str">
        <f>_xll.BDP("EJ412726 Corp","ID_ISIN")</f>
        <v>PL0000107264</v>
      </c>
      <c r="C13" t="str">
        <f>_xll.BDP("EJ412726 Corp","ID_BB")</f>
        <v>EJ4127266</v>
      </c>
      <c r="D13" t="str">
        <f>_xll.BDP("EJ412726 Corp","TICKER")</f>
        <v>POLGB</v>
      </c>
      <c r="E13">
        <f>_xll.BDP("EJ412726 Corp","CPN")</f>
        <v>4</v>
      </c>
      <c r="F13" t="str">
        <f>_xll.BDP("EJ412726 Corp","MATURITY")</f>
        <v>10/25/2023</v>
      </c>
      <c r="G13">
        <f>_xll.BDP("EJ412726 Corp","MTY_YEARS_TDY")</f>
        <v>5.508555783709788</v>
      </c>
      <c r="H13" t="str">
        <f>_xll.BDP("EJ412726 Corp","CRNCY")</f>
        <v>PLN</v>
      </c>
      <c r="I13">
        <f>_xll.BDP("EJ412726 Corp","PX_ASK")</f>
        <v>107.60299999999999</v>
      </c>
      <c r="J13">
        <f>_xll.BDP("EJ412726 Corp","PX_BID")</f>
        <v>107.482</v>
      </c>
      <c r="K13">
        <f>_xll.BDP("EJ412726 Corp","PX_MID")</f>
        <v>107.54249999999999</v>
      </c>
      <c r="L13">
        <f>_xll.BDP("EJ412726 Corp","YLD_YTM_ASK")</f>
        <v>2.5010152707584696</v>
      </c>
      <c r="M13">
        <f>_xll.BDP("EJ412726 Corp","YLD_YTM_BID")</f>
        <v>2.523764499463705</v>
      </c>
      <c r="N13">
        <f>_xll.BDP("EJ412726 Corp","YLD_YTM_MID")</f>
        <v>2.5123859016468115</v>
      </c>
      <c r="O13">
        <f>_xll.BDP("EJ412726 Corp","DUR_ADJ_ASK")</f>
        <v>4.8564592943934946</v>
      </c>
      <c r="P13">
        <f>_xll.BDP("EJ412726 Corp","DUR_ADJ_BID")</f>
        <v>4.8550211044879195</v>
      </c>
      <c r="Q13">
        <f>_xll.BDP("EJ412726 Corp","DUR_ADJ_MID")</f>
        <v>4.8557403928685128</v>
      </c>
      <c r="R13">
        <f>_xll.BDP("EJ412726 Corp","DAYS_TO_SETTLE")</f>
        <v>2</v>
      </c>
    </row>
    <row r="14" spans="1:18">
      <c r="A14" t="s">
        <v>23</v>
      </c>
      <c r="B14" t="str">
        <f>_xll.BDP("EK315553 Corp","ID_ISIN")</f>
        <v>PL0000108197</v>
      </c>
      <c r="C14" t="str">
        <f>_xll.BDP("EK315553 Corp","ID_BB")</f>
        <v>EK3155539</v>
      </c>
      <c r="D14" t="str">
        <f>_xll.BDP("EK315553 Corp","TICKER")</f>
        <v>POLGB</v>
      </c>
      <c r="E14">
        <f>_xll.BDP("EK315553 Corp","CPN")</f>
        <v>3.25</v>
      </c>
      <c r="F14" t="str">
        <f>_xll.BDP("EK315553 Corp","MATURITY")</f>
        <v>7/25/2025</v>
      </c>
      <c r="G14">
        <f>_xll.BDP("EK315553 Corp","MTY_YEARS_TDY")</f>
        <v>7.2580424366872007</v>
      </c>
      <c r="H14" t="str">
        <f>_xll.BDP("EK315553 Corp","CRNCY")</f>
        <v>PLN</v>
      </c>
      <c r="I14">
        <f>_xll.BDP("EK315553 Corp","PX_ASK")</f>
        <v>102.59</v>
      </c>
      <c r="J14">
        <f>_xll.BDP("EK315553 Corp","PX_BID")</f>
        <v>102.453</v>
      </c>
      <c r="K14">
        <f>_xll.BDP("EK315553 Corp","PX_MID")</f>
        <v>102.5215</v>
      </c>
      <c r="L14">
        <f>_xll.BDP("EK315553 Corp","YLD_YTM_ASK")</f>
        <v>2.8481603921137668</v>
      </c>
      <c r="M14">
        <f>_xll.BDP("EK315553 Corp","YLD_YTM_BID")</f>
        <v>2.8690248820917055</v>
      </c>
      <c r="N14">
        <f>_xll.BDP("EK315553 Corp","YLD_YTM_MID")</f>
        <v>2.8585884180009398</v>
      </c>
      <c r="O14">
        <f>_xll.BDP("EK315553 Corp","DUR_ADJ_ASK")</f>
        <v>6.2567738331198921</v>
      </c>
      <c r="P14">
        <f>_xll.BDP("EK315553 Corp","DUR_ADJ_BID")</f>
        <v>6.2548190430714703</v>
      </c>
      <c r="Q14">
        <f>_xll.BDP("EK315553 Corp","DUR_ADJ_MID")</f>
        <v>6.2557967887963475</v>
      </c>
      <c r="R14">
        <f>_xll.BDP("EK315553 Corp","DAYS_TO_SETTLE")</f>
        <v>2</v>
      </c>
    </row>
    <row r="15" spans="1:18">
      <c r="A15" t="s">
        <v>23</v>
      </c>
      <c r="B15" t="str">
        <f>_xll.BDP("UV825938 Corp","ID_ISIN")</f>
        <v>PL0000108866</v>
      </c>
      <c r="C15" t="str">
        <f>_xll.BDP("UV825938 Corp","ID_BB")</f>
        <v>UV8259383</v>
      </c>
      <c r="D15" t="str">
        <f>_xll.BDP("UV825938 Corp","TICKER")</f>
        <v>POLGB</v>
      </c>
      <c r="E15">
        <f>_xll.BDP("UV825938 Corp","CPN")</f>
        <v>2.5</v>
      </c>
      <c r="F15" t="str">
        <f>_xll.BDP("UV825938 Corp","MATURITY")</f>
        <v>7/25/2026</v>
      </c>
      <c r="G15">
        <f>_xll.BDP("UV825938 Corp","MTY_YEARS_TDY")</f>
        <v>8.2573579739904179</v>
      </c>
      <c r="H15" t="str">
        <f>_xll.BDP("UV825938 Corp","CRNCY")</f>
        <v>PLN</v>
      </c>
      <c r="I15">
        <f>_xll.BDP("UV825938 Corp","PX_ASK")</f>
        <v>96.691000000000003</v>
      </c>
      <c r="J15">
        <f>_xll.BDP("UV825938 Corp","PX_BID")</f>
        <v>96.546000000000006</v>
      </c>
      <c r="K15">
        <f>_xll.BDP("UV825938 Corp","PX_MID")</f>
        <v>96.618500000000012</v>
      </c>
      <c r="L15">
        <f>_xll.BDP("UV825938 Corp","YLD_YTM_ASK")</f>
        <v>2.9569208172656793</v>
      </c>
      <c r="M15">
        <f>_xll.BDP("UV825938 Corp","YLD_YTM_BID")</f>
        <v>2.9774032446521441</v>
      </c>
      <c r="N15">
        <f>_xll.BDP("UV825938 Corp","YLD_YTM_MID")</f>
        <v>2.9671574645874452</v>
      </c>
      <c r="O15">
        <f>_xll.BDP("UV825938 Corp","DUR_ADJ_ASK")</f>
        <v>7.188490032098354</v>
      </c>
      <c r="P15">
        <f>_xll.BDP("UV825938 Corp","DUR_ADJ_BID")</f>
        <v>7.1862520305636357</v>
      </c>
      <c r="Q15">
        <f>_xll.BDP("UV825938 Corp","DUR_ADJ_MID")</f>
        <v>7.1873714962144417</v>
      </c>
      <c r="R15">
        <f>_xll.BDP("UV825938 Corp","DAYS_TO_SETTLE")</f>
        <v>2</v>
      </c>
    </row>
    <row r="16" spans="1:18">
      <c r="A16" t="s">
        <v>23</v>
      </c>
      <c r="B16" t="str">
        <f>_xll.BDP("QZ752425 Corp","ID_ISIN")</f>
        <v>PL0000109427</v>
      </c>
      <c r="C16" t="str">
        <f>_xll.BDP("QZ752425 Corp","ID_BB")</f>
        <v>QZ7524254</v>
      </c>
      <c r="D16" t="str">
        <f>_xll.BDP("QZ752425 Corp","TICKER")</f>
        <v>POLGB</v>
      </c>
      <c r="E16">
        <f>_xll.BDP("QZ752425 Corp","CPN")</f>
        <v>2.5</v>
      </c>
      <c r="F16" t="str">
        <f>_xll.BDP("QZ752425 Corp","MATURITY")</f>
        <v>7/25/2027</v>
      </c>
      <c r="G16">
        <f>_xll.BDP("QZ752425 Corp","MTY_YEARS_TDY")</f>
        <v>9.2566735112936342</v>
      </c>
      <c r="H16" t="str">
        <f>_xll.BDP("QZ752425 Corp","CRNCY")</f>
        <v>PLN</v>
      </c>
      <c r="I16">
        <f>_xll.BDP("QZ752425 Corp","PX_ASK")</f>
        <v>95.569000000000003</v>
      </c>
      <c r="J16">
        <f>_xll.BDP("QZ752425 Corp","PX_BID")</f>
        <v>95.471000000000004</v>
      </c>
      <c r="K16">
        <f>_xll.BDP("QZ752425 Corp","PX_MID")</f>
        <v>95.52000000000001</v>
      </c>
      <c r="L16">
        <f>_xll.BDP("QZ752425 Corp","YLD_YTM_ASK")</f>
        <v>3.0562725201517789</v>
      </c>
      <c r="M16">
        <f>_xll.BDP("QZ752425 Corp","YLD_YTM_BID")</f>
        <v>3.0689356428912959</v>
      </c>
      <c r="N16">
        <f>_xll.BDP("QZ752425 Corp","YLD_YTM_MID")</f>
        <v>3.0626021579376039</v>
      </c>
      <c r="O16">
        <f>_xll.BDP("QZ752425 Corp","DUR_ADJ_ASK")</f>
        <v>7.946665343748883</v>
      </c>
      <c r="P16">
        <f>_xll.BDP("QZ752425 Corp","DUR_ADJ_BID")</f>
        <v>7.9450043153072825</v>
      </c>
      <c r="Q16">
        <f>_xll.BDP("QZ752425 Corp","DUR_ADJ_MID")</f>
        <v>7.9458350752497511</v>
      </c>
      <c r="R16">
        <f>_xll.BDP("QZ752425 Corp","DAYS_TO_SETTLE")</f>
        <v>2</v>
      </c>
    </row>
    <row r="17" spans="1:18">
      <c r="A17" t="s">
        <v>23</v>
      </c>
      <c r="B17" t="str">
        <f>_xll.BDP("EJ678153 Corp","ID_ISIN")</f>
        <v>PL0000107611</v>
      </c>
      <c r="C17" t="str">
        <f>_xll.BDP("EJ678153 Corp","ID_BB")</f>
        <v>EJ6781532</v>
      </c>
      <c r="D17" t="str">
        <f>_xll.BDP("EJ678153 Corp","TICKER")</f>
        <v>POLGB</v>
      </c>
      <c r="E17">
        <f>_xll.BDP("EJ678153 Corp","CPN")</f>
        <v>2.75</v>
      </c>
      <c r="F17" t="str">
        <f>_xll.BDP("EJ678153 Corp","MATURITY")</f>
        <v>4/25/2028</v>
      </c>
      <c r="G17">
        <f>_xll.BDP("EJ678153 Corp","MTY_YEARS_TDY")</f>
        <v>10.009582477754963</v>
      </c>
      <c r="H17" t="str">
        <f>_xll.BDP("EJ678153 Corp","CRNCY")</f>
        <v>PLN</v>
      </c>
      <c r="I17">
        <f>_xll.BDP("EJ678153 Corp","PX_ASK")</f>
        <v>97.143000000000001</v>
      </c>
      <c r="J17">
        <f>_xll.BDP("EJ678153 Corp","PX_BID")</f>
        <v>96.903000000000006</v>
      </c>
      <c r="K17">
        <f>_xll.BDP("EJ678153 Corp","PX_MID")</f>
        <v>97.022999999999996</v>
      </c>
      <c r="L17">
        <f>_xll.BDP("EJ678153 Corp","YLD_YTM_ASK")</f>
        <v>3.0864061394388456</v>
      </c>
      <c r="M17">
        <f>_xll.BDP("EJ678153 Corp","YLD_YTM_BID")</f>
        <v>3.1152005926927995</v>
      </c>
      <c r="N17">
        <f>_xll.BDP("EJ678153 Corp","YLD_YTM_MID")</f>
        <v>3.1007927651694152</v>
      </c>
      <c r="O17">
        <f>_xll.BDP("EJ678153 Corp","DUR_ADJ_ASK")</f>
        <v>8.5927152343107789</v>
      </c>
      <c r="P17">
        <f>_xll.BDP("EJ678153 Corp","DUR_ADJ_BID")</f>
        <v>8.5886637168214861</v>
      </c>
      <c r="Q17">
        <f>_xll.BDP("EJ678153 Corp","DUR_ADJ_MID")</f>
        <v>8.5906909192327756</v>
      </c>
      <c r="R17">
        <f>_xll.BDP("EJ678153 Corp","DAYS_TO_SETTLE")</f>
        <v>2</v>
      </c>
    </row>
    <row r="18" spans="1:18">
      <c r="A18" t="s">
        <v>23</v>
      </c>
      <c r="B18" t="str">
        <f>_xll.BDP("EH533782 Corp","ID_ISIN")</f>
        <v>PL0000105391</v>
      </c>
      <c r="C18" t="str">
        <f>_xll.BDP("EH533782 Corp","ID_BB")</f>
        <v>EH5337827</v>
      </c>
      <c r="D18" t="str">
        <f>_xll.BDP("EH533782 Corp","TICKER")</f>
        <v>POLGB</v>
      </c>
      <c r="E18">
        <f>_xll.BDP("EH533782 Corp","CPN")</f>
        <v>5.75</v>
      </c>
      <c r="F18" t="str">
        <f>_xll.BDP("EH533782 Corp","MATURITY")</f>
        <v>4/25/2029</v>
      </c>
      <c r="G18">
        <f>_xll.BDP("EH533782 Corp","MTY_YEARS_TDY")</f>
        <v>11.008898015058179</v>
      </c>
      <c r="H18" t="str">
        <f>_xll.BDP("EH533782 Corp","CRNCY")</f>
        <v>PLN</v>
      </c>
      <c r="I18">
        <f>_xll.BDP("EH533782 Corp","PX_ASK")</f>
        <v>124.729</v>
      </c>
      <c r="J18">
        <f>_xll.BDP("EH533782 Corp","PX_BID")</f>
        <v>124.23399999999999</v>
      </c>
      <c r="K18">
        <f>_xll.BDP("EH533782 Corp","PX_MID")</f>
        <v>124.4815</v>
      </c>
      <c r="L18">
        <f>_xll.BDP("EH533782 Corp","YLD_YTM_ASK")</f>
        <v>3.0673702026294123</v>
      </c>
      <c r="M18">
        <f>_xll.BDP("EH533782 Corp","YLD_YTM_BID")</f>
        <v>3.114249852423892</v>
      </c>
      <c r="N18">
        <f>_xll.BDP("EH533782 Corp","YLD_YTM_MID")</f>
        <v>3.0907806768720678</v>
      </c>
      <c r="O18">
        <f>_xll.BDP("EH533782 Corp","DUR_ADJ_ASK")</f>
        <v>8.4867376767026599</v>
      </c>
      <c r="P18">
        <f>_xll.BDP("EH533782 Corp","DUR_ADJ_BID")</f>
        <v>8.4779823016662785</v>
      </c>
      <c r="Q18">
        <f>_xll.BDP("EH533782 Corp","DUR_ADJ_MID")</f>
        <v>8.4823652640849971</v>
      </c>
      <c r="R18">
        <f>_xll.BDP("EH533782 Corp","DAYS_TO_SETTLE")</f>
        <v>2</v>
      </c>
    </row>
    <row r="19" spans="1:18">
      <c r="A19" t="s">
        <v>23</v>
      </c>
      <c r="B19" t="str">
        <f>_xll.BDP("EG515251 Corp","ID_ISIN")</f>
        <v>PL0000104857</v>
      </c>
      <c r="C19" t="str">
        <f>_xll.BDP("EG515251 Corp","ID_BB")</f>
        <v>EG5152517</v>
      </c>
      <c r="D19" t="str">
        <f>_xll.BDP("EG515251 Corp","TICKER")</f>
        <v>POLGB</v>
      </c>
      <c r="E19">
        <f>_xll.BDP("EG515251 Corp","CPN")</f>
        <v>5</v>
      </c>
      <c r="F19" t="str">
        <f>_xll.BDP("EG515251 Corp","MATURITY")</f>
        <v>4/25/2037</v>
      </c>
      <c r="G19">
        <f>_xll.BDP("EG515251 Corp","MTY_YEARS_TDY")</f>
        <v>19.008898015058179</v>
      </c>
      <c r="H19" t="str">
        <f>_xll.BDP("EG515251 Corp","CRNCY")</f>
        <v>PLN</v>
      </c>
      <c r="I19">
        <f>_xll.BDP("EG515251 Corp","PX_ASK")</f>
        <v>124.069</v>
      </c>
      <c r="J19">
        <f>_xll.BDP("EG515251 Corp","PX_BID")</f>
        <v>123.578</v>
      </c>
      <c r="K19">
        <f>_xll.BDP("EG515251 Corp","PX_MID")</f>
        <v>123.8235</v>
      </c>
      <c r="L19">
        <f>_xll.BDP("EG515251 Corp","YLD_YTM_ASK")</f>
        <v>3.2780225042736113</v>
      </c>
      <c r="M19">
        <f>_xll.BDP("EG515251 Corp","YLD_YTM_BID")</f>
        <v>3.3086288457822106</v>
      </c>
      <c r="N19">
        <f>_xll.BDP("EG515251 Corp","YLD_YTM_MID")</f>
        <v>3.2933058961581096</v>
      </c>
      <c r="O19">
        <f>_xll.BDP("EG515251 Corp","DUR_ADJ_ASK")</f>
        <v>12.963709150502119</v>
      </c>
      <c r="P19">
        <f>_xll.BDP("EG515251 Corp","DUR_ADJ_BID")</f>
        <v>12.948103073113023</v>
      </c>
      <c r="Q19">
        <f>_xll.BDP("EG515251 Corp","DUR_ADJ_MID")</f>
        <v>12.955916371200935</v>
      </c>
      <c r="R19">
        <f>_xll.BDP("EG515251 Corp","DAYS_TO_SETTLE")</f>
        <v>2</v>
      </c>
    </row>
    <row r="20" spans="1:18">
      <c r="A20" t="s">
        <v>23</v>
      </c>
      <c r="B20" t="str">
        <f>_xll.BDP("AM522660 Corp","ID_ISIN")</f>
        <v>PL0000109765</v>
      </c>
      <c r="C20" t="str">
        <f>_xll.BDP("AM522660 Corp","ID_BB")</f>
        <v>AM5226601</v>
      </c>
      <c r="D20" t="str">
        <f>_xll.BDP("AM522660 Corp","TICKER")</f>
        <v>POLGB</v>
      </c>
      <c r="E20">
        <f>_xll.BDP("AM522660 Corp","CPN")</f>
        <v>4</v>
      </c>
      <c r="F20" t="str">
        <f>_xll.BDP("AM522660 Corp","MATURITY")</f>
        <v>4/25/2047</v>
      </c>
      <c r="G20">
        <f>_xll.BDP("AM522660 Corp","MTY_YEARS_TDY")</f>
        <v>29.007529089664612</v>
      </c>
      <c r="H20" t="str">
        <f>_xll.BDP("AM522660 Corp","CRNCY")</f>
        <v>PLN</v>
      </c>
      <c r="I20">
        <f>_xll.BDP("AM522660 Corp","PX_ASK")</f>
        <v>108.548</v>
      </c>
      <c r="J20">
        <f>_xll.BDP("AM522660 Corp","PX_BID")</f>
        <v>107.98099999999999</v>
      </c>
      <c r="K20">
        <f>_xll.BDP("AM522660 Corp","PX_MID")</f>
        <v>108.2645</v>
      </c>
      <c r="L20">
        <f>_xll.BDP("AM522660 Corp","YLD_YTM_ASK")</f>
        <v>3.5246273547912454</v>
      </c>
      <c r="M20">
        <f>_xll.BDP("AM522660 Corp","YLD_YTM_BID")</f>
        <v>3.5545401384733224</v>
      </c>
      <c r="N20">
        <f>_xll.BDP("AM522660 Corp","YLD_YTM_MID")</f>
        <v>3.5395568755498892</v>
      </c>
      <c r="O20">
        <f>_xll.BDP("AM522660 Corp","DUR_ADJ_ASK")</f>
        <v>17.52526998594427</v>
      </c>
      <c r="P20">
        <f>_xll.BDP("AM522660 Corp","DUR_ADJ_BID")</f>
        <v>17.491140504053327</v>
      </c>
      <c r="Q20">
        <f>_xll.BDP("AM522660 Corp","DUR_ADJ_MID")</f>
        <v>17.508235257706534</v>
      </c>
      <c r="R20">
        <f>_xll.BDP("AM522660 Corp","DAYS_TO_SETTLE")</f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S21" sqref="S21"/>
    </sheetView>
  </sheetViews>
  <sheetFormatPr baseColWidth="10" defaultColWidth="8.83203125" defaultRowHeight="14" x14ac:dyDescent="0"/>
  <cols>
    <col min="1" max="18" width="9.1640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24</v>
      </c>
      <c r="B2" t="str">
        <f>_xll.BDP("EF245753 Corp","ID_ISIN")</f>
        <v>IDG000006503</v>
      </c>
      <c r="C2" t="str">
        <f>_xll.BDP("EF245753 Corp","ID_BB")</f>
        <v>EF2457531</v>
      </c>
      <c r="D2" t="str">
        <f>_xll.BDP("EF245753 Corp","TICKER")</f>
        <v>INDOGB</v>
      </c>
      <c r="E2">
        <f>_xll.BDP("EF245753 Corp","CPN")</f>
        <v>12.8</v>
      </c>
      <c r="F2" t="str">
        <f>_xll.BDP("EF245753 Corp","MATURITY")</f>
        <v>6/15/2021</v>
      </c>
      <c r="G2">
        <f>_xll.BDP("EF245753 Corp","MTY_YEARS_TDY")</f>
        <v>3.1485284052019167</v>
      </c>
      <c r="H2" t="str">
        <f>_xll.BDP("EF245753 Corp","CRNCY")</f>
        <v>IDR</v>
      </c>
      <c r="I2">
        <f>_xll.BDP("EF245753 Corp","PX_ASK")</f>
        <v>119.178</v>
      </c>
      <c r="J2">
        <f>_xll.BDP("EF245753 Corp","PX_BID")</f>
        <v>118.70399999999999</v>
      </c>
      <c r="K2">
        <f>_xll.BDP("EF245753 Corp","PX_MID")</f>
        <v>118.941</v>
      </c>
      <c r="L2">
        <f>_xll.BDP("EF245753 Corp","YLD_YTM_ASK")</f>
        <v>6.0013495462433211</v>
      </c>
      <c r="M2">
        <f>_xll.BDP("EF245753 Corp","YLD_YTM_BID")</f>
        <v>6.1518613600143439</v>
      </c>
      <c r="N2">
        <f>_xll.BDP("EF245753 Corp","YLD_YTM_MID")</f>
        <v>6.0765104701282837</v>
      </c>
      <c r="O2">
        <f>_xll.BDP("EF245753 Corp","DUR_ADJ_ASK")</f>
        <v>2.550569385432552</v>
      </c>
      <c r="P2">
        <f>_xll.BDP("EF245753 Corp","DUR_ADJ_BID")</f>
        <v>2.5474800820397818</v>
      </c>
      <c r="Q2">
        <f>_xll.BDP("EF245753 Corp","DUR_ADJ_MID")</f>
        <v>2.5490263417864076</v>
      </c>
      <c r="R2">
        <f>_xll.BDP("EF245753 Corp","DAYS_TO_SETTLE")</f>
        <v>2</v>
      </c>
    </row>
    <row r="3" spans="1:18">
      <c r="A3" t="s">
        <v>24</v>
      </c>
      <c r="B3" t="str">
        <f>_xll.BDP("EI316080 Corp","ID_ISIN")</f>
        <v>IDG000009101</v>
      </c>
      <c r="C3" t="str">
        <f>_xll.BDP("EI316080 Corp","ID_BB")</f>
        <v>EI3160807</v>
      </c>
      <c r="D3" t="str">
        <f>_xll.BDP("EI316080 Corp","TICKER")</f>
        <v>INDOGB</v>
      </c>
      <c r="E3">
        <f>_xll.BDP("EI316080 Corp","CPN")</f>
        <v>8.25</v>
      </c>
      <c r="F3" t="str">
        <f>_xll.BDP("EI316080 Corp","MATURITY")</f>
        <v>7/15/2021</v>
      </c>
      <c r="G3">
        <f>_xll.BDP("EI316080 Corp","MTY_YEARS_TDY")</f>
        <v>3.2306639288158796</v>
      </c>
      <c r="H3" t="str">
        <f>_xll.BDP("EI316080 Corp","CRNCY")</f>
        <v>IDR</v>
      </c>
      <c r="I3">
        <f>_xll.BDP("EI316080 Corp","PX_ASK")</f>
        <v>106.396</v>
      </c>
      <c r="J3">
        <f>_xll.BDP("EI316080 Corp","PX_BID")</f>
        <v>105.988</v>
      </c>
      <c r="K3">
        <f>_xll.BDP("EI316080 Corp","PX_MID")</f>
        <v>106.19200000000001</v>
      </c>
      <c r="L3">
        <f>_xll.BDP("EI316080 Corp","YLD_YTM_ASK")</f>
        <v>6.0319081493520601</v>
      </c>
      <c r="M3">
        <f>_xll.BDP("EI316080 Corp","YLD_YTM_BID")</f>
        <v>6.1679757354423135</v>
      </c>
      <c r="N3">
        <f>_xll.BDP("EI316080 Corp","YLD_YTM_MID")</f>
        <v>6.099861342843071</v>
      </c>
      <c r="O3">
        <f>_xll.BDP("EI316080 Corp","DUR_ADJ_ASK")</f>
        <v>2.7656967558912213</v>
      </c>
      <c r="P3">
        <f>_xll.BDP("EI316080 Corp","DUR_ADJ_BID")</f>
        <v>2.7629948269783777</v>
      </c>
      <c r="Q3">
        <f>_xll.BDP("EI316080 Corp","DUR_ADJ_MID")</f>
        <v>2.7643471262706782</v>
      </c>
      <c r="R3">
        <f>_xll.BDP("EI316080 Corp","DAYS_TO_SETTLE")</f>
        <v>2</v>
      </c>
    </row>
    <row r="4" spans="1:18">
      <c r="A4" t="s">
        <v>24</v>
      </c>
      <c r="B4" t="str">
        <f>_xll.BDP("EI829656 Corp","ID_ISIN")</f>
        <v>IDG000010000</v>
      </c>
      <c r="C4" t="str">
        <f>_xll.BDP("EI829656 Corp","ID_BB")</f>
        <v>EI8296564</v>
      </c>
      <c r="D4" t="str">
        <f>_xll.BDP("EI829656 Corp","TICKER")</f>
        <v>INDOGB</v>
      </c>
      <c r="E4">
        <f>_xll.BDP("EI829656 Corp","CPN")</f>
        <v>7</v>
      </c>
      <c r="F4" t="str">
        <f>_xll.BDP("EI829656 Corp","MATURITY")</f>
        <v>5/15/2022</v>
      </c>
      <c r="G4">
        <f>_xll.BDP("EI829656 Corp","MTY_YEARS_TDY")</f>
        <v>4.0629705681040384</v>
      </c>
      <c r="H4" t="str">
        <f>_xll.BDP("EI829656 Corp","CRNCY")</f>
        <v>IDR</v>
      </c>
      <c r="I4">
        <f>_xll.BDP("EI829656 Corp","PX_ASK")</f>
        <v>102.595</v>
      </c>
      <c r="J4">
        <f>_xll.BDP("EI829656 Corp","PX_BID")</f>
        <v>102.161</v>
      </c>
      <c r="K4">
        <f>_xll.BDP("EI829656 Corp","PX_MID")</f>
        <v>102.378</v>
      </c>
      <c r="L4">
        <f>_xll.BDP("EI829656 Corp","YLD_YTM_ASK")</f>
        <v>6.2639522877250124</v>
      </c>
      <c r="M4">
        <f>_xll.BDP("EI829656 Corp","YLD_YTM_BID")</f>
        <v>6.3851884606990961</v>
      </c>
      <c r="N4">
        <f>_xll.BDP("EI829656 Corp","YLD_YTM_MID")</f>
        <v>6.3244925264216842</v>
      </c>
      <c r="O4">
        <f>_xll.BDP("EI829656 Corp","DUR_ADJ_ASK")</f>
        <v>3.3951871981303987</v>
      </c>
      <c r="P4">
        <f>_xll.BDP("EI829656 Corp","DUR_ADJ_BID")</f>
        <v>3.3917162093779014</v>
      </c>
      <c r="Q4">
        <f>_xll.BDP("EI829656 Corp","DUR_ADJ_MID")</f>
        <v>3.3934537881222919</v>
      </c>
      <c r="R4">
        <f>_xll.BDP("EI829656 Corp","DAYS_TO_SETTLE")</f>
        <v>2</v>
      </c>
    </row>
    <row r="5" spans="1:18">
      <c r="A5" t="s">
        <v>24</v>
      </c>
      <c r="B5" t="str">
        <f>_xll.BDP("EF283030 Corp","ID_ISIN")</f>
        <v>IDG000006602</v>
      </c>
      <c r="C5" t="str">
        <f>_xll.BDP("EF283030 Corp","ID_BB")</f>
        <v>EF2830307</v>
      </c>
      <c r="D5" t="str">
        <f>_xll.BDP("EF283030 Corp","TICKER")</f>
        <v>INDOGB</v>
      </c>
      <c r="E5">
        <f>_xll.BDP("EF283030 Corp","CPN")</f>
        <v>12.9</v>
      </c>
      <c r="F5" t="str">
        <f>_xll.BDP("EF283030 Corp","MATURITY")</f>
        <v>6/15/2022</v>
      </c>
      <c r="G5">
        <f>_xll.BDP("EF283030 Corp","MTY_YEARS_TDY")</f>
        <v>4.1478439425051334</v>
      </c>
      <c r="H5" t="str">
        <f>_xll.BDP("EF283030 Corp","CRNCY")</f>
        <v>IDR</v>
      </c>
      <c r="I5">
        <f>_xll.BDP("EF283030 Corp","PX_ASK")</f>
        <v>124.078</v>
      </c>
      <c r="J5">
        <f>_xll.BDP("EF283030 Corp","PX_BID")</f>
        <v>123.492</v>
      </c>
      <c r="K5">
        <f>_xll.BDP("EF283030 Corp","PX_MID")</f>
        <v>123.785</v>
      </c>
      <c r="L5">
        <f>_xll.BDP("EF283030 Corp","YLD_YTM_ASK")</f>
        <v>6.20974814766842</v>
      </c>
      <c r="M5">
        <f>_xll.BDP("EF283030 Corp","YLD_YTM_BID")</f>
        <v>6.3521550504617439</v>
      </c>
      <c r="N5">
        <f>_xll.BDP("EF283030 Corp","YLD_YTM_MID")</f>
        <v>6.2808453072590584</v>
      </c>
      <c r="O5">
        <f>_xll.BDP("EF283030 Corp","DUR_ADJ_ASK")</f>
        <v>3.2063782925819457</v>
      </c>
      <c r="P5">
        <f>_xll.BDP("EF283030 Corp","DUR_ADJ_BID")</f>
        <v>3.2018660026061463</v>
      </c>
      <c r="Q5">
        <f>_xll.BDP("EF283030 Corp","DUR_ADJ_MID")</f>
        <v>3.2041252041391282</v>
      </c>
      <c r="R5">
        <f>_xll.BDP("EF283030 Corp","DAYS_TO_SETTLE")</f>
        <v>2</v>
      </c>
    </row>
    <row r="6" spans="1:18">
      <c r="A6" t="s">
        <v>24</v>
      </c>
      <c r="B6" t="str">
        <f>_xll.BDP("EG198978 Corp","ID_ISIN")</f>
        <v>IDG000007501</v>
      </c>
      <c r="C6" t="str">
        <f>_xll.BDP("EG198978 Corp","ID_BB")</f>
        <v>EG1989789</v>
      </c>
      <c r="D6" t="str">
        <f>_xll.BDP("EG198978 Corp","TICKER")</f>
        <v>INDOGB</v>
      </c>
      <c r="E6">
        <f>_xll.BDP("EG198978 Corp","CPN")</f>
        <v>10.25</v>
      </c>
      <c r="F6" t="str">
        <f>_xll.BDP("EG198978 Corp","MATURITY")</f>
        <v>7/15/2022</v>
      </c>
      <c r="G6">
        <f>_xll.BDP("EG198978 Corp","MTY_YEARS_TDY")</f>
        <v>4.2299794661190964</v>
      </c>
      <c r="H6" t="str">
        <f>_xll.BDP("EG198978 Corp","CRNCY")</f>
        <v>IDR</v>
      </c>
      <c r="I6">
        <f>_xll.BDP("EG198978 Corp","PX_ASK")</f>
        <v>114.645</v>
      </c>
      <c r="J6">
        <f>_xll.BDP("EG198978 Corp","PX_BID")</f>
        <v>114.07299999999999</v>
      </c>
      <c r="K6">
        <f>_xll.BDP("EG198978 Corp","PX_MID")</f>
        <v>114.35899999999999</v>
      </c>
      <c r="L6">
        <f>_xll.BDP("EG198978 Corp","YLD_YTM_ASK")</f>
        <v>6.2463469157427536</v>
      </c>
      <c r="M6">
        <f>_xll.BDP("EG198978 Corp","YLD_YTM_BID")</f>
        <v>6.3901896016856927</v>
      </c>
      <c r="N6">
        <f>_xll.BDP("EG198978 Corp","YLD_YTM_MID")</f>
        <v>6.3181567233258082</v>
      </c>
      <c r="O6">
        <f>_xll.BDP("EG198978 Corp","DUR_ADJ_ASK")</f>
        <v>3.3955006049603984</v>
      </c>
      <c r="P6">
        <f>_xll.BDP("EG198978 Corp","DUR_ADJ_BID")</f>
        <v>3.3910138892602051</v>
      </c>
      <c r="Q6">
        <f>_xll.BDP("EG198978 Corp","DUR_ADJ_MID")</f>
        <v>3.3932604534848689</v>
      </c>
      <c r="R6">
        <f>_xll.BDP("EG198978 Corp","DAYS_TO_SETTLE")</f>
        <v>2</v>
      </c>
    </row>
    <row r="7" spans="1:18">
      <c r="A7" t="s">
        <v>24</v>
      </c>
      <c r="B7" t="str">
        <f>_xll.BDP("EJ314612 Corp","ID_ISIN")</f>
        <v>IDG000010208</v>
      </c>
      <c r="C7" t="str">
        <f>_xll.BDP("EJ314612 Corp","ID_BB")</f>
        <v>EJ3146127</v>
      </c>
      <c r="D7" t="str">
        <f>_xll.BDP("EJ314612 Corp","TICKER")</f>
        <v>INDOGB</v>
      </c>
      <c r="E7">
        <f>_xll.BDP("EJ314612 Corp","CPN")</f>
        <v>5.625</v>
      </c>
      <c r="F7" t="str">
        <f>_xll.BDP("EJ314612 Corp","MATURITY")</f>
        <v>5/15/2023</v>
      </c>
      <c r="G7">
        <f>_xll.BDP("EJ314612 Corp","MTY_YEARS_TDY")</f>
        <v>5.0622861054072557</v>
      </c>
      <c r="H7" t="str">
        <f>_xll.BDP("EJ314612 Corp","CRNCY")</f>
        <v>IDR</v>
      </c>
      <c r="I7">
        <f>_xll.BDP("EJ314612 Corp","PX_ASK")</f>
        <v>98.037000000000006</v>
      </c>
      <c r="J7">
        <f>_xll.BDP("EJ314612 Corp","PX_BID")</f>
        <v>97.584999999999994</v>
      </c>
      <c r="K7">
        <f>_xll.BDP("EJ314612 Corp","PX_MID")</f>
        <v>97.811000000000007</v>
      </c>
      <c r="L7">
        <f>_xll.BDP("EJ314612 Corp","YLD_YTM_ASK")</f>
        <v>6.0809075681308489</v>
      </c>
      <c r="M7">
        <f>_xll.BDP("EJ314612 Corp","YLD_YTM_BID")</f>
        <v>6.1876327046941624</v>
      </c>
      <c r="N7">
        <f>_xll.BDP("EJ314612 Corp","YLD_YTM_MID")</f>
        <v>6.1341966722255394</v>
      </c>
      <c r="O7">
        <f>_xll.BDP("EJ314612 Corp","DUR_ADJ_ASK")</f>
        <v>4.2240954223536562</v>
      </c>
      <c r="P7">
        <f>_xll.BDP("EJ314612 Corp","DUR_ADJ_BID")</f>
        <v>4.219869705118084</v>
      </c>
      <c r="Q7">
        <f>_xll.BDP("EJ314612 Corp","DUR_ADJ_MID")</f>
        <v>4.2219855006615301</v>
      </c>
      <c r="R7">
        <f>_xll.BDP("EJ314612 Corp","DAYS_TO_SETTLE")</f>
        <v>2</v>
      </c>
    </row>
    <row r="8" spans="1:18">
      <c r="A8" t="s">
        <v>24</v>
      </c>
      <c r="B8" t="str">
        <f>_xll.BDP("EG634807 Corp","ID_ISIN")</f>
        <v>IDG000007907</v>
      </c>
      <c r="C8" t="str">
        <f>_xll.BDP("EG634807 Corp","ID_BB")</f>
        <v>EG6348072</v>
      </c>
      <c r="D8" t="str">
        <f>_xll.BDP("EG634807 Corp","TICKER")</f>
        <v>INDOGB</v>
      </c>
      <c r="E8">
        <f>_xll.BDP("EG634807 Corp","CPN")</f>
        <v>9.5</v>
      </c>
      <c r="F8" t="str">
        <f>_xll.BDP("EG634807 Corp","MATURITY")</f>
        <v>7/15/2023</v>
      </c>
      <c r="G8">
        <f>_xll.BDP("EG634807 Corp","MTY_YEARS_TDY")</f>
        <v>5.2292950034223136</v>
      </c>
      <c r="H8" t="str">
        <f>_xll.BDP("EG634807 Corp","CRNCY")</f>
        <v>IDR</v>
      </c>
      <c r="I8">
        <f>_xll.BDP("EG634807 Corp","PX_ASK")</f>
        <v>113.61799999999999</v>
      </c>
      <c r="J8">
        <f>_xll.BDP("EG634807 Corp","PX_BID")</f>
        <v>113.291</v>
      </c>
      <c r="K8">
        <f>_xll.BDP("EG634807 Corp","PX_MID")</f>
        <v>113.4545</v>
      </c>
      <c r="L8">
        <f>_xll.BDP("EG634807 Corp","YLD_YTM_ASK")</f>
        <v>6.3886524720996798</v>
      </c>
      <c r="M8">
        <f>_xll.BDP("EG634807 Corp","YLD_YTM_BID")</f>
        <v>6.4576877148210503</v>
      </c>
      <c r="N8">
        <f>_xll.BDP("EG634807 Corp","YLD_YTM_MID")</f>
        <v>6.4231392674905941</v>
      </c>
      <c r="O8">
        <f>_xll.BDP("EG634807 Corp","DUR_ADJ_ASK")</f>
        <v>4.0821251612802705</v>
      </c>
      <c r="P8">
        <f>_xll.BDP("EG634807 Corp","DUR_ADJ_BID")</f>
        <v>4.0790678549197503</v>
      </c>
      <c r="Q8">
        <f>_xll.BDP("EG634807 Corp","DUR_ADJ_MID")</f>
        <v>4.0805978473378097</v>
      </c>
      <c r="R8">
        <f>_xll.BDP("EG634807 Corp","DAYS_TO_SETTLE")</f>
        <v>2</v>
      </c>
    </row>
    <row r="9" spans="1:18">
      <c r="A9" t="s">
        <v>24</v>
      </c>
      <c r="B9" t="str">
        <f>_xll.BDP("EF633887 Corp","ID_ISIN")</f>
        <v>IDG000007105</v>
      </c>
      <c r="C9" t="str">
        <f>_xll.BDP("EF633887 Corp","ID_BB")</f>
        <v>EF6338877</v>
      </c>
      <c r="D9" t="str">
        <f>_xll.BDP("EF633887 Corp","TICKER")</f>
        <v>INDOGB</v>
      </c>
      <c r="E9">
        <f>_xll.BDP("EF633887 Corp","CPN")</f>
        <v>11.75</v>
      </c>
      <c r="F9" t="str">
        <f>_xll.BDP("EF633887 Corp","MATURITY")</f>
        <v>8/15/2023</v>
      </c>
      <c r="G9">
        <f>_xll.BDP("EF633887 Corp","MTY_YEARS_TDY")</f>
        <v>5.3141683778234086</v>
      </c>
      <c r="H9" t="str">
        <f>_xll.BDP("EF633887 Corp","CRNCY")</f>
        <v>IDR</v>
      </c>
      <c r="I9">
        <f>_xll.BDP("EF633887 Corp","PX_ASK")</f>
        <v>123.592</v>
      </c>
      <c r="J9">
        <f>_xll.BDP("EF633887 Corp","PX_BID")</f>
        <v>123.006</v>
      </c>
      <c r="K9">
        <f>_xll.BDP("EF633887 Corp","PX_MID")</f>
        <v>123.29900000000001</v>
      </c>
      <c r="L9">
        <f>_xll.BDP("EF633887 Corp","YLD_YTM_ASK")</f>
        <v>6.4297262932533439</v>
      </c>
      <c r="M9">
        <f>_xll.BDP("EF633887 Corp","YLD_YTM_BID")</f>
        <v>6.5455923118592167</v>
      </c>
      <c r="N9">
        <f>_xll.BDP("EF633887 Corp","YLD_YTM_MID")</f>
        <v>6.4875725881120259</v>
      </c>
      <c r="O9">
        <f>_xll.BDP("EF633887 Corp","DUR_ADJ_ASK")</f>
        <v>4.031357625803305</v>
      </c>
      <c r="P9">
        <f>_xll.BDP("EF633887 Corp","DUR_ADJ_BID")</f>
        <v>4.0260424210527397</v>
      </c>
      <c r="Q9">
        <f>_xll.BDP("EF633887 Corp","DUR_ADJ_MID")</f>
        <v>4.0287038465863683</v>
      </c>
      <c r="R9">
        <f>_xll.BDP("EF633887 Corp","DAYS_TO_SETTLE")</f>
        <v>2</v>
      </c>
    </row>
    <row r="10" spans="1:18">
      <c r="A10" t="s">
        <v>24</v>
      </c>
      <c r="B10" t="str">
        <f>_xll.BDP("EJ807815 Corp","ID_ISIN")</f>
        <v>IDG000012006</v>
      </c>
      <c r="C10" t="str">
        <f>_xll.BDP("EJ807815 Corp","ID_BB")</f>
        <v>EJ8078150</v>
      </c>
      <c r="D10" t="str">
        <f>_xll.BDP("EJ807815 Corp","TICKER")</f>
        <v>INDOGB</v>
      </c>
      <c r="E10">
        <f>_xll.BDP("EJ807815 Corp","CPN")</f>
        <v>8.375</v>
      </c>
      <c r="F10" t="str">
        <f>_xll.BDP("EJ807815 Corp","MATURITY")</f>
        <v>3/15/2024</v>
      </c>
      <c r="G10">
        <f>_xll.BDP("EJ807815 Corp","MTY_YEARS_TDY")</f>
        <v>5.8973305954825461</v>
      </c>
      <c r="H10" t="str">
        <f>_xll.BDP("EJ807815 Corp","CRNCY")</f>
        <v>IDR</v>
      </c>
      <c r="I10">
        <f>_xll.BDP("EJ807815 Corp","PX_ASK")</f>
        <v>109.119</v>
      </c>
      <c r="J10">
        <f>_xll.BDP("EJ807815 Corp","PX_BID")</f>
        <v>108.599</v>
      </c>
      <c r="K10">
        <f>_xll.BDP("EJ807815 Corp","PX_MID")</f>
        <v>108.85900000000001</v>
      </c>
      <c r="L10">
        <f>_xll.BDP("EJ807815 Corp","YLD_YTM_ASK")</f>
        <v>6.4848954158424634</v>
      </c>
      <c r="M10">
        <f>_xll.BDP("EJ807815 Corp","YLD_YTM_BID")</f>
        <v>6.5871806452565691</v>
      </c>
      <c r="N10">
        <f>_xll.BDP("EJ807815 Corp","YLD_YTM_MID")</f>
        <v>6.535962818754621</v>
      </c>
      <c r="O10">
        <f>_xll.BDP("EJ807815 Corp","DUR_ADJ_ASK")</f>
        <v>4.6330725226647305</v>
      </c>
      <c r="P10">
        <f>_xll.BDP("EJ807815 Corp","DUR_ADJ_BID")</f>
        <v>4.6277647057020372</v>
      </c>
      <c r="Q10">
        <f>_xll.BDP("EJ807815 Corp","DUR_ADJ_MID")</f>
        <v>4.6304225452065673</v>
      </c>
      <c r="R10">
        <f>_xll.BDP("EJ807815 Corp","DAYS_TO_SETTLE")</f>
        <v>2</v>
      </c>
    </row>
    <row r="11" spans="1:18">
      <c r="A11" t="s">
        <v>24</v>
      </c>
      <c r="B11" t="str">
        <f>_xll.BDP("EG355745 Corp","ID_ISIN")</f>
        <v>IDG000007709</v>
      </c>
      <c r="C11" t="str">
        <f>_xll.BDP("EG355745 Corp","ID_BB")</f>
        <v>EG3557451</v>
      </c>
      <c r="D11" t="str">
        <f>_xll.BDP("EG355745 Corp","TICKER")</f>
        <v>INDOGB</v>
      </c>
      <c r="E11">
        <f>_xll.BDP("EG355745 Corp","CPN")</f>
        <v>10</v>
      </c>
      <c r="F11" t="str">
        <f>_xll.BDP("EG355745 Corp","MATURITY")</f>
        <v>9/15/2024</v>
      </c>
      <c r="G11">
        <f>_xll.BDP("EG355745 Corp","MTY_YEARS_TDY")</f>
        <v>6.4010951403148528</v>
      </c>
      <c r="H11" t="str">
        <f>_xll.BDP("EG355745 Corp","CRNCY")</f>
        <v>IDR</v>
      </c>
      <c r="I11">
        <f>_xll.BDP("EG355745 Corp","PX_ASK")</f>
        <v>118.054</v>
      </c>
      <c r="J11">
        <f>_xll.BDP("EG355745 Corp","PX_BID")</f>
        <v>117.434</v>
      </c>
      <c r="K11">
        <f>_xll.BDP("EG355745 Corp","PX_MID")</f>
        <v>117.744</v>
      </c>
      <c r="L11">
        <f>_xll.BDP("EG355745 Corp","YLD_YTM_ASK")</f>
        <v>6.4991559221381632</v>
      </c>
      <c r="M11">
        <f>_xll.BDP("EG355745 Corp","YLD_YTM_BID")</f>
        <v>6.6077531982539686</v>
      </c>
      <c r="N11">
        <f>_xll.BDP("EG355745 Corp","YLD_YTM_MID")</f>
        <v>6.5533648103752755</v>
      </c>
      <c r="O11">
        <f>_xll.BDP("EG355745 Corp","DUR_ADJ_ASK")</f>
        <v>4.806708090209443</v>
      </c>
      <c r="P11">
        <f>_xll.BDP("EG355745 Corp","DUR_ADJ_BID")</f>
        <v>4.8000061303708481</v>
      </c>
      <c r="Q11">
        <f>_xll.BDP("EG355745 Corp","DUR_ADJ_MID")</f>
        <v>4.8033626727725629</v>
      </c>
      <c r="R11">
        <f>_xll.BDP("EG355745 Corp","DAYS_TO_SETTLE")</f>
        <v>2</v>
      </c>
    </row>
    <row r="12" spans="1:18">
      <c r="A12" t="s">
        <v>24</v>
      </c>
      <c r="B12" t="str">
        <f>_xll.BDP("EF697612 Corp","ID_ISIN")</f>
        <v>IDG000007204</v>
      </c>
      <c r="C12" t="str">
        <f>_xll.BDP("EF697612 Corp","ID_BB")</f>
        <v>EF6976122</v>
      </c>
      <c r="D12" t="str">
        <f>_xll.BDP("EF697612 Corp","TICKER")</f>
        <v>INDOGB</v>
      </c>
      <c r="E12">
        <f>_xll.BDP("EF697612 Corp","CPN")</f>
        <v>11</v>
      </c>
      <c r="F12" t="str">
        <f>_xll.BDP("EF697612 Corp","MATURITY")</f>
        <v>9/15/2025</v>
      </c>
      <c r="G12">
        <f>_xll.BDP("EF697612 Corp","MTY_YEARS_TDY")</f>
        <v>7.40041067761807</v>
      </c>
      <c r="H12" t="str">
        <f>_xll.BDP("EF697612 Corp","CRNCY")</f>
        <v>IDR</v>
      </c>
      <c r="I12">
        <f>_xll.BDP("EF697612 Corp","PX_ASK")</f>
        <v>125.556</v>
      </c>
      <c r="J12">
        <f>_xll.BDP("EF697612 Corp","PX_BID")</f>
        <v>124.858</v>
      </c>
      <c r="K12">
        <f>_xll.BDP("EF697612 Corp","PX_MID")</f>
        <v>125.20699999999999</v>
      </c>
      <c r="L12">
        <f>_xll.BDP("EF697612 Corp","YLD_YTM_ASK")</f>
        <v>6.5751001581170847</v>
      </c>
      <c r="M12">
        <f>_xll.BDP("EF697612 Corp","YLD_YTM_BID")</f>
        <v>6.6798782562500509</v>
      </c>
      <c r="N12">
        <f>_xll.BDP("EF697612 Corp","YLD_YTM_MID")</f>
        <v>6.6273956864778523</v>
      </c>
      <c r="O12">
        <f>_xll.BDP("EF697612 Corp","DUR_ADJ_ASK")</f>
        <v>5.2732547955136635</v>
      </c>
      <c r="P12">
        <f>_xll.BDP("EF697612 Corp","DUR_ADJ_BID")</f>
        <v>5.2647203789485699</v>
      </c>
      <c r="Q12">
        <f>_xll.BDP("EF697612 Corp","DUR_ADJ_MID")</f>
        <v>5.2689952406036964</v>
      </c>
      <c r="R12">
        <f>_xll.BDP("EF697612 Corp","DAYS_TO_SETTLE")</f>
        <v>2</v>
      </c>
    </row>
    <row r="13" spans="1:18">
      <c r="A13" t="s">
        <v>24</v>
      </c>
      <c r="B13" t="str">
        <f>_xll.BDP("EF412279 Corp","ID_ISIN")</f>
        <v>IDG000006800</v>
      </c>
      <c r="C13" t="str">
        <f>_xll.BDP("EF412279 Corp","ID_BB")</f>
        <v>EF4122794</v>
      </c>
      <c r="D13" t="str">
        <f>_xll.BDP("EF412279 Corp","TICKER")</f>
        <v>INDOGB</v>
      </c>
      <c r="E13">
        <f>_xll.BDP("EF412279 Corp","CPN")</f>
        <v>12</v>
      </c>
      <c r="F13" t="str">
        <f>_xll.BDP("EF412279 Corp","MATURITY")</f>
        <v>9/15/2026</v>
      </c>
      <c r="G13">
        <f>_xll.BDP("EF412279 Corp","MTY_YEARS_TDY")</f>
        <v>8.3997262149212872</v>
      </c>
      <c r="H13" t="str">
        <f>_xll.BDP("EF412279 Corp","CRNCY")</f>
        <v>IDR</v>
      </c>
      <c r="I13">
        <f>_xll.BDP("EF412279 Corp","PX_ASK")</f>
        <v>134.72399999999999</v>
      </c>
      <c r="J13">
        <f>_xll.BDP("EF412279 Corp","PX_BID")</f>
        <v>134.19300000000001</v>
      </c>
      <c r="K13">
        <f>_xll.BDP("EF412279 Corp","PX_MID")</f>
        <v>134.45850000000002</v>
      </c>
      <c r="L13">
        <f>_xll.BDP("EF412279 Corp","YLD_YTM_ASK")</f>
        <v>6.551099106087678</v>
      </c>
      <c r="M13">
        <f>_xll.BDP("EF412279 Corp","YLD_YTM_BID")</f>
        <v>6.6198173623910046</v>
      </c>
      <c r="N13">
        <f>_xll.BDP("EF412279 Corp","YLD_YTM_MID")</f>
        <v>6.5854139201710566</v>
      </c>
      <c r="O13">
        <f>_xll.BDP("EF412279 Corp","DUR_ADJ_ASK")</f>
        <v>5.6938840856682402</v>
      </c>
      <c r="P13">
        <f>_xll.BDP("EF412279 Corp","DUR_ADJ_BID")</f>
        <v>5.686778928277616</v>
      </c>
      <c r="Q13">
        <f>_xll.BDP("EF412279 Corp","DUR_ADJ_MID")</f>
        <v>5.6903360563099197</v>
      </c>
      <c r="R13">
        <f>_xll.BDP("EF412279 Corp","DAYS_TO_SETTLE")</f>
        <v>2</v>
      </c>
    </row>
    <row r="14" spans="1:18">
      <c r="A14" t="s">
        <v>24</v>
      </c>
      <c r="B14" t="str">
        <f>_xll.BDP("EI413386 Corp","ID_ISIN")</f>
        <v>IDG000009507</v>
      </c>
      <c r="C14" t="str">
        <f>_xll.BDP("EI413386 Corp","ID_BB")</f>
        <v>EI4133860</v>
      </c>
      <c r="D14" t="str">
        <f>_xll.BDP("EI413386 Corp","TICKER")</f>
        <v>INDOGB</v>
      </c>
      <c r="E14">
        <f>_xll.BDP("EI413386 Corp","CPN")</f>
        <v>8.375</v>
      </c>
      <c r="F14" t="str">
        <f>_xll.BDP("EI413386 Corp","MATURITY")</f>
        <v>9/15/2026</v>
      </c>
      <c r="G14">
        <f>_xll.BDP("EI413386 Corp","MTY_YEARS_TDY")</f>
        <v>8.3997262149212872</v>
      </c>
      <c r="H14" t="str">
        <f>_xll.BDP("EI413386 Corp","CRNCY")</f>
        <v>IDR</v>
      </c>
      <c r="I14">
        <f>_xll.BDP("EI413386 Corp","PX_ASK")</f>
        <v>110.85299999999999</v>
      </c>
      <c r="J14">
        <f>_xll.BDP("EI413386 Corp","PX_BID")</f>
        <v>110.084</v>
      </c>
      <c r="K14">
        <f>_xll.BDP("EI413386 Corp","PX_MID")</f>
        <v>110.46850000000001</v>
      </c>
      <c r="L14">
        <f>_xll.BDP("EI413386 Corp","YLD_YTM_ASK")</f>
        <v>6.6633593500417998</v>
      </c>
      <c r="M14">
        <f>_xll.BDP("EI413386 Corp","YLD_YTM_BID")</f>
        <v>6.7773387833044971</v>
      </c>
      <c r="N14">
        <f>_xll.BDP("EI413386 Corp","YLD_YTM_MID")</f>
        <v>6.7202235754332547</v>
      </c>
      <c r="O14">
        <f>_xll.BDP("EI413386 Corp","DUR_ADJ_ASK")</f>
        <v>6.0621084200761262</v>
      </c>
      <c r="P14">
        <f>_xll.BDP("EI413386 Corp","DUR_ADJ_BID")</f>
        <v>6.0505708886445593</v>
      </c>
      <c r="Q14">
        <f>_xll.BDP("EI413386 Corp","DUR_ADJ_MID")</f>
        <v>6.0563529591322842</v>
      </c>
      <c r="R14">
        <f>_xll.BDP("EI413386 Corp","DAYS_TO_SETTLE")</f>
        <v>2</v>
      </c>
    </row>
    <row r="15" spans="1:18">
      <c r="A15" t="s">
        <v>24</v>
      </c>
      <c r="B15" t="str">
        <f>_xll.BDP("EI813320 Corp","ID_ISIN")</f>
        <v>IDG000009804</v>
      </c>
      <c r="C15" t="str">
        <f>_xll.BDP("EI813320 Corp","ID_BB")</f>
        <v>EI8133205</v>
      </c>
      <c r="D15" t="str">
        <f>_xll.BDP("EI813320 Corp","TICKER")</f>
        <v>INDOGB</v>
      </c>
      <c r="E15">
        <f>_xll.BDP("EI813320 Corp","CPN")</f>
        <v>7</v>
      </c>
      <c r="F15" t="str">
        <f>_xll.BDP("EI813320 Corp","MATURITY")</f>
        <v>5/15/2027</v>
      </c>
      <c r="G15">
        <f>_xll.BDP("EI813320 Corp","MTY_YEARS_TDY")</f>
        <v>9.0622861054072548</v>
      </c>
      <c r="H15" t="str">
        <f>_xll.BDP("EI813320 Corp","CRNCY")</f>
        <v>IDR</v>
      </c>
      <c r="I15">
        <f>_xll.BDP("EI813320 Corp","PX_ASK")</f>
        <v>102.116</v>
      </c>
      <c r="J15">
        <f>_xll.BDP("EI813320 Corp","PX_BID")</f>
        <v>101.614</v>
      </c>
      <c r="K15">
        <f>_xll.BDP("EI813320 Corp","PX_MID")</f>
        <v>101.86500000000001</v>
      </c>
      <c r="L15">
        <f>_xll.BDP("EI813320 Corp","YLD_YTM_ASK")</f>
        <v>6.683902731366854</v>
      </c>
      <c r="M15">
        <f>_xll.BDP("EI813320 Corp","YLD_YTM_BID")</f>
        <v>6.7579341517149327</v>
      </c>
      <c r="N15">
        <f>_xll.BDP("EI813320 Corp","YLD_YTM_MID")</f>
        <v>6.7208612246300641</v>
      </c>
      <c r="O15">
        <f>_xll.BDP("EI813320 Corp","DUR_ADJ_ASK")</f>
        <v>6.4638796511958834</v>
      </c>
      <c r="P15">
        <f>_xll.BDP("EI813320 Corp","DUR_ADJ_BID")</f>
        <v>6.4548297523735991</v>
      </c>
      <c r="Q15">
        <f>_xll.BDP("EI813320 Corp","DUR_ADJ_MID")</f>
        <v>6.4593622510374544</v>
      </c>
      <c r="R15">
        <f>_xll.BDP("EI813320 Corp","DAYS_TO_SETTLE")</f>
        <v>2</v>
      </c>
    </row>
    <row r="16" spans="1:18">
      <c r="A16" t="s">
        <v>24</v>
      </c>
      <c r="B16" t="str">
        <f>_xll.BDP("EG122841 Corp","ID_ISIN")</f>
        <v>IDG000007402</v>
      </c>
      <c r="C16" t="str">
        <f>_xll.BDP("EG122841 Corp","ID_BB")</f>
        <v>EG1228410</v>
      </c>
      <c r="D16" t="str">
        <f>_xll.BDP("EG122841 Corp","TICKER")</f>
        <v>INDOGB</v>
      </c>
      <c r="E16">
        <f>_xll.BDP("EG122841 Corp","CPN")</f>
        <v>10.25</v>
      </c>
      <c r="F16" t="str">
        <f>_xll.BDP("EG122841 Corp","MATURITY")</f>
        <v>7/15/2027</v>
      </c>
      <c r="G16">
        <f>_xll.BDP("EG122841 Corp","MTY_YEARS_TDY")</f>
        <v>9.2292950034223136</v>
      </c>
      <c r="H16" t="str">
        <f>_xll.BDP("EG122841 Corp","CRNCY")</f>
        <v>IDR</v>
      </c>
      <c r="I16">
        <f>_xll.BDP("EG122841 Corp","PX_ASK")</f>
        <v>123.441</v>
      </c>
      <c r="J16">
        <f>_xll.BDP("EG122841 Corp","PX_BID")</f>
        <v>122.768</v>
      </c>
      <c r="K16">
        <f>_xll.BDP("EG122841 Corp","PX_MID")</f>
        <v>123.1045</v>
      </c>
      <c r="L16">
        <f>_xll.BDP("EG122841 Corp","YLD_YTM_ASK")</f>
        <v>6.7861678693011438</v>
      </c>
      <c r="M16">
        <f>_xll.BDP("EG122841 Corp","YLD_YTM_BID")</f>
        <v>6.8730539112696958</v>
      </c>
      <c r="N16">
        <f>_xll.BDP("EG122841 Corp","YLD_YTM_MID")</f>
        <v>6.8295334728815913</v>
      </c>
      <c r="O16">
        <f>_xll.BDP("EG122841 Corp","DUR_ADJ_ASK")</f>
        <v>6.1560696782660971</v>
      </c>
      <c r="P16">
        <f>_xll.BDP("EG122841 Corp","DUR_ADJ_BID")</f>
        <v>6.1450958495589267</v>
      </c>
      <c r="Q16">
        <f>_xll.BDP("EG122841 Corp","DUR_ADJ_MID")</f>
        <v>6.1505926561446973</v>
      </c>
      <c r="R16">
        <f>_xll.BDP("EG122841 Corp","DAYS_TO_SETTLE")</f>
        <v>2</v>
      </c>
    </row>
    <row r="17" spans="1:18">
      <c r="A17" t="s">
        <v>24</v>
      </c>
      <c r="B17" t="str">
        <f>_xll.BDP("EG743468 Corp","ID_ISIN")</f>
        <v>IDG000008004</v>
      </c>
      <c r="C17" t="str">
        <f>_xll.BDP("EG743468 Corp","ID_BB")</f>
        <v>EG7434681</v>
      </c>
      <c r="D17" t="str">
        <f>_xll.BDP("EG743468 Corp","TICKER")</f>
        <v>INDOGB</v>
      </c>
      <c r="E17">
        <f>_xll.BDP("EG743468 Corp","CPN")</f>
        <v>10</v>
      </c>
      <c r="F17" t="str">
        <f>_xll.BDP("EG743468 Corp","MATURITY")</f>
        <v>2/15/2028</v>
      </c>
      <c r="G17">
        <f>_xll.BDP("EG743468 Corp","MTY_YEARS_TDY")</f>
        <v>9.8179329226557144</v>
      </c>
      <c r="H17" t="str">
        <f>_xll.BDP("EG743468 Corp","CRNCY")</f>
        <v>IDR</v>
      </c>
      <c r="I17">
        <f>_xll.BDP("EG743468 Corp","PX_ASK")</f>
        <v>122.71299999999999</v>
      </c>
      <c r="J17">
        <f>_xll.BDP("EG743468 Corp","PX_BID")</f>
        <v>122.145</v>
      </c>
      <c r="K17">
        <f>_xll.BDP("EG743468 Corp","PX_MID")</f>
        <v>122.429</v>
      </c>
      <c r="L17">
        <f>_xll.BDP("EG743468 Corp","YLD_YTM_ASK")</f>
        <v>6.788262611633435</v>
      </c>
      <c r="M17">
        <f>_xll.BDP("EG743468 Corp","YLD_YTM_BID")</f>
        <v>6.8586202491212136</v>
      </c>
      <c r="N17">
        <f>_xll.BDP("EG743468 Corp","YLD_YTM_MID")</f>
        <v>6.8233879432591591</v>
      </c>
      <c r="O17">
        <f>_xll.BDP("EG743468 Corp","DUR_ADJ_ASK")</f>
        <v>6.4978958506132996</v>
      </c>
      <c r="P17">
        <f>_xll.BDP("EG743468 Corp","DUR_ADJ_BID")</f>
        <v>6.4880691095772631</v>
      </c>
      <c r="Q17">
        <f>_xll.BDP("EG743468 Corp","DUR_ADJ_MID")</f>
        <v>6.4929900342962794</v>
      </c>
      <c r="R17">
        <f>_xll.BDP("EG743468 Corp","DAYS_TO_SETTLE")</f>
        <v>2</v>
      </c>
    </row>
    <row r="18" spans="1:18">
      <c r="A18" t="s">
        <v>24</v>
      </c>
      <c r="B18" t="str">
        <f>_xll.BDP("EJ314632 Corp","ID_ISIN")</f>
        <v>IDG000010307</v>
      </c>
      <c r="C18" t="str">
        <f>_xll.BDP("EJ314632 Corp","ID_BB")</f>
        <v>EJ3146325</v>
      </c>
      <c r="D18" t="str">
        <f>_xll.BDP("EJ314632 Corp","TICKER")</f>
        <v>INDOGB</v>
      </c>
      <c r="E18">
        <f>_xll.BDP("EJ314632 Corp","CPN")</f>
        <v>6.125</v>
      </c>
      <c r="F18" t="str">
        <f>_xll.BDP("EJ314632 Corp","MATURITY")</f>
        <v>5/15/2028</v>
      </c>
      <c r="G18">
        <f>_xll.BDP("EJ314632 Corp","MTY_YEARS_TDY")</f>
        <v>10.064339493497604</v>
      </c>
      <c r="H18" t="str">
        <f>_xll.BDP("EJ314632 Corp","CRNCY")</f>
        <v>IDR</v>
      </c>
      <c r="I18">
        <f>_xll.BDP("EJ314632 Corp","PX_ASK")</f>
        <v>95.542000000000002</v>
      </c>
      <c r="J18">
        <f>_xll.BDP("EJ314632 Corp","PX_BID")</f>
        <v>95.135999999999996</v>
      </c>
      <c r="K18">
        <f>_xll.BDP("EJ314632 Corp","PX_MID")</f>
        <v>95.338999999999999</v>
      </c>
      <c r="L18">
        <f>_xll.BDP("EJ314632 Corp","YLD_YTM_ASK")</f>
        <v>6.7419425567728393</v>
      </c>
      <c r="M18">
        <f>_xll.BDP("EJ314632 Corp","YLD_YTM_BID")</f>
        <v>6.799972887006243</v>
      </c>
      <c r="N18">
        <f>_xll.BDP("EJ314632 Corp","YLD_YTM_MID")</f>
        <v>6.7709189657759152</v>
      </c>
      <c r="O18">
        <f>_xll.BDP("EJ314632 Corp","DUR_ADJ_ASK")</f>
        <v>7.1388324914759078</v>
      </c>
      <c r="P18">
        <f>_xll.BDP("EJ314632 Corp","DUR_ADJ_BID")</f>
        <v>7.1302521419640392</v>
      </c>
      <c r="Q18">
        <f>_xll.BDP("EJ314632 Corp","DUR_ADJ_MID")</f>
        <v>7.1345485999885376</v>
      </c>
      <c r="R18">
        <f>_xll.BDP("EJ314632 Corp","DAYS_TO_SETTLE")</f>
        <v>2</v>
      </c>
    </row>
    <row r="19" spans="1:18">
      <c r="A19" t="s">
        <v>24</v>
      </c>
      <c r="B19" t="str">
        <f>_xll.BDP("EJ824390 Corp","ID_ISIN")</f>
        <v>IDG000011107</v>
      </c>
      <c r="C19" t="str">
        <f>_xll.BDP("EJ824390 Corp","ID_BB")</f>
        <v>EJ8243903</v>
      </c>
      <c r="D19" t="str">
        <f>_xll.BDP("EJ824390 Corp","TICKER")</f>
        <v>INDOGB</v>
      </c>
      <c r="E19">
        <f>_xll.BDP("EJ824390 Corp","CPN")</f>
        <v>9</v>
      </c>
      <c r="F19" t="str">
        <f>_xll.BDP("EJ824390 Corp","MATURITY")</f>
        <v>3/15/2029</v>
      </c>
      <c r="G19">
        <f>_xll.BDP("EJ824390 Corp","MTY_YEARS_TDY")</f>
        <v>10.896646132785763</v>
      </c>
      <c r="H19" t="str">
        <f>_xll.BDP("EJ824390 Corp","CRNCY")</f>
        <v>IDR</v>
      </c>
      <c r="I19">
        <f>_xll.BDP("EJ824390 Corp","PX_ASK")</f>
        <v>116.33</v>
      </c>
      <c r="J19">
        <f>_xll.BDP("EJ824390 Corp","PX_BID")</f>
        <v>115.581</v>
      </c>
      <c r="K19">
        <f>_xll.BDP("EJ824390 Corp","PX_MID")</f>
        <v>115.9555</v>
      </c>
      <c r="L19">
        <f>_xll.BDP("EJ824390 Corp","YLD_YTM_ASK")</f>
        <v>6.8463268647328164</v>
      </c>
      <c r="M19">
        <f>_xll.BDP("EJ824390 Corp","YLD_YTM_BID")</f>
        <v>6.9360209503072046</v>
      </c>
      <c r="N19">
        <f>_xll.BDP("EJ824390 Corp","YLD_YTM_MID")</f>
        <v>6.8910784610456242</v>
      </c>
      <c r="O19">
        <f>_xll.BDP("EJ824390 Corp","DUR_ADJ_ASK")</f>
        <v>7.1473747541176573</v>
      </c>
      <c r="P19">
        <f>_xll.BDP("EJ824390 Corp","DUR_ADJ_BID")</f>
        <v>7.1323163235253162</v>
      </c>
      <c r="Q19">
        <f>_xll.BDP("EJ824390 Corp","DUR_ADJ_MID")</f>
        <v>7.1398618457774177</v>
      </c>
      <c r="R19">
        <f>_xll.BDP("EJ824390 Corp","DAYS_TO_SETTLE")</f>
        <v>2</v>
      </c>
    </row>
    <row r="20" spans="1:18">
      <c r="A20" t="s">
        <v>24</v>
      </c>
      <c r="B20" t="str">
        <f>_xll.BDP("EH946196 Corp","ID_ISIN")</f>
        <v>IDG000009002</v>
      </c>
      <c r="C20" t="str">
        <f>_xll.BDP("EH946196 Corp","ID_BB")</f>
        <v>EH9461961</v>
      </c>
      <c r="D20" t="str">
        <f>_xll.BDP("EH946196 Corp","TICKER")</f>
        <v>INDOGB</v>
      </c>
      <c r="E20">
        <f>_xll.BDP("EH946196 Corp","CPN")</f>
        <v>10.5</v>
      </c>
      <c r="F20" t="str">
        <f>_xll.BDP("EH946196 Corp","MATURITY")</f>
        <v>8/15/2030</v>
      </c>
      <c r="G20">
        <f>_xll.BDP("EH946196 Corp","MTY_YEARS_TDY")</f>
        <v>12.314852840520192</v>
      </c>
      <c r="H20" t="str">
        <f>_xll.BDP("EH946196 Corp","CRNCY")</f>
        <v>IDR</v>
      </c>
      <c r="I20">
        <f>_xll.BDP("EH946196 Corp","PX_ASK")</f>
        <v>127.878</v>
      </c>
      <c r="J20">
        <f>_xll.BDP("EH946196 Corp","PX_BID")</f>
        <v>127.236</v>
      </c>
      <c r="K20">
        <f>_xll.BDP("EH946196 Corp","PX_MID")</f>
        <v>127.557</v>
      </c>
      <c r="L20">
        <f>_xll.BDP("EH946196 Corp","YLD_YTM_ASK")</f>
        <v>7.068740499920505</v>
      </c>
      <c r="M20">
        <f>_xll.BDP("EH946196 Corp","YLD_YTM_BID")</f>
        <v>7.1356594843602412</v>
      </c>
      <c r="N20">
        <f>_xll.BDP("EH946196 Corp","YLD_YTM_MID")</f>
        <v>7.1021425215169023</v>
      </c>
      <c r="O20">
        <f>_xll.BDP("EH946196 Corp","DUR_ADJ_ASK")</f>
        <v>7.412024445003496</v>
      </c>
      <c r="P20">
        <f>_xll.BDP("EH946196 Corp","DUR_ADJ_BID")</f>
        <v>7.397842687023525</v>
      </c>
      <c r="Q20">
        <f>_xll.BDP("EH946196 Corp","DUR_ADJ_MID")</f>
        <v>7.4049452836683614</v>
      </c>
      <c r="R20">
        <f>_xll.BDP("EH946196 Corp","DAYS_TO_SETTLE")</f>
        <v>2</v>
      </c>
    </row>
    <row r="21" spans="1:18">
      <c r="A21" t="s">
        <v>24</v>
      </c>
      <c r="B21" t="str">
        <f>_xll.BDP("UV416829 Corp","ID_ISIN")</f>
        <v>IDG000011701</v>
      </c>
      <c r="C21" t="str">
        <f>_xll.BDP("UV416829 Corp","ID_BB")</f>
        <v>UV4168299</v>
      </c>
      <c r="D21" t="str">
        <f>_xll.BDP("UV416829 Corp","TICKER")</f>
        <v>INDOGB</v>
      </c>
      <c r="E21">
        <f>_xll.BDP("UV416829 Corp","CPN")</f>
        <v>8.75</v>
      </c>
      <c r="F21" t="str">
        <f>_xll.BDP("UV416829 Corp","MATURITY")</f>
        <v>5/15/2031</v>
      </c>
      <c r="G21">
        <f>_xll.BDP("UV416829 Corp","MTY_YEARS_TDY")</f>
        <v>13.062286105407255</v>
      </c>
      <c r="H21" t="str">
        <f>_xll.BDP("UV416829 Corp","CRNCY")</f>
        <v>IDR</v>
      </c>
      <c r="I21">
        <f>_xll.BDP("UV416829 Corp","PX_ASK")</f>
        <v>113.593</v>
      </c>
      <c r="J21">
        <f>_xll.BDP("UV416829 Corp","PX_BID")</f>
        <v>113.1</v>
      </c>
      <c r="K21">
        <f>_xll.BDP("UV416829 Corp","PX_MID")</f>
        <v>113.34649999999999</v>
      </c>
      <c r="L21">
        <f>_xll.BDP("UV416829 Corp","YLD_YTM_ASK")</f>
        <v>7.1318408253897347</v>
      </c>
      <c r="M21">
        <f>_xll.BDP("UV416829 Corp","YLD_YTM_BID")</f>
        <v>7.1857777371420273</v>
      </c>
      <c r="N21">
        <f>_xll.BDP("UV416829 Corp","YLD_YTM_MID")</f>
        <v>7.1587694487709506</v>
      </c>
      <c r="O21">
        <f>_xll.BDP("UV416829 Corp","DUR_ADJ_ASK")</f>
        <v>7.8030166357558688</v>
      </c>
      <c r="P21">
        <f>_xll.BDP("UV416829 Corp","DUR_ADJ_BID")</f>
        <v>7.7897402243754792</v>
      </c>
      <c r="Q21">
        <f>_xll.BDP("UV416829 Corp","DUR_ADJ_MID")</f>
        <v>7.7963880186150893</v>
      </c>
      <c r="R21">
        <f>_xll.BDP("UV416829 Corp","DAYS_TO_SETTLE")</f>
        <v>2</v>
      </c>
    </row>
    <row r="22" spans="1:18">
      <c r="A22" t="s">
        <v>24</v>
      </c>
      <c r="B22" t="str">
        <f>_xll.BDP("EI329007 Corp","ID_ISIN")</f>
        <v>IDG000009200</v>
      </c>
      <c r="C22" t="str">
        <f>_xll.BDP("EI329007 Corp","ID_BB")</f>
        <v>EI3290075</v>
      </c>
      <c r="D22" t="str">
        <f>_xll.BDP("EI329007 Corp","TICKER")</f>
        <v>INDOGB</v>
      </c>
      <c r="E22">
        <f>_xll.BDP("EI329007 Corp","CPN")</f>
        <v>9.5</v>
      </c>
      <c r="F22" t="str">
        <f>_xll.BDP("EI329007 Corp","MATURITY")</f>
        <v>7/15/2031</v>
      </c>
      <c r="G22">
        <f>_xll.BDP("EI329007 Corp","MTY_YEARS_TDY")</f>
        <v>13.229295003422314</v>
      </c>
      <c r="H22" t="str">
        <f>_xll.BDP("EI329007 Corp","CRNCY")</f>
        <v>IDR</v>
      </c>
      <c r="I22">
        <f>_xll.BDP("EI329007 Corp","PX_ASK")</f>
        <v>119.78100000000001</v>
      </c>
      <c r="J22">
        <f>_xll.BDP("EI329007 Corp","PX_BID")</f>
        <v>119.062</v>
      </c>
      <c r="K22">
        <f>_xll.BDP("EI329007 Corp","PX_MID")</f>
        <v>119.42150000000001</v>
      </c>
      <c r="L22">
        <f>_xll.BDP("EI329007 Corp","YLD_YTM_ASK")</f>
        <v>7.1588209176803757</v>
      </c>
      <c r="M22">
        <f>_xll.BDP("EI329007 Corp","YLD_YTM_BID")</f>
        <v>7.2341855363487477</v>
      </c>
      <c r="N22">
        <f>_xll.BDP("EI329007 Corp","YLD_YTM_MID")</f>
        <v>7.1964254352101786</v>
      </c>
      <c r="O22">
        <f>_xll.BDP("EI329007 Corp","DUR_ADJ_ASK")</f>
        <v>7.8262452236346629</v>
      </c>
      <c r="P22">
        <f>_xll.BDP("EI329007 Corp","DUR_ADJ_BID")</f>
        <v>7.807746947452741</v>
      </c>
      <c r="Q22">
        <f>_xll.BDP("EI329007 Corp","DUR_ADJ_MID")</f>
        <v>7.8170144324134601</v>
      </c>
      <c r="R22">
        <f>_xll.BDP("EI329007 Corp","DAYS_TO_SETTLE")</f>
        <v>2</v>
      </c>
    </row>
    <row r="23" spans="1:18">
      <c r="A23" t="s">
        <v>24</v>
      </c>
      <c r="B23" t="str">
        <f>_xll.BDP("EI755934 Corp","ID_ISIN")</f>
        <v>IDG000009705</v>
      </c>
      <c r="C23" t="str">
        <f>_xll.BDP("EI755934 Corp","ID_BB")</f>
        <v>EI7559343</v>
      </c>
      <c r="D23" t="str">
        <f>_xll.BDP("EI755934 Corp","TICKER")</f>
        <v>INDOGB</v>
      </c>
      <c r="E23">
        <f>_xll.BDP("EI755934 Corp","CPN")</f>
        <v>8.25</v>
      </c>
      <c r="F23" t="str">
        <f>_xll.BDP("EI755934 Corp","MATURITY")</f>
        <v>6/15/2032</v>
      </c>
      <c r="G23">
        <f>_xll.BDP("EI755934 Corp","MTY_YEARS_TDY")</f>
        <v>14.149212867898699</v>
      </c>
      <c r="H23" t="str">
        <f>_xll.BDP("EI755934 Corp","CRNCY")</f>
        <v>IDR</v>
      </c>
      <c r="I23">
        <f>_xll.BDP("EI755934 Corp","PX_ASK")</f>
        <v>109.31399999999999</v>
      </c>
      <c r="J23">
        <f>_xll.BDP("EI755934 Corp","PX_BID")</f>
        <v>108.51900000000001</v>
      </c>
      <c r="K23">
        <f>_xll.BDP("EI755934 Corp","PX_MID")</f>
        <v>108.9165</v>
      </c>
      <c r="L23">
        <f>_xll.BDP("EI755934 Corp","YLD_YTM_ASK")</f>
        <v>7.1882938156397218</v>
      </c>
      <c r="M23">
        <f>_xll.BDP("EI755934 Corp","YLD_YTM_BID")</f>
        <v>7.2738054268423857</v>
      </c>
      <c r="N23">
        <f>_xll.BDP("EI755934 Corp","YLD_YTM_MID")</f>
        <v>7.2309425649024064</v>
      </c>
      <c r="O23">
        <f>_xll.BDP("EI755934 Corp","DUR_ADJ_ASK")</f>
        <v>8.3214941319578664</v>
      </c>
      <c r="P23">
        <f>_xll.BDP("EI755934 Corp","DUR_ADJ_BID")</f>
        <v>8.2973126331898293</v>
      </c>
      <c r="Q23">
        <f>_xll.BDP("EI755934 Corp","DUR_ADJ_MID")</f>
        <v>8.3094327001853525</v>
      </c>
      <c r="R23">
        <f>_xll.BDP("EI755934 Corp","DAYS_TO_SETTLE")</f>
        <v>2</v>
      </c>
    </row>
    <row r="24" spans="1:18">
      <c r="A24" t="s">
        <v>24</v>
      </c>
      <c r="B24" t="str">
        <f>_xll.BDP("AL145365 Corp","ID_ISIN")</f>
        <v>IDG000012204</v>
      </c>
      <c r="C24" t="str">
        <f>_xll.BDP("AL145365 Corp","ID_BB")</f>
        <v>AL1453656</v>
      </c>
      <c r="D24" t="str">
        <f>_xll.BDP("AL145365 Corp","TICKER")</f>
        <v>INDOGB</v>
      </c>
      <c r="E24">
        <f>_xll.BDP("AL145365 Corp","CPN")</f>
        <v>7.5</v>
      </c>
      <c r="F24" t="str">
        <f>_xll.BDP("AL145365 Corp","MATURITY")</f>
        <v>8/15/2032</v>
      </c>
      <c r="G24">
        <f>_xll.BDP("AL145365 Corp","MTY_YEARS_TDY")</f>
        <v>14.316221765913758</v>
      </c>
      <c r="H24" t="str">
        <f>_xll.BDP("AL145365 Corp","CRNCY")</f>
        <v>IDR</v>
      </c>
      <c r="I24">
        <f>_xll.BDP("AL145365 Corp","PX_ASK")</f>
        <v>102.789</v>
      </c>
      <c r="J24">
        <f>_xll.BDP("AL145365 Corp","PX_BID")</f>
        <v>102.187</v>
      </c>
      <c r="K24">
        <f>_xll.BDP("AL145365 Corp","PX_MID")</f>
        <v>102.488</v>
      </c>
      <c r="L24">
        <f>_xll.BDP("AL145365 Corp","YLD_YTM_ASK")</f>
        <v>7.1831050925904334</v>
      </c>
      <c r="M24">
        <f>_xll.BDP("AL145365 Corp","YLD_YTM_BID")</f>
        <v>7.250107397080618</v>
      </c>
      <c r="N24">
        <f>_xll.BDP("AL145365 Corp","YLD_YTM_MID")</f>
        <v>7.2165392004141529</v>
      </c>
      <c r="O24">
        <f>_xll.BDP("AL145365 Corp","DUR_ADJ_ASK")</f>
        <v>8.6556425818718541</v>
      </c>
      <c r="P24">
        <f>_xll.BDP("AL145365 Corp","DUR_ADJ_BID")</f>
        <v>8.6365169328566154</v>
      </c>
      <c r="Q24">
        <f>_xll.BDP("AL145365 Corp","DUR_ADJ_MID")</f>
        <v>8.6460986712751264</v>
      </c>
      <c r="R24">
        <f>_xll.BDP("AL145365 Corp","DAYS_TO_SETTLE")</f>
        <v>2</v>
      </c>
    </row>
    <row r="25" spans="1:18">
      <c r="A25" t="s">
        <v>24</v>
      </c>
      <c r="B25" t="str">
        <f>_xll.BDP("EJ339038 Corp","ID_ISIN")</f>
        <v>IDG000010406</v>
      </c>
      <c r="C25" t="str">
        <f>_xll.BDP("EJ339038 Corp","ID_BB")</f>
        <v>EJ3390386</v>
      </c>
      <c r="D25" t="str">
        <f>_xll.BDP("EJ339038 Corp","TICKER")</f>
        <v>INDOGB</v>
      </c>
      <c r="E25">
        <f>_xll.BDP("EJ339038 Corp","CPN")</f>
        <v>6.625</v>
      </c>
      <c r="F25" t="str">
        <f>_xll.BDP("EJ339038 Corp","MATURITY")</f>
        <v>5/15/2033</v>
      </c>
      <c r="G25">
        <f>_xll.BDP("EJ339038 Corp","MTY_YEARS_TDY")</f>
        <v>15.063655030800822</v>
      </c>
      <c r="H25" t="str">
        <f>_xll.BDP("EJ339038 Corp","CRNCY")</f>
        <v>IDR</v>
      </c>
      <c r="I25">
        <f>_xll.BDP("EJ339038 Corp","PX_ASK")</f>
        <v>96.847999999999999</v>
      </c>
      <c r="J25">
        <f>_xll.BDP("EJ339038 Corp","PX_BID")</f>
        <v>96.19</v>
      </c>
      <c r="K25">
        <f>_xll.BDP("EJ339038 Corp","PX_MID")</f>
        <v>96.519000000000005</v>
      </c>
      <c r="L25">
        <f>_xll.BDP("EJ339038 Corp","YLD_YTM_ASK")</f>
        <v>6.9656957629759253</v>
      </c>
      <c r="M25">
        <f>_xll.BDP("EJ339038 Corp","YLD_YTM_BID")</f>
        <v>7.0388354252449536</v>
      </c>
      <c r="N25">
        <f>_xll.BDP("EJ339038 Corp","YLD_YTM_MID")</f>
        <v>7.0021810819453361</v>
      </c>
      <c r="O25">
        <f>_xll.BDP("EJ339038 Corp","DUR_ADJ_ASK")</f>
        <v>9.056756530387883</v>
      </c>
      <c r="P25">
        <f>_xll.BDP("EJ339038 Corp","DUR_ADJ_BID")</f>
        <v>9.0329815251459546</v>
      </c>
      <c r="Q25">
        <f>_xll.BDP("EJ339038 Corp","DUR_ADJ_MID")</f>
        <v>9.0448965147816942</v>
      </c>
      <c r="R25">
        <f>_xll.BDP("EJ339038 Corp","DAYS_TO_SETTLE")</f>
        <v>2</v>
      </c>
    </row>
    <row r="26" spans="1:18">
      <c r="A26" t="s">
        <v>24</v>
      </c>
      <c r="B26" t="str">
        <f>_xll.BDP("EJ774001 Corp","ID_ISIN")</f>
        <v>IDG000010802</v>
      </c>
      <c r="C26" t="str">
        <f>_xll.BDP("EJ774001 Corp","ID_BB")</f>
        <v>EJ7740016</v>
      </c>
      <c r="D26" t="str">
        <f>_xll.BDP("EJ774001 Corp","TICKER")</f>
        <v>INDOGB</v>
      </c>
      <c r="E26">
        <f>_xll.BDP("EJ774001 Corp","CPN")</f>
        <v>8.375</v>
      </c>
      <c r="F26" t="str">
        <f>_xll.BDP("EJ774001 Corp","MATURITY")</f>
        <v>3/15/2034</v>
      </c>
      <c r="G26">
        <f>_xll.BDP("EJ774001 Corp","MTY_YEARS_TDY")</f>
        <v>15.89596167008898</v>
      </c>
      <c r="H26" t="str">
        <f>_xll.BDP("EJ774001 Corp","CRNCY")</f>
        <v>IDR</v>
      </c>
      <c r="I26">
        <f>_xll.BDP("EJ774001 Corp","PX_ASK")</f>
        <v>110.235</v>
      </c>
      <c r="J26">
        <f>_xll.BDP("EJ774001 Corp","PX_BID")</f>
        <v>109.52800000000001</v>
      </c>
      <c r="K26">
        <f>_xll.BDP("EJ774001 Corp","PX_MID")</f>
        <v>109.8815</v>
      </c>
      <c r="L26">
        <f>_xll.BDP("EJ774001 Corp","YLD_YTM_ASK")</f>
        <v>7.2764167164543299</v>
      </c>
      <c r="M26">
        <f>_xll.BDP("EJ774001 Corp","YLD_YTM_BID")</f>
        <v>7.3474740442724675</v>
      </c>
      <c r="N26">
        <f>_xll.BDP("EJ774001 Corp","YLD_YTM_MID")</f>
        <v>7.3118648868314065</v>
      </c>
      <c r="O26">
        <f>_xll.BDP("EJ774001 Corp","DUR_ADJ_ASK")</f>
        <v>8.9907798320116008</v>
      </c>
      <c r="P26">
        <f>_xll.BDP("EJ774001 Corp","DUR_ADJ_BID")</f>
        <v>8.9666957030436087</v>
      </c>
      <c r="Q26">
        <f>_xll.BDP("EJ774001 Corp","DUR_ADJ_MID")</f>
        <v>8.9787632095377621</v>
      </c>
      <c r="R26">
        <f>_xll.BDP("EJ774001 Corp","DAYS_TO_SETTLE")</f>
        <v>2</v>
      </c>
    </row>
    <row r="27" spans="1:18">
      <c r="A27" t="s">
        <v>24</v>
      </c>
      <c r="B27" t="str">
        <f>_xll.BDP("AF174387 Corp","ID_ISIN")</f>
        <v>IDG000011602</v>
      </c>
      <c r="C27" t="str">
        <f>_xll.BDP("AF174387 Corp","ID_BB")</f>
        <v>AF1743877</v>
      </c>
      <c r="D27" t="str">
        <f>_xll.BDP("AF174387 Corp","TICKER")</f>
        <v>INDOGB</v>
      </c>
      <c r="E27">
        <f>_xll.BDP("AF174387 Corp","CPN")</f>
        <v>8.25</v>
      </c>
      <c r="F27" t="str">
        <f>_xll.BDP("AF174387 Corp","MATURITY")</f>
        <v>5/15/2036</v>
      </c>
      <c r="G27">
        <f>_xll.BDP("AF174387 Corp","MTY_YEARS_TDY")</f>
        <v>18.064339493497606</v>
      </c>
      <c r="H27" t="str">
        <f>_xll.BDP("AF174387 Corp","CRNCY")</f>
        <v>IDR</v>
      </c>
      <c r="I27">
        <f>_xll.BDP("AF174387 Corp","PX_ASK")</f>
        <v>108.71599999999999</v>
      </c>
      <c r="J27">
        <f>_xll.BDP("AF174387 Corp","PX_BID")</f>
        <v>108.08199999999999</v>
      </c>
      <c r="K27">
        <f>_xll.BDP("AF174387 Corp","PX_MID")</f>
        <v>108.399</v>
      </c>
      <c r="L27">
        <f>_xll.BDP("AF174387 Corp","YLD_YTM_ASK")</f>
        <v>7.3685429632118185</v>
      </c>
      <c r="M27">
        <f>_xll.BDP("AF174387 Corp","YLD_YTM_BID")</f>
        <v>7.4290802475379039</v>
      </c>
      <c r="N27">
        <f>_xll.BDP("AF174387 Corp","YLD_YTM_MID")</f>
        <v>7.3987474597028484</v>
      </c>
      <c r="O27">
        <f>_xll.BDP("AF174387 Corp","DUR_ADJ_ASK")</f>
        <v>9.3583049388471284</v>
      </c>
      <c r="P27">
        <f>_xll.BDP("AF174387 Corp","DUR_ADJ_BID")</f>
        <v>9.3319555787379578</v>
      </c>
      <c r="Q27">
        <f>_xll.BDP("AF174387 Corp","DUR_ADJ_MID")</f>
        <v>9.345154736652642</v>
      </c>
      <c r="R27">
        <f>_xll.BDP("AF174387 Corp","DAYS_TO_SETTLE")</f>
        <v>2</v>
      </c>
    </row>
    <row r="28" spans="1:18">
      <c r="A28" t="s">
        <v>24</v>
      </c>
      <c r="B28" t="str">
        <f>_xll.BDP("EG461390 Corp","ID_ISIN")</f>
        <v>IDG000007808</v>
      </c>
      <c r="C28" t="str">
        <f>_xll.BDP("EG461390 Corp","ID_BB")</f>
        <v>EG4613907</v>
      </c>
      <c r="D28" t="str">
        <f>_xll.BDP("EG461390 Corp","TICKER")</f>
        <v>INDOGB</v>
      </c>
      <c r="E28">
        <f>_xll.BDP("EG461390 Corp","CPN")</f>
        <v>9.75</v>
      </c>
      <c r="F28" t="str">
        <f>_xll.BDP("EG461390 Corp","MATURITY")</f>
        <v>5/15/2037</v>
      </c>
      <c r="G28">
        <f>_xll.BDP("EG461390 Corp","MTY_YEARS_TDY")</f>
        <v>19.06365503080082</v>
      </c>
      <c r="H28" t="str">
        <f>_xll.BDP("EG461390 Corp","CRNCY")</f>
        <v>IDR</v>
      </c>
      <c r="I28">
        <f>_xll.BDP("EG461390 Corp","PX_ASK")</f>
        <v>123.61499999999999</v>
      </c>
      <c r="J28">
        <f>_xll.BDP("EG461390 Corp","PX_BID")</f>
        <v>122.592</v>
      </c>
      <c r="K28">
        <f>_xll.BDP("EG461390 Corp","PX_MID")</f>
        <v>123.1035</v>
      </c>
      <c r="L28">
        <f>_xll.BDP("EG461390 Corp","YLD_YTM_ASK")</f>
        <v>7.4152089697869199</v>
      </c>
      <c r="M28">
        <f>_xll.BDP("EG461390 Corp","YLD_YTM_BID")</f>
        <v>7.5019955480243992</v>
      </c>
      <c r="N28">
        <f>_xll.BDP("EG461390 Corp","YLD_YTM_MID")</f>
        <v>7.4584683489068775</v>
      </c>
      <c r="O28">
        <f>_xll.BDP("EG461390 Corp","DUR_ADJ_ASK")</f>
        <v>9.2695159242286245</v>
      </c>
      <c r="P28">
        <f>_xll.BDP("EG461390 Corp","DUR_ADJ_BID")</f>
        <v>9.2295899034904902</v>
      </c>
      <c r="Q28">
        <f>_xll.BDP("EG461390 Corp","DUR_ADJ_MID")</f>
        <v>9.2496036077386599</v>
      </c>
      <c r="R28">
        <f>_xll.BDP("EG461390 Corp","DAYS_TO_SETTLE")</f>
        <v>2</v>
      </c>
    </row>
    <row r="29" spans="1:18">
      <c r="A29" t="s">
        <v>24</v>
      </c>
      <c r="B29" t="str">
        <f>_xll.BDP("EH167255 Corp","ID_ISIN")</f>
        <v>IDG000008301</v>
      </c>
      <c r="C29" t="str">
        <f>_xll.BDP("EH167255 Corp","ID_BB")</f>
        <v>EH1672557</v>
      </c>
      <c r="D29" t="str">
        <f>_xll.BDP("EH167255 Corp","TICKER")</f>
        <v>INDOGB</v>
      </c>
      <c r="E29">
        <f>_xll.BDP("EH167255 Corp","CPN")</f>
        <v>10.5</v>
      </c>
      <c r="F29" t="str">
        <f>_xll.BDP("EH167255 Corp","MATURITY")</f>
        <v>7/15/2038</v>
      </c>
      <c r="G29">
        <f>_xll.BDP("EH167255 Corp","MTY_YEARS_TDY")</f>
        <v>20.229979466119097</v>
      </c>
      <c r="H29" t="str">
        <f>_xll.BDP("EH167255 Corp","CRNCY")</f>
        <v>IDR</v>
      </c>
      <c r="I29">
        <f>_xll.BDP("EH167255 Corp","PX_ASK")</f>
        <v>130.374</v>
      </c>
      <c r="J29">
        <f>_xll.BDP("EH167255 Corp","PX_BID")</f>
        <v>129.20699999999999</v>
      </c>
      <c r="K29">
        <f>_xll.BDP("EH167255 Corp","PX_MID")</f>
        <v>129.79050000000001</v>
      </c>
      <c r="L29">
        <f>_xll.BDP("EH167255 Corp","YLD_YTM_ASK")</f>
        <v>7.5457022232755815</v>
      </c>
      <c r="M29">
        <f>_xll.BDP("EH167255 Corp","YLD_YTM_BID")</f>
        <v>7.6388424029016848</v>
      </c>
      <c r="N29">
        <f>_xll.BDP("EH167255 Corp","YLD_YTM_MID")</f>
        <v>7.5921137238483531</v>
      </c>
      <c r="O29">
        <f>_xll.BDP("EH167255 Corp","DUR_ADJ_ASK")</f>
        <v>9.4654763658817931</v>
      </c>
      <c r="P29">
        <f>_xll.BDP("EH167255 Corp","DUR_ADJ_BID")</f>
        <v>9.4198993562141435</v>
      </c>
      <c r="Q29">
        <f>_xll.BDP("EH167255 Corp","DUR_ADJ_MID")</f>
        <v>9.44274886573473</v>
      </c>
      <c r="R29">
        <f>_xll.BDP("EH167255 Corp","DAYS_TO_SETTLE")</f>
        <v>2</v>
      </c>
    </row>
    <row r="30" spans="1:18">
      <c r="A30" t="s">
        <v>24</v>
      </c>
      <c r="B30" t="str">
        <f>_xll.BDP("EI650598 Corp","ID_ISIN")</f>
        <v>IDG000009606</v>
      </c>
      <c r="C30" t="str">
        <f>_xll.BDP("EI650598 Corp","ID_BB")</f>
        <v>EI6505982</v>
      </c>
      <c r="D30" t="str">
        <f>_xll.BDP("EI650598 Corp","TICKER")</f>
        <v>INDOGB</v>
      </c>
      <c r="E30">
        <f>_xll.BDP("EI650598 Corp","CPN")</f>
        <v>9.5</v>
      </c>
      <c r="F30" t="str">
        <f>_xll.BDP("EI650598 Corp","MATURITY")</f>
        <v>5/15/2041</v>
      </c>
      <c r="G30">
        <f>_xll.BDP("EI650598 Corp","MTY_YEARS_TDY")</f>
        <v>23.06365503080082</v>
      </c>
      <c r="H30" t="str">
        <f>_xll.BDP("EI650598 Corp","CRNCY")</f>
        <v>IDR</v>
      </c>
      <c r="I30">
        <f>_xll.BDP("EI650598 Corp","PX_ASK")</f>
        <v>121.06699999999999</v>
      </c>
      <c r="J30">
        <f>_xll.BDP("EI650598 Corp","PX_BID")</f>
        <v>120.279</v>
      </c>
      <c r="K30">
        <f>_xll.BDP("EI650598 Corp","PX_MID")</f>
        <v>120.673</v>
      </c>
      <c r="L30">
        <f>_xll.BDP("EI650598 Corp","YLD_YTM_ASK")</f>
        <v>7.555895671584075</v>
      </c>
      <c r="M30">
        <f>_xll.BDP("EI650598 Corp","YLD_YTM_BID")</f>
        <v>7.6187666167670489</v>
      </c>
      <c r="N30">
        <f>_xll.BDP("EI650598 Corp","YLD_YTM_MID")</f>
        <v>7.5872513723728936</v>
      </c>
      <c r="O30">
        <f>_xll.BDP("EI650598 Corp","DUR_ADJ_ASK")</f>
        <v>10.054388167900882</v>
      </c>
      <c r="P30">
        <f>_xll.BDP("EI650598 Corp","DUR_ADJ_BID")</f>
        <v>10.015839174761227</v>
      </c>
      <c r="Q30">
        <f>_xll.BDP("EI650598 Corp","DUR_ADJ_MID")</f>
        <v>10.035149756146561</v>
      </c>
      <c r="R30">
        <f>_xll.BDP("EI650598 Corp","DAYS_TO_SETTLE")</f>
        <v>2</v>
      </c>
    </row>
    <row r="31" spans="1:18">
      <c r="A31" t="s">
        <v>24</v>
      </c>
      <c r="B31" t="str">
        <f>_xll.BDP("EJ010474 Corp","ID_ISIN")</f>
        <v>IDG000010109</v>
      </c>
      <c r="C31" t="str">
        <f>_xll.BDP("EJ010474 Corp","ID_BB")</f>
        <v>EJ0104749</v>
      </c>
      <c r="D31" t="str">
        <f>_xll.BDP("EJ010474 Corp","TICKER")</f>
        <v>INDOGB</v>
      </c>
      <c r="E31">
        <f>_xll.BDP("EJ010474 Corp","CPN")</f>
        <v>6.375</v>
      </c>
      <c r="F31" t="str">
        <f>_xll.BDP("EJ010474 Corp","MATURITY")</f>
        <v>4/15/2042</v>
      </c>
      <c r="G31">
        <f>_xll.BDP("EJ010474 Corp","MTY_YEARS_TDY")</f>
        <v>23.980835044490075</v>
      </c>
      <c r="H31" t="str">
        <f>_xll.BDP("EJ010474 Corp","CRNCY")</f>
        <v>IDR</v>
      </c>
      <c r="I31">
        <f>_xll.BDP("EJ010474 Corp","PX_ASK")</f>
        <v>86.563000000000002</v>
      </c>
      <c r="J31">
        <f>_xll.BDP("EJ010474 Corp","PX_BID")</f>
        <v>86.287000000000006</v>
      </c>
      <c r="K31">
        <f>_xll.BDP("EJ010474 Corp","PX_MID")</f>
        <v>86.425000000000011</v>
      </c>
      <c r="L31">
        <f>_xll.BDP("EJ010474 Corp","YLD_YTM_ASK")</f>
        <v>7.6011838445510937</v>
      </c>
      <c r="M31">
        <f>_xll.BDP("EJ010474 Corp","YLD_YTM_BID")</f>
        <v>7.6293820971823401</v>
      </c>
      <c r="N31">
        <f>_xll.BDP("EJ010474 Corp","YLD_YTM_MID")</f>
        <v>7.6152656330754036</v>
      </c>
      <c r="O31">
        <f>_xll.BDP("EJ010474 Corp","DUR_ADJ_ASK")</f>
        <v>11.312268248212151</v>
      </c>
      <c r="P31">
        <f>_xll.BDP("EJ010474 Corp","DUR_ADJ_BID")</f>
        <v>11.292695436378684</v>
      </c>
      <c r="Q31">
        <f>_xll.BDP("EJ010474 Corp","DUR_ADJ_MID")</f>
        <v>11.302491371647994</v>
      </c>
      <c r="R31">
        <f>_xll.BDP("EJ010474 Corp","DAYS_TO_SETTLE")</f>
        <v>2</v>
      </c>
    </row>
    <row r="32" spans="1:18">
      <c r="A32" t="s">
        <v>24</v>
      </c>
      <c r="B32" t="str">
        <f>_xll.BDP("EJ755834 Corp","ID_ISIN")</f>
        <v>IDG000010703</v>
      </c>
      <c r="C32" t="str">
        <f>_xll.BDP("EJ755834 Corp","ID_BB")</f>
        <v>EJ7558343</v>
      </c>
      <c r="D32" t="str">
        <f>_xll.BDP("EJ755834 Corp","TICKER")</f>
        <v>INDOGB</v>
      </c>
      <c r="E32">
        <f>_xll.BDP("EJ755834 Corp","CPN")</f>
        <v>8.75</v>
      </c>
      <c r="F32" t="str">
        <f>_xll.BDP("EJ755834 Corp","MATURITY")</f>
        <v>2/15/2044</v>
      </c>
      <c r="G32">
        <f>_xll.BDP("EJ755834 Corp","MTY_YEARS_TDY")</f>
        <v>25.817932922655714</v>
      </c>
      <c r="H32" t="str">
        <f>_xll.BDP("EJ755834 Corp","CRNCY")</f>
        <v>IDR</v>
      </c>
      <c r="I32">
        <f>_xll.BDP("EJ755834 Corp","PX_ASK")</f>
        <v>113.483</v>
      </c>
      <c r="J32">
        <f>_xll.BDP("EJ755834 Corp","PX_BID")</f>
        <v>112.31699999999999</v>
      </c>
      <c r="K32">
        <f>_xll.BDP("EJ755834 Corp","PX_MID")</f>
        <v>112.9</v>
      </c>
      <c r="L32">
        <f>_xll.BDP("EJ755834 Corp","YLD_YTM_ASK")</f>
        <v>7.5535818939563182</v>
      </c>
      <c r="M32">
        <f>_xll.BDP("EJ755834 Corp","YLD_YTM_BID")</f>
        <v>7.6476754088963537</v>
      </c>
      <c r="N32">
        <f>_xll.BDP("EJ755834 Corp","YLD_YTM_MID")</f>
        <v>7.6004351215895776</v>
      </c>
      <c r="O32">
        <f>_xll.BDP("EJ755834 Corp","DUR_ADJ_ASK")</f>
        <v>10.850312140390917</v>
      </c>
      <c r="P32">
        <f>_xll.BDP("EJ755834 Corp","DUR_ADJ_BID")</f>
        <v>10.782418916902028</v>
      </c>
      <c r="Q32">
        <f>_xll.BDP("EJ755834 Corp","DUR_ADJ_MID")</f>
        <v>10.816463196036633</v>
      </c>
      <c r="R32">
        <f>_xll.BDP("EJ755834 Corp","DAYS_TO_SETTLE")</f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1" sqref="E11"/>
    </sheetView>
  </sheetViews>
  <sheetFormatPr baseColWidth="10" defaultColWidth="8.83203125" defaultRowHeight="14" x14ac:dyDescent="0"/>
  <cols>
    <col min="1" max="1" width="11.6640625" bestFit="1" customWidth="1"/>
  </cols>
  <sheetData>
    <row r="1" spans="1:2">
      <c r="A1" t="s">
        <v>32</v>
      </c>
      <c r="B1" t="s">
        <v>33</v>
      </c>
    </row>
    <row r="2" spans="1:2">
      <c r="A2" t="s">
        <v>25</v>
      </c>
      <c r="B2">
        <f>_xll.BDP("RREFKEYR Index","PX_LAST")</f>
        <v>7.25</v>
      </c>
    </row>
    <row r="3" spans="1:2">
      <c r="A3" t="s">
        <v>26</v>
      </c>
      <c r="B3">
        <f>_xll.BDP("TURATOTL Index","PX_LAST")</f>
        <v>12.63</v>
      </c>
    </row>
    <row r="4" spans="1:2">
      <c r="A4" t="s">
        <v>27</v>
      </c>
      <c r="B4">
        <f>_xll.BDP("BZSTSETA Index","PX_LAST")</f>
        <v>6.5</v>
      </c>
    </row>
    <row r="5" spans="1:2">
      <c r="A5" t="s">
        <v>28</v>
      </c>
      <c r="B5">
        <f>_xll.BDP("MXONBR Index","PX_LAST")</f>
        <v>7.5</v>
      </c>
    </row>
    <row r="6" spans="1:2">
      <c r="A6" t="s">
        <v>29</v>
      </c>
      <c r="B6">
        <f>_xll.BDP("SARPRT Index","PX_LAST")</f>
        <v>6.5</v>
      </c>
    </row>
    <row r="7" spans="1:2">
      <c r="A7" t="s">
        <v>30</v>
      </c>
      <c r="B7">
        <f>_xll.BDP("POREANN Index","PX_LAST")</f>
        <v>1.5</v>
      </c>
    </row>
    <row r="8" spans="1:2">
      <c r="A8" t="s">
        <v>31</v>
      </c>
      <c r="B8">
        <f>_xll.BDP("IDBIRRPO Index","PX_LAST")</f>
        <v>4.25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Russia</vt:lpstr>
      <vt:lpstr>Brazil</vt:lpstr>
      <vt:lpstr>Mexico</vt:lpstr>
      <vt:lpstr>South_Africa</vt:lpstr>
      <vt:lpstr>Turkey</vt:lpstr>
      <vt:lpstr>Poland</vt:lpstr>
      <vt:lpstr>Indonesia</vt:lpstr>
      <vt:lpstr>CB_rates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Yangol</dc:creator>
  <cp:lastModifiedBy>Olga Yangol</cp:lastModifiedBy>
  <dcterms:created xsi:type="dcterms:W3CDTF">2018-04-22T14:38:11Z</dcterms:created>
  <dcterms:modified xsi:type="dcterms:W3CDTF">2018-04-24T01:24:27Z</dcterms:modified>
</cp:coreProperties>
</file>