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ber\Downloads\"/>
    </mc:Choice>
  </mc:AlternateContent>
  <xr:revisionPtr revIDLastSave="0" documentId="13_ncr:1_{9AE1F89D-A83D-4F6F-AC69-83D92B4FE110}" xr6:coauthVersionLast="47" xr6:coauthVersionMax="47" xr10:uidLastSave="{00000000-0000-0000-0000-000000000000}"/>
  <bookViews>
    <workbookView xWindow="-120" yWindow="-120" windowWidth="20730" windowHeight="11160" activeTab="4" xr2:uid="{B9D8B585-17B2-4349-9272-A04D2688E0A8}"/>
  </bookViews>
  <sheets>
    <sheet name="Aritmética" sheetId="1" r:id="rId1"/>
    <sheet name="Exponencial" sheetId="3" r:id="rId2"/>
    <sheet name="Logística" sheetId="2" r:id="rId3"/>
    <sheet name="Resumen" sheetId="4" r:id="rId4"/>
    <sheet name="Resumen 2" sheetId="5" r:id="rId5"/>
  </sheets>
  <calcPr calcId="191029" iterate="1" iterateCount="100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2" l="1"/>
  <c r="F9" i="2" s="1"/>
  <c r="F3" i="2"/>
  <c r="G2" i="3"/>
  <c r="C4" i="3"/>
  <c r="C5" i="1"/>
  <c r="C4" i="1"/>
  <c r="G2" i="1"/>
  <c r="C23" i="1" s="1"/>
  <c r="C23" i="3"/>
  <c r="C48" i="2" l="1"/>
  <c r="C54" i="1"/>
  <c r="C29" i="1"/>
  <c r="C55" i="1"/>
  <c r="C38" i="1"/>
  <c r="C45" i="1"/>
  <c r="C37" i="1"/>
  <c r="C52" i="1"/>
  <c r="C44" i="1"/>
  <c r="C36" i="1"/>
  <c r="C28" i="1"/>
  <c r="C27" i="1"/>
  <c r="C47" i="1"/>
  <c r="C30" i="1"/>
  <c r="C43" i="1"/>
  <c r="C42" i="1"/>
  <c r="C34" i="1"/>
  <c r="C26" i="1"/>
  <c r="C31" i="1"/>
  <c r="C53" i="1"/>
  <c r="C51" i="1"/>
  <c r="C50" i="1"/>
  <c r="C49" i="1"/>
  <c r="C41" i="1"/>
  <c r="C33" i="1"/>
  <c r="C25" i="1"/>
  <c r="C39" i="1"/>
  <c r="C46" i="1"/>
  <c r="C17" i="1"/>
  <c r="C35" i="1"/>
  <c r="C56" i="1"/>
  <c r="C48" i="1"/>
  <c r="C40" i="1"/>
  <c r="C32" i="1"/>
  <c r="C24" i="1"/>
  <c r="C55" i="3"/>
  <c r="C31" i="3"/>
  <c r="C8" i="3"/>
  <c r="C38" i="3"/>
  <c r="C30" i="3"/>
  <c r="C22" i="3"/>
  <c r="C15" i="3"/>
  <c r="C7" i="3"/>
  <c r="C53" i="3"/>
  <c r="C45" i="3"/>
  <c r="C37" i="3"/>
  <c r="C29" i="3"/>
  <c r="C21" i="3"/>
  <c r="C14" i="3"/>
  <c r="C6" i="3"/>
  <c r="C52" i="3"/>
  <c r="C44" i="3"/>
  <c r="C36" i="3"/>
  <c r="C28" i="3"/>
  <c r="C20" i="3"/>
  <c r="C9" i="3"/>
  <c r="C39" i="3"/>
  <c r="C54" i="3"/>
  <c r="C13" i="3"/>
  <c r="C51" i="3"/>
  <c r="C35" i="3"/>
  <c r="C12" i="3"/>
  <c r="C50" i="3"/>
  <c r="C34" i="3"/>
  <c r="C11" i="3"/>
  <c r="C49" i="3"/>
  <c r="C41" i="3"/>
  <c r="C33" i="3"/>
  <c r="C25" i="3"/>
  <c r="C17" i="3"/>
  <c r="C47" i="3"/>
  <c r="C46" i="3"/>
  <c r="C5" i="3"/>
  <c r="C43" i="3"/>
  <c r="C27" i="3"/>
  <c r="C19" i="3"/>
  <c r="C16" i="3"/>
  <c r="C42" i="3"/>
  <c r="C26" i="3"/>
  <c r="C18" i="3"/>
  <c r="C10" i="3"/>
  <c r="C56" i="3"/>
  <c r="C48" i="3"/>
  <c r="C40" i="3"/>
  <c r="C32" i="3"/>
  <c r="C24" i="3"/>
  <c r="C10" i="1"/>
  <c r="C9" i="1"/>
  <c r="C16" i="1"/>
  <c r="C8" i="1"/>
  <c r="C11" i="1"/>
  <c r="C18" i="1"/>
  <c r="C15" i="1"/>
  <c r="C7" i="1"/>
  <c r="C22" i="1"/>
  <c r="C13" i="1"/>
  <c r="C14" i="1"/>
  <c r="C6" i="1"/>
  <c r="C21" i="1"/>
  <c r="C20" i="1"/>
  <c r="C12" i="1"/>
  <c r="C19" i="1"/>
  <c r="C33" i="2"/>
  <c r="C56" i="2"/>
  <c r="C49" i="2"/>
  <c r="C41" i="2"/>
  <c r="C18" i="2"/>
  <c r="C32" i="2"/>
  <c r="C25" i="2"/>
  <c r="C17" i="2"/>
  <c r="C40" i="2"/>
  <c r="C24" i="2"/>
  <c r="C55" i="2"/>
  <c r="C47" i="2"/>
  <c r="C39" i="2"/>
  <c r="C31" i="2"/>
  <c r="C23" i="2"/>
  <c r="C54" i="2"/>
  <c r="C46" i="2"/>
  <c r="C38" i="2"/>
  <c r="C30" i="2"/>
  <c r="C22" i="2"/>
  <c r="C45" i="2"/>
  <c r="C37" i="2"/>
  <c r="C21" i="2"/>
  <c r="C52" i="2"/>
  <c r="C44" i="2"/>
  <c r="C36" i="2"/>
  <c r="C28" i="2"/>
  <c r="C20" i="2"/>
  <c r="C53" i="2"/>
  <c r="C29" i="2"/>
  <c r="C51" i="2"/>
  <c r="C43" i="2"/>
  <c r="C35" i="2"/>
  <c r="C27" i="2"/>
  <c r="C19" i="2"/>
  <c r="C50" i="2"/>
  <c r="C42" i="2"/>
  <c r="C34" i="2"/>
  <c r="C26" i="2"/>
  <c r="C13" i="2"/>
  <c r="C5" i="2"/>
  <c r="C12" i="2"/>
  <c r="C11" i="2"/>
  <c r="C10" i="2"/>
  <c r="C4" i="2"/>
  <c r="C9" i="2"/>
  <c r="C16" i="2"/>
  <c r="C8" i="2"/>
  <c r="C15" i="2"/>
  <c r="C7" i="2"/>
  <c r="C14" i="2"/>
  <c r="C6" i="2"/>
</calcChain>
</file>

<file path=xl/sharedStrings.xml><?xml version="1.0" encoding="utf-8"?>
<sst xmlns="http://schemas.openxmlformats.org/spreadsheetml/2006/main" count="28" uniqueCount="17">
  <si>
    <t>T</t>
  </si>
  <si>
    <t>K1+K2</t>
  </si>
  <si>
    <t>K2</t>
  </si>
  <si>
    <t>K1</t>
  </si>
  <si>
    <t>a</t>
  </si>
  <si>
    <t>b</t>
  </si>
  <si>
    <t>Año</t>
  </si>
  <si>
    <t>D</t>
  </si>
  <si>
    <t>r</t>
  </si>
  <si>
    <t>t</t>
  </si>
  <si>
    <r>
      <t>P</t>
    </r>
    <r>
      <rPr>
        <vertAlign val="subscript"/>
        <sz val="11"/>
        <color theme="1"/>
        <rFont val="Calibri"/>
        <family val="2"/>
      </rPr>
      <t>0</t>
    </r>
  </si>
  <si>
    <r>
      <t>P</t>
    </r>
    <r>
      <rPr>
        <vertAlign val="subscript"/>
        <sz val="11"/>
        <color theme="1"/>
        <rFont val="Aptos Narrow"/>
        <family val="2"/>
        <scheme val="minor"/>
      </rPr>
      <t>T</t>
    </r>
  </si>
  <si>
    <t>1 a 13</t>
  </si>
  <si>
    <t>Habitantes</t>
  </si>
  <si>
    <t>Aritmética</t>
  </si>
  <si>
    <t>Exponencial</t>
  </si>
  <si>
    <t>Logística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</si>
</sst>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-* #,##0.00000_-;\-* #,##0.00000_-;_-* &quot;-&quot;??_-;_-@_-"/>
  </numFmts>
  <fonts count="5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vertAlign val="subscript"/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vertAlign val="subscript"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Perú: Población proyectada 2018 a 2030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Aritmética!$A$1</c:f>
              <c:strCache>
                <c:ptCount val="1"/>
                <c:pt idx="0">
                  <c:v>Año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Aritmética!$A$3:$A$16</c:f>
              <c:numCache>
                <c:formatCode>General</c:formatCode>
                <c:ptCount val="1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</c:numCache>
            </c:numRef>
          </c:cat>
          <c:val>
            <c:numRef>
              <c:f>Aritmética!$C$3:$C$16</c:f>
              <c:numCache>
                <c:formatCode>_-* #,##0_-;\-* #,##0_-;_-* "-"??_-;_-@_-</c:formatCode>
                <c:ptCount val="14"/>
                <c:pt idx="0">
                  <c:v>29381884</c:v>
                </c:pt>
                <c:pt idx="1">
                  <c:v>29578857</c:v>
                </c:pt>
                <c:pt idx="2">
                  <c:v>29775830</c:v>
                </c:pt>
                <c:pt idx="3">
                  <c:v>29972803</c:v>
                </c:pt>
                <c:pt idx="4">
                  <c:v>30169776</c:v>
                </c:pt>
                <c:pt idx="5">
                  <c:v>30366749</c:v>
                </c:pt>
                <c:pt idx="6">
                  <c:v>30563722</c:v>
                </c:pt>
                <c:pt idx="7">
                  <c:v>30760695</c:v>
                </c:pt>
                <c:pt idx="8">
                  <c:v>30957668</c:v>
                </c:pt>
                <c:pt idx="9">
                  <c:v>31154641</c:v>
                </c:pt>
                <c:pt idx="10">
                  <c:v>31351614</c:v>
                </c:pt>
                <c:pt idx="11">
                  <c:v>31548587</c:v>
                </c:pt>
                <c:pt idx="12">
                  <c:v>31745560</c:v>
                </c:pt>
                <c:pt idx="13">
                  <c:v>31942533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A3-400F-A50A-D13013867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682351"/>
        <c:axId val="658683791"/>
      </c:lineChart>
      <c:catAx>
        <c:axId val="65868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58683791"/>
        <c:crosses val="autoZero"/>
        <c:auto val="1"/>
        <c:lblAlgn val="ctr"/>
        <c:lblOffset val="100"/>
        <c:noMultiLvlLbl val="0"/>
      </c:catAx>
      <c:valAx>
        <c:axId val="65868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5868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Perú:</a:t>
            </a:r>
            <a:r>
              <a:rPr lang="en-US" sz="1200" baseline="0"/>
              <a:t> Población proyectada 2018 a 2030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Exponencial!$A$1</c:f>
              <c:strCache>
                <c:ptCount val="1"/>
                <c:pt idx="0">
                  <c:v>Año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Exponencial!$A$3:$A$16</c:f>
              <c:numCache>
                <c:formatCode>General</c:formatCode>
                <c:ptCount val="1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</c:numCache>
            </c:numRef>
          </c:cat>
          <c:val>
            <c:numRef>
              <c:f>Exponencial!$C$3:$C$16</c:f>
              <c:numCache>
                <c:formatCode>_-* #,##0_-;\-* #,##0_-;_-* "-"??_-;_-@_-</c:formatCode>
                <c:ptCount val="14"/>
                <c:pt idx="0">
                  <c:v>29381884</c:v>
                </c:pt>
                <c:pt idx="1">
                  <c:v>29586478.905267112</c:v>
                </c:pt>
                <c:pt idx="2">
                  <c:v>29792498.466463752</c:v>
                </c:pt>
                <c:pt idx="3">
                  <c:v>29999952.603898119</c:v>
                </c:pt>
                <c:pt idx="4">
                  <c:v>30208851.306956526</c:v>
                </c:pt>
                <c:pt idx="5">
                  <c:v>30419204.634584356</c:v>
                </c:pt>
                <c:pt idx="6">
                  <c:v>30631022.715770498</c:v>
                </c:pt>
                <c:pt idx="7">
                  <c:v>30844315.750035007</c:v>
                </c:pt>
                <c:pt idx="8">
                  <c:v>31059094.007920284</c:v>
                </c:pt>
                <c:pt idx="9">
                  <c:v>31275367.83148561</c:v>
                </c:pt>
                <c:pt idx="10">
                  <c:v>31493147.634805132</c:v>
                </c:pt>
                <c:pt idx="11">
                  <c:v>31712443.904469322</c:v>
                </c:pt>
                <c:pt idx="12">
                  <c:v>31933267.200089972</c:v>
                </c:pt>
                <c:pt idx="13">
                  <c:v>32155628.154808588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0D-4E83-A048-E4110C08C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154352"/>
        <c:axId val="658156911"/>
      </c:lineChart>
      <c:catAx>
        <c:axId val="98115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58156911"/>
        <c:crosses val="autoZero"/>
        <c:auto val="1"/>
        <c:lblAlgn val="ctr"/>
        <c:lblOffset val="100"/>
        <c:noMultiLvlLbl val="0"/>
      </c:catAx>
      <c:valAx>
        <c:axId val="65815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8115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Perú: Población proyectada 2018 a 2030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Logística!$A$1</c:f>
              <c:strCache>
                <c:ptCount val="1"/>
                <c:pt idx="0">
                  <c:v>Año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Logística!$A$3:$A$16</c:f>
              <c:numCache>
                <c:formatCode>General</c:formatCode>
                <c:ptCount val="1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</c:numCache>
            </c:numRef>
          </c:cat>
          <c:val>
            <c:numRef>
              <c:f>Logística!$C$3:$C$16</c:f>
              <c:numCache>
                <c:formatCode>_-* #,##0_-;\-* #,##0_-;_-* "-"??_-;_-@_-</c:formatCode>
                <c:ptCount val="14"/>
                <c:pt idx="0">
                  <c:v>29381884</c:v>
                </c:pt>
                <c:pt idx="1">
                  <c:v>30210289.550000001</c:v>
                </c:pt>
                <c:pt idx="2">
                  <c:v>31009591.559999999</c:v>
                </c:pt>
                <c:pt idx="3">
                  <c:v>31778131.309999999</c:v>
                </c:pt>
                <c:pt idx="4">
                  <c:v>32514622.23</c:v>
                </c:pt>
                <c:pt idx="5">
                  <c:v>33218139.309999999</c:v>
                </c:pt>
                <c:pt idx="6">
                  <c:v>33888101.649999999</c:v>
                </c:pt>
                <c:pt idx="7">
                  <c:v>34524249.460000001</c:v>
                </c:pt>
                <c:pt idx="8">
                  <c:v>35126616.93</c:v>
                </c:pt>
                <c:pt idx="9">
                  <c:v>35695502.18</c:v>
                </c:pt>
                <c:pt idx="10">
                  <c:v>36231435.560000002</c:v>
                </c:pt>
                <c:pt idx="11">
                  <c:v>36735147.520000003</c:v>
                </c:pt>
                <c:pt idx="12">
                  <c:v>37207536.689999998</c:v>
                </c:pt>
                <c:pt idx="13">
                  <c:v>37649639.329999998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C6-4994-A502-ADE2AB144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342623"/>
        <c:axId val="658154991"/>
      </c:lineChart>
      <c:catAx>
        <c:axId val="65234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58154991"/>
        <c:crosses val="autoZero"/>
        <c:auto val="1"/>
        <c:lblAlgn val="ctr"/>
        <c:lblOffset val="100"/>
        <c:noMultiLvlLbl val="0"/>
      </c:catAx>
      <c:valAx>
        <c:axId val="65815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52342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Perú: Población proyectada 2018 a 2030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Resumen!$B$1</c:f>
              <c:strCache>
                <c:ptCount val="1"/>
                <c:pt idx="0">
                  <c:v>Aritmética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Resumen!$A$2:$A$15</c:f>
              <c:numCache>
                <c:formatCode>General</c:formatCode>
                <c:ptCount val="1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</c:numCache>
            </c:numRef>
          </c:cat>
          <c:val>
            <c:numRef>
              <c:f>Resumen!$B$2:$B$15</c:f>
              <c:numCache>
                <c:formatCode>_-* #,##0_-;\-* #,##0_-;_-* "-"??_-;_-@_-</c:formatCode>
                <c:ptCount val="14"/>
                <c:pt idx="0">
                  <c:v>29381884</c:v>
                </c:pt>
                <c:pt idx="1">
                  <c:v>29578857</c:v>
                </c:pt>
                <c:pt idx="2">
                  <c:v>29775830</c:v>
                </c:pt>
                <c:pt idx="3">
                  <c:v>29972803</c:v>
                </c:pt>
                <c:pt idx="4">
                  <c:v>30169776</c:v>
                </c:pt>
                <c:pt idx="5">
                  <c:v>30366749</c:v>
                </c:pt>
                <c:pt idx="6">
                  <c:v>30563722</c:v>
                </c:pt>
                <c:pt idx="7">
                  <c:v>30760695</c:v>
                </c:pt>
                <c:pt idx="8">
                  <c:v>30957668</c:v>
                </c:pt>
                <c:pt idx="9">
                  <c:v>31154641</c:v>
                </c:pt>
                <c:pt idx="10">
                  <c:v>31351614</c:v>
                </c:pt>
                <c:pt idx="11">
                  <c:v>31548587</c:v>
                </c:pt>
                <c:pt idx="12">
                  <c:v>31745560</c:v>
                </c:pt>
                <c:pt idx="13">
                  <c:v>31942533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23-40DA-85D9-F417FE0A0A4F}"/>
            </c:ext>
          </c:extLst>
        </c:ser>
        <c:ser>
          <c:idx val="1"/>
          <c:order val="1"/>
          <c:tx>
            <c:strRef>
              <c:f>Resumen!$C$1</c:f>
              <c:strCache>
                <c:ptCount val="1"/>
                <c:pt idx="0">
                  <c:v>Exponencial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Resumen!$A$2:$A$15</c:f>
              <c:numCache>
                <c:formatCode>General</c:formatCode>
                <c:ptCount val="1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</c:numCache>
            </c:numRef>
          </c:cat>
          <c:val>
            <c:numRef>
              <c:f>Resumen!$C$2:$C$15</c:f>
              <c:numCache>
                <c:formatCode>_-* #,##0_-;\-* #,##0_-;_-* "-"??_-;_-@_-</c:formatCode>
                <c:ptCount val="14"/>
                <c:pt idx="0">
                  <c:v>29381884</c:v>
                </c:pt>
                <c:pt idx="1">
                  <c:v>29586478.905267112</c:v>
                </c:pt>
                <c:pt idx="2">
                  <c:v>29792498.466463752</c:v>
                </c:pt>
                <c:pt idx="3">
                  <c:v>29999952.603898119</c:v>
                </c:pt>
                <c:pt idx="4">
                  <c:v>30208851.306956526</c:v>
                </c:pt>
                <c:pt idx="5">
                  <c:v>30419204.634584356</c:v>
                </c:pt>
                <c:pt idx="6">
                  <c:v>30631022.715770498</c:v>
                </c:pt>
                <c:pt idx="7">
                  <c:v>30844315.750035007</c:v>
                </c:pt>
                <c:pt idx="8">
                  <c:v>31059094.007920284</c:v>
                </c:pt>
                <c:pt idx="9">
                  <c:v>31275367.83148561</c:v>
                </c:pt>
                <c:pt idx="10">
                  <c:v>31493147.634805132</c:v>
                </c:pt>
                <c:pt idx="11">
                  <c:v>31712443.904469322</c:v>
                </c:pt>
                <c:pt idx="12">
                  <c:v>31933267.200089972</c:v>
                </c:pt>
                <c:pt idx="13">
                  <c:v>32155628.154808588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23-40DA-85D9-F417FE0A0A4F}"/>
            </c:ext>
          </c:extLst>
        </c:ser>
        <c:ser>
          <c:idx val="2"/>
          <c:order val="2"/>
          <c:tx>
            <c:strRef>
              <c:f>Resumen!$D$1</c:f>
              <c:strCache>
                <c:ptCount val="1"/>
                <c:pt idx="0">
                  <c:v>Logística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Resumen!$A$2:$A$15</c:f>
              <c:numCache>
                <c:formatCode>General</c:formatCode>
                <c:ptCount val="1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</c:numCache>
            </c:numRef>
          </c:cat>
          <c:val>
            <c:numRef>
              <c:f>Resumen!$D$2:$D$15</c:f>
              <c:numCache>
                <c:formatCode>_-* #,##0_-;\-* #,##0_-;_-* "-"??_-;_-@_-</c:formatCode>
                <c:ptCount val="14"/>
                <c:pt idx="0">
                  <c:v>29381884</c:v>
                </c:pt>
                <c:pt idx="1">
                  <c:v>29515540.239999998</c:v>
                </c:pt>
                <c:pt idx="2">
                  <c:v>29648951.329999998</c:v>
                </c:pt>
                <c:pt idx="3">
                  <c:v>29782109.579999998</c:v>
                </c:pt>
                <c:pt idx="4">
                  <c:v>29915007.390000001</c:v>
                </c:pt>
                <c:pt idx="5">
                  <c:v>30047637.199999999</c:v>
                </c:pt>
                <c:pt idx="6">
                  <c:v>30179991.539999999</c:v>
                </c:pt>
                <c:pt idx="7">
                  <c:v>30312062.969999999</c:v>
                </c:pt>
                <c:pt idx="8">
                  <c:v>30443844.149999999</c:v>
                </c:pt>
                <c:pt idx="9">
                  <c:v>30575327.789999999</c:v>
                </c:pt>
                <c:pt idx="10">
                  <c:v>30706506.690000001</c:v>
                </c:pt>
                <c:pt idx="11">
                  <c:v>30837373.68</c:v>
                </c:pt>
                <c:pt idx="12">
                  <c:v>30967921.710000001</c:v>
                </c:pt>
                <c:pt idx="13">
                  <c:v>31098143.789999999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23-40DA-85D9-F417FE0A0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4761295"/>
        <c:axId val="914756495"/>
      </c:lineChart>
      <c:catAx>
        <c:axId val="914761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14756495"/>
        <c:crosses val="autoZero"/>
        <c:auto val="1"/>
        <c:lblAlgn val="ctr"/>
        <c:lblOffset val="100"/>
        <c:noMultiLvlLbl val="0"/>
      </c:catAx>
      <c:valAx>
        <c:axId val="91475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1476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r>
              <a:rPr lang="es-PE"/>
              <a:t>Perú: Población proyectada 2018 a 2070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Times New Roman" panose="02020603050405020304" pitchFamily="18" charset="0"/>
              <a:ea typeface="+mj-ea"/>
              <a:cs typeface="Times New Roman" panose="02020603050405020304" pitchFamily="18" charset="0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'Resumen 2'!$B$1</c:f>
              <c:strCache>
                <c:ptCount val="1"/>
                <c:pt idx="0">
                  <c:v>Aritmética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'Resumen 2'!$A$2:$A$55</c:f>
              <c:numCache>
                <c:formatCode>General</c:formatCode>
                <c:ptCount val="5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  <c:pt idx="34">
                  <c:v>2051</c:v>
                </c:pt>
                <c:pt idx="35">
                  <c:v>2052</c:v>
                </c:pt>
                <c:pt idx="36">
                  <c:v>2053</c:v>
                </c:pt>
                <c:pt idx="37">
                  <c:v>2054</c:v>
                </c:pt>
                <c:pt idx="38">
                  <c:v>2055</c:v>
                </c:pt>
                <c:pt idx="39">
                  <c:v>2056</c:v>
                </c:pt>
                <c:pt idx="40">
                  <c:v>2057</c:v>
                </c:pt>
                <c:pt idx="41">
                  <c:v>2058</c:v>
                </c:pt>
                <c:pt idx="42">
                  <c:v>2059</c:v>
                </c:pt>
                <c:pt idx="43">
                  <c:v>2060</c:v>
                </c:pt>
                <c:pt idx="44">
                  <c:v>2061</c:v>
                </c:pt>
                <c:pt idx="45">
                  <c:v>2062</c:v>
                </c:pt>
                <c:pt idx="46">
                  <c:v>2063</c:v>
                </c:pt>
                <c:pt idx="47">
                  <c:v>2064</c:v>
                </c:pt>
                <c:pt idx="48">
                  <c:v>2065</c:v>
                </c:pt>
                <c:pt idx="49">
                  <c:v>2066</c:v>
                </c:pt>
                <c:pt idx="50">
                  <c:v>2067</c:v>
                </c:pt>
                <c:pt idx="51">
                  <c:v>2068</c:v>
                </c:pt>
                <c:pt idx="52">
                  <c:v>2069</c:v>
                </c:pt>
                <c:pt idx="53">
                  <c:v>2070</c:v>
                </c:pt>
              </c:numCache>
            </c:numRef>
          </c:cat>
          <c:val>
            <c:numRef>
              <c:f>'Resumen 2'!$B$2:$B$55</c:f>
              <c:numCache>
                <c:formatCode>General</c:formatCode>
                <c:ptCount val="54"/>
                <c:pt idx="0">
                  <c:v>29381884</c:v>
                </c:pt>
                <c:pt idx="1">
                  <c:v>29578857</c:v>
                </c:pt>
                <c:pt idx="2">
                  <c:v>29775830</c:v>
                </c:pt>
                <c:pt idx="3">
                  <c:v>29972803</c:v>
                </c:pt>
                <c:pt idx="4">
                  <c:v>30169776</c:v>
                </c:pt>
                <c:pt idx="5">
                  <c:v>30366749</c:v>
                </c:pt>
                <c:pt idx="6">
                  <c:v>30563722</c:v>
                </c:pt>
                <c:pt idx="7">
                  <c:v>30760695</c:v>
                </c:pt>
                <c:pt idx="8">
                  <c:v>30957668</c:v>
                </c:pt>
                <c:pt idx="9">
                  <c:v>31154641</c:v>
                </c:pt>
                <c:pt idx="10">
                  <c:v>31351614</c:v>
                </c:pt>
                <c:pt idx="11">
                  <c:v>31548587</c:v>
                </c:pt>
                <c:pt idx="12">
                  <c:v>31745560</c:v>
                </c:pt>
                <c:pt idx="13">
                  <c:v>31942533</c:v>
                </c:pt>
                <c:pt idx="14">
                  <c:v>32139506</c:v>
                </c:pt>
                <c:pt idx="15">
                  <c:v>32336479</c:v>
                </c:pt>
                <c:pt idx="16">
                  <c:v>32533452</c:v>
                </c:pt>
                <c:pt idx="17">
                  <c:v>32730425</c:v>
                </c:pt>
                <c:pt idx="18">
                  <c:v>32927398</c:v>
                </c:pt>
                <c:pt idx="19">
                  <c:v>33124371</c:v>
                </c:pt>
                <c:pt idx="20">
                  <c:v>33321344</c:v>
                </c:pt>
                <c:pt idx="21">
                  <c:v>33518317</c:v>
                </c:pt>
                <c:pt idx="22">
                  <c:v>33715290</c:v>
                </c:pt>
                <c:pt idx="23">
                  <c:v>33912263</c:v>
                </c:pt>
                <c:pt idx="24">
                  <c:v>34109236</c:v>
                </c:pt>
                <c:pt idx="25">
                  <c:v>34306209</c:v>
                </c:pt>
                <c:pt idx="26">
                  <c:v>34503182</c:v>
                </c:pt>
                <c:pt idx="27">
                  <c:v>34700155</c:v>
                </c:pt>
                <c:pt idx="28">
                  <c:v>34897128</c:v>
                </c:pt>
                <c:pt idx="29">
                  <c:v>35094101</c:v>
                </c:pt>
                <c:pt idx="30">
                  <c:v>35291074</c:v>
                </c:pt>
                <c:pt idx="31">
                  <c:v>35488047</c:v>
                </c:pt>
                <c:pt idx="32">
                  <c:v>35685020</c:v>
                </c:pt>
                <c:pt idx="33">
                  <c:v>35881993</c:v>
                </c:pt>
                <c:pt idx="34">
                  <c:v>36078966</c:v>
                </c:pt>
                <c:pt idx="35">
                  <c:v>36275939</c:v>
                </c:pt>
                <c:pt idx="36">
                  <c:v>36472912</c:v>
                </c:pt>
                <c:pt idx="37">
                  <c:v>36669885</c:v>
                </c:pt>
                <c:pt idx="38">
                  <c:v>36866858</c:v>
                </c:pt>
                <c:pt idx="39">
                  <c:v>37063831</c:v>
                </c:pt>
                <c:pt idx="40">
                  <c:v>37260804</c:v>
                </c:pt>
                <c:pt idx="41">
                  <c:v>37457777</c:v>
                </c:pt>
                <c:pt idx="42">
                  <c:v>37654750</c:v>
                </c:pt>
                <c:pt idx="43">
                  <c:v>37851723</c:v>
                </c:pt>
                <c:pt idx="44">
                  <c:v>38048696</c:v>
                </c:pt>
                <c:pt idx="45">
                  <c:v>38245669</c:v>
                </c:pt>
                <c:pt idx="46">
                  <c:v>38442642</c:v>
                </c:pt>
                <c:pt idx="47">
                  <c:v>38639615</c:v>
                </c:pt>
                <c:pt idx="48">
                  <c:v>38836588</c:v>
                </c:pt>
                <c:pt idx="49">
                  <c:v>39033561</c:v>
                </c:pt>
                <c:pt idx="50">
                  <c:v>39230534</c:v>
                </c:pt>
                <c:pt idx="51">
                  <c:v>39427507</c:v>
                </c:pt>
                <c:pt idx="52">
                  <c:v>39624480</c:v>
                </c:pt>
                <c:pt idx="53">
                  <c:v>39821453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88-467B-9236-1D5F1656B717}"/>
            </c:ext>
          </c:extLst>
        </c:ser>
        <c:ser>
          <c:idx val="1"/>
          <c:order val="1"/>
          <c:tx>
            <c:strRef>
              <c:f>'Resumen 2'!$C$1</c:f>
              <c:strCache>
                <c:ptCount val="1"/>
                <c:pt idx="0">
                  <c:v>Exponencial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'Resumen 2'!$A$2:$A$55</c:f>
              <c:numCache>
                <c:formatCode>General</c:formatCode>
                <c:ptCount val="5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  <c:pt idx="34">
                  <c:v>2051</c:v>
                </c:pt>
                <c:pt idx="35">
                  <c:v>2052</c:v>
                </c:pt>
                <c:pt idx="36">
                  <c:v>2053</c:v>
                </c:pt>
                <c:pt idx="37">
                  <c:v>2054</c:v>
                </c:pt>
                <c:pt idx="38">
                  <c:v>2055</c:v>
                </c:pt>
                <c:pt idx="39">
                  <c:v>2056</c:v>
                </c:pt>
                <c:pt idx="40">
                  <c:v>2057</c:v>
                </c:pt>
                <c:pt idx="41">
                  <c:v>2058</c:v>
                </c:pt>
                <c:pt idx="42">
                  <c:v>2059</c:v>
                </c:pt>
                <c:pt idx="43">
                  <c:v>2060</c:v>
                </c:pt>
                <c:pt idx="44">
                  <c:v>2061</c:v>
                </c:pt>
                <c:pt idx="45">
                  <c:v>2062</c:v>
                </c:pt>
                <c:pt idx="46">
                  <c:v>2063</c:v>
                </c:pt>
                <c:pt idx="47">
                  <c:v>2064</c:v>
                </c:pt>
                <c:pt idx="48">
                  <c:v>2065</c:v>
                </c:pt>
                <c:pt idx="49">
                  <c:v>2066</c:v>
                </c:pt>
                <c:pt idx="50">
                  <c:v>2067</c:v>
                </c:pt>
                <c:pt idx="51">
                  <c:v>2068</c:v>
                </c:pt>
                <c:pt idx="52">
                  <c:v>2069</c:v>
                </c:pt>
                <c:pt idx="53">
                  <c:v>2070</c:v>
                </c:pt>
              </c:numCache>
            </c:numRef>
          </c:cat>
          <c:val>
            <c:numRef>
              <c:f>'Resumen 2'!$C$2:$C$55</c:f>
              <c:numCache>
                <c:formatCode>0</c:formatCode>
                <c:ptCount val="54"/>
                <c:pt idx="0">
                  <c:v>29381884</c:v>
                </c:pt>
                <c:pt idx="1">
                  <c:v>29586478.905267112</c:v>
                </c:pt>
                <c:pt idx="2">
                  <c:v>29792498.466463752</c:v>
                </c:pt>
                <c:pt idx="3">
                  <c:v>29999952.603898119</c:v>
                </c:pt>
                <c:pt idx="4">
                  <c:v>30208851.306956526</c:v>
                </c:pt>
                <c:pt idx="5">
                  <c:v>30419204.634584356</c:v>
                </c:pt>
                <c:pt idx="6">
                  <c:v>30631022.715770498</c:v>
                </c:pt>
                <c:pt idx="7">
                  <c:v>30844315.750035007</c:v>
                </c:pt>
                <c:pt idx="8">
                  <c:v>31059094.007920284</c:v>
                </c:pt>
                <c:pt idx="9">
                  <c:v>31275367.83148561</c:v>
                </c:pt>
                <c:pt idx="10">
                  <c:v>31493147.634805132</c:v>
                </c:pt>
                <c:pt idx="11">
                  <c:v>31712443.904469322</c:v>
                </c:pt>
                <c:pt idx="12">
                  <c:v>31933267.200089972</c:v>
                </c:pt>
                <c:pt idx="13">
                  <c:v>32155628.154808588</c:v>
                </c:pt>
                <c:pt idx="14">
                  <c:v>32379537.475808479</c:v>
                </c:pt>
                <c:pt idx="15">
                  <c:v>32605005.944830276</c:v>
                </c:pt>
                <c:pt idx="16">
                  <c:v>32832044.418691117</c:v>
                </c:pt>
                <c:pt idx="17">
                  <c:v>33060663.829807427</c:v>
                </c:pt>
                <c:pt idx="18">
                  <c:v>33290875.186721347</c:v>
                </c:pt>
                <c:pt idx="19">
                  <c:v>33522689.574630797</c:v>
                </c:pt>
                <c:pt idx="20">
                  <c:v>33756118.155923285</c:v>
                </c:pt>
                <c:pt idx="21">
                  <c:v>33991172.170713365</c:v>
                </c:pt>
                <c:pt idx="22">
                  <c:v>34227862.93738392</c:v>
                </c:pt>
                <c:pt idx="23">
                  <c:v>34466201.853131115</c:v>
                </c:pt>
                <c:pt idx="24">
                  <c:v>34706200.394513227</c:v>
                </c:pt>
                <c:pt idx="25">
                  <c:v>34947870.118003286</c:v>
                </c:pt>
                <c:pt idx="26">
                  <c:v>35191222.660545498</c:v>
                </c:pt>
                <c:pt idx="27">
                  <c:v>35436269.74011562</c:v>
                </c:pt>
                <c:pt idx="28">
                  <c:v>35683023.156285219</c:v>
                </c:pt>
                <c:pt idx="29">
                  <c:v>35931494.790789805</c:v>
                </c:pt>
                <c:pt idx="30">
                  <c:v>36181696.608101025</c:v>
                </c:pt>
                <c:pt idx="31">
                  <c:v>36433640.656002715</c:v>
                </c:pt>
                <c:pt idx="32">
                  <c:v>36687339.066171065</c:v>
                </c:pt>
                <c:pt idx="33">
                  <c:v>36942804.054758787</c:v>
                </c:pt>
                <c:pt idx="34">
                  <c:v>37200047.922983333</c:v>
                </c:pt>
                <c:pt idx="35">
                  <c:v>37459083.057719238</c:v>
                </c:pt>
                <c:pt idx="36">
                  <c:v>37719921.932094581</c:v>
                </c:pt>
                <c:pt idx="37">
                  <c:v>37982577.106091581</c:v>
                </c:pt>
                <c:pt idx="38">
                  <c:v>38247061.227151409</c:v>
                </c:pt>
                <c:pt idx="39">
                  <c:v>38513387.030783147</c:v>
                </c:pt>
                <c:pt idx="40">
                  <c:v>38781567.341177084</c:v>
                </c:pt>
                <c:pt idx="41">
                  <c:v>39051615.071822211</c:v>
                </c:pt>
                <c:pt idx="42">
                  <c:v>39323543.226128019</c:v>
                </c:pt>
                <c:pt idx="43">
                  <c:v>39597364.898050644</c:v>
                </c:pt>
                <c:pt idx="44">
                  <c:v>39873093.272723421</c:v>
                </c:pt>
                <c:pt idx="45">
                  <c:v>40150741.627091691</c:v>
                </c:pt>
                <c:pt idx="46">
                  <c:v>40430323.330552205</c:v>
                </c:pt>
                <c:pt idx="47">
                  <c:v>40711851.84559682</c:v>
                </c:pt>
                <c:pt idx="48">
                  <c:v>40995340.728460789</c:v>
                </c:pt>
                <c:pt idx="49">
                  <c:v>41280803.629775509</c:v>
                </c:pt>
                <c:pt idx="50">
                  <c:v>41568254.295225829</c:v>
                </c:pt>
                <c:pt idx="51">
                  <c:v>41857706.566211954</c:v>
                </c:pt>
                <c:pt idx="52">
                  <c:v>42149174.380515926</c:v>
                </c:pt>
                <c:pt idx="53">
                  <c:v>42442671.772972733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88-467B-9236-1D5F1656B717}"/>
            </c:ext>
          </c:extLst>
        </c:ser>
        <c:ser>
          <c:idx val="2"/>
          <c:order val="2"/>
          <c:tx>
            <c:strRef>
              <c:f>'Resumen 2'!$D$1</c:f>
              <c:strCache>
                <c:ptCount val="1"/>
                <c:pt idx="0">
                  <c:v>Logística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'Resumen 2'!$A$2:$A$55</c:f>
              <c:numCache>
                <c:formatCode>General</c:formatCode>
                <c:ptCount val="5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  <c:pt idx="34">
                  <c:v>2051</c:v>
                </c:pt>
                <c:pt idx="35">
                  <c:v>2052</c:v>
                </c:pt>
                <c:pt idx="36">
                  <c:v>2053</c:v>
                </c:pt>
                <c:pt idx="37">
                  <c:v>2054</c:v>
                </c:pt>
                <c:pt idx="38">
                  <c:v>2055</c:v>
                </c:pt>
                <c:pt idx="39">
                  <c:v>2056</c:v>
                </c:pt>
                <c:pt idx="40">
                  <c:v>2057</c:v>
                </c:pt>
                <c:pt idx="41">
                  <c:v>2058</c:v>
                </c:pt>
                <c:pt idx="42">
                  <c:v>2059</c:v>
                </c:pt>
                <c:pt idx="43">
                  <c:v>2060</c:v>
                </c:pt>
                <c:pt idx="44">
                  <c:v>2061</c:v>
                </c:pt>
                <c:pt idx="45">
                  <c:v>2062</c:v>
                </c:pt>
                <c:pt idx="46">
                  <c:v>2063</c:v>
                </c:pt>
                <c:pt idx="47">
                  <c:v>2064</c:v>
                </c:pt>
                <c:pt idx="48">
                  <c:v>2065</c:v>
                </c:pt>
                <c:pt idx="49">
                  <c:v>2066</c:v>
                </c:pt>
                <c:pt idx="50">
                  <c:v>2067</c:v>
                </c:pt>
                <c:pt idx="51">
                  <c:v>2068</c:v>
                </c:pt>
                <c:pt idx="52">
                  <c:v>2069</c:v>
                </c:pt>
                <c:pt idx="53">
                  <c:v>2070</c:v>
                </c:pt>
              </c:numCache>
            </c:numRef>
          </c:cat>
          <c:val>
            <c:numRef>
              <c:f>'Resumen 2'!$D$2:$D$55</c:f>
              <c:numCache>
                <c:formatCode>0</c:formatCode>
                <c:ptCount val="54"/>
                <c:pt idx="0">
                  <c:v>29381884</c:v>
                </c:pt>
                <c:pt idx="1">
                  <c:v>30210289.550000001</c:v>
                </c:pt>
                <c:pt idx="2">
                  <c:v>31009591.559999999</c:v>
                </c:pt>
                <c:pt idx="3">
                  <c:v>31778131.309999999</c:v>
                </c:pt>
                <c:pt idx="4">
                  <c:v>32514622.23</c:v>
                </c:pt>
                <c:pt idx="5">
                  <c:v>33218139.309999999</c:v>
                </c:pt>
                <c:pt idx="6">
                  <c:v>33888101.649999999</c:v>
                </c:pt>
                <c:pt idx="7">
                  <c:v>34524249.460000001</c:v>
                </c:pt>
                <c:pt idx="8">
                  <c:v>35126616.93</c:v>
                </c:pt>
                <c:pt idx="9">
                  <c:v>35695502.18</c:v>
                </c:pt>
                <c:pt idx="10">
                  <c:v>36231435.560000002</c:v>
                </c:pt>
                <c:pt idx="11">
                  <c:v>36735147.520000003</c:v>
                </c:pt>
                <c:pt idx="12">
                  <c:v>37207536.689999998</c:v>
                </c:pt>
                <c:pt idx="13">
                  <c:v>37649639.329999998</c:v>
                </c:pt>
                <c:pt idx="14">
                  <c:v>38062600.340000004</c:v>
                </c:pt>
                <c:pt idx="15">
                  <c:v>38447646.609999999</c:v>
                </c:pt>
                <c:pt idx="16">
                  <c:v>38806062.729999997</c:v>
                </c:pt>
                <c:pt idx="17">
                  <c:v>39139169.350000001</c:v>
                </c:pt>
                <c:pt idx="18">
                  <c:v>39448304.259999998</c:v>
                </c:pt>
                <c:pt idx="19">
                  <c:v>39734805.990000002</c:v>
                </c:pt>
                <c:pt idx="20">
                  <c:v>40000000</c:v>
                </c:pt>
                <c:pt idx="21">
                  <c:v>40245187.189999998</c:v>
                </c:pt>
                <c:pt idx="22">
                  <c:v>40471634.57</c:v>
                </c:pt>
                <c:pt idx="23">
                  <c:v>40680567.950000003</c:v>
                </c:pt>
                <c:pt idx="24">
                  <c:v>40873166.270000003</c:v>
                </c:pt>
                <c:pt idx="25">
                  <c:v>41050557.530000001</c:v>
                </c:pt>
                <c:pt idx="26">
                  <c:v>41213816.030000001</c:v>
                </c:pt>
                <c:pt idx="27">
                  <c:v>41363960.759999998</c:v>
                </c:pt>
                <c:pt idx="28">
                  <c:v>41501954.630000003</c:v>
                </c:pt>
                <c:pt idx="29">
                  <c:v>41628704.659999996</c:v>
                </c:pt>
                <c:pt idx="30">
                  <c:v>41745062.619999997</c:v>
                </c:pt>
                <c:pt idx="31">
                  <c:v>41851826.32</c:v>
                </c:pt>
                <c:pt idx="32">
                  <c:v>41949741.240000002</c:v>
                </c:pt>
                <c:pt idx="33">
                  <c:v>42039502.409999996</c:v>
                </c:pt>
                <c:pt idx="34">
                  <c:v>42121756.600000001</c:v>
                </c:pt>
                <c:pt idx="35">
                  <c:v>42197104.600000001</c:v>
                </c:pt>
                <c:pt idx="36">
                  <c:v>42266103.560000002</c:v>
                </c:pt>
                <c:pt idx="37">
                  <c:v>42329269.450000003</c:v>
                </c:pt>
                <c:pt idx="38">
                  <c:v>42387079.450000003</c:v>
                </c:pt>
                <c:pt idx="39">
                  <c:v>42439974.340000004</c:v>
                </c:pt>
                <c:pt idx="40">
                  <c:v>42488360.859999999</c:v>
                </c:pt>
                <c:pt idx="41">
                  <c:v>42532613.899999999</c:v>
                </c:pt>
                <c:pt idx="42">
                  <c:v>42573078.759999998</c:v>
                </c:pt>
                <c:pt idx="43">
                  <c:v>42610073.189999998</c:v>
                </c:pt>
                <c:pt idx="44">
                  <c:v>42643889.369999997</c:v>
                </c:pt>
                <c:pt idx="45">
                  <c:v>42674795.780000001</c:v>
                </c:pt>
                <c:pt idx="46">
                  <c:v>42703038.979999997</c:v>
                </c:pt>
                <c:pt idx="47">
                  <c:v>42728845.289999999</c:v>
                </c:pt>
                <c:pt idx="48">
                  <c:v>42752422.310000002</c:v>
                </c:pt>
                <c:pt idx="49">
                  <c:v>42773960.409999996</c:v>
                </c:pt>
                <c:pt idx="50">
                  <c:v>42793634.049999997</c:v>
                </c:pt>
                <c:pt idx="51">
                  <c:v>42811603.090000004</c:v>
                </c:pt>
                <c:pt idx="52">
                  <c:v>42828013.950000003</c:v>
                </c:pt>
                <c:pt idx="53">
                  <c:v>42843000.649999999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88-467B-9236-1D5F1656B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1156272"/>
        <c:axId val="658679951"/>
      </c:lineChart>
      <c:catAx>
        <c:axId val="98115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PE"/>
          </a:p>
        </c:txPr>
        <c:crossAx val="658679951"/>
        <c:crosses val="autoZero"/>
        <c:auto val="1"/>
        <c:lblAlgn val="ctr"/>
        <c:lblOffset val="100"/>
        <c:noMultiLvlLbl val="0"/>
      </c:catAx>
      <c:valAx>
        <c:axId val="658679951"/>
        <c:scaling>
          <c:orientation val="minMax"/>
          <c:min val="2500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PE"/>
          </a:p>
        </c:txPr>
        <c:crossAx val="98115627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3</xdr:row>
      <xdr:rowOff>9525</xdr:rowOff>
    </xdr:from>
    <xdr:to>
      <xdr:col>10</xdr:col>
      <xdr:colOff>19050</xdr:colOff>
      <xdr:row>17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DA7BD9A-38F4-AB91-0665-A1D0E6040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676275</xdr:colOff>
      <xdr:row>5</xdr:row>
      <xdr:rowOff>188271</xdr:rowOff>
    </xdr:from>
    <xdr:to>
      <xdr:col>14</xdr:col>
      <xdr:colOff>208823</xdr:colOff>
      <xdr:row>16</xdr:row>
      <xdr:rowOff>56723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D366319A-3DBD-763A-4FF9-1CBCF62246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15250" y="1140771"/>
          <a:ext cx="3342548" cy="19639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3</xdr:row>
      <xdr:rowOff>9525</xdr:rowOff>
    </xdr:from>
    <xdr:to>
      <xdr:col>10</xdr:col>
      <xdr:colOff>19050</xdr:colOff>
      <xdr:row>17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241B9F-547B-FB89-1850-9E462CA2C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200025</xdr:colOff>
      <xdr:row>2</xdr:row>
      <xdr:rowOff>60336</xdr:rowOff>
    </xdr:from>
    <xdr:to>
      <xdr:col>15</xdr:col>
      <xdr:colOff>65693</xdr:colOff>
      <xdr:row>11</xdr:row>
      <xdr:rowOff>56693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B8286A17-603D-402C-5693-617554770C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20025" y="441336"/>
          <a:ext cx="3675668" cy="1710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180975</xdr:rowOff>
    </xdr:from>
    <xdr:to>
      <xdr:col>10</xdr:col>
      <xdr:colOff>0</xdr:colOff>
      <xdr:row>25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F9C022-3537-142E-E604-F387AD46F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457200</xdr:colOff>
      <xdr:row>1</xdr:row>
      <xdr:rowOff>107965</xdr:rowOff>
    </xdr:from>
    <xdr:to>
      <xdr:col>11</xdr:col>
      <xdr:colOff>199099</xdr:colOff>
      <xdr:row>9</xdr:row>
      <xdr:rowOff>132810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1044C8B8-4F62-B145-58F4-1348F983AA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3150" y="298465"/>
          <a:ext cx="2789899" cy="1625045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9</xdr:row>
      <xdr:rowOff>180440</xdr:rowOff>
    </xdr:from>
    <xdr:to>
      <xdr:col>12</xdr:col>
      <xdr:colOff>599651</xdr:colOff>
      <xdr:row>16</xdr:row>
      <xdr:rowOff>37848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2FC517D5-3832-770A-8488-607006256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05775" y="1971140"/>
          <a:ext cx="1999826" cy="119090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1</xdr:row>
      <xdr:rowOff>0</xdr:rowOff>
    </xdr:from>
    <xdr:to>
      <xdr:col>10</xdr:col>
      <xdr:colOff>457200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3B89EB9-BEED-971B-42B7-72A5200738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</xdr:colOff>
      <xdr:row>0</xdr:row>
      <xdr:rowOff>190499</xdr:rowOff>
    </xdr:from>
    <xdr:to>
      <xdr:col>16</xdr:col>
      <xdr:colOff>752475</xdr:colOff>
      <xdr:row>21</xdr:row>
      <xdr:rowOff>66674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0FB4003-1B60-EC81-FA1A-FE940DF82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5E163-2657-4197-9AF4-BF63F33A0094}">
  <dimension ref="A1:G56"/>
  <sheetViews>
    <sheetView workbookViewId="0">
      <selection sqref="A1:C1"/>
    </sheetView>
  </sheetViews>
  <sheetFormatPr defaultColWidth="11.42578125" defaultRowHeight="15" x14ac:dyDescent="0.25"/>
  <cols>
    <col min="1" max="2" width="11.42578125" style="1"/>
    <col min="3" max="3" width="14.140625" style="1" bestFit="1" customWidth="1"/>
    <col min="4" max="4" width="85.140625" style="1" customWidth="1"/>
    <col min="5" max="5" width="11.42578125" style="1"/>
  </cols>
  <sheetData>
    <row r="1" spans="1:7" x14ac:dyDescent="0.25">
      <c r="A1" s="10" t="s">
        <v>6</v>
      </c>
      <c r="B1" s="10" t="s">
        <v>9</v>
      </c>
      <c r="C1" s="10" t="s">
        <v>13</v>
      </c>
    </row>
    <row r="2" spans="1:7" x14ac:dyDescent="0.25">
      <c r="A2" s="2">
        <v>2007</v>
      </c>
      <c r="B2" s="2"/>
      <c r="C2" s="3">
        <v>27412157</v>
      </c>
      <c r="E2" s="2" t="s">
        <v>7</v>
      </c>
      <c r="F2" s="2"/>
      <c r="G2" s="3">
        <f>ROUND((C3-C2)/10,0)</f>
        <v>196973</v>
      </c>
    </row>
    <row r="3" spans="1:7" x14ac:dyDescent="0.25">
      <c r="A3" s="2">
        <v>2017</v>
      </c>
      <c r="B3" s="2">
        <v>0</v>
      </c>
      <c r="C3" s="3">
        <v>29381884</v>
      </c>
    </row>
    <row r="4" spans="1:7" x14ac:dyDescent="0.25">
      <c r="A4" s="2">
        <v>2018</v>
      </c>
      <c r="B4" s="2">
        <v>1</v>
      </c>
      <c r="C4" s="3">
        <f>$C$3+$G$2*B4</f>
        <v>29578857</v>
      </c>
    </row>
    <row r="5" spans="1:7" x14ac:dyDescent="0.25">
      <c r="A5" s="2">
        <v>2019</v>
      </c>
      <c r="B5" s="2">
        <v>2</v>
      </c>
      <c r="C5" s="3">
        <f>$C$3+$G$2*B5</f>
        <v>29775830</v>
      </c>
    </row>
    <row r="6" spans="1:7" x14ac:dyDescent="0.25">
      <c r="A6" s="2">
        <v>2020</v>
      </c>
      <c r="B6" s="2">
        <v>3</v>
      </c>
      <c r="C6" s="3">
        <f t="shared" ref="C4:C35" si="0">$C$3+$G$2*B6</f>
        <v>29972803</v>
      </c>
    </row>
    <row r="7" spans="1:7" x14ac:dyDescent="0.25">
      <c r="A7" s="2">
        <v>2021</v>
      </c>
      <c r="B7" s="2">
        <v>4</v>
      </c>
      <c r="C7" s="3">
        <f t="shared" si="0"/>
        <v>30169776</v>
      </c>
    </row>
    <row r="8" spans="1:7" x14ac:dyDescent="0.25">
      <c r="A8" s="2">
        <v>2022</v>
      </c>
      <c r="B8" s="2">
        <v>5</v>
      </c>
      <c r="C8" s="3">
        <f t="shared" si="0"/>
        <v>30366749</v>
      </c>
    </row>
    <row r="9" spans="1:7" x14ac:dyDescent="0.25">
      <c r="A9" s="2">
        <v>2023</v>
      </c>
      <c r="B9" s="2">
        <v>6</v>
      </c>
      <c r="C9" s="3">
        <f t="shared" si="0"/>
        <v>30563722</v>
      </c>
    </row>
    <row r="10" spans="1:7" x14ac:dyDescent="0.25">
      <c r="A10" s="2">
        <v>2024</v>
      </c>
      <c r="B10" s="2">
        <v>7</v>
      </c>
      <c r="C10" s="3">
        <f t="shared" si="0"/>
        <v>30760695</v>
      </c>
    </row>
    <row r="11" spans="1:7" x14ac:dyDescent="0.25">
      <c r="A11" s="2">
        <v>2025</v>
      </c>
      <c r="B11" s="2">
        <v>8</v>
      </c>
      <c r="C11" s="3">
        <f t="shared" si="0"/>
        <v>30957668</v>
      </c>
    </row>
    <row r="12" spans="1:7" x14ac:dyDescent="0.25">
      <c r="A12" s="2">
        <v>2026</v>
      </c>
      <c r="B12" s="2">
        <v>9</v>
      </c>
      <c r="C12" s="3">
        <f t="shared" si="0"/>
        <v>31154641</v>
      </c>
    </row>
    <row r="13" spans="1:7" x14ac:dyDescent="0.25">
      <c r="A13" s="2">
        <v>2027</v>
      </c>
      <c r="B13" s="2">
        <v>10</v>
      </c>
      <c r="C13" s="3">
        <f t="shared" si="0"/>
        <v>31351614</v>
      </c>
    </row>
    <row r="14" spans="1:7" x14ac:dyDescent="0.25">
      <c r="A14" s="2">
        <v>2028</v>
      </c>
      <c r="B14" s="2">
        <v>11</v>
      </c>
      <c r="C14" s="3">
        <f t="shared" si="0"/>
        <v>31548587</v>
      </c>
    </row>
    <row r="15" spans="1:7" x14ac:dyDescent="0.25">
      <c r="A15" s="2">
        <v>2029</v>
      </c>
      <c r="B15" s="2">
        <v>12</v>
      </c>
      <c r="C15" s="3">
        <f t="shared" si="0"/>
        <v>31745560</v>
      </c>
    </row>
    <row r="16" spans="1:7" x14ac:dyDescent="0.25">
      <c r="A16" s="2">
        <v>2030</v>
      </c>
      <c r="B16" s="2">
        <v>13</v>
      </c>
      <c r="C16" s="3">
        <f t="shared" si="0"/>
        <v>31942533</v>
      </c>
    </row>
    <row r="17" spans="1:3" x14ac:dyDescent="0.25">
      <c r="A17" s="2">
        <v>2031</v>
      </c>
      <c r="B17" s="2">
        <v>14</v>
      </c>
      <c r="C17" s="3">
        <f t="shared" si="0"/>
        <v>32139506</v>
      </c>
    </row>
    <row r="18" spans="1:3" x14ac:dyDescent="0.25">
      <c r="A18" s="2">
        <v>2032</v>
      </c>
      <c r="B18" s="2">
        <v>15</v>
      </c>
      <c r="C18" s="3">
        <f t="shared" si="0"/>
        <v>32336479</v>
      </c>
    </row>
    <row r="19" spans="1:3" x14ac:dyDescent="0.25">
      <c r="A19" s="2">
        <v>2033</v>
      </c>
      <c r="B19" s="2">
        <v>16</v>
      </c>
      <c r="C19" s="3">
        <f t="shared" si="0"/>
        <v>32533452</v>
      </c>
    </row>
    <row r="20" spans="1:3" x14ac:dyDescent="0.25">
      <c r="A20" s="2">
        <v>2034</v>
      </c>
      <c r="B20" s="2">
        <v>17</v>
      </c>
      <c r="C20" s="3">
        <f t="shared" si="0"/>
        <v>32730425</v>
      </c>
    </row>
    <row r="21" spans="1:3" x14ac:dyDescent="0.25">
      <c r="A21" s="2">
        <v>2035</v>
      </c>
      <c r="B21" s="2">
        <v>18</v>
      </c>
      <c r="C21" s="3">
        <f t="shared" si="0"/>
        <v>32927398</v>
      </c>
    </row>
    <row r="22" spans="1:3" x14ac:dyDescent="0.25">
      <c r="A22" s="2">
        <v>2036</v>
      </c>
      <c r="B22" s="2">
        <v>19</v>
      </c>
      <c r="C22" s="3">
        <f t="shared" si="0"/>
        <v>33124371</v>
      </c>
    </row>
    <row r="23" spans="1:3" x14ac:dyDescent="0.25">
      <c r="A23" s="2">
        <v>2037</v>
      </c>
      <c r="B23" s="2">
        <v>20</v>
      </c>
      <c r="C23" s="3">
        <f t="shared" si="0"/>
        <v>33321344</v>
      </c>
    </row>
    <row r="24" spans="1:3" x14ac:dyDescent="0.25">
      <c r="A24" s="2">
        <v>2038</v>
      </c>
      <c r="B24" s="2">
        <v>21</v>
      </c>
      <c r="C24" s="3">
        <f t="shared" si="0"/>
        <v>33518317</v>
      </c>
    </row>
    <row r="25" spans="1:3" x14ac:dyDescent="0.25">
      <c r="A25" s="2">
        <v>2039</v>
      </c>
      <c r="B25" s="2">
        <v>22</v>
      </c>
      <c r="C25" s="3">
        <f t="shared" si="0"/>
        <v>33715290</v>
      </c>
    </row>
    <row r="26" spans="1:3" x14ac:dyDescent="0.25">
      <c r="A26" s="2">
        <v>2040</v>
      </c>
      <c r="B26" s="2">
        <v>23</v>
      </c>
      <c r="C26" s="3">
        <f t="shared" si="0"/>
        <v>33912263</v>
      </c>
    </row>
    <row r="27" spans="1:3" x14ac:dyDescent="0.25">
      <c r="A27" s="2">
        <v>2041</v>
      </c>
      <c r="B27" s="2">
        <v>24</v>
      </c>
      <c r="C27" s="3">
        <f t="shared" si="0"/>
        <v>34109236</v>
      </c>
    </row>
    <row r="28" spans="1:3" x14ac:dyDescent="0.25">
      <c r="A28" s="2">
        <v>2042</v>
      </c>
      <c r="B28" s="2">
        <v>25</v>
      </c>
      <c r="C28" s="3">
        <f t="shared" si="0"/>
        <v>34306209</v>
      </c>
    </row>
    <row r="29" spans="1:3" x14ac:dyDescent="0.25">
      <c r="A29" s="2">
        <v>2043</v>
      </c>
      <c r="B29" s="2">
        <v>26</v>
      </c>
      <c r="C29" s="3">
        <f t="shared" si="0"/>
        <v>34503182</v>
      </c>
    </row>
    <row r="30" spans="1:3" x14ac:dyDescent="0.25">
      <c r="A30" s="2">
        <v>2044</v>
      </c>
      <c r="B30" s="2">
        <v>27</v>
      </c>
      <c r="C30" s="3">
        <f t="shared" si="0"/>
        <v>34700155</v>
      </c>
    </row>
    <row r="31" spans="1:3" x14ac:dyDescent="0.25">
      <c r="A31" s="2">
        <v>2045</v>
      </c>
      <c r="B31" s="2">
        <v>28</v>
      </c>
      <c r="C31" s="3">
        <f t="shared" si="0"/>
        <v>34897128</v>
      </c>
    </row>
    <row r="32" spans="1:3" x14ac:dyDescent="0.25">
      <c r="A32" s="2">
        <v>2046</v>
      </c>
      <c r="B32" s="2">
        <v>29</v>
      </c>
      <c r="C32" s="3">
        <f t="shared" si="0"/>
        <v>35094101</v>
      </c>
    </row>
    <row r="33" spans="1:3" x14ac:dyDescent="0.25">
      <c r="A33" s="2">
        <v>2047</v>
      </c>
      <c r="B33" s="2">
        <v>30</v>
      </c>
      <c r="C33" s="3">
        <f t="shared" si="0"/>
        <v>35291074</v>
      </c>
    </row>
    <row r="34" spans="1:3" x14ac:dyDescent="0.25">
      <c r="A34" s="2">
        <v>2048</v>
      </c>
      <c r="B34" s="2">
        <v>31</v>
      </c>
      <c r="C34" s="3">
        <f t="shared" si="0"/>
        <v>35488047</v>
      </c>
    </row>
    <row r="35" spans="1:3" x14ac:dyDescent="0.25">
      <c r="A35" s="2">
        <v>2049</v>
      </c>
      <c r="B35" s="2">
        <v>32</v>
      </c>
      <c r="C35" s="3">
        <f t="shared" si="0"/>
        <v>35685020</v>
      </c>
    </row>
    <row r="36" spans="1:3" x14ac:dyDescent="0.25">
      <c r="A36" s="2">
        <v>2050</v>
      </c>
      <c r="B36" s="2">
        <v>33</v>
      </c>
      <c r="C36" s="3">
        <f t="shared" ref="C36:C67" si="1">$C$3+$G$2*B36</f>
        <v>35881993</v>
      </c>
    </row>
    <row r="37" spans="1:3" x14ac:dyDescent="0.25">
      <c r="A37" s="2">
        <v>2051</v>
      </c>
      <c r="B37" s="2">
        <v>34</v>
      </c>
      <c r="C37" s="3">
        <f t="shared" si="1"/>
        <v>36078966</v>
      </c>
    </row>
    <row r="38" spans="1:3" x14ac:dyDescent="0.25">
      <c r="A38" s="2">
        <v>2052</v>
      </c>
      <c r="B38" s="2">
        <v>35</v>
      </c>
      <c r="C38" s="3">
        <f t="shared" si="1"/>
        <v>36275939</v>
      </c>
    </row>
    <row r="39" spans="1:3" x14ac:dyDescent="0.25">
      <c r="A39" s="2">
        <v>2053</v>
      </c>
      <c r="B39" s="2">
        <v>36</v>
      </c>
      <c r="C39" s="3">
        <f t="shared" si="1"/>
        <v>36472912</v>
      </c>
    </row>
    <row r="40" spans="1:3" x14ac:dyDescent="0.25">
      <c r="A40" s="2">
        <v>2054</v>
      </c>
      <c r="B40" s="2">
        <v>37</v>
      </c>
      <c r="C40" s="3">
        <f t="shared" si="1"/>
        <v>36669885</v>
      </c>
    </row>
    <row r="41" spans="1:3" x14ac:dyDescent="0.25">
      <c r="A41" s="2">
        <v>2055</v>
      </c>
      <c r="B41" s="2">
        <v>38</v>
      </c>
      <c r="C41" s="3">
        <f t="shared" si="1"/>
        <v>36866858</v>
      </c>
    </row>
    <row r="42" spans="1:3" x14ac:dyDescent="0.25">
      <c r="A42" s="2">
        <v>2056</v>
      </c>
      <c r="B42" s="2">
        <v>39</v>
      </c>
      <c r="C42" s="3">
        <f t="shared" si="1"/>
        <v>37063831</v>
      </c>
    </row>
    <row r="43" spans="1:3" x14ac:dyDescent="0.25">
      <c r="A43" s="2">
        <v>2057</v>
      </c>
      <c r="B43" s="2">
        <v>40</v>
      </c>
      <c r="C43" s="3">
        <f t="shared" si="1"/>
        <v>37260804</v>
      </c>
    </row>
    <row r="44" spans="1:3" x14ac:dyDescent="0.25">
      <c r="A44" s="2">
        <v>2058</v>
      </c>
      <c r="B44" s="2">
        <v>41</v>
      </c>
      <c r="C44" s="3">
        <f t="shared" si="1"/>
        <v>37457777</v>
      </c>
    </row>
    <row r="45" spans="1:3" x14ac:dyDescent="0.25">
      <c r="A45" s="2">
        <v>2059</v>
      </c>
      <c r="B45" s="2">
        <v>42</v>
      </c>
      <c r="C45" s="3">
        <f t="shared" si="1"/>
        <v>37654750</v>
      </c>
    </row>
    <row r="46" spans="1:3" x14ac:dyDescent="0.25">
      <c r="A46" s="2">
        <v>2060</v>
      </c>
      <c r="B46" s="2">
        <v>43</v>
      </c>
      <c r="C46" s="3">
        <f t="shared" si="1"/>
        <v>37851723</v>
      </c>
    </row>
    <row r="47" spans="1:3" x14ac:dyDescent="0.25">
      <c r="A47" s="2">
        <v>2061</v>
      </c>
      <c r="B47" s="2">
        <v>44</v>
      </c>
      <c r="C47" s="3">
        <f t="shared" si="1"/>
        <v>38048696</v>
      </c>
    </row>
    <row r="48" spans="1:3" x14ac:dyDescent="0.25">
      <c r="A48" s="2">
        <v>2062</v>
      </c>
      <c r="B48" s="2">
        <v>45</v>
      </c>
      <c r="C48" s="3">
        <f t="shared" si="1"/>
        <v>38245669</v>
      </c>
    </row>
    <row r="49" spans="1:3" x14ac:dyDescent="0.25">
      <c r="A49" s="2">
        <v>2063</v>
      </c>
      <c r="B49" s="2">
        <v>46</v>
      </c>
      <c r="C49" s="3">
        <f t="shared" si="1"/>
        <v>38442642</v>
      </c>
    </row>
    <row r="50" spans="1:3" x14ac:dyDescent="0.25">
      <c r="A50" s="2">
        <v>2064</v>
      </c>
      <c r="B50" s="2">
        <v>47</v>
      </c>
      <c r="C50" s="3">
        <f t="shared" si="1"/>
        <v>38639615</v>
      </c>
    </row>
    <row r="51" spans="1:3" x14ac:dyDescent="0.25">
      <c r="A51" s="2">
        <v>2065</v>
      </c>
      <c r="B51" s="2">
        <v>48</v>
      </c>
      <c r="C51" s="3">
        <f t="shared" si="1"/>
        <v>38836588</v>
      </c>
    </row>
    <row r="52" spans="1:3" x14ac:dyDescent="0.25">
      <c r="A52" s="2">
        <v>2066</v>
      </c>
      <c r="B52" s="2">
        <v>49</v>
      </c>
      <c r="C52" s="3">
        <f t="shared" si="1"/>
        <v>39033561</v>
      </c>
    </row>
    <row r="53" spans="1:3" x14ac:dyDescent="0.25">
      <c r="A53" s="2">
        <v>2067</v>
      </c>
      <c r="B53" s="2">
        <v>50</v>
      </c>
      <c r="C53" s="3">
        <f t="shared" si="1"/>
        <v>39230534</v>
      </c>
    </row>
    <row r="54" spans="1:3" x14ac:dyDescent="0.25">
      <c r="A54" s="2">
        <v>2068</v>
      </c>
      <c r="B54" s="2">
        <v>51</v>
      </c>
      <c r="C54" s="3">
        <f t="shared" si="1"/>
        <v>39427507</v>
      </c>
    </row>
    <row r="55" spans="1:3" x14ac:dyDescent="0.25">
      <c r="A55" s="2">
        <v>2069</v>
      </c>
      <c r="B55" s="2">
        <v>52</v>
      </c>
      <c r="C55" s="3">
        <f t="shared" si="1"/>
        <v>39624480</v>
      </c>
    </row>
    <row r="56" spans="1:3" x14ac:dyDescent="0.25">
      <c r="A56" s="2">
        <v>2070</v>
      </c>
      <c r="B56" s="2">
        <v>53</v>
      </c>
      <c r="C56" s="3">
        <f t="shared" si="1"/>
        <v>39821453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8C246-27E1-43DC-BF24-583F148F4E26}">
  <dimension ref="A1:G56"/>
  <sheetViews>
    <sheetView workbookViewId="0">
      <selection sqref="A1:C1"/>
    </sheetView>
  </sheetViews>
  <sheetFormatPr defaultColWidth="11.42578125" defaultRowHeight="15" x14ac:dyDescent="0.25"/>
  <cols>
    <col min="4" max="4" width="101.85546875" customWidth="1"/>
  </cols>
  <sheetData>
    <row r="1" spans="1:7" x14ac:dyDescent="0.25">
      <c r="A1" s="10" t="s">
        <v>6</v>
      </c>
      <c r="B1" s="10" t="s">
        <v>9</v>
      </c>
      <c r="C1" s="10" t="s">
        <v>13</v>
      </c>
    </row>
    <row r="2" spans="1:7" x14ac:dyDescent="0.25">
      <c r="A2" s="2">
        <v>2007</v>
      </c>
      <c r="B2" s="2"/>
      <c r="C2" s="3">
        <v>27412157</v>
      </c>
      <c r="E2" s="2" t="s">
        <v>8</v>
      </c>
      <c r="F2" s="2"/>
      <c r="G2" s="4">
        <f>(C3/C2)^(1/10)-1</f>
        <v>6.9633011030576508E-3</v>
      </c>
    </row>
    <row r="3" spans="1:7" x14ac:dyDescent="0.25">
      <c r="A3" s="2">
        <v>2017</v>
      </c>
      <c r="B3" s="2">
        <v>0</v>
      </c>
      <c r="C3" s="3">
        <v>29381884</v>
      </c>
    </row>
    <row r="4" spans="1:7" x14ac:dyDescent="0.25">
      <c r="A4" s="2">
        <v>2018</v>
      </c>
      <c r="B4" s="2">
        <v>1</v>
      </c>
      <c r="C4" s="3">
        <f>$C$3*((1+$G$2)^B4)</f>
        <v>29586478.905267112</v>
      </c>
    </row>
    <row r="5" spans="1:7" x14ac:dyDescent="0.25">
      <c r="A5" s="2">
        <v>2019</v>
      </c>
      <c r="B5" s="2">
        <v>2</v>
      </c>
      <c r="C5" s="3">
        <f t="shared" ref="C4:C35" si="0">$C$3*((1+$G$2)^B5)</f>
        <v>29792498.466463752</v>
      </c>
    </row>
    <row r="6" spans="1:7" x14ac:dyDescent="0.25">
      <c r="A6" s="2">
        <v>2020</v>
      </c>
      <c r="B6" s="2">
        <v>3</v>
      </c>
      <c r="C6" s="3">
        <f t="shared" si="0"/>
        <v>29999952.603898119</v>
      </c>
    </row>
    <row r="7" spans="1:7" x14ac:dyDescent="0.25">
      <c r="A7" s="2">
        <v>2021</v>
      </c>
      <c r="B7" s="2">
        <v>4</v>
      </c>
      <c r="C7" s="3">
        <f t="shared" si="0"/>
        <v>30208851.306956526</v>
      </c>
    </row>
    <row r="8" spans="1:7" x14ac:dyDescent="0.25">
      <c r="A8" s="2">
        <v>2022</v>
      </c>
      <c r="B8" s="2">
        <v>5</v>
      </c>
      <c r="C8" s="3">
        <f t="shared" si="0"/>
        <v>30419204.634584356</v>
      </c>
    </row>
    <row r="9" spans="1:7" x14ac:dyDescent="0.25">
      <c r="A9" s="2">
        <v>2023</v>
      </c>
      <c r="B9" s="2">
        <v>6</v>
      </c>
      <c r="C9" s="3">
        <f t="shared" si="0"/>
        <v>30631022.715770498</v>
      </c>
    </row>
    <row r="10" spans="1:7" x14ac:dyDescent="0.25">
      <c r="A10" s="2">
        <v>2024</v>
      </c>
      <c r="B10" s="2">
        <v>7</v>
      </c>
      <c r="C10" s="3">
        <f t="shared" si="0"/>
        <v>30844315.750035007</v>
      </c>
    </row>
    <row r="11" spans="1:7" x14ac:dyDescent="0.25">
      <c r="A11" s="2">
        <v>2025</v>
      </c>
      <c r="B11" s="2">
        <v>8</v>
      </c>
      <c r="C11" s="3">
        <f t="shared" si="0"/>
        <v>31059094.007920284</v>
      </c>
    </row>
    <row r="12" spans="1:7" x14ac:dyDescent="0.25">
      <c r="A12" s="2">
        <v>2026</v>
      </c>
      <c r="B12" s="2">
        <v>9</v>
      </c>
      <c r="C12" s="3">
        <f t="shared" si="0"/>
        <v>31275367.83148561</v>
      </c>
    </row>
    <row r="13" spans="1:7" x14ac:dyDescent="0.25">
      <c r="A13" s="2">
        <v>2027</v>
      </c>
      <c r="B13" s="2">
        <v>10</v>
      </c>
      <c r="C13" s="3">
        <f t="shared" si="0"/>
        <v>31493147.634805132</v>
      </c>
    </row>
    <row r="14" spans="1:7" x14ac:dyDescent="0.25">
      <c r="A14" s="2">
        <v>2028</v>
      </c>
      <c r="B14" s="2">
        <v>11</v>
      </c>
      <c r="C14" s="3">
        <f t="shared" si="0"/>
        <v>31712443.904469322</v>
      </c>
    </row>
    <row r="15" spans="1:7" x14ac:dyDescent="0.25">
      <c r="A15" s="2">
        <v>2029</v>
      </c>
      <c r="B15" s="2">
        <v>12</v>
      </c>
      <c r="C15" s="3">
        <f t="shared" si="0"/>
        <v>31933267.200089972</v>
      </c>
    </row>
    <row r="16" spans="1:7" x14ac:dyDescent="0.25">
      <c r="A16" s="2">
        <v>2030</v>
      </c>
      <c r="B16" s="2">
        <v>13</v>
      </c>
      <c r="C16" s="3">
        <f t="shared" si="0"/>
        <v>32155628.154808588</v>
      </c>
    </row>
    <row r="17" spans="1:3" x14ac:dyDescent="0.25">
      <c r="A17" s="2">
        <v>2031</v>
      </c>
      <c r="B17" s="2">
        <v>14</v>
      </c>
      <c r="C17" s="3">
        <f t="shared" si="0"/>
        <v>32379537.475808479</v>
      </c>
    </row>
    <row r="18" spans="1:3" x14ac:dyDescent="0.25">
      <c r="A18" s="2">
        <v>2032</v>
      </c>
      <c r="B18" s="2">
        <v>15</v>
      </c>
      <c r="C18" s="3">
        <f t="shared" si="0"/>
        <v>32605005.944830276</v>
      </c>
    </row>
    <row r="19" spans="1:3" x14ac:dyDescent="0.25">
      <c r="A19" s="2">
        <v>2033</v>
      </c>
      <c r="B19" s="2">
        <v>16</v>
      </c>
      <c r="C19" s="3">
        <f t="shared" si="0"/>
        <v>32832044.418691117</v>
      </c>
    </row>
    <row r="20" spans="1:3" x14ac:dyDescent="0.25">
      <c r="A20" s="2">
        <v>2034</v>
      </c>
      <c r="B20" s="2">
        <v>17</v>
      </c>
      <c r="C20" s="3">
        <f t="shared" si="0"/>
        <v>33060663.829807427</v>
      </c>
    </row>
    <row r="21" spans="1:3" x14ac:dyDescent="0.25">
      <c r="A21" s="2">
        <v>2035</v>
      </c>
      <c r="B21" s="2">
        <v>18</v>
      </c>
      <c r="C21" s="3">
        <f t="shared" si="0"/>
        <v>33290875.186721347</v>
      </c>
    </row>
    <row r="22" spans="1:3" x14ac:dyDescent="0.25">
      <c r="A22" s="2">
        <v>2036</v>
      </c>
      <c r="B22" s="2">
        <v>19</v>
      </c>
      <c r="C22" s="3">
        <f t="shared" si="0"/>
        <v>33522689.574630797</v>
      </c>
    </row>
    <row r="23" spans="1:3" x14ac:dyDescent="0.25">
      <c r="A23" s="2">
        <v>2037</v>
      </c>
      <c r="B23" s="2">
        <v>20</v>
      </c>
      <c r="C23" s="3">
        <f t="shared" si="0"/>
        <v>33756118.155923285</v>
      </c>
    </row>
    <row r="24" spans="1:3" x14ac:dyDescent="0.25">
      <c r="A24" s="2">
        <v>2038</v>
      </c>
      <c r="B24" s="2">
        <v>21</v>
      </c>
      <c r="C24" s="3">
        <f t="shared" si="0"/>
        <v>33991172.170713365</v>
      </c>
    </row>
    <row r="25" spans="1:3" x14ac:dyDescent="0.25">
      <c r="A25" s="2">
        <v>2039</v>
      </c>
      <c r="B25" s="2">
        <v>22</v>
      </c>
      <c r="C25" s="3">
        <f t="shared" si="0"/>
        <v>34227862.93738392</v>
      </c>
    </row>
    <row r="26" spans="1:3" x14ac:dyDescent="0.25">
      <c r="A26" s="2">
        <v>2040</v>
      </c>
      <c r="B26" s="2">
        <v>23</v>
      </c>
      <c r="C26" s="3">
        <f t="shared" si="0"/>
        <v>34466201.853131115</v>
      </c>
    </row>
    <row r="27" spans="1:3" x14ac:dyDescent="0.25">
      <c r="A27" s="2">
        <v>2041</v>
      </c>
      <c r="B27" s="2">
        <v>24</v>
      </c>
      <c r="C27" s="3">
        <f t="shared" si="0"/>
        <v>34706200.394513227</v>
      </c>
    </row>
    <row r="28" spans="1:3" x14ac:dyDescent="0.25">
      <c r="A28" s="2">
        <v>2042</v>
      </c>
      <c r="B28" s="2">
        <v>25</v>
      </c>
      <c r="C28" s="3">
        <f t="shared" si="0"/>
        <v>34947870.118003286</v>
      </c>
    </row>
    <row r="29" spans="1:3" x14ac:dyDescent="0.25">
      <c r="A29" s="2">
        <v>2043</v>
      </c>
      <c r="B29" s="2">
        <v>26</v>
      </c>
      <c r="C29" s="3">
        <f t="shared" si="0"/>
        <v>35191222.660545498</v>
      </c>
    </row>
    <row r="30" spans="1:3" x14ac:dyDescent="0.25">
      <c r="A30" s="2">
        <v>2044</v>
      </c>
      <c r="B30" s="2">
        <v>27</v>
      </c>
      <c r="C30" s="3">
        <f t="shared" si="0"/>
        <v>35436269.74011562</v>
      </c>
    </row>
    <row r="31" spans="1:3" x14ac:dyDescent="0.25">
      <c r="A31" s="2">
        <v>2045</v>
      </c>
      <c r="B31" s="2">
        <v>28</v>
      </c>
      <c r="C31" s="3">
        <f t="shared" si="0"/>
        <v>35683023.156285219</v>
      </c>
    </row>
    <row r="32" spans="1:3" x14ac:dyDescent="0.25">
      <c r="A32" s="2">
        <v>2046</v>
      </c>
      <c r="B32" s="2">
        <v>29</v>
      </c>
      <c r="C32" s="3">
        <f t="shared" si="0"/>
        <v>35931494.790789805</v>
      </c>
    </row>
    <row r="33" spans="1:3" x14ac:dyDescent="0.25">
      <c r="A33" s="2">
        <v>2047</v>
      </c>
      <c r="B33" s="2">
        <v>30</v>
      </c>
      <c r="C33" s="3">
        <f t="shared" si="0"/>
        <v>36181696.608101025</v>
      </c>
    </row>
    <row r="34" spans="1:3" x14ac:dyDescent="0.25">
      <c r="A34" s="2">
        <v>2048</v>
      </c>
      <c r="B34" s="2">
        <v>31</v>
      </c>
      <c r="C34" s="3">
        <f t="shared" si="0"/>
        <v>36433640.656002715</v>
      </c>
    </row>
    <row r="35" spans="1:3" x14ac:dyDescent="0.25">
      <c r="A35" s="2">
        <v>2049</v>
      </c>
      <c r="B35" s="2">
        <v>32</v>
      </c>
      <c r="C35" s="3">
        <f t="shared" si="0"/>
        <v>36687339.066171065</v>
      </c>
    </row>
    <row r="36" spans="1:3" x14ac:dyDescent="0.25">
      <c r="A36" s="2">
        <v>2050</v>
      </c>
      <c r="B36" s="2">
        <v>33</v>
      </c>
      <c r="C36" s="3">
        <f t="shared" ref="C36:C67" si="1">$C$3*((1+$G$2)^B36)</f>
        <v>36942804.054758787</v>
      </c>
    </row>
    <row r="37" spans="1:3" x14ac:dyDescent="0.25">
      <c r="A37" s="2">
        <v>2051</v>
      </c>
      <c r="B37" s="2">
        <v>34</v>
      </c>
      <c r="C37" s="3">
        <f t="shared" si="1"/>
        <v>37200047.922983333</v>
      </c>
    </row>
    <row r="38" spans="1:3" x14ac:dyDescent="0.25">
      <c r="A38" s="2">
        <v>2052</v>
      </c>
      <c r="B38" s="2">
        <v>35</v>
      </c>
      <c r="C38" s="3">
        <f t="shared" si="1"/>
        <v>37459083.057719238</v>
      </c>
    </row>
    <row r="39" spans="1:3" x14ac:dyDescent="0.25">
      <c r="A39" s="2">
        <v>2053</v>
      </c>
      <c r="B39" s="2">
        <v>36</v>
      </c>
      <c r="C39" s="3">
        <f t="shared" si="1"/>
        <v>37719921.932094581</v>
      </c>
    </row>
    <row r="40" spans="1:3" x14ac:dyDescent="0.25">
      <c r="A40" s="2">
        <v>2054</v>
      </c>
      <c r="B40" s="2">
        <v>37</v>
      </c>
      <c r="C40" s="3">
        <f t="shared" si="1"/>
        <v>37982577.106091581</v>
      </c>
    </row>
    <row r="41" spans="1:3" x14ac:dyDescent="0.25">
      <c r="A41" s="2">
        <v>2055</v>
      </c>
      <c r="B41" s="2">
        <v>38</v>
      </c>
      <c r="C41" s="3">
        <f t="shared" si="1"/>
        <v>38247061.227151409</v>
      </c>
    </row>
    <row r="42" spans="1:3" x14ac:dyDescent="0.25">
      <c r="A42" s="2">
        <v>2056</v>
      </c>
      <c r="B42" s="2">
        <v>39</v>
      </c>
      <c r="C42" s="3">
        <f t="shared" si="1"/>
        <v>38513387.030783147</v>
      </c>
    </row>
    <row r="43" spans="1:3" x14ac:dyDescent="0.25">
      <c r="A43" s="2">
        <v>2057</v>
      </c>
      <c r="B43" s="2">
        <v>40</v>
      </c>
      <c r="C43" s="3">
        <f t="shared" si="1"/>
        <v>38781567.341177084</v>
      </c>
    </row>
    <row r="44" spans="1:3" x14ac:dyDescent="0.25">
      <c r="A44" s="2">
        <v>2058</v>
      </c>
      <c r="B44" s="2">
        <v>41</v>
      </c>
      <c r="C44" s="3">
        <f t="shared" si="1"/>
        <v>39051615.071822211</v>
      </c>
    </row>
    <row r="45" spans="1:3" x14ac:dyDescent="0.25">
      <c r="A45" s="2">
        <v>2059</v>
      </c>
      <c r="B45" s="2">
        <v>42</v>
      </c>
      <c r="C45" s="3">
        <f t="shared" si="1"/>
        <v>39323543.226128019</v>
      </c>
    </row>
    <row r="46" spans="1:3" x14ac:dyDescent="0.25">
      <c r="A46" s="2">
        <v>2060</v>
      </c>
      <c r="B46" s="2">
        <v>43</v>
      </c>
      <c r="C46" s="3">
        <f t="shared" si="1"/>
        <v>39597364.898050644</v>
      </c>
    </row>
    <row r="47" spans="1:3" x14ac:dyDescent="0.25">
      <c r="A47" s="2">
        <v>2061</v>
      </c>
      <c r="B47" s="2">
        <v>44</v>
      </c>
      <c r="C47" s="3">
        <f t="shared" si="1"/>
        <v>39873093.272723421</v>
      </c>
    </row>
    <row r="48" spans="1:3" x14ac:dyDescent="0.25">
      <c r="A48" s="2">
        <v>2062</v>
      </c>
      <c r="B48" s="2">
        <v>45</v>
      </c>
      <c r="C48" s="3">
        <f t="shared" si="1"/>
        <v>40150741.627091691</v>
      </c>
    </row>
    <row r="49" spans="1:3" x14ac:dyDescent="0.25">
      <c r="A49" s="2">
        <v>2063</v>
      </c>
      <c r="B49" s="2">
        <v>46</v>
      </c>
      <c r="C49" s="3">
        <f t="shared" si="1"/>
        <v>40430323.330552205</v>
      </c>
    </row>
    <row r="50" spans="1:3" x14ac:dyDescent="0.25">
      <c r="A50" s="2">
        <v>2064</v>
      </c>
      <c r="B50" s="2">
        <v>47</v>
      </c>
      <c r="C50" s="3">
        <f t="shared" si="1"/>
        <v>40711851.84559682</v>
      </c>
    </row>
    <row r="51" spans="1:3" x14ac:dyDescent="0.25">
      <c r="A51" s="2">
        <v>2065</v>
      </c>
      <c r="B51" s="2">
        <v>48</v>
      </c>
      <c r="C51" s="3">
        <f t="shared" si="1"/>
        <v>40995340.728460789</v>
      </c>
    </row>
    <row r="52" spans="1:3" x14ac:dyDescent="0.25">
      <c r="A52" s="2">
        <v>2066</v>
      </c>
      <c r="B52" s="2">
        <v>49</v>
      </c>
      <c r="C52" s="3">
        <f t="shared" si="1"/>
        <v>41280803.629775509</v>
      </c>
    </row>
    <row r="53" spans="1:3" x14ac:dyDescent="0.25">
      <c r="A53" s="2">
        <v>2067</v>
      </c>
      <c r="B53" s="2">
        <v>50</v>
      </c>
      <c r="C53" s="3">
        <f t="shared" si="1"/>
        <v>41568254.295225829</v>
      </c>
    </row>
    <row r="54" spans="1:3" x14ac:dyDescent="0.25">
      <c r="A54" s="2">
        <v>2068</v>
      </c>
      <c r="B54" s="2">
        <v>51</v>
      </c>
      <c r="C54" s="3">
        <f t="shared" si="1"/>
        <v>41857706.566211954</v>
      </c>
    </row>
    <row r="55" spans="1:3" x14ac:dyDescent="0.25">
      <c r="A55" s="2">
        <v>2069</v>
      </c>
      <c r="B55" s="2">
        <v>52</v>
      </c>
      <c r="C55" s="3">
        <f t="shared" si="1"/>
        <v>42149174.380515926</v>
      </c>
    </row>
    <row r="56" spans="1:3" x14ac:dyDescent="0.25">
      <c r="A56" s="2">
        <v>2070</v>
      </c>
      <c r="B56" s="2">
        <v>53</v>
      </c>
      <c r="C56" s="3">
        <f t="shared" si="1"/>
        <v>42442671.772972733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3A1FC-463A-45D5-B7B6-1FE65D989395}">
  <dimension ref="A1:G56"/>
  <sheetViews>
    <sheetView workbookViewId="0">
      <selection activeCell="D9" sqref="D9"/>
    </sheetView>
  </sheetViews>
  <sheetFormatPr defaultColWidth="11.42578125" defaultRowHeight="15" x14ac:dyDescent="0.25"/>
  <cols>
    <col min="2" max="3" width="14.140625" bestFit="1" customWidth="1"/>
    <col min="4" max="4" width="94.140625" customWidth="1"/>
  </cols>
  <sheetData>
    <row r="1" spans="1:7" x14ac:dyDescent="0.25">
      <c r="A1" s="11" t="s">
        <v>6</v>
      </c>
      <c r="B1" s="12" t="s">
        <v>0</v>
      </c>
      <c r="C1" s="13" t="s">
        <v>13</v>
      </c>
    </row>
    <row r="2" spans="1:7" x14ac:dyDescent="0.25">
      <c r="A2" s="2">
        <v>2007</v>
      </c>
      <c r="B2" s="2"/>
      <c r="C2" s="3">
        <v>27412157</v>
      </c>
      <c r="E2" s="6" t="s">
        <v>1</v>
      </c>
      <c r="F2" s="3">
        <v>43000000</v>
      </c>
      <c r="G2" s="6"/>
    </row>
    <row r="3" spans="1:7" x14ac:dyDescent="0.25">
      <c r="A3" s="2">
        <v>2017</v>
      </c>
      <c r="B3" s="2">
        <v>0</v>
      </c>
      <c r="C3" s="3">
        <v>29381884</v>
      </c>
      <c r="E3" s="6" t="s">
        <v>2</v>
      </c>
      <c r="F3" s="3">
        <f>F2-F4</f>
        <v>42000000</v>
      </c>
      <c r="G3" s="6"/>
    </row>
    <row r="4" spans="1:7" x14ac:dyDescent="0.25">
      <c r="A4" s="5">
        <v>2018</v>
      </c>
      <c r="B4" s="5">
        <v>1</v>
      </c>
      <c r="C4" s="3">
        <f t="shared" ref="C4:C35" si="0">ROUND($F$4+($F$3/(1+EXP($F$8+$F$9*B4))),2)</f>
        <v>30210289.550000001</v>
      </c>
      <c r="E4" s="6" t="s">
        <v>3</v>
      </c>
      <c r="F4" s="3">
        <v>1000000</v>
      </c>
      <c r="G4" s="6"/>
    </row>
    <row r="5" spans="1:7" ht="18" x14ac:dyDescent="0.35">
      <c r="A5" s="2">
        <v>2019</v>
      </c>
      <c r="B5" s="5">
        <v>2</v>
      </c>
      <c r="C5" s="3">
        <f t="shared" si="0"/>
        <v>31009591.559999999</v>
      </c>
      <c r="E5" s="6" t="s">
        <v>10</v>
      </c>
      <c r="F5" s="3">
        <v>29381884</v>
      </c>
      <c r="G5" s="6"/>
    </row>
    <row r="6" spans="1:7" ht="18" x14ac:dyDescent="0.35">
      <c r="A6" s="5">
        <v>2020</v>
      </c>
      <c r="B6" s="5">
        <v>3</v>
      </c>
      <c r="C6" s="3">
        <f t="shared" si="0"/>
        <v>31778131.309999999</v>
      </c>
      <c r="E6" s="6" t="s">
        <v>11</v>
      </c>
      <c r="F6" s="3">
        <v>40000000</v>
      </c>
      <c r="G6" s="6"/>
    </row>
    <row r="7" spans="1:7" x14ac:dyDescent="0.25">
      <c r="A7" s="2">
        <v>2021</v>
      </c>
      <c r="B7" s="5">
        <v>4</v>
      </c>
      <c r="C7" s="3">
        <f t="shared" si="0"/>
        <v>32514622.23</v>
      </c>
      <c r="E7" s="6" t="s">
        <v>0</v>
      </c>
      <c r="F7" s="2" t="s">
        <v>12</v>
      </c>
      <c r="G7" s="6"/>
    </row>
    <row r="8" spans="1:7" x14ac:dyDescent="0.25">
      <c r="A8" s="5">
        <v>2022</v>
      </c>
      <c r="B8" s="5">
        <v>5</v>
      </c>
      <c r="C8" s="3">
        <f t="shared" si="0"/>
        <v>33218139.309999999</v>
      </c>
      <c r="E8" s="6" t="s">
        <v>4</v>
      </c>
      <c r="F8" s="6">
        <f>LN((F2-F5)/(F5-F4))</f>
        <v>-0.73435008914428279</v>
      </c>
      <c r="G8" s="6"/>
    </row>
    <row r="9" spans="1:7" x14ac:dyDescent="0.25">
      <c r="A9" s="2">
        <v>2023</v>
      </c>
      <c r="B9" s="5">
        <v>6</v>
      </c>
      <c r="C9" s="3">
        <f t="shared" si="0"/>
        <v>33888101.649999999</v>
      </c>
      <c r="E9" s="6" t="s">
        <v>5</v>
      </c>
      <c r="F9" s="6">
        <f>(LN((F2-F6)/(F6-F4))-F8)/20</f>
        <v>-9.1529963415862697E-2</v>
      </c>
      <c r="G9" s="6"/>
    </row>
    <row r="10" spans="1:7" x14ac:dyDescent="0.25">
      <c r="A10" s="5">
        <v>2024</v>
      </c>
      <c r="B10" s="5">
        <v>7</v>
      </c>
      <c r="C10" s="3">
        <f t="shared" si="0"/>
        <v>34524249.460000001</v>
      </c>
    </row>
    <row r="11" spans="1:7" x14ac:dyDescent="0.25">
      <c r="A11" s="2">
        <v>2025</v>
      </c>
      <c r="B11" s="5">
        <v>8</v>
      </c>
      <c r="C11" s="3">
        <f t="shared" si="0"/>
        <v>35126616.93</v>
      </c>
    </row>
    <row r="12" spans="1:7" x14ac:dyDescent="0.25">
      <c r="A12" s="5">
        <v>2026</v>
      </c>
      <c r="B12" s="5">
        <v>9</v>
      </c>
      <c r="C12" s="3">
        <f t="shared" si="0"/>
        <v>35695502.18</v>
      </c>
    </row>
    <row r="13" spans="1:7" x14ac:dyDescent="0.25">
      <c r="A13" s="2">
        <v>2027</v>
      </c>
      <c r="B13" s="5">
        <v>10</v>
      </c>
      <c r="C13" s="3">
        <f t="shared" si="0"/>
        <v>36231435.560000002</v>
      </c>
    </row>
    <row r="14" spans="1:7" x14ac:dyDescent="0.25">
      <c r="A14" s="5">
        <v>2028</v>
      </c>
      <c r="B14" s="5">
        <v>11</v>
      </c>
      <c r="C14" s="3">
        <f t="shared" si="0"/>
        <v>36735147.520000003</v>
      </c>
    </row>
    <row r="15" spans="1:7" x14ac:dyDescent="0.25">
      <c r="A15" s="2">
        <v>2029</v>
      </c>
      <c r="B15" s="5">
        <v>12</v>
      </c>
      <c r="C15" s="3">
        <f t="shared" si="0"/>
        <v>37207536.689999998</v>
      </c>
    </row>
    <row r="16" spans="1:7" x14ac:dyDescent="0.25">
      <c r="A16" s="5">
        <v>2030</v>
      </c>
      <c r="B16" s="5">
        <v>13</v>
      </c>
      <c r="C16" s="3">
        <f t="shared" si="0"/>
        <v>37649639.329999998</v>
      </c>
    </row>
    <row r="17" spans="1:3" x14ac:dyDescent="0.25">
      <c r="A17" s="2">
        <v>2031</v>
      </c>
      <c r="B17" s="5">
        <v>14</v>
      </c>
      <c r="C17" s="3">
        <f t="shared" si="0"/>
        <v>38062600.340000004</v>
      </c>
    </row>
    <row r="18" spans="1:3" x14ac:dyDescent="0.25">
      <c r="A18" s="5">
        <v>2032</v>
      </c>
      <c r="B18" s="5">
        <v>15</v>
      </c>
      <c r="C18" s="3">
        <f t="shared" si="0"/>
        <v>38447646.609999999</v>
      </c>
    </row>
    <row r="19" spans="1:3" x14ac:dyDescent="0.25">
      <c r="A19" s="2">
        <v>2033</v>
      </c>
      <c r="B19" s="5">
        <v>16</v>
      </c>
      <c r="C19" s="3">
        <f t="shared" si="0"/>
        <v>38806062.729999997</v>
      </c>
    </row>
    <row r="20" spans="1:3" x14ac:dyDescent="0.25">
      <c r="A20" s="5">
        <v>2034</v>
      </c>
      <c r="B20" s="5">
        <v>17</v>
      </c>
      <c r="C20" s="3">
        <f t="shared" si="0"/>
        <v>39139169.350000001</v>
      </c>
    </row>
    <row r="21" spans="1:3" x14ac:dyDescent="0.25">
      <c r="A21" s="2">
        <v>2035</v>
      </c>
      <c r="B21" s="5">
        <v>18</v>
      </c>
      <c r="C21" s="3">
        <f t="shared" si="0"/>
        <v>39448304.259999998</v>
      </c>
    </row>
    <row r="22" spans="1:3" x14ac:dyDescent="0.25">
      <c r="A22" s="5">
        <v>2036</v>
      </c>
      <c r="B22" s="5">
        <v>19</v>
      </c>
      <c r="C22" s="3">
        <f t="shared" si="0"/>
        <v>39734805.990000002</v>
      </c>
    </row>
    <row r="23" spans="1:3" x14ac:dyDescent="0.25">
      <c r="A23" s="2">
        <v>2037</v>
      </c>
      <c r="B23" s="5">
        <v>20</v>
      </c>
      <c r="C23" s="3">
        <f t="shared" si="0"/>
        <v>40000000</v>
      </c>
    </row>
    <row r="24" spans="1:3" x14ac:dyDescent="0.25">
      <c r="A24" s="5">
        <v>2038</v>
      </c>
      <c r="B24" s="5">
        <v>21</v>
      </c>
      <c r="C24" s="3">
        <f t="shared" si="0"/>
        <v>40245187.189999998</v>
      </c>
    </row>
    <row r="25" spans="1:3" x14ac:dyDescent="0.25">
      <c r="A25" s="2">
        <v>2039</v>
      </c>
      <c r="B25" s="5">
        <v>22</v>
      </c>
      <c r="C25" s="3">
        <f t="shared" si="0"/>
        <v>40471634.57</v>
      </c>
    </row>
    <row r="26" spans="1:3" x14ac:dyDescent="0.25">
      <c r="A26" s="5">
        <v>2040</v>
      </c>
      <c r="B26" s="5">
        <v>23</v>
      </c>
      <c r="C26" s="3">
        <f t="shared" si="0"/>
        <v>40680567.950000003</v>
      </c>
    </row>
    <row r="27" spans="1:3" x14ac:dyDescent="0.25">
      <c r="A27" s="2">
        <v>2041</v>
      </c>
      <c r="B27" s="5">
        <v>24</v>
      </c>
      <c r="C27" s="3">
        <f t="shared" si="0"/>
        <v>40873166.270000003</v>
      </c>
    </row>
    <row r="28" spans="1:3" x14ac:dyDescent="0.25">
      <c r="A28" s="5">
        <v>2042</v>
      </c>
      <c r="B28" s="5">
        <v>25</v>
      </c>
      <c r="C28" s="3">
        <f t="shared" si="0"/>
        <v>41050557.530000001</v>
      </c>
    </row>
    <row r="29" spans="1:3" x14ac:dyDescent="0.25">
      <c r="A29" s="2">
        <v>2043</v>
      </c>
      <c r="B29" s="5">
        <v>26</v>
      </c>
      <c r="C29" s="3">
        <f t="shared" si="0"/>
        <v>41213816.030000001</v>
      </c>
    </row>
    <row r="30" spans="1:3" x14ac:dyDescent="0.25">
      <c r="A30" s="5">
        <v>2044</v>
      </c>
      <c r="B30" s="5">
        <v>27</v>
      </c>
      <c r="C30" s="3">
        <f t="shared" si="0"/>
        <v>41363960.759999998</v>
      </c>
    </row>
    <row r="31" spans="1:3" x14ac:dyDescent="0.25">
      <c r="A31" s="2">
        <v>2045</v>
      </c>
      <c r="B31" s="5">
        <v>28</v>
      </c>
      <c r="C31" s="3">
        <f t="shared" si="0"/>
        <v>41501954.630000003</v>
      </c>
    </row>
    <row r="32" spans="1:3" x14ac:dyDescent="0.25">
      <c r="A32" s="5">
        <v>2046</v>
      </c>
      <c r="B32" s="5">
        <v>29</v>
      </c>
      <c r="C32" s="3">
        <f t="shared" si="0"/>
        <v>41628704.659999996</v>
      </c>
    </row>
    <row r="33" spans="1:3" x14ac:dyDescent="0.25">
      <c r="A33" s="2">
        <v>2047</v>
      </c>
      <c r="B33" s="5">
        <v>30</v>
      </c>
      <c r="C33" s="3">
        <f t="shared" si="0"/>
        <v>41745062.619999997</v>
      </c>
    </row>
    <row r="34" spans="1:3" x14ac:dyDescent="0.25">
      <c r="A34" s="5">
        <v>2048</v>
      </c>
      <c r="B34" s="5">
        <v>31</v>
      </c>
      <c r="C34" s="3">
        <f t="shared" si="0"/>
        <v>41851826.32</v>
      </c>
    </row>
    <row r="35" spans="1:3" x14ac:dyDescent="0.25">
      <c r="A35" s="2">
        <v>2049</v>
      </c>
      <c r="B35" s="5">
        <v>32</v>
      </c>
      <c r="C35" s="3">
        <f t="shared" si="0"/>
        <v>41949741.240000002</v>
      </c>
    </row>
    <row r="36" spans="1:3" x14ac:dyDescent="0.25">
      <c r="A36" s="5">
        <v>2050</v>
      </c>
      <c r="B36" s="5">
        <v>33</v>
      </c>
      <c r="C36" s="3">
        <f t="shared" ref="C36:C67" si="1">ROUND($F$4+($F$3/(1+EXP($F$8+$F$9*B36))),2)</f>
        <v>42039502.409999996</v>
      </c>
    </row>
    <row r="37" spans="1:3" x14ac:dyDescent="0.25">
      <c r="A37" s="2">
        <v>2051</v>
      </c>
      <c r="B37" s="5">
        <v>34</v>
      </c>
      <c r="C37" s="3">
        <f t="shared" si="1"/>
        <v>42121756.600000001</v>
      </c>
    </row>
    <row r="38" spans="1:3" x14ac:dyDescent="0.25">
      <c r="A38" s="5">
        <v>2052</v>
      </c>
      <c r="B38" s="5">
        <v>35</v>
      </c>
      <c r="C38" s="3">
        <f t="shared" si="1"/>
        <v>42197104.600000001</v>
      </c>
    </row>
    <row r="39" spans="1:3" x14ac:dyDescent="0.25">
      <c r="A39" s="2">
        <v>2053</v>
      </c>
      <c r="B39" s="5">
        <v>36</v>
      </c>
      <c r="C39" s="3">
        <f t="shared" si="1"/>
        <v>42266103.560000002</v>
      </c>
    </row>
    <row r="40" spans="1:3" x14ac:dyDescent="0.25">
      <c r="A40" s="5">
        <v>2054</v>
      </c>
      <c r="B40" s="5">
        <v>37</v>
      </c>
      <c r="C40" s="3">
        <f t="shared" si="1"/>
        <v>42329269.450000003</v>
      </c>
    </row>
    <row r="41" spans="1:3" x14ac:dyDescent="0.25">
      <c r="A41" s="2">
        <v>2055</v>
      </c>
      <c r="B41" s="5">
        <v>38</v>
      </c>
      <c r="C41" s="3">
        <f t="shared" si="1"/>
        <v>42387079.450000003</v>
      </c>
    </row>
    <row r="42" spans="1:3" x14ac:dyDescent="0.25">
      <c r="A42" s="5">
        <v>2056</v>
      </c>
      <c r="B42" s="5">
        <v>39</v>
      </c>
      <c r="C42" s="3">
        <f t="shared" si="1"/>
        <v>42439974.340000004</v>
      </c>
    </row>
    <row r="43" spans="1:3" x14ac:dyDescent="0.25">
      <c r="A43" s="2">
        <v>2057</v>
      </c>
      <c r="B43" s="5">
        <v>40</v>
      </c>
      <c r="C43" s="3">
        <f t="shared" si="1"/>
        <v>42488360.859999999</v>
      </c>
    </row>
    <row r="44" spans="1:3" x14ac:dyDescent="0.25">
      <c r="A44" s="5">
        <v>2058</v>
      </c>
      <c r="B44" s="5">
        <v>41</v>
      </c>
      <c r="C44" s="3">
        <f t="shared" si="1"/>
        <v>42532613.899999999</v>
      </c>
    </row>
    <row r="45" spans="1:3" x14ac:dyDescent="0.25">
      <c r="A45" s="2">
        <v>2059</v>
      </c>
      <c r="B45" s="5">
        <v>42</v>
      </c>
      <c r="C45" s="3">
        <f t="shared" si="1"/>
        <v>42573078.759999998</v>
      </c>
    </row>
    <row r="46" spans="1:3" x14ac:dyDescent="0.25">
      <c r="A46" s="5">
        <v>2060</v>
      </c>
      <c r="B46" s="5">
        <v>43</v>
      </c>
      <c r="C46" s="3">
        <f t="shared" si="1"/>
        <v>42610073.189999998</v>
      </c>
    </row>
    <row r="47" spans="1:3" x14ac:dyDescent="0.25">
      <c r="A47" s="2">
        <v>2061</v>
      </c>
      <c r="B47" s="5">
        <v>44</v>
      </c>
      <c r="C47" s="3">
        <f t="shared" si="1"/>
        <v>42643889.369999997</v>
      </c>
    </row>
    <row r="48" spans="1:3" x14ac:dyDescent="0.25">
      <c r="A48" s="5">
        <v>2062</v>
      </c>
      <c r="B48" s="5">
        <v>45</v>
      </c>
      <c r="C48" s="3">
        <f t="shared" si="1"/>
        <v>42674795.780000001</v>
      </c>
    </row>
    <row r="49" spans="1:3" x14ac:dyDescent="0.25">
      <c r="A49" s="2">
        <v>2063</v>
      </c>
      <c r="B49" s="5">
        <v>46</v>
      </c>
      <c r="C49" s="3">
        <f t="shared" si="1"/>
        <v>42703038.979999997</v>
      </c>
    </row>
    <row r="50" spans="1:3" x14ac:dyDescent="0.25">
      <c r="A50" s="5">
        <v>2064</v>
      </c>
      <c r="B50" s="5">
        <v>47</v>
      </c>
      <c r="C50" s="3">
        <f t="shared" si="1"/>
        <v>42728845.289999999</v>
      </c>
    </row>
    <row r="51" spans="1:3" x14ac:dyDescent="0.25">
      <c r="A51" s="2">
        <v>2065</v>
      </c>
      <c r="B51" s="5">
        <v>48</v>
      </c>
      <c r="C51" s="3">
        <f t="shared" si="1"/>
        <v>42752422.310000002</v>
      </c>
    </row>
    <row r="52" spans="1:3" x14ac:dyDescent="0.25">
      <c r="A52" s="5">
        <v>2066</v>
      </c>
      <c r="B52" s="5">
        <v>49</v>
      </c>
      <c r="C52" s="3">
        <f t="shared" si="1"/>
        <v>42773960.409999996</v>
      </c>
    </row>
    <row r="53" spans="1:3" x14ac:dyDescent="0.25">
      <c r="A53" s="2">
        <v>2067</v>
      </c>
      <c r="B53" s="5">
        <v>50</v>
      </c>
      <c r="C53" s="3">
        <f t="shared" si="1"/>
        <v>42793634.049999997</v>
      </c>
    </row>
    <row r="54" spans="1:3" x14ac:dyDescent="0.25">
      <c r="A54" s="5">
        <v>2068</v>
      </c>
      <c r="B54" s="5">
        <v>51</v>
      </c>
      <c r="C54" s="3">
        <f t="shared" si="1"/>
        <v>42811603.090000004</v>
      </c>
    </row>
    <row r="55" spans="1:3" x14ac:dyDescent="0.25">
      <c r="A55" s="2">
        <v>2069</v>
      </c>
      <c r="B55" s="5">
        <v>52</v>
      </c>
      <c r="C55" s="3">
        <f t="shared" si="1"/>
        <v>42828013.950000003</v>
      </c>
    </row>
    <row r="56" spans="1:3" x14ac:dyDescent="0.25">
      <c r="A56" s="5">
        <v>2070</v>
      </c>
      <c r="B56" s="5">
        <v>53</v>
      </c>
      <c r="C56" s="3">
        <f t="shared" si="1"/>
        <v>42843000.649999999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8F37F-468F-4B77-AB6D-B60FBF8E745F}">
  <dimension ref="A1:D15"/>
  <sheetViews>
    <sheetView workbookViewId="0">
      <selection activeCell="C21" sqref="C21"/>
    </sheetView>
  </sheetViews>
  <sheetFormatPr defaultColWidth="11.42578125" defaultRowHeight="15" x14ac:dyDescent="0.25"/>
  <cols>
    <col min="2" max="4" width="14.140625" bestFit="1" customWidth="1"/>
  </cols>
  <sheetData>
    <row r="1" spans="1:4" x14ac:dyDescent="0.25">
      <c r="A1" s="7" t="s">
        <v>6</v>
      </c>
      <c r="B1" s="7" t="s">
        <v>14</v>
      </c>
      <c r="C1" s="7" t="s">
        <v>15</v>
      </c>
      <c r="D1" s="7" t="s">
        <v>16</v>
      </c>
    </row>
    <row r="2" spans="1:4" x14ac:dyDescent="0.25">
      <c r="A2" s="2">
        <v>2017</v>
      </c>
      <c r="B2" s="3">
        <v>29381884</v>
      </c>
      <c r="C2" s="3">
        <v>29381884</v>
      </c>
      <c r="D2" s="3">
        <v>29381884</v>
      </c>
    </row>
    <row r="3" spans="1:4" x14ac:dyDescent="0.25">
      <c r="A3" s="2">
        <v>2018</v>
      </c>
      <c r="B3" s="3">
        <v>29578857</v>
      </c>
      <c r="C3" s="3">
        <v>29586478.905267112</v>
      </c>
      <c r="D3" s="3">
        <v>29515540.239999998</v>
      </c>
    </row>
    <row r="4" spans="1:4" x14ac:dyDescent="0.25">
      <c r="A4" s="2">
        <v>2019</v>
      </c>
      <c r="B4" s="3">
        <v>29775830</v>
      </c>
      <c r="C4" s="3">
        <v>29792498.466463752</v>
      </c>
      <c r="D4" s="3">
        <v>29648951.329999998</v>
      </c>
    </row>
    <row r="5" spans="1:4" x14ac:dyDescent="0.25">
      <c r="A5" s="2">
        <v>2020</v>
      </c>
      <c r="B5" s="3">
        <v>29972803</v>
      </c>
      <c r="C5" s="3">
        <v>29999952.603898119</v>
      </c>
      <c r="D5" s="3">
        <v>29782109.579999998</v>
      </c>
    </row>
    <row r="6" spans="1:4" x14ac:dyDescent="0.25">
      <c r="A6" s="2">
        <v>2021</v>
      </c>
      <c r="B6" s="3">
        <v>30169776</v>
      </c>
      <c r="C6" s="3">
        <v>30208851.306956526</v>
      </c>
      <c r="D6" s="3">
        <v>29915007.390000001</v>
      </c>
    </row>
    <row r="7" spans="1:4" x14ac:dyDescent="0.25">
      <c r="A7" s="2">
        <v>2022</v>
      </c>
      <c r="B7" s="3">
        <v>30366749</v>
      </c>
      <c r="C7" s="3">
        <v>30419204.634584356</v>
      </c>
      <c r="D7" s="3">
        <v>30047637.199999999</v>
      </c>
    </row>
    <row r="8" spans="1:4" x14ac:dyDescent="0.25">
      <c r="A8" s="2">
        <v>2023</v>
      </c>
      <c r="B8" s="3">
        <v>30563722</v>
      </c>
      <c r="C8" s="3">
        <v>30631022.715770498</v>
      </c>
      <c r="D8" s="3">
        <v>30179991.539999999</v>
      </c>
    </row>
    <row r="9" spans="1:4" x14ac:dyDescent="0.25">
      <c r="A9" s="2">
        <v>2024</v>
      </c>
      <c r="B9" s="3">
        <v>30760695</v>
      </c>
      <c r="C9" s="3">
        <v>30844315.750035007</v>
      </c>
      <c r="D9" s="3">
        <v>30312062.969999999</v>
      </c>
    </row>
    <row r="10" spans="1:4" x14ac:dyDescent="0.25">
      <c r="A10" s="2">
        <v>2025</v>
      </c>
      <c r="B10" s="3">
        <v>30957668</v>
      </c>
      <c r="C10" s="3">
        <v>31059094.007920284</v>
      </c>
      <c r="D10" s="3">
        <v>30443844.149999999</v>
      </c>
    </row>
    <row r="11" spans="1:4" x14ac:dyDescent="0.25">
      <c r="A11" s="2">
        <v>2026</v>
      </c>
      <c r="B11" s="3">
        <v>31154641</v>
      </c>
      <c r="C11" s="3">
        <v>31275367.83148561</v>
      </c>
      <c r="D11" s="3">
        <v>30575327.789999999</v>
      </c>
    </row>
    <row r="12" spans="1:4" x14ac:dyDescent="0.25">
      <c r="A12" s="2">
        <v>2027</v>
      </c>
      <c r="B12" s="3">
        <v>31351614</v>
      </c>
      <c r="C12" s="3">
        <v>31493147.634805132</v>
      </c>
      <c r="D12" s="3">
        <v>30706506.690000001</v>
      </c>
    </row>
    <row r="13" spans="1:4" x14ac:dyDescent="0.25">
      <c r="A13" s="2">
        <v>2028</v>
      </c>
      <c r="B13" s="3">
        <v>31548587</v>
      </c>
      <c r="C13" s="3">
        <v>31712443.904469322</v>
      </c>
      <c r="D13" s="3">
        <v>30837373.68</v>
      </c>
    </row>
    <row r="14" spans="1:4" x14ac:dyDescent="0.25">
      <c r="A14" s="2">
        <v>2029</v>
      </c>
      <c r="B14" s="3">
        <v>31745560</v>
      </c>
      <c r="C14" s="3">
        <v>31933267.200089972</v>
      </c>
      <c r="D14" s="3">
        <v>30967921.710000001</v>
      </c>
    </row>
    <row r="15" spans="1:4" x14ac:dyDescent="0.25">
      <c r="A15" s="2">
        <v>2030</v>
      </c>
      <c r="B15" s="3">
        <v>31942533</v>
      </c>
      <c r="C15" s="3">
        <v>32155628.154808588</v>
      </c>
      <c r="D15" s="3">
        <v>31098143.789999999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EBB22-5DE1-4DFE-A592-D22B274798F5}">
  <dimension ref="A1:D55"/>
  <sheetViews>
    <sheetView tabSelected="1" topLeftCell="E1" workbookViewId="0">
      <selection activeCell="R30" sqref="R30"/>
    </sheetView>
  </sheetViews>
  <sheetFormatPr defaultColWidth="11.42578125" defaultRowHeight="15" x14ac:dyDescent="0.25"/>
  <cols>
    <col min="2" max="2" width="14.140625" bestFit="1" customWidth="1"/>
    <col min="4" max="4" width="13.140625" bestFit="1" customWidth="1"/>
  </cols>
  <sheetData>
    <row r="1" spans="1:4" x14ac:dyDescent="0.25">
      <c r="A1" s="8" t="s">
        <v>6</v>
      </c>
      <c r="B1" s="8" t="s">
        <v>14</v>
      </c>
      <c r="C1" s="8" t="s">
        <v>15</v>
      </c>
      <c r="D1" s="8" t="s">
        <v>16</v>
      </c>
    </row>
    <row r="2" spans="1:4" x14ac:dyDescent="0.25">
      <c r="A2" s="1">
        <v>2017</v>
      </c>
      <c r="B2">
        <v>29381884</v>
      </c>
      <c r="C2" s="9">
        <v>29381884</v>
      </c>
      <c r="D2" s="9">
        <v>29381884</v>
      </c>
    </row>
    <row r="3" spans="1:4" x14ac:dyDescent="0.25">
      <c r="A3" s="1">
        <v>2018</v>
      </c>
      <c r="B3">
        <v>29578857</v>
      </c>
      <c r="C3" s="9">
        <v>29586478.905267112</v>
      </c>
      <c r="D3" s="9">
        <v>30210289.550000001</v>
      </c>
    </row>
    <row r="4" spans="1:4" x14ac:dyDescent="0.25">
      <c r="A4" s="1">
        <v>2019</v>
      </c>
      <c r="B4">
        <v>29775830</v>
      </c>
      <c r="C4" s="9">
        <v>29792498.466463752</v>
      </c>
      <c r="D4" s="9">
        <v>31009591.559999999</v>
      </c>
    </row>
    <row r="5" spans="1:4" x14ac:dyDescent="0.25">
      <c r="A5" s="1">
        <v>2020</v>
      </c>
      <c r="B5">
        <v>29972803</v>
      </c>
      <c r="C5" s="9">
        <v>29999952.603898119</v>
      </c>
      <c r="D5" s="9">
        <v>31778131.309999999</v>
      </c>
    </row>
    <row r="6" spans="1:4" x14ac:dyDescent="0.25">
      <c r="A6" s="1">
        <v>2021</v>
      </c>
      <c r="B6">
        <v>30169776</v>
      </c>
      <c r="C6" s="9">
        <v>30208851.306956526</v>
      </c>
      <c r="D6" s="9">
        <v>32514622.23</v>
      </c>
    </row>
    <row r="7" spans="1:4" x14ac:dyDescent="0.25">
      <c r="A7" s="1">
        <v>2022</v>
      </c>
      <c r="B7">
        <v>30366749</v>
      </c>
      <c r="C7" s="9">
        <v>30419204.634584356</v>
      </c>
      <c r="D7" s="9">
        <v>33218139.309999999</v>
      </c>
    </row>
    <row r="8" spans="1:4" x14ac:dyDescent="0.25">
      <c r="A8" s="1">
        <v>2023</v>
      </c>
      <c r="B8">
        <v>30563722</v>
      </c>
      <c r="C8" s="9">
        <v>30631022.715770498</v>
      </c>
      <c r="D8" s="9">
        <v>33888101.649999999</v>
      </c>
    </row>
    <row r="9" spans="1:4" x14ac:dyDescent="0.25">
      <c r="A9" s="1">
        <v>2024</v>
      </c>
      <c r="B9">
        <v>30760695</v>
      </c>
      <c r="C9" s="9">
        <v>30844315.750035007</v>
      </c>
      <c r="D9" s="9">
        <v>34524249.460000001</v>
      </c>
    </row>
    <row r="10" spans="1:4" x14ac:dyDescent="0.25">
      <c r="A10" s="1">
        <v>2025</v>
      </c>
      <c r="B10">
        <v>30957668</v>
      </c>
      <c r="C10" s="9">
        <v>31059094.007920284</v>
      </c>
      <c r="D10" s="9">
        <v>35126616.93</v>
      </c>
    </row>
    <row r="11" spans="1:4" x14ac:dyDescent="0.25">
      <c r="A11" s="1">
        <v>2026</v>
      </c>
      <c r="B11">
        <v>31154641</v>
      </c>
      <c r="C11" s="9">
        <v>31275367.83148561</v>
      </c>
      <c r="D11" s="9">
        <v>35695502.18</v>
      </c>
    </row>
    <row r="12" spans="1:4" x14ac:dyDescent="0.25">
      <c r="A12" s="1">
        <v>2027</v>
      </c>
      <c r="B12">
        <v>31351614</v>
      </c>
      <c r="C12" s="9">
        <v>31493147.634805132</v>
      </c>
      <c r="D12" s="9">
        <v>36231435.560000002</v>
      </c>
    </row>
    <row r="13" spans="1:4" x14ac:dyDescent="0.25">
      <c r="A13" s="1">
        <v>2028</v>
      </c>
      <c r="B13">
        <v>31548587</v>
      </c>
      <c r="C13" s="9">
        <v>31712443.904469322</v>
      </c>
      <c r="D13" s="9">
        <v>36735147.520000003</v>
      </c>
    </row>
    <row r="14" spans="1:4" x14ac:dyDescent="0.25">
      <c r="A14" s="1">
        <v>2029</v>
      </c>
      <c r="B14">
        <v>31745560</v>
      </c>
      <c r="C14" s="9">
        <v>31933267.200089972</v>
      </c>
      <c r="D14" s="9">
        <v>37207536.689999998</v>
      </c>
    </row>
    <row r="15" spans="1:4" x14ac:dyDescent="0.25">
      <c r="A15" s="1">
        <v>2030</v>
      </c>
      <c r="B15">
        <v>31942533</v>
      </c>
      <c r="C15" s="9">
        <v>32155628.154808588</v>
      </c>
      <c r="D15" s="9">
        <v>37649639.329999998</v>
      </c>
    </row>
    <row r="16" spans="1:4" x14ac:dyDescent="0.25">
      <c r="A16" s="1">
        <v>2031</v>
      </c>
      <c r="B16">
        <v>32139506</v>
      </c>
      <c r="C16" s="9">
        <v>32379537.475808479</v>
      </c>
      <c r="D16" s="9">
        <v>38062600.340000004</v>
      </c>
    </row>
    <row r="17" spans="1:4" x14ac:dyDescent="0.25">
      <c r="A17" s="1">
        <v>2032</v>
      </c>
      <c r="B17">
        <v>32336479</v>
      </c>
      <c r="C17" s="9">
        <v>32605005.944830276</v>
      </c>
      <c r="D17" s="9">
        <v>38447646.609999999</v>
      </c>
    </row>
    <row r="18" spans="1:4" x14ac:dyDescent="0.25">
      <c r="A18" s="1">
        <v>2033</v>
      </c>
      <c r="B18">
        <v>32533452</v>
      </c>
      <c r="C18" s="9">
        <v>32832044.418691117</v>
      </c>
      <c r="D18" s="9">
        <v>38806062.729999997</v>
      </c>
    </row>
    <row r="19" spans="1:4" x14ac:dyDescent="0.25">
      <c r="A19" s="1">
        <v>2034</v>
      </c>
      <c r="B19">
        <v>32730425</v>
      </c>
      <c r="C19" s="9">
        <v>33060663.829807427</v>
      </c>
      <c r="D19" s="9">
        <v>39139169.350000001</v>
      </c>
    </row>
    <row r="20" spans="1:4" x14ac:dyDescent="0.25">
      <c r="A20" s="1">
        <v>2035</v>
      </c>
      <c r="B20">
        <v>32927398</v>
      </c>
      <c r="C20" s="9">
        <v>33290875.186721347</v>
      </c>
      <c r="D20" s="9">
        <v>39448304.259999998</v>
      </c>
    </row>
    <row r="21" spans="1:4" x14ac:dyDescent="0.25">
      <c r="A21" s="1">
        <v>2036</v>
      </c>
      <c r="B21">
        <v>33124371</v>
      </c>
      <c r="C21" s="9">
        <v>33522689.574630797</v>
      </c>
      <c r="D21" s="9">
        <v>39734805.990000002</v>
      </c>
    </row>
    <row r="22" spans="1:4" x14ac:dyDescent="0.25">
      <c r="A22" s="1">
        <v>2037</v>
      </c>
      <c r="B22">
        <v>33321344</v>
      </c>
      <c r="C22" s="9">
        <v>33756118.155923285</v>
      </c>
      <c r="D22" s="9">
        <v>40000000</v>
      </c>
    </row>
    <row r="23" spans="1:4" x14ac:dyDescent="0.25">
      <c r="A23" s="1">
        <v>2038</v>
      </c>
      <c r="B23">
        <v>33518317</v>
      </c>
      <c r="C23" s="9">
        <v>33991172.170713365</v>
      </c>
      <c r="D23" s="9">
        <v>40245187.189999998</v>
      </c>
    </row>
    <row r="24" spans="1:4" x14ac:dyDescent="0.25">
      <c r="A24" s="1">
        <v>2039</v>
      </c>
      <c r="B24">
        <v>33715290</v>
      </c>
      <c r="C24" s="9">
        <v>34227862.93738392</v>
      </c>
      <c r="D24" s="9">
        <v>40471634.57</v>
      </c>
    </row>
    <row r="25" spans="1:4" x14ac:dyDescent="0.25">
      <c r="A25" s="1">
        <v>2040</v>
      </c>
      <c r="B25">
        <v>33912263</v>
      </c>
      <c r="C25" s="9">
        <v>34466201.853131115</v>
      </c>
      <c r="D25" s="9">
        <v>40680567.950000003</v>
      </c>
    </row>
    <row r="26" spans="1:4" x14ac:dyDescent="0.25">
      <c r="A26" s="1">
        <v>2041</v>
      </c>
      <c r="B26">
        <v>34109236</v>
      </c>
      <c r="C26" s="9">
        <v>34706200.394513227</v>
      </c>
      <c r="D26" s="9">
        <v>40873166.270000003</v>
      </c>
    </row>
    <row r="27" spans="1:4" x14ac:dyDescent="0.25">
      <c r="A27" s="1">
        <v>2042</v>
      </c>
      <c r="B27">
        <v>34306209</v>
      </c>
      <c r="C27" s="9">
        <v>34947870.118003286</v>
      </c>
      <c r="D27" s="9">
        <v>41050557.530000001</v>
      </c>
    </row>
    <row r="28" spans="1:4" x14ac:dyDescent="0.25">
      <c r="A28" s="1">
        <v>2043</v>
      </c>
      <c r="B28">
        <v>34503182</v>
      </c>
      <c r="C28" s="9">
        <v>35191222.660545498</v>
      </c>
      <c r="D28" s="9">
        <v>41213816.030000001</v>
      </c>
    </row>
    <row r="29" spans="1:4" x14ac:dyDescent="0.25">
      <c r="A29" s="1">
        <v>2044</v>
      </c>
      <c r="B29">
        <v>34700155</v>
      </c>
      <c r="C29" s="9">
        <v>35436269.74011562</v>
      </c>
      <c r="D29" s="9">
        <v>41363960.759999998</v>
      </c>
    </row>
    <row r="30" spans="1:4" x14ac:dyDescent="0.25">
      <c r="A30" s="1">
        <v>2045</v>
      </c>
      <c r="B30">
        <v>34897128</v>
      </c>
      <c r="C30" s="9">
        <v>35683023.156285219</v>
      </c>
      <c r="D30" s="9">
        <v>41501954.630000003</v>
      </c>
    </row>
    <row r="31" spans="1:4" x14ac:dyDescent="0.25">
      <c r="A31" s="1">
        <v>2046</v>
      </c>
      <c r="B31">
        <v>35094101</v>
      </c>
      <c r="C31" s="9">
        <v>35931494.790789805</v>
      </c>
      <c r="D31" s="9">
        <v>41628704.659999996</v>
      </c>
    </row>
    <row r="32" spans="1:4" x14ac:dyDescent="0.25">
      <c r="A32" s="1">
        <v>2047</v>
      </c>
      <c r="B32">
        <v>35291074</v>
      </c>
      <c r="C32" s="9">
        <v>36181696.608101025</v>
      </c>
      <c r="D32" s="9">
        <v>41745062.619999997</v>
      </c>
    </row>
    <row r="33" spans="1:4" x14ac:dyDescent="0.25">
      <c r="A33" s="1">
        <v>2048</v>
      </c>
      <c r="B33">
        <v>35488047</v>
      </c>
      <c r="C33" s="9">
        <v>36433640.656002715</v>
      </c>
      <c r="D33" s="9">
        <v>41851826.32</v>
      </c>
    </row>
    <row r="34" spans="1:4" x14ac:dyDescent="0.25">
      <c r="A34" s="1">
        <v>2049</v>
      </c>
      <c r="B34">
        <v>35685020</v>
      </c>
      <c r="C34" s="9">
        <v>36687339.066171065</v>
      </c>
      <c r="D34" s="9">
        <v>41949741.240000002</v>
      </c>
    </row>
    <row r="35" spans="1:4" x14ac:dyDescent="0.25">
      <c r="A35" s="1">
        <v>2050</v>
      </c>
      <c r="B35">
        <v>35881993</v>
      </c>
      <c r="C35" s="9">
        <v>36942804.054758787</v>
      </c>
      <c r="D35" s="9">
        <v>42039502.409999996</v>
      </c>
    </row>
    <row r="36" spans="1:4" x14ac:dyDescent="0.25">
      <c r="A36" s="1">
        <v>2051</v>
      </c>
      <c r="B36">
        <v>36078966</v>
      </c>
      <c r="C36" s="9">
        <v>37200047.922983333</v>
      </c>
      <c r="D36" s="9">
        <v>42121756.600000001</v>
      </c>
    </row>
    <row r="37" spans="1:4" x14ac:dyDescent="0.25">
      <c r="A37" s="1">
        <v>2052</v>
      </c>
      <c r="B37">
        <v>36275939</v>
      </c>
      <c r="C37" s="9">
        <v>37459083.057719238</v>
      </c>
      <c r="D37" s="9">
        <v>42197104.600000001</v>
      </c>
    </row>
    <row r="38" spans="1:4" x14ac:dyDescent="0.25">
      <c r="A38" s="1">
        <v>2053</v>
      </c>
      <c r="B38">
        <v>36472912</v>
      </c>
      <c r="C38" s="9">
        <v>37719921.932094581</v>
      </c>
      <c r="D38" s="9">
        <v>42266103.560000002</v>
      </c>
    </row>
    <row r="39" spans="1:4" x14ac:dyDescent="0.25">
      <c r="A39" s="1">
        <v>2054</v>
      </c>
      <c r="B39">
        <v>36669885</v>
      </c>
      <c r="C39" s="9">
        <v>37982577.106091581</v>
      </c>
      <c r="D39" s="9">
        <v>42329269.450000003</v>
      </c>
    </row>
    <row r="40" spans="1:4" x14ac:dyDescent="0.25">
      <c r="A40" s="1">
        <v>2055</v>
      </c>
      <c r="B40">
        <v>36866858</v>
      </c>
      <c r="C40" s="9">
        <v>38247061.227151409</v>
      </c>
      <c r="D40" s="9">
        <v>42387079.450000003</v>
      </c>
    </row>
    <row r="41" spans="1:4" x14ac:dyDescent="0.25">
      <c r="A41" s="1">
        <v>2056</v>
      </c>
      <c r="B41">
        <v>37063831</v>
      </c>
      <c r="C41" s="9">
        <v>38513387.030783147</v>
      </c>
      <c r="D41" s="9">
        <v>42439974.340000004</v>
      </c>
    </row>
    <row r="42" spans="1:4" x14ac:dyDescent="0.25">
      <c r="A42" s="1">
        <v>2057</v>
      </c>
      <c r="B42">
        <v>37260804</v>
      </c>
      <c r="C42" s="9">
        <v>38781567.341177084</v>
      </c>
      <c r="D42" s="9">
        <v>42488360.859999999</v>
      </c>
    </row>
    <row r="43" spans="1:4" x14ac:dyDescent="0.25">
      <c r="A43" s="1">
        <v>2058</v>
      </c>
      <c r="B43">
        <v>37457777</v>
      </c>
      <c r="C43" s="9">
        <v>39051615.071822211</v>
      </c>
      <c r="D43" s="9">
        <v>42532613.899999999</v>
      </c>
    </row>
    <row r="44" spans="1:4" x14ac:dyDescent="0.25">
      <c r="A44" s="1">
        <v>2059</v>
      </c>
      <c r="B44">
        <v>37654750</v>
      </c>
      <c r="C44" s="9">
        <v>39323543.226128019</v>
      </c>
      <c r="D44" s="9">
        <v>42573078.759999998</v>
      </c>
    </row>
    <row r="45" spans="1:4" x14ac:dyDescent="0.25">
      <c r="A45" s="1">
        <v>2060</v>
      </c>
      <c r="B45">
        <v>37851723</v>
      </c>
      <c r="C45" s="9">
        <v>39597364.898050644</v>
      </c>
      <c r="D45" s="9">
        <v>42610073.189999998</v>
      </c>
    </row>
    <row r="46" spans="1:4" x14ac:dyDescent="0.25">
      <c r="A46" s="1">
        <v>2061</v>
      </c>
      <c r="B46">
        <v>38048696</v>
      </c>
      <c r="C46" s="9">
        <v>39873093.272723421</v>
      </c>
      <c r="D46" s="9">
        <v>42643889.369999997</v>
      </c>
    </row>
    <row r="47" spans="1:4" x14ac:dyDescent="0.25">
      <c r="A47" s="1">
        <v>2062</v>
      </c>
      <c r="B47">
        <v>38245669</v>
      </c>
      <c r="C47" s="9">
        <v>40150741.627091691</v>
      </c>
      <c r="D47" s="9">
        <v>42674795.780000001</v>
      </c>
    </row>
    <row r="48" spans="1:4" x14ac:dyDescent="0.25">
      <c r="A48" s="1">
        <v>2063</v>
      </c>
      <c r="B48">
        <v>38442642</v>
      </c>
      <c r="C48" s="9">
        <v>40430323.330552205</v>
      </c>
      <c r="D48" s="9">
        <v>42703038.979999997</v>
      </c>
    </row>
    <row r="49" spans="1:4" x14ac:dyDescent="0.25">
      <c r="A49" s="1">
        <v>2064</v>
      </c>
      <c r="B49">
        <v>38639615</v>
      </c>
      <c r="C49" s="9">
        <v>40711851.84559682</v>
      </c>
      <c r="D49" s="9">
        <v>42728845.289999999</v>
      </c>
    </row>
    <row r="50" spans="1:4" x14ac:dyDescent="0.25">
      <c r="A50" s="1">
        <v>2065</v>
      </c>
      <c r="B50">
        <v>38836588</v>
      </c>
      <c r="C50" s="9">
        <v>40995340.728460789</v>
      </c>
      <c r="D50" s="9">
        <v>42752422.310000002</v>
      </c>
    </row>
    <row r="51" spans="1:4" x14ac:dyDescent="0.25">
      <c r="A51" s="1">
        <v>2066</v>
      </c>
      <c r="B51">
        <v>39033561</v>
      </c>
      <c r="C51" s="9">
        <v>41280803.629775509</v>
      </c>
      <c r="D51" s="9">
        <v>42773960.409999996</v>
      </c>
    </row>
    <row r="52" spans="1:4" x14ac:dyDescent="0.25">
      <c r="A52" s="1">
        <v>2067</v>
      </c>
      <c r="B52">
        <v>39230534</v>
      </c>
      <c r="C52" s="9">
        <v>41568254.295225829</v>
      </c>
      <c r="D52" s="9">
        <v>42793634.049999997</v>
      </c>
    </row>
    <row r="53" spans="1:4" x14ac:dyDescent="0.25">
      <c r="A53" s="1">
        <v>2068</v>
      </c>
      <c r="B53">
        <v>39427507</v>
      </c>
      <c r="C53" s="9">
        <v>41857706.566211954</v>
      </c>
      <c r="D53" s="9">
        <v>42811603.090000004</v>
      </c>
    </row>
    <row r="54" spans="1:4" x14ac:dyDescent="0.25">
      <c r="A54" s="1">
        <v>2069</v>
      </c>
      <c r="B54">
        <v>39624480</v>
      </c>
      <c r="C54" s="9">
        <v>42149174.380515926</v>
      </c>
      <c r="D54" s="9">
        <v>42828013.950000003</v>
      </c>
    </row>
    <row r="55" spans="1:4" x14ac:dyDescent="0.25">
      <c r="A55" s="1">
        <v>2070</v>
      </c>
      <c r="B55">
        <v>39821453</v>
      </c>
      <c r="C55" s="9">
        <v>42442671.772972733</v>
      </c>
      <c r="D55" s="9">
        <v>42843000.649999999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Aritmética</vt:lpstr>
      <vt:lpstr>Exponencial</vt:lpstr>
      <vt:lpstr>Logística</vt:lpstr>
      <vt:lpstr>Resumen</vt:lpstr>
      <vt:lpstr>Resumen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Rubén Durand Pardo</dc:creator>
  <cp:lastModifiedBy>YANG PIMPOLLO</cp:lastModifiedBy>
  <dcterms:created xsi:type="dcterms:W3CDTF">2024-06-17T01:37:11Z</dcterms:created>
  <dcterms:modified xsi:type="dcterms:W3CDTF">2024-06-28T23:44:10Z</dcterms:modified>
</cp:coreProperties>
</file>