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0.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564" documentId="8_{88FF01A5-35CD-47DA-9E8C-4F3DEE32D4BC}" xr6:coauthVersionLast="47" xr6:coauthVersionMax="47" xr10:uidLastSave="{EC765DE7-4190-44A5-A0E0-7689DA95A8CF}"/>
  <bookViews>
    <workbookView xWindow="30" yWindow="0" windowWidth="28770" windowHeight="15600" tabRatio="569" activeTab="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05" i="17" l="1"/>
  <c r="K305" i="17"/>
  <c r="J305" i="17"/>
  <c r="I305" i="17"/>
  <c r="B305" i="17"/>
  <c r="A305" i="17"/>
  <c r="J255" i="17"/>
  <c r="H149" i="18"/>
  <c r="B142" i="18"/>
  <c r="C142" i="18"/>
  <c r="D142" i="18"/>
  <c r="B141" i="18"/>
  <c r="C141" i="18"/>
  <c r="D141" i="18"/>
  <c r="F61" i="17"/>
  <c r="E61" i="17"/>
  <c r="F60" i="17"/>
  <c r="E60" i="17"/>
  <c r="F59" i="17"/>
  <c r="E59" i="17"/>
  <c r="F58" i="17"/>
  <c r="E58" i="17"/>
  <c r="F57" i="17"/>
  <c r="E57" i="17"/>
  <c r="F56" i="17"/>
  <c r="E56" i="17"/>
  <c r="F55" i="17"/>
  <c r="E55" i="17"/>
  <c r="F54" i="17"/>
  <c r="E54" i="17"/>
  <c r="F53" i="17"/>
  <c r="E53" i="17"/>
  <c r="F52" i="17"/>
  <c r="E52" i="17"/>
  <c r="F51" i="17"/>
  <c r="E51" i="17"/>
  <c r="M52" i="17"/>
  <c r="M53" i="17" s="1"/>
  <c r="M54" i="17" s="1"/>
  <c r="M55" i="17" s="1"/>
  <c r="M56" i="17" s="1"/>
  <c r="M57" i="17" s="1"/>
  <c r="M58" i="17" s="1"/>
  <c r="M59" i="17" s="1"/>
  <c r="M60" i="17" s="1"/>
  <c r="M61" i="17" s="1"/>
  <c r="M51" i="17"/>
  <c r="L52" i="17"/>
  <c r="L53" i="17" s="1"/>
  <c r="L54" i="17" s="1"/>
  <c r="L55" i="17" s="1"/>
  <c r="L56" i="17" s="1"/>
  <c r="L57" i="17" s="1"/>
  <c r="L58" i="17" s="1"/>
  <c r="L59" i="17" s="1"/>
  <c r="L60" i="17" s="1"/>
  <c r="L61" i="17" s="1"/>
  <c r="K52" i="17"/>
  <c r="K53" i="17" s="1"/>
  <c r="K54" i="17" s="1"/>
  <c r="K55" i="17" s="1"/>
  <c r="K56" i="17" s="1"/>
  <c r="K57" i="17" s="1"/>
  <c r="K58" i="17" s="1"/>
  <c r="K59" i="17" s="1"/>
  <c r="K60" i="17" s="1"/>
  <c r="K61" i="17" s="1"/>
  <c r="L51" i="17"/>
  <c r="K51" i="17"/>
  <c r="J50" i="17"/>
  <c r="I50" i="17"/>
  <c r="F50" i="17"/>
  <c r="E50" i="17"/>
  <c r="D50" i="17"/>
  <c r="C50" i="17"/>
  <c r="B50" i="17"/>
  <c r="A50" i="17"/>
  <c r="G86" i="18"/>
  <c r="F86" i="18"/>
  <c r="A119" i="24"/>
  <c r="A118" i="24"/>
  <c r="A117" i="24"/>
  <c r="A116" i="24"/>
  <c r="C114" i="24"/>
  <c r="B114" i="24"/>
  <c r="A115" i="24"/>
  <c r="H154" i="18"/>
  <c r="G154" i="18"/>
  <c r="F154" i="18"/>
  <c r="M255" i="17" l="1"/>
  <c r="M256" i="17" s="1"/>
  <c r="M257" i="17" s="1"/>
  <c r="M258" i="17" s="1"/>
  <c r="M259" i="17" s="1"/>
  <c r="M260" i="17" s="1"/>
  <c r="M261" i="17" s="1"/>
  <c r="M262" i="17" s="1"/>
  <c r="M263" i="17" s="1"/>
  <c r="M264" i="17" s="1"/>
  <c r="M265" i="17" s="1"/>
  <c r="L255" i="17"/>
  <c r="L256" i="17" s="1"/>
  <c r="L257" i="17" s="1"/>
  <c r="L258" i="17" s="1"/>
  <c r="L259" i="17" s="1"/>
  <c r="L260" i="17" s="1"/>
  <c r="L261" i="17" s="1"/>
  <c r="L262" i="17" s="1"/>
  <c r="L263" i="17" s="1"/>
  <c r="L264" i="17" s="1"/>
  <c r="L265" i="17" s="1"/>
  <c r="K255" i="17"/>
  <c r="J254" i="17"/>
  <c r="I254" i="17"/>
  <c r="F74" i="22"/>
  <c r="E74" i="22"/>
  <c r="G74" i="18"/>
  <c r="F74" i="18"/>
  <c r="J110" i="17"/>
  <c r="I110" i="17"/>
  <c r="M111" i="17"/>
  <c r="M112" i="17" s="1"/>
  <c r="M113" i="17" s="1"/>
  <c r="M114" i="17" s="1"/>
  <c r="M115" i="17" s="1"/>
  <c r="L111" i="17"/>
  <c r="L112" i="17" s="1"/>
  <c r="K111" i="17"/>
  <c r="G149" i="18"/>
  <c r="F149" i="18"/>
  <c r="H144" i="18"/>
  <c r="G144" i="18"/>
  <c r="F144" i="18"/>
  <c r="L290" i="17"/>
  <c r="J279" i="17"/>
  <c r="G122" i="18"/>
  <c r="F122" i="18"/>
  <c r="F62" i="22"/>
  <c r="E62" i="22"/>
  <c r="F50" i="22"/>
  <c r="E50" i="22"/>
  <c r="F38" i="22"/>
  <c r="E38" i="22"/>
  <c r="G50" i="18"/>
  <c r="F50" i="18"/>
  <c r="G14" i="18"/>
  <c r="F14" i="18"/>
  <c r="G2" i="18"/>
  <c r="F2" i="18"/>
  <c r="H139" i="18"/>
  <c r="G139" i="18"/>
  <c r="F139"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F255" i="17" l="1"/>
  <c r="K256" i="17"/>
  <c r="K257" i="17" s="1"/>
  <c r="K258" i="17" s="1"/>
  <c r="E111" i="17"/>
  <c r="K112" i="17"/>
  <c r="K113" i="17" s="1"/>
  <c r="K114" i="17" s="1"/>
  <c r="K115" i="17" s="1"/>
  <c r="K116" i="17" s="1"/>
  <c r="K117" i="17" s="1"/>
  <c r="K118" i="17" s="1"/>
  <c r="K119" i="17" s="1"/>
  <c r="K120" i="17" s="1"/>
  <c r="K121" i="17" s="1"/>
  <c r="F111" i="17"/>
  <c r="E255"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F256" i="17" l="1"/>
  <c r="E257" i="17"/>
  <c r="F257" i="17"/>
  <c r="E256" i="17"/>
  <c r="E113" i="17"/>
  <c r="F113" i="17"/>
  <c r="F112" i="17"/>
  <c r="E112" i="17"/>
  <c r="E114" i="17"/>
  <c r="F118" i="17"/>
  <c r="F116" i="17"/>
  <c r="F117" i="17"/>
  <c r="F119" i="17"/>
  <c r="F114" i="17"/>
  <c r="F115" i="17"/>
  <c r="K259" i="17"/>
  <c r="E258" i="17"/>
  <c r="F258"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260" i="17" l="1"/>
  <c r="F259" i="17"/>
  <c r="E259" i="17"/>
  <c r="L118" i="17"/>
  <c r="E117" i="17"/>
  <c r="E17" i="17"/>
  <c r="E18" i="17"/>
  <c r="K151" i="17"/>
  <c r="E150" i="17"/>
  <c r="F150" i="17"/>
  <c r="E19" i="17"/>
  <c r="F19" i="17"/>
  <c r="K7" i="17"/>
  <c r="F6" i="17"/>
  <c r="E6" i="17"/>
  <c r="K20" i="17"/>
  <c r="K261" i="17" l="1"/>
  <c r="E260" i="17"/>
  <c r="F260" i="17"/>
  <c r="L119" i="17"/>
  <c r="E118" i="17"/>
  <c r="K152" i="17"/>
  <c r="F151" i="17"/>
  <c r="E151" i="17"/>
  <c r="F20" i="17"/>
  <c r="E20" i="17"/>
  <c r="K8" i="17"/>
  <c r="E7" i="17"/>
  <c r="F7" i="17"/>
  <c r="K21" i="17"/>
  <c r="H134" i="18"/>
  <c r="G134" i="18"/>
  <c r="F134" i="18"/>
  <c r="L300" i="17"/>
  <c r="L295" i="17"/>
  <c r="K300" i="17"/>
  <c r="J300" i="17"/>
  <c r="K295" i="17"/>
  <c r="J295" i="17"/>
  <c r="K290" i="17"/>
  <c r="J290" i="17"/>
  <c r="M171" i="17"/>
  <c r="L171" i="17"/>
  <c r="K171" i="17"/>
  <c r="B295" i="17"/>
  <c r="B300" i="17" s="1"/>
  <c r="I290" i="17"/>
  <c r="I300" i="17" l="1"/>
  <c r="K262" i="17"/>
  <c r="E261" i="17"/>
  <c r="F261" i="17"/>
  <c r="L120" i="17"/>
  <c r="E119" i="17"/>
  <c r="K153" i="17"/>
  <c r="F152" i="17"/>
  <c r="E152" i="17"/>
  <c r="F21" i="17"/>
  <c r="E21" i="17"/>
  <c r="K9" i="17"/>
  <c r="F8" i="17"/>
  <c r="E8" i="17"/>
  <c r="K22" i="17"/>
  <c r="I295" i="17"/>
  <c r="G98" i="18"/>
  <c r="K263" i="17" l="1"/>
  <c r="E262" i="17"/>
  <c r="F262" i="17"/>
  <c r="L121" i="17"/>
  <c r="E121" i="17" s="1"/>
  <c r="E120" i="17"/>
  <c r="K154" i="17"/>
  <c r="F153" i="17"/>
  <c r="E153" i="17"/>
  <c r="K10" i="17"/>
  <c r="F9" i="17"/>
  <c r="E9" i="17"/>
  <c r="F22" i="17"/>
  <c r="E22" i="17"/>
  <c r="K23" i="17"/>
  <c r="A1" i="25"/>
  <c r="K264" i="17" l="1"/>
  <c r="F263" i="17"/>
  <c r="E263" i="17"/>
  <c r="K155" i="17"/>
  <c r="E154" i="17"/>
  <c r="F154"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K265" i="17" l="1"/>
  <c r="E264" i="17"/>
  <c r="F264" i="17"/>
  <c r="K156" i="17"/>
  <c r="F155" i="17"/>
  <c r="E155" i="17"/>
  <c r="F24" i="17"/>
  <c r="E24" i="17"/>
  <c r="K12" i="17"/>
  <c r="E11" i="17"/>
  <c r="F11" i="17"/>
  <c r="K25" i="17"/>
  <c r="B23" i="24"/>
  <c r="C23" i="24"/>
  <c r="A33" i="24"/>
  <c r="A40" i="24" s="1"/>
  <c r="A47" i="24" s="1"/>
  <c r="A54" i="24" s="1"/>
  <c r="A31" i="24"/>
  <c r="A38" i="24" s="1"/>
  <c r="A45" i="24" s="1"/>
  <c r="A52" i="24" s="1"/>
  <c r="A34" i="24"/>
  <c r="A41" i="24" s="1"/>
  <c r="A48" i="24" s="1"/>
  <c r="A55" i="24" s="1"/>
  <c r="A32" i="24"/>
  <c r="A39" i="24" s="1"/>
  <c r="A46" i="24" s="1"/>
  <c r="A53" i="24" s="1"/>
  <c r="A35" i="24"/>
  <c r="A42" i="24" s="1"/>
  <c r="A49" i="24" s="1"/>
  <c r="A56" i="24" s="1"/>
  <c r="F265" i="17" l="1"/>
  <c r="E265" i="17"/>
  <c r="K157" i="17"/>
  <c r="F156" i="17"/>
  <c r="E156" i="17"/>
  <c r="F25" i="17"/>
  <c r="E25" i="17"/>
  <c r="K13" i="17"/>
  <c r="F12" i="17"/>
  <c r="E12" i="17"/>
  <c r="A60" i="24"/>
  <c r="A67" i="24" s="1"/>
  <c r="A74" i="24" s="1"/>
  <c r="A81" i="24" s="1"/>
  <c r="A88" i="24" s="1"/>
  <c r="A95" i="24" s="1"/>
  <c r="A102" i="24" s="1"/>
  <c r="A109" i="24" s="1"/>
  <c r="A123" i="24" s="1"/>
  <c r="A130" i="24" s="1"/>
  <c r="A137" i="24" s="1"/>
  <c r="A144" i="24" s="1"/>
  <c r="A151" i="24" s="1"/>
  <c r="A62" i="24"/>
  <c r="A69" i="24" s="1"/>
  <c r="A76" i="24" s="1"/>
  <c r="A83" i="24" s="1"/>
  <c r="A90" i="24" s="1"/>
  <c r="A97" i="24" s="1"/>
  <c r="A104" i="24" s="1"/>
  <c r="A111" i="24" s="1"/>
  <c r="A125" i="24" s="1"/>
  <c r="A132" i="24" s="1"/>
  <c r="A139" i="24" s="1"/>
  <c r="A146" i="24" s="1"/>
  <c r="A153" i="24" s="1"/>
  <c r="A63" i="24"/>
  <c r="A70" i="24" s="1"/>
  <c r="A77" i="24" s="1"/>
  <c r="A84" i="24" s="1"/>
  <c r="A91" i="24" s="1"/>
  <c r="A98" i="24" s="1"/>
  <c r="A105" i="24" s="1"/>
  <c r="A112" i="24" s="1"/>
  <c r="A126" i="24" s="1"/>
  <c r="A133" i="24" s="1"/>
  <c r="A140" i="24" s="1"/>
  <c r="A147" i="24" s="1"/>
  <c r="A154" i="24" s="1"/>
  <c r="A59" i="24"/>
  <c r="A66" i="24" s="1"/>
  <c r="A73" i="24" s="1"/>
  <c r="A80" i="24" s="1"/>
  <c r="A87" i="24" s="1"/>
  <c r="A94" i="24" s="1"/>
  <c r="A101" i="24" s="1"/>
  <c r="A108" i="24" s="1"/>
  <c r="A122" i="24" s="1"/>
  <c r="A129" i="24" s="1"/>
  <c r="A136" i="24" s="1"/>
  <c r="A143" i="24" s="1"/>
  <c r="A150" i="24" s="1"/>
  <c r="A61" i="24"/>
  <c r="A68" i="24" s="1"/>
  <c r="A75" i="24" s="1"/>
  <c r="A82" i="24" s="1"/>
  <c r="A89" i="24" s="1"/>
  <c r="A96" i="24" s="1"/>
  <c r="A103" i="24" s="1"/>
  <c r="A110" i="24" s="1"/>
  <c r="A124" i="24" s="1"/>
  <c r="A131" i="24" s="1"/>
  <c r="A138" i="24" s="1"/>
  <c r="A145" i="24" s="1"/>
  <c r="A152" i="24" s="1"/>
  <c r="C30" i="24"/>
  <c r="B30" i="24"/>
  <c r="F157" i="17" l="1"/>
  <c r="E157" i="17"/>
  <c r="F13" i="17"/>
  <c r="E13" i="17"/>
  <c r="B37" i="24"/>
  <c r="C37" i="24"/>
  <c r="C44" i="24" l="1"/>
  <c r="B44" i="24"/>
  <c r="B51" i="24" l="1"/>
  <c r="B58" i="24" s="1"/>
  <c r="C51" i="24"/>
  <c r="C58" i="24" s="1"/>
  <c r="B65" i="24" l="1"/>
  <c r="C65" i="24"/>
  <c r="C72" i="24" l="1"/>
  <c r="B72" i="24"/>
  <c r="B79" i="24" l="1"/>
  <c r="C79" i="24"/>
  <c r="C86" i="24" l="1"/>
  <c r="B86" i="24"/>
  <c r="B93" i="24" l="1"/>
  <c r="C93" i="24"/>
  <c r="C100" i="24" l="1"/>
  <c r="B100" i="24"/>
  <c r="B107" i="24" l="1"/>
  <c r="C107" i="24"/>
  <c r="B121" i="24" l="1"/>
  <c r="C121" i="24"/>
  <c r="C128" i="24" l="1"/>
  <c r="B128" i="24"/>
  <c r="B135" i="24" l="1"/>
  <c r="C135" i="24"/>
  <c r="C142" i="24" l="1"/>
  <c r="B142" i="24"/>
  <c r="B149" i="24" l="1"/>
  <c r="C149" i="24"/>
  <c r="F26" i="22" l="1"/>
  <c r="E26" i="22"/>
  <c r="M99" i="17"/>
  <c r="L99" i="17"/>
  <c r="L100" i="17" s="1"/>
  <c r="L101" i="17" s="1"/>
  <c r="L102" i="17" s="1"/>
  <c r="L103" i="17" s="1"/>
  <c r="L104" i="17" s="1"/>
  <c r="K99" i="17"/>
  <c r="J98" i="17"/>
  <c r="I98" i="17"/>
  <c r="G110" i="18"/>
  <c r="F110" i="18"/>
  <c r="L105" i="17" l="1"/>
  <c r="L106" i="17" s="1"/>
  <c r="L107" i="17" s="1"/>
  <c r="L108" i="17" s="1"/>
  <c r="L109" i="17" s="1"/>
  <c r="E99" i="17"/>
  <c r="F99" i="17"/>
  <c r="K100" i="17"/>
  <c r="K101" i="17" s="1"/>
  <c r="K102" i="17" s="1"/>
  <c r="K103" i="17" s="1"/>
  <c r="K104" i="17" s="1"/>
  <c r="M100" i="17"/>
  <c r="K243" i="17"/>
  <c r="K244" i="17" s="1"/>
  <c r="K245" i="17" s="1"/>
  <c r="L243" i="17"/>
  <c r="L244" i="17" s="1"/>
  <c r="L245" i="17" s="1"/>
  <c r="M243" i="17"/>
  <c r="M244" i="17" s="1"/>
  <c r="M245" i="17" s="1"/>
  <c r="M231" i="17"/>
  <c r="M232" i="17" s="1"/>
  <c r="M233" i="17" s="1"/>
  <c r="L231" i="17"/>
  <c r="L232" i="17" s="1"/>
  <c r="L233" i="17" s="1"/>
  <c r="K231" i="17"/>
  <c r="K232" i="17" s="1"/>
  <c r="K233" i="17" s="1"/>
  <c r="K219" i="17"/>
  <c r="K220" i="17" s="1"/>
  <c r="K221" i="17" s="1"/>
  <c r="L219" i="17"/>
  <c r="L220" i="17" s="1"/>
  <c r="L221" i="17" s="1"/>
  <c r="M219" i="17"/>
  <c r="M220" i="17" s="1"/>
  <c r="M221" i="17" s="1"/>
  <c r="M207" i="17"/>
  <c r="L207" i="17"/>
  <c r="L208" i="17" s="1"/>
  <c r="L209" i="17" s="1"/>
  <c r="K207" i="17"/>
  <c r="K208" i="17" s="1"/>
  <c r="K209" i="17" s="1"/>
  <c r="M195" i="17"/>
  <c r="M196" i="17" s="1"/>
  <c r="M197" i="17" s="1"/>
  <c r="L195" i="17"/>
  <c r="L196" i="17" s="1"/>
  <c r="L197" i="17" s="1"/>
  <c r="K195" i="17"/>
  <c r="K196" i="17" s="1"/>
  <c r="K197" i="17" s="1"/>
  <c r="M183" i="17"/>
  <c r="M184" i="17" s="1"/>
  <c r="M185" i="17" s="1"/>
  <c r="L183" i="17"/>
  <c r="L184" i="17" s="1"/>
  <c r="L185" i="17" s="1"/>
  <c r="K183" i="17"/>
  <c r="K184" i="17" s="1"/>
  <c r="K185" i="17" s="1"/>
  <c r="M172" i="17"/>
  <c r="M173" i="17" s="1"/>
  <c r="L172" i="17"/>
  <c r="L173" i="17" s="1"/>
  <c r="K172" i="17"/>
  <c r="K173" i="17" s="1"/>
  <c r="M159" i="17"/>
  <c r="M160" i="17" s="1"/>
  <c r="M161" i="17" s="1"/>
  <c r="L159" i="17"/>
  <c r="L160" i="17" s="1"/>
  <c r="L161" i="17" s="1"/>
  <c r="K159" i="17"/>
  <c r="K160" i="17" s="1"/>
  <c r="K161"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67" i="17"/>
  <c r="M268" i="17" s="1"/>
  <c r="M269" i="17" s="1"/>
  <c r="L267" i="17"/>
  <c r="L268" i="17" s="1"/>
  <c r="L269" i="17" s="1"/>
  <c r="K267" i="17"/>
  <c r="K268" i="17" s="1"/>
  <c r="K269" i="17" s="1"/>
  <c r="M279" i="17"/>
  <c r="M280" i="17" s="1"/>
  <c r="L279" i="17"/>
  <c r="L280" i="17" s="1"/>
  <c r="K279" i="17"/>
  <c r="K280" i="17" s="1"/>
  <c r="A38" i="17"/>
  <c r="A62" i="17" s="1"/>
  <c r="L174" i="17" l="1"/>
  <c r="L175" i="17" s="1"/>
  <c r="L176" i="17" s="1"/>
  <c r="L177" i="17" s="1"/>
  <c r="L178" i="17" s="1"/>
  <c r="L179" i="17" s="1"/>
  <c r="L180" i="17" s="1"/>
  <c r="L181" i="17" s="1"/>
  <c r="M234" i="17"/>
  <c r="M235" i="17" s="1"/>
  <c r="M236" i="17" s="1"/>
  <c r="M237" i="17" s="1"/>
  <c r="M238" i="17" s="1"/>
  <c r="M239" i="17" s="1"/>
  <c r="M240" i="17" s="1"/>
  <c r="M241" i="17" s="1"/>
  <c r="K281" i="17"/>
  <c r="K283" i="17" s="1"/>
  <c r="K284" i="17" s="1"/>
  <c r="K285" i="17" s="1"/>
  <c r="K286" i="17" s="1"/>
  <c r="K287" i="17" s="1"/>
  <c r="K288" i="17" s="1"/>
  <c r="K289" i="17" s="1"/>
  <c r="K282" i="17"/>
  <c r="L81" i="17"/>
  <c r="L82" i="17" s="1"/>
  <c r="L83" i="17" s="1"/>
  <c r="L84" i="17" s="1"/>
  <c r="L85" i="17" s="1"/>
  <c r="L281" i="17"/>
  <c r="L283" i="17" s="1"/>
  <c r="L284" i="17" s="1"/>
  <c r="L285" i="17" s="1"/>
  <c r="L286" i="17" s="1"/>
  <c r="L287" i="17" s="1"/>
  <c r="L288" i="17" s="1"/>
  <c r="L289" i="17" s="1"/>
  <c r="L282" i="17"/>
  <c r="K81" i="17"/>
  <c r="K82" i="17" s="1"/>
  <c r="K83" i="17" s="1"/>
  <c r="K84" i="17" s="1"/>
  <c r="K85" i="17" s="1"/>
  <c r="L138" i="17"/>
  <c r="L139" i="17" s="1"/>
  <c r="L140" i="17" s="1"/>
  <c r="L141" i="17" s="1"/>
  <c r="L142" i="17" s="1"/>
  <c r="L143" i="17" s="1"/>
  <c r="L144" i="17" s="1"/>
  <c r="L145" i="17" s="1"/>
  <c r="K186" i="17"/>
  <c r="K187" i="17" s="1"/>
  <c r="K188" i="17" s="1"/>
  <c r="K189" i="17" s="1"/>
  <c r="K190" i="17" s="1"/>
  <c r="K191" i="17" s="1"/>
  <c r="K192" i="17" s="1"/>
  <c r="K193" i="17" s="1"/>
  <c r="L246" i="17"/>
  <c r="L247" i="17" s="1"/>
  <c r="L248" i="17" s="1"/>
  <c r="L249" i="17" s="1"/>
  <c r="L250" i="17" s="1"/>
  <c r="L251" i="17" s="1"/>
  <c r="L252" i="17" s="1"/>
  <c r="L253" i="17" s="1"/>
  <c r="M69" i="17"/>
  <c r="M70" i="17" s="1"/>
  <c r="M71" i="17" s="1"/>
  <c r="M72" i="17" s="1"/>
  <c r="M73" i="17" s="1"/>
  <c r="K246" i="17"/>
  <c r="K247" i="17" s="1"/>
  <c r="K248" i="17" s="1"/>
  <c r="K249" i="17" s="1"/>
  <c r="K250" i="17" s="1"/>
  <c r="K251" i="17" s="1"/>
  <c r="K252" i="17" s="1"/>
  <c r="K253" i="17" s="1"/>
  <c r="L126" i="17"/>
  <c r="L127" i="17" s="1"/>
  <c r="L128" i="17" s="1"/>
  <c r="L129" i="17" s="1"/>
  <c r="L130" i="17" s="1"/>
  <c r="L131" i="17" s="1"/>
  <c r="L132" i="17" s="1"/>
  <c r="L133" i="17" s="1"/>
  <c r="M198" i="17"/>
  <c r="M199" i="17" s="1"/>
  <c r="M200" i="17" s="1"/>
  <c r="M201" i="17" s="1"/>
  <c r="M202" i="17" s="1"/>
  <c r="M203" i="17" s="1"/>
  <c r="M204" i="17" s="1"/>
  <c r="M205" i="17" s="1"/>
  <c r="M281" i="17"/>
  <c r="M283" i="17" s="1"/>
  <c r="M284" i="17" s="1"/>
  <c r="M285" i="17" s="1"/>
  <c r="M286" i="17" s="1"/>
  <c r="M287" i="17" s="1"/>
  <c r="M288" i="17" s="1"/>
  <c r="M289" i="17" s="1"/>
  <c r="M282" i="17"/>
  <c r="K93" i="17"/>
  <c r="K94" i="17" s="1"/>
  <c r="K95" i="17" s="1"/>
  <c r="K96" i="17" s="1"/>
  <c r="K97" i="17" s="1"/>
  <c r="M138" i="17"/>
  <c r="M139" i="17" s="1"/>
  <c r="M140" i="17" s="1"/>
  <c r="M141" i="17" s="1"/>
  <c r="M142" i="17" s="1"/>
  <c r="M143" i="17" s="1"/>
  <c r="M144" i="17" s="1"/>
  <c r="M145" i="17" s="1"/>
  <c r="M222" i="17"/>
  <c r="M223" i="17" s="1"/>
  <c r="M224" i="17" s="1"/>
  <c r="M225" i="17" s="1"/>
  <c r="M226" i="17" s="1"/>
  <c r="M227" i="17" s="1"/>
  <c r="M228" i="17" s="1"/>
  <c r="M229" i="17" s="1"/>
  <c r="K270" i="17"/>
  <c r="L93" i="17"/>
  <c r="L94" i="17" s="1"/>
  <c r="L95" i="17" s="1"/>
  <c r="L96" i="17" s="1"/>
  <c r="L97" i="17" s="1"/>
  <c r="K162" i="17"/>
  <c r="K163" i="17" s="1"/>
  <c r="K164" i="17" s="1"/>
  <c r="K165" i="17" s="1"/>
  <c r="K166" i="17" s="1"/>
  <c r="K167" i="17" s="1"/>
  <c r="K168" i="17" s="1"/>
  <c r="K169" i="17" s="1"/>
  <c r="M186" i="17"/>
  <c r="M187" i="17" s="1"/>
  <c r="M188" i="17" s="1"/>
  <c r="M189" i="17" s="1"/>
  <c r="M190" i="17" s="1"/>
  <c r="M191" i="17" s="1"/>
  <c r="M192" i="17" s="1"/>
  <c r="M193" i="17" s="1"/>
  <c r="L222" i="17"/>
  <c r="L223" i="17" s="1"/>
  <c r="L224" i="17" s="1"/>
  <c r="L225" i="17" s="1"/>
  <c r="L226" i="17" s="1"/>
  <c r="L227" i="17" s="1"/>
  <c r="L228" i="17" s="1"/>
  <c r="L229" i="17" s="1"/>
  <c r="L270" i="17"/>
  <c r="L271" i="17" s="1"/>
  <c r="L272" i="17" s="1"/>
  <c r="L273" i="17" s="1"/>
  <c r="L274" i="17" s="1"/>
  <c r="L275" i="17" s="1"/>
  <c r="L276" i="17" s="1"/>
  <c r="L277" i="17" s="1"/>
  <c r="L162" i="17"/>
  <c r="L163" i="17" s="1"/>
  <c r="L164" i="17" s="1"/>
  <c r="L165" i="17" s="1"/>
  <c r="L166" i="17" s="1"/>
  <c r="L167" i="17" s="1"/>
  <c r="L168" i="17" s="1"/>
  <c r="L169" i="17" s="1"/>
  <c r="E101" i="17"/>
  <c r="E102" i="17"/>
  <c r="M93" i="17"/>
  <c r="M94" i="17" s="1"/>
  <c r="M95" i="17" s="1"/>
  <c r="M96" i="17" s="1"/>
  <c r="M97" i="17" s="1"/>
  <c r="K198" i="17"/>
  <c r="K199" i="17" s="1"/>
  <c r="K200" i="17" s="1"/>
  <c r="K201" i="17" s="1"/>
  <c r="K202" i="17" s="1"/>
  <c r="K203" i="17" s="1"/>
  <c r="K204" i="17" s="1"/>
  <c r="K205" i="17" s="1"/>
  <c r="K222" i="17"/>
  <c r="K223" i="17" s="1"/>
  <c r="K224" i="17" s="1"/>
  <c r="K225" i="17" s="1"/>
  <c r="K226" i="17" s="1"/>
  <c r="K227" i="17" s="1"/>
  <c r="K228" i="17" s="1"/>
  <c r="K229" i="17" s="1"/>
  <c r="M270" i="17"/>
  <c r="M271" i="17" s="1"/>
  <c r="M272" i="17" s="1"/>
  <c r="M273" i="17" s="1"/>
  <c r="M274" i="17" s="1"/>
  <c r="M275" i="17" s="1"/>
  <c r="M276" i="17" s="1"/>
  <c r="M277" i="17" s="1"/>
  <c r="L69" i="17"/>
  <c r="L70" i="17" s="1"/>
  <c r="L71" i="17" s="1"/>
  <c r="L72" i="17" s="1"/>
  <c r="L73" i="17" s="1"/>
  <c r="M126" i="17"/>
  <c r="M127" i="17" s="1"/>
  <c r="M128" i="17" s="1"/>
  <c r="M129" i="17" s="1"/>
  <c r="M130" i="17" s="1"/>
  <c r="M131" i="17" s="1"/>
  <c r="M132" i="17" s="1"/>
  <c r="M133" i="17" s="1"/>
  <c r="M162" i="17"/>
  <c r="M163" i="17" s="1"/>
  <c r="M164" i="17" s="1"/>
  <c r="M165" i="17" s="1"/>
  <c r="M166" i="17" s="1"/>
  <c r="M167" i="17" s="1"/>
  <c r="M168" i="17" s="1"/>
  <c r="M169" i="17" s="1"/>
  <c r="L198" i="17"/>
  <c r="L199" i="17" s="1"/>
  <c r="L200" i="17" s="1"/>
  <c r="L201" i="17" s="1"/>
  <c r="L202" i="17" s="1"/>
  <c r="L203" i="17" s="1"/>
  <c r="L204" i="17" s="1"/>
  <c r="L205" i="17" s="1"/>
  <c r="K234" i="17"/>
  <c r="K235" i="17" s="1"/>
  <c r="K236" i="17" s="1"/>
  <c r="K237" i="17" s="1"/>
  <c r="K238" i="17" s="1"/>
  <c r="K239" i="17" s="1"/>
  <c r="K240" i="17" s="1"/>
  <c r="K241" i="17" s="1"/>
  <c r="L234" i="17"/>
  <c r="L235" i="17" s="1"/>
  <c r="L236" i="17" s="1"/>
  <c r="L237" i="17" s="1"/>
  <c r="L238" i="17" s="1"/>
  <c r="L239" i="17" s="1"/>
  <c r="L240" i="17" s="1"/>
  <c r="L241" i="17" s="1"/>
  <c r="K69" i="17"/>
  <c r="K70" i="17" s="1"/>
  <c r="K71" i="17" s="1"/>
  <c r="K72" i="17" s="1"/>
  <c r="K73" i="17" s="1"/>
  <c r="K174" i="17"/>
  <c r="K175" i="17" s="1"/>
  <c r="K176" i="17" s="1"/>
  <c r="K177" i="17" s="1"/>
  <c r="K178" i="17" s="1"/>
  <c r="K179" i="17" s="1"/>
  <c r="K180" i="17" s="1"/>
  <c r="K181" i="17" s="1"/>
  <c r="M81" i="17"/>
  <c r="M82" i="17" s="1"/>
  <c r="M83" i="17" s="1"/>
  <c r="M84" i="17" s="1"/>
  <c r="M85" i="17" s="1"/>
  <c r="K210" i="17"/>
  <c r="K211" i="17" s="1"/>
  <c r="K212" i="17" s="1"/>
  <c r="K213" i="17" s="1"/>
  <c r="K214" i="17" s="1"/>
  <c r="K215" i="17" s="1"/>
  <c r="K216" i="17" s="1"/>
  <c r="K217" i="17" s="1"/>
  <c r="K138" i="17"/>
  <c r="K139" i="17" s="1"/>
  <c r="K140" i="17" s="1"/>
  <c r="K141" i="17" s="1"/>
  <c r="K142" i="17" s="1"/>
  <c r="K143" i="17" s="1"/>
  <c r="K144" i="17" s="1"/>
  <c r="K145" i="17" s="1"/>
  <c r="M174" i="17"/>
  <c r="M175" i="17" s="1"/>
  <c r="M176" i="17" s="1"/>
  <c r="M177" i="17" s="1"/>
  <c r="M178" i="17" s="1"/>
  <c r="M179" i="17" s="1"/>
  <c r="M180" i="17" s="1"/>
  <c r="M181" i="17" s="1"/>
  <c r="L210" i="17"/>
  <c r="L211" i="17" s="1"/>
  <c r="L212" i="17" s="1"/>
  <c r="L213" i="17" s="1"/>
  <c r="L214" i="17" s="1"/>
  <c r="L215" i="17" s="1"/>
  <c r="L216" i="17" s="1"/>
  <c r="L217" i="17" s="1"/>
  <c r="M246" i="17"/>
  <c r="M247" i="17" s="1"/>
  <c r="M248" i="17" s="1"/>
  <c r="M249" i="17" s="1"/>
  <c r="M250" i="17" s="1"/>
  <c r="M251" i="17" s="1"/>
  <c r="M252" i="17" s="1"/>
  <c r="M253" i="17" s="1"/>
  <c r="L186" i="17"/>
  <c r="L187" i="17" s="1"/>
  <c r="L188" i="17" s="1"/>
  <c r="L189" i="17" s="1"/>
  <c r="L190" i="17" s="1"/>
  <c r="L191" i="17" s="1"/>
  <c r="L192" i="17" s="1"/>
  <c r="L193"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68" i="17"/>
  <c r="E269" i="17"/>
  <c r="E75" i="17"/>
  <c r="E77" i="17"/>
  <c r="E195" i="17"/>
  <c r="E160" i="17"/>
  <c r="E197" i="17"/>
  <c r="E184" i="17"/>
  <c r="E173" i="17"/>
  <c r="E64" i="17"/>
  <c r="F279" i="17"/>
  <c r="E207" i="17"/>
  <c r="E196" i="17"/>
  <c r="E185" i="17"/>
  <c r="E87" i="17"/>
  <c r="E76" i="17"/>
  <c r="E65" i="17"/>
  <c r="E219" i="17"/>
  <c r="E208" i="17"/>
  <c r="E123" i="17"/>
  <c r="E88" i="17"/>
  <c r="E67" i="17"/>
  <c r="E231" i="17"/>
  <c r="E220" i="17"/>
  <c r="E209" i="17"/>
  <c r="E89" i="17"/>
  <c r="E243" i="17"/>
  <c r="E232" i="17"/>
  <c r="E221" i="17"/>
  <c r="E135" i="17"/>
  <c r="F280" i="17"/>
  <c r="E244" i="17"/>
  <c r="E233" i="17"/>
  <c r="E159" i="17"/>
  <c r="E136" i="17"/>
  <c r="E245" i="17"/>
  <c r="E171" i="17"/>
  <c r="E137" i="17"/>
  <c r="E267" i="17"/>
  <c r="E183" i="17"/>
  <c r="E172" i="17"/>
  <c r="E161" i="17"/>
  <c r="E63" i="17"/>
  <c r="F63" i="17"/>
  <c r="F231" i="17"/>
  <c r="F232" i="17"/>
  <c r="F233" i="17"/>
  <c r="F221" i="17"/>
  <c r="F219" i="17"/>
  <c r="F220" i="17"/>
  <c r="F195" i="17"/>
  <c r="F196" i="17"/>
  <c r="F197" i="17"/>
  <c r="F183" i="17"/>
  <c r="F184" i="17"/>
  <c r="F185" i="17"/>
  <c r="F171" i="17"/>
  <c r="F173" i="17"/>
  <c r="F172" i="17"/>
  <c r="F160" i="17"/>
  <c r="F161" i="17"/>
  <c r="F159" i="17"/>
  <c r="F135" i="17"/>
  <c r="F136" i="17"/>
  <c r="F137" i="17"/>
  <c r="F123" i="17"/>
  <c r="F89" i="17"/>
  <c r="F87" i="17"/>
  <c r="F88" i="17"/>
  <c r="F77" i="17"/>
  <c r="F76" i="17"/>
  <c r="F75" i="17"/>
  <c r="F64" i="17"/>
  <c r="F65" i="17"/>
  <c r="F67" i="17"/>
  <c r="M28" i="17"/>
  <c r="F267" i="17"/>
  <c r="F268" i="17"/>
  <c r="G279" i="17"/>
  <c r="G280" i="17"/>
  <c r="F269" i="17"/>
  <c r="F244" i="17"/>
  <c r="F245" i="17"/>
  <c r="F243" i="17"/>
  <c r="F70" i="17" l="1"/>
  <c r="F71" i="17"/>
  <c r="E200" i="17"/>
  <c r="E72" i="17"/>
  <c r="F141" i="17"/>
  <c r="F169" i="17"/>
  <c r="F240" i="17"/>
  <c r="F165" i="17"/>
  <c r="F236" i="17"/>
  <c r="F235" i="17"/>
  <c r="F239" i="17"/>
  <c r="F241" i="17"/>
  <c r="E144" i="17"/>
  <c r="F238" i="17"/>
  <c r="G287" i="17"/>
  <c r="F237" i="17"/>
  <c r="F202" i="17"/>
  <c r="F79" i="17"/>
  <c r="F85" i="17"/>
  <c r="F81" i="17"/>
  <c r="E188" i="17"/>
  <c r="E80" i="17"/>
  <c r="E191" i="17"/>
  <c r="E83" i="17"/>
  <c r="F80" i="17"/>
  <c r="F205" i="17"/>
  <c r="F201" i="17"/>
  <c r="F92" i="17"/>
  <c r="F204" i="17"/>
  <c r="E212" i="17"/>
  <c r="F199" i="17"/>
  <c r="F229" i="17"/>
  <c r="G285" i="17"/>
  <c r="G281" i="17"/>
  <c r="F97" i="17"/>
  <c r="F166" i="17"/>
  <c r="F175" i="17"/>
  <c r="E94" i="17"/>
  <c r="E93" i="17"/>
  <c r="E142" i="17"/>
  <c r="E95" i="17"/>
  <c r="F248" i="17"/>
  <c r="F93" i="17"/>
  <c r="F223" i="17"/>
  <c r="E139" i="17"/>
  <c r="E168" i="17"/>
  <c r="E69" i="17"/>
  <c r="E252" i="17"/>
  <c r="E248" i="17"/>
  <c r="E225" i="17"/>
  <c r="G288" i="17"/>
  <c r="F226" i="17"/>
  <c r="E251" i="17"/>
  <c r="F250" i="17"/>
  <c r="F96" i="17"/>
  <c r="F72" i="17"/>
  <c r="E91" i="17"/>
  <c r="F283" i="17"/>
  <c r="F281" i="17"/>
  <c r="E253" i="17"/>
  <c r="E143" i="17"/>
  <c r="E96" i="17"/>
  <c r="F95" i="17"/>
  <c r="F228" i="17"/>
  <c r="E92" i="17"/>
  <c r="E140" i="17"/>
  <c r="E97" i="17"/>
  <c r="F69" i="17"/>
  <c r="F168" i="17"/>
  <c r="G289" i="17"/>
  <c r="G286" i="17"/>
  <c r="F94" i="17"/>
  <c r="F91" i="17"/>
  <c r="F224" i="17"/>
  <c r="F68" i="17"/>
  <c r="E71" i="17"/>
  <c r="E145" i="17"/>
  <c r="F289" i="17"/>
  <c r="E141" i="17"/>
  <c r="E236" i="17"/>
  <c r="E224" i="17"/>
  <c r="E211" i="17"/>
  <c r="E82" i="17"/>
  <c r="F251" i="17"/>
  <c r="F144" i="17"/>
  <c r="E235" i="17"/>
  <c r="E201" i="17"/>
  <c r="E166" i="17"/>
  <c r="E85" i="17"/>
  <c r="E216" i="17"/>
  <c r="E193" i="17"/>
  <c r="F139" i="17"/>
  <c r="F191" i="17"/>
  <c r="E227" i="17"/>
  <c r="F249" i="17"/>
  <c r="F142" i="17"/>
  <c r="E226" i="17"/>
  <c r="F167" i="17"/>
  <c r="E217" i="17"/>
  <c r="E169" i="17"/>
  <c r="E81" i="17"/>
  <c r="F252" i="17"/>
  <c r="F145" i="17"/>
  <c r="F163" i="17"/>
  <c r="E214" i="17"/>
  <c r="E187" i="17"/>
  <c r="E189" i="17"/>
  <c r="E79" i="17"/>
  <c r="E164" i="17"/>
  <c r="E178" i="17"/>
  <c r="F178" i="17"/>
  <c r="F187" i="17"/>
  <c r="E176" i="17"/>
  <c r="E238" i="17"/>
  <c r="E199" i="17"/>
  <c r="E186" i="17"/>
  <c r="F181" i="17"/>
  <c r="F190" i="17"/>
  <c r="E179" i="17"/>
  <c r="F177" i="17"/>
  <c r="E73" i="17"/>
  <c r="E237" i="17"/>
  <c r="F189" i="17"/>
  <c r="E181" i="17"/>
  <c r="E177" i="17"/>
  <c r="F176" i="17"/>
  <c r="F188" i="17"/>
  <c r="E203" i="17"/>
  <c r="F102" i="17"/>
  <c r="F162" i="17"/>
  <c r="E246" i="17"/>
  <c r="F247" i="17"/>
  <c r="G284" i="17"/>
  <c r="F73" i="17"/>
  <c r="F83" i="17"/>
  <c r="F143" i="17"/>
  <c r="F140" i="17"/>
  <c r="F180" i="17"/>
  <c r="F193" i="17"/>
  <c r="F203" i="17"/>
  <c r="F200" i="17"/>
  <c r="F227" i="17"/>
  <c r="E247" i="17"/>
  <c r="E180" i="17"/>
  <c r="E70" i="17"/>
  <c r="E190" i="17"/>
  <c r="E68" i="17"/>
  <c r="E229" i="17"/>
  <c r="E250" i="17"/>
  <c r="E175" i="17"/>
  <c r="E249" i="17"/>
  <c r="E163" i="17"/>
  <c r="E202" i="17"/>
  <c r="E222" i="17"/>
  <c r="F222" i="17"/>
  <c r="E162" i="17"/>
  <c r="F186" i="17"/>
  <c r="E210" i="17"/>
  <c r="F286" i="17"/>
  <c r="F288" i="17"/>
  <c r="E240" i="17"/>
  <c r="E205" i="17"/>
  <c r="E198" i="17"/>
  <c r="F198" i="17"/>
  <c r="F90" i="17"/>
  <c r="E90" i="17"/>
  <c r="G282" i="17"/>
  <c r="F282" i="17"/>
  <c r="E228" i="17"/>
  <c r="E241" i="17"/>
  <c r="F246" i="17"/>
  <c r="F253" i="17"/>
  <c r="G283" i="17"/>
  <c r="F84" i="17"/>
  <c r="F82" i="17"/>
  <c r="F164" i="17"/>
  <c r="F179" i="17"/>
  <c r="F192" i="17"/>
  <c r="F225" i="17"/>
  <c r="E192" i="17"/>
  <c r="E213" i="17"/>
  <c r="E223" i="17"/>
  <c r="E239" i="17"/>
  <c r="E167" i="17"/>
  <c r="E215" i="17"/>
  <c r="E84" i="17"/>
  <c r="E204" i="17"/>
  <c r="E165" i="17"/>
  <c r="E234" i="17"/>
  <c r="F234" i="17"/>
  <c r="F270" i="17"/>
  <c r="K271" i="17"/>
  <c r="E270" i="17"/>
  <c r="F78" i="17"/>
  <c r="E78" i="17"/>
  <c r="F174" i="17"/>
  <c r="E174" i="17"/>
  <c r="F285" i="17"/>
  <c r="F284" i="17"/>
  <c r="F287"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72" i="17"/>
  <c r="E271" i="17"/>
  <c r="F271" i="17"/>
  <c r="F103" i="17"/>
  <c r="K106" i="17"/>
  <c r="E105" i="17"/>
  <c r="F125" i="17"/>
  <c r="E125" i="17"/>
  <c r="J278" i="17"/>
  <c r="I278" i="17"/>
  <c r="J266" i="17"/>
  <c r="I266" i="17"/>
  <c r="J242" i="17"/>
  <c r="I242" i="17"/>
  <c r="J230" i="17"/>
  <c r="I230" i="17"/>
  <c r="J218" i="17"/>
  <c r="I218" i="17"/>
  <c r="F14" i="22"/>
  <c r="E14" i="22"/>
  <c r="A1" i="23"/>
  <c r="K273" i="17" l="1"/>
  <c r="E272" i="17"/>
  <c r="F272" i="17"/>
  <c r="M105" i="17"/>
  <c r="F104" i="17"/>
  <c r="K107" i="17"/>
  <c r="E106" i="17"/>
  <c r="K128" i="17"/>
  <c r="F127" i="17"/>
  <c r="E127" i="17"/>
  <c r="K28" i="17"/>
  <c r="E39" i="17"/>
  <c r="M32" i="17"/>
  <c r="F98" i="18"/>
  <c r="G38" i="18"/>
  <c r="F38" i="18"/>
  <c r="G26" i="18"/>
  <c r="F26" i="18"/>
  <c r="J206" i="17"/>
  <c r="J194" i="17"/>
  <c r="J182" i="17"/>
  <c r="J170" i="17"/>
  <c r="J158" i="17"/>
  <c r="J134" i="17"/>
  <c r="J122" i="17"/>
  <c r="J86" i="17"/>
  <c r="J74" i="17"/>
  <c r="J62" i="17"/>
  <c r="J38" i="17"/>
  <c r="J26" i="17"/>
  <c r="I206" i="17"/>
  <c r="I194" i="17"/>
  <c r="I182" i="17"/>
  <c r="I170" i="17"/>
  <c r="I158" i="17"/>
  <c r="I134" i="17"/>
  <c r="I122" i="17"/>
  <c r="I86" i="17"/>
  <c r="I74" i="17"/>
  <c r="I62" i="17"/>
  <c r="I38" i="17"/>
  <c r="I26" i="17"/>
  <c r="K274" i="17" l="1"/>
  <c r="E273" i="17"/>
  <c r="F273" i="17"/>
  <c r="M106" i="17"/>
  <c r="F105" i="17"/>
  <c r="E107" i="17"/>
  <c r="K108" i="17"/>
  <c r="K129" i="17"/>
  <c r="E128" i="17"/>
  <c r="F128" i="17"/>
  <c r="F28" i="17"/>
  <c r="E28" i="17"/>
  <c r="K29" i="17"/>
  <c r="K30" i="17" s="1"/>
  <c r="K40" i="17"/>
  <c r="E40" i="17" s="1"/>
  <c r="F39" i="17"/>
  <c r="M33" i="17"/>
  <c r="K275" i="17" l="1"/>
  <c r="E274" i="17"/>
  <c r="F274" i="17"/>
  <c r="F30" i="17"/>
  <c r="K31" i="17"/>
  <c r="E30" i="17"/>
  <c r="M107" i="17"/>
  <c r="F106" i="17"/>
  <c r="K109" i="17"/>
  <c r="E108" i="17"/>
  <c r="K130" i="17"/>
  <c r="E129" i="17"/>
  <c r="F129" i="17"/>
  <c r="F29" i="17"/>
  <c r="E29" i="17"/>
  <c r="F40" i="17"/>
  <c r="K41" i="17"/>
  <c r="M34" i="17"/>
  <c r="A74" i="17"/>
  <c r="A86" i="17" s="1"/>
  <c r="A1" i="9"/>
  <c r="A1" i="10"/>
  <c r="A1" i="15"/>
  <c r="A1" i="11"/>
  <c r="A1" i="8"/>
  <c r="A1" i="14"/>
  <c r="K276" i="17" l="1"/>
  <c r="E275" i="17"/>
  <c r="F275" i="17"/>
  <c r="E41" i="17"/>
  <c r="K42" i="17"/>
  <c r="K43" i="17" s="1"/>
  <c r="K44" i="17" s="1"/>
  <c r="K45" i="17" s="1"/>
  <c r="A122" i="17"/>
  <c r="A98" i="17"/>
  <c r="A110" i="17" s="1"/>
  <c r="M108" i="17"/>
  <c r="F107" i="17"/>
  <c r="E109" i="17"/>
  <c r="K131" i="17"/>
  <c r="F130" i="17"/>
  <c r="E130" i="17"/>
  <c r="E31" i="17"/>
  <c r="F31" i="17"/>
  <c r="K32" i="17"/>
  <c r="F41" i="17"/>
  <c r="M35" i="17"/>
  <c r="A134" i="17" l="1"/>
  <c r="A158" i="17" s="1"/>
  <c r="A170" i="17" s="1"/>
  <c r="A182" i="17" s="1"/>
  <c r="A194" i="17" s="1"/>
  <c r="A206" i="17" s="1"/>
  <c r="A218" i="17" s="1"/>
  <c r="A230" i="17" s="1"/>
  <c r="A242" i="17" s="1"/>
  <c r="A146" i="17"/>
  <c r="E43" i="17"/>
  <c r="K277" i="17"/>
  <c r="F276" i="17"/>
  <c r="E276" i="17"/>
  <c r="F42" i="17"/>
  <c r="E42" i="17"/>
  <c r="M109" i="17"/>
  <c r="F108" i="17"/>
  <c r="K132" i="17"/>
  <c r="E131" i="17"/>
  <c r="F131" i="17"/>
  <c r="F32" i="17"/>
  <c r="E32" i="17"/>
  <c r="K33" i="17"/>
  <c r="F43" i="17"/>
  <c r="E44" i="17"/>
  <c r="M36" i="17"/>
  <c r="A266" i="17" l="1"/>
  <c r="A278" i="17" s="1"/>
  <c r="A290" i="17" s="1"/>
  <c r="A149" i="18" s="1"/>
  <c r="A254" i="17"/>
  <c r="F277" i="17"/>
  <c r="E277" i="17"/>
  <c r="F109" i="17"/>
  <c r="K133" i="17"/>
  <c r="F132" i="17"/>
  <c r="E132" i="17"/>
  <c r="F33" i="17"/>
  <c r="E33" i="17"/>
  <c r="K34" i="17"/>
  <c r="F44" i="17"/>
  <c r="E45" i="17"/>
  <c r="M37" i="17"/>
  <c r="A295" i="17" l="1"/>
  <c r="E133" i="17"/>
  <c r="F133" i="17"/>
  <c r="F34" i="17"/>
  <c r="E34" i="17"/>
  <c r="K35" i="17"/>
  <c r="F45" i="17"/>
  <c r="K46" i="17"/>
  <c r="E46" i="17" s="1"/>
  <c r="A300" i="17" l="1"/>
  <c r="A154" i="18"/>
  <c r="E35" i="17"/>
  <c r="F35" i="17"/>
  <c r="K36" i="17"/>
  <c r="F46" i="17"/>
  <c r="K47" i="17"/>
  <c r="E47" i="17" s="1"/>
  <c r="F36" i="17" l="1"/>
  <c r="E36" i="17"/>
  <c r="K37" i="17"/>
  <c r="F47" i="17"/>
  <c r="K48" i="17"/>
  <c r="E48" i="17" s="1"/>
  <c r="F37" i="17" l="1"/>
  <c r="E37" i="17"/>
  <c r="F48" i="17"/>
  <c r="K49" i="17"/>
  <c r="E49" i="17" s="1"/>
  <c r="F49" i="17" l="1"/>
  <c r="M208" i="17" l="1"/>
  <c r="F208" i="17" s="1"/>
  <c r="F207" i="17"/>
  <c r="M209" i="17" l="1"/>
  <c r="M210" i="17" s="1"/>
  <c r="F210" i="17" l="1"/>
  <c r="M211" i="17"/>
  <c r="F209" i="17"/>
  <c r="F211" i="17" l="1"/>
  <c r="M212" i="17"/>
  <c r="M213" i="17" l="1"/>
  <c r="F212" i="17"/>
  <c r="M214" i="17" l="1"/>
  <c r="F213" i="17"/>
  <c r="F214" i="17" l="1"/>
  <c r="M215" i="17"/>
  <c r="M216" i="17" l="1"/>
  <c r="F215" i="17"/>
  <c r="M217" i="17" l="1"/>
  <c r="F216" i="17"/>
  <c r="F217" i="17" l="1"/>
</calcChain>
</file>

<file path=xl/sharedStrings.xml><?xml version="1.0" encoding="utf-8"?>
<sst xmlns="http://schemas.openxmlformats.org/spreadsheetml/2006/main" count="979" uniqueCount="120">
  <si>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</si>
  <si>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</si>
  <si>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</si>
  <si>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</si>
  <si>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</si>
  <si>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</si>
  <si>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</si>
  <si>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</si>
  <si>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</si>
  <si>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</si>
  <si>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</si>
  <si>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</si>
  <si>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</si>
  <si>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</si>
  <si>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</si>
  <si>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</si>
  <si>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</si>
  <si>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</si>
  <si>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</si>
  <si>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</si>
  <si>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</si>
  <si>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</si>
  <si>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</si>
  <si>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</si>
  <si>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</si>
  <si>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</si>
  <si>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</si>
  <si>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</si>
  <si>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</si>
  <si>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</si>
  <si>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</si>
  <si>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</si>
  <si>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</si>
  <si>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</si>
  <si>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</si>
  <si>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</si>
  <si>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</si>
  <si>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</si>
  <si>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</si>
  <si>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</si>
  <si>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</si>
  <si>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</si>
  <si>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</si>
  <si>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</si>
  <si>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</si>
  <si>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</si>
  <si>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</si>
  <si>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</si>
  <si>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</si>
  <si>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</si>
  <si>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</si>
  <si>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</si>
  <si>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</si>
  <si>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</si>
  <si>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</si>
  <si>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</si>
  <si>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</si>
  <si>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</si>
  <si>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</si>
  <si>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</si>
  <si>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</si>
  <si>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</si>
  <si>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</si>
  <si>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</si>
  <si>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</si>
  <si>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</si>
  <si>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</si>
  <si>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</si>
  <si>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</si>
  <si>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</si>
  <si>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</si>
  <si>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</si>
  <si>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</si>
  <si>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</si>
  <si>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</si>
  <si>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</si>
  <si>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</si>
  <si>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</si>
  <si>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</si>
  <si>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</si>
  <si>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</si>
  <si>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</si>
  <si>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</si>
  <si>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</si>
  <si>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Atom x6425E</t>
  </si>
  <si>
    <t xml:space="preserve">Intel® Arc™ </t>
  </si>
  <si>
    <t>Intel® Celeron®  6305E</t>
  </si>
  <si>
    <t>Intel® Core™ i7-11700K</t>
  </si>
  <si>
    <t>NOTE:</t>
  </si>
  <si>
    <t>Results obtained on OV-2023.3 LTS</t>
  </si>
  <si>
    <t>mask_rcnn_resnet50_atrous_coco</t>
  </si>
  <si>
    <t>ssd_mobilenet_v1_coco</t>
  </si>
  <si>
    <t>Intel® Core™ i7-1360P</t>
  </si>
  <si>
    <t>Intel® Flex-140</t>
  </si>
  <si>
    <t>BF16</t>
  </si>
  <si>
    <t>Mistral-7b</t>
  </si>
  <si>
    <t>Intel® Core™  i7-1360P iGPU</t>
  </si>
  <si>
    <t>Intel® Core™ i7-12700H iGPU</t>
  </si>
  <si>
    <t>Intel® Core™ i7-1360P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</si>
  <si>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</si>
  <si>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</si>
  <si>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</si>
  <si>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</si>
  <si>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</si>
  <si>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</si>
  <si>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</si>
  <si>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</si>
  <si>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</si>
  <si>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</si>
  <si>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Test date: January 26, 2024</t>
  </si>
  <si>
    <t>Intel® Core™Ultra7-165H NPU</t>
  </si>
  <si>
    <t>Intel® Atom x7425E</t>
  </si>
  <si>
    <t>Test Date: February 26, 2024</t>
  </si>
  <si>
    <t>Intel® Core™ i5-8500</t>
  </si>
  <si>
    <t>Intel® Xeon® Gold 6548N</t>
  </si>
  <si>
    <t>Results obtained on OV-2024.0</t>
  </si>
  <si>
    <t xml:space="preserve"> </t>
  </si>
  <si>
    <t>-</t>
  </si>
  <si>
    <t>Intel® Core™ i7-1185G7 iGPU</t>
  </si>
  <si>
    <t>Intel® Core™ i7-1185G7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</si>
</sst>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0" fillId="0" borderId="1" xfId="0" applyBorder="1" applyAlignment="1">
      <alignment horizontal="righ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Atom x7425E INT8</c:v>
                </c:pt>
              </c:strCache>
              <c:extLst xmlns:c15="http://schemas.microsoft.com/office/drawing/2012/chart"/>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CPU'!$B$3:$B$13</c15:sqref>
                  </c15:fullRef>
                </c:ext>
              </c:extLst>
              <c:f>('Performance Tables  CPU'!$B$7:$B$10,'Performance Tables  CPU'!$B$12:$B$13)</c:f>
              <c:numCache>
                <c:formatCode>0.00</c:formatCode>
                <c:ptCount val="6"/>
                <c:pt idx="0">
                  <c:v>274.12799999999999</c:v>
                </c:pt>
                <c:pt idx="1">
                  <c:v>45.506999999999998</c:v>
                </c:pt>
                <c:pt idx="2">
                  <c:v>0.76200000000000001</c:v>
                </c:pt>
                <c:pt idx="3">
                  <c:v>97.302999999999997</c:v>
                </c:pt>
                <c:pt idx="4">
                  <c:v>52.619</c:v>
                </c:pt>
                <c:pt idx="5">
                  <c:v>21.478000000000002</c:v>
                </c:pt>
              </c:numCache>
            </c:numRef>
          </c:val>
          <c:extLst xmlns:c15="http://schemas.microsoft.com/office/drawing/2012/char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CPU'!$B$15:$B$25</c15:sqref>
                  </c15:fullRef>
                </c:ext>
              </c:extLst>
              <c:f>('Performance Tables  CPU'!$B$19:$B$22,'Performance Tables  CPU'!$B$24:$B$25)</c:f>
              <c:numCache>
                <c:formatCode>0.00</c:formatCode>
                <c:ptCount val="6"/>
                <c:pt idx="0">
                  <c:v>135.071</c:v>
                </c:pt>
                <c:pt idx="1">
                  <c:v>19.859000000000002</c:v>
                </c:pt>
                <c:pt idx="3">
                  <c:v>45.567</c:v>
                </c:pt>
                <c:pt idx="4">
                  <c:v>22.824999999999999</c:v>
                </c:pt>
                <c:pt idx="5">
                  <c:v>10.276999999999999</c:v>
                </c:pt>
              </c:numCache>
            </c:numRef>
          </c:val>
          <c:extLst xmlns:c15="http://schemas.microsoft.com/office/drawing/2012/char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CPU'!$B$27:$B$37</c15:sqref>
                  </c15:fullRef>
                </c:ext>
              </c:extLst>
              <c:f>('Performance Tables  CPU'!$B$31:$B$34,'Performance Tables  CPU'!$B$36:$B$37)</c:f>
              <c:numCache>
                <c:formatCode>0.00</c:formatCode>
                <c:ptCount val="6"/>
                <c:pt idx="0">
                  <c:v>267.81299999999999</c:v>
                </c:pt>
                <c:pt idx="1">
                  <c:v>49.453000000000003</c:v>
                </c:pt>
                <c:pt idx="2">
                  <c:v>0.88900000000000001</c:v>
                </c:pt>
                <c:pt idx="3">
                  <c:v>107.322</c:v>
                </c:pt>
                <c:pt idx="4">
                  <c:v>53.027999999999999</c:v>
                </c:pt>
                <c:pt idx="5">
                  <c:v>24.062000000000001</c:v>
                </c:pt>
              </c:numCache>
            </c:numRef>
          </c:val>
          <c:extLst xmlns:c15="http://schemas.microsoft.com/office/drawing/2012/char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CPU'!$B$39:$B$49</c15:sqref>
                  </c15:fullRef>
                </c:ext>
              </c:extLst>
              <c:f>('Performance Tables  CPU'!$B$43:$B$46,'Performance Tables  CPU'!$B$48:$B$49)</c:f>
              <c:numCache>
                <c:formatCode>0.00</c:formatCode>
                <c:ptCount val="6"/>
                <c:pt idx="0">
                  <c:v>536.05799999999999</c:v>
                </c:pt>
                <c:pt idx="1">
                  <c:v>97.093999999999994</c:v>
                </c:pt>
                <c:pt idx="2">
                  <c:v>1.6739999999999999</c:v>
                </c:pt>
                <c:pt idx="3">
                  <c:v>211.66800000000001</c:v>
                </c:pt>
                <c:pt idx="4">
                  <c:v>111.33</c:v>
                </c:pt>
                <c:pt idx="5">
                  <c:v>53.441000000000003</c:v>
                </c:pt>
              </c:numCache>
            </c:numRef>
          </c:val>
          <c:extLst xmlns:c15="http://schemas.microsoft.com/office/drawing/2012/chart">
            <c:ext xmlns:c16="http://schemas.microsoft.com/office/drawing/2014/chart" uri="{C3380CC4-5D6E-409C-BE32-E72D297353CC}">
              <c16:uniqueId val="{00000001-9C47-4862-826E-318C83948B76}"/>
            </c:ext>
          </c:extLst>
        </c:ser>
        <c:ser>
          <c:idx val="4"/>
          <c:order val="4"/>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CPU'!$B$63:$B$73</c15:sqref>
                  </c15:fullRef>
                </c:ext>
              </c:extLst>
              <c:f>('Performance Tables  CPU'!$B$67:$B$70,'Performance Tables  CPU'!$B$72:$B$73)</c:f>
              <c:numCache>
                <c:formatCode>0.00</c:formatCode>
                <c:ptCount val="6"/>
                <c:pt idx="0">
                  <c:v>735.91</c:v>
                </c:pt>
                <c:pt idx="1">
                  <c:v>122.35599999999999</c:v>
                </c:pt>
                <c:pt idx="2">
                  <c:v>2.0099999999999998</c:v>
                </c:pt>
                <c:pt idx="3">
                  <c:v>274.875</c:v>
                </c:pt>
                <c:pt idx="4">
                  <c:v>136.80000000000001</c:v>
                </c:pt>
                <c:pt idx="5">
                  <c:v>71.152000000000001</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CPU'!$B$75:$B$85</c15:sqref>
                  </c15:fullRef>
                </c:ext>
              </c:extLst>
              <c:f>('Performance Tables  CPU'!$B$79:$B$82,'Performance Tables  CPU'!$B$84:$B$85)</c:f>
              <c:numCache>
                <c:formatCode>0.00</c:formatCode>
                <c:ptCount val="6"/>
                <c:pt idx="0">
                  <c:v>897.495</c:v>
                </c:pt>
                <c:pt idx="1">
                  <c:v>144.94999999999999</c:v>
                </c:pt>
                <c:pt idx="2">
                  <c:v>2.423</c:v>
                </c:pt>
                <c:pt idx="3">
                  <c:v>327.82299999999998</c:v>
                </c:pt>
                <c:pt idx="4">
                  <c:v>167.226</c:v>
                </c:pt>
                <c:pt idx="5">
                  <c:v>80.513000000000005</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CPU'!$B$87:$B$97</c15:sqref>
                  </c15:fullRef>
                </c:ext>
              </c:extLst>
              <c:f>('Performance Tables  CPU'!$B$91:$B$94,'Performance Tables  CPU'!$B$96:$B$97)</c:f>
              <c:numCache>
                <c:formatCode>0.00</c:formatCode>
                <c:ptCount val="6"/>
                <c:pt idx="0">
                  <c:v>918.44799999999998</c:v>
                </c:pt>
                <c:pt idx="1">
                  <c:v>152.56700000000001</c:v>
                </c:pt>
                <c:pt idx="2">
                  <c:v>2.5910000000000002</c:v>
                </c:pt>
                <c:pt idx="3">
                  <c:v>354.87599999999998</c:v>
                </c:pt>
                <c:pt idx="4">
                  <c:v>179.541</c:v>
                </c:pt>
                <c:pt idx="5">
                  <c:v>90.869</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CPU'!$I$98</c:f>
              <c:strCache>
                <c:ptCount val="1"/>
                <c:pt idx="0">
                  <c:v>Intel® Core™ i7-1360P INT8</c:v>
                </c:pt>
              </c:strCache>
              <c:extLst xmlns:c15="http://schemas.microsoft.com/office/drawing/2012/chart"/>
            </c:strRef>
          </c:tx>
          <c:spPr>
            <a:solidFill>
              <a:schemeClr val="accent1"/>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CPU'!$B$99:$B$109</c15:sqref>
                  </c15:fullRef>
                </c:ext>
              </c:extLst>
              <c:f>('Performance Tables  CPU'!$B$103:$B$106,'Performance Tables  CPU'!$B$108:$B$109)</c:f>
              <c:numCache>
                <c:formatCode>0.00</c:formatCode>
                <c:ptCount val="6"/>
                <c:pt idx="0">
                  <c:v>1404.106</c:v>
                </c:pt>
                <c:pt idx="1">
                  <c:v>295.91300000000001</c:v>
                </c:pt>
                <c:pt idx="2">
                  <c:v>4.9169999999999998</c:v>
                </c:pt>
                <c:pt idx="3">
                  <c:v>591.07600000000002</c:v>
                </c:pt>
                <c:pt idx="4">
                  <c:v>329.44600000000003</c:v>
                </c:pt>
                <c:pt idx="5">
                  <c:v>138.35599999999999</c:v>
                </c:pt>
              </c:numCache>
            </c:numRef>
          </c:val>
          <c:extLst xmlns:c15="http://schemas.microsoft.com/office/drawing/2012/chart">
            <c:ext xmlns:c16="http://schemas.microsoft.com/office/drawing/2014/chart" uri="{C3380CC4-5D6E-409C-BE32-E72D297353CC}">
              <c16:uniqueId val="{00000000-FB1B-4FCA-A0E1-3304474EB03F}"/>
            </c:ext>
          </c:extLst>
        </c:ser>
        <c:ser>
          <c:idx val="26"/>
          <c:order val="8"/>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CPU'!$B$111:$B$121</c15:sqref>
                  </c15:fullRef>
                </c:ext>
              </c:extLst>
              <c:f>('Performance Tables  CPU'!$B$115:$B$118,'Performance Tables  CPU'!$B$120:$B$121)</c:f>
              <c:numCache>
                <c:formatCode>0.00</c:formatCode>
                <c:ptCount val="6"/>
                <c:pt idx="0">
                  <c:v>1265.9000000000001</c:v>
                </c:pt>
                <c:pt idx="1">
                  <c:v>260.29000000000002</c:v>
                </c:pt>
                <c:pt idx="2">
                  <c:v>4.07</c:v>
                </c:pt>
                <c:pt idx="3">
                  <c:v>498.41</c:v>
                </c:pt>
                <c:pt idx="4">
                  <c:v>276.05</c:v>
                </c:pt>
                <c:pt idx="5">
                  <c:v>115.88</c:v>
                </c:pt>
              </c:numCache>
            </c:numRef>
          </c:val>
          <c:extLst xmlns:c15="http://schemas.microsoft.com/office/drawing/2012/chart">
            <c:ext xmlns:c16="http://schemas.microsoft.com/office/drawing/2014/chart" uri="{C3380CC4-5D6E-409C-BE32-E72D297353CC}">
              <c16:uniqueId val="{00000000-1BC6-4AD8-A669-0FD3B63C2BEA}"/>
            </c:ext>
          </c:extLst>
        </c:ser>
        <c:ser>
          <c:idx val="7"/>
          <c:order val="9"/>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CPU'!$B$123:$B$133</c15:sqref>
                  </c15:fullRef>
                </c:ext>
              </c:extLst>
              <c:f>('Performance Tables  CPU'!$B$127:$B$130,'Performance Tables  CPU'!$B$132:$B$133)</c:f>
              <c:numCache>
                <c:formatCode>0.00</c:formatCode>
                <c:ptCount val="6"/>
                <c:pt idx="0">
                  <c:v>1341.3910000000001</c:v>
                </c:pt>
                <c:pt idx="1">
                  <c:v>224.78489999999999</c:v>
                </c:pt>
                <c:pt idx="2">
                  <c:v>3.9590320000000001</c:v>
                </c:pt>
                <c:pt idx="3">
                  <c:v>515.76819999999998</c:v>
                </c:pt>
                <c:pt idx="4">
                  <c:v>244.39680000000001</c:v>
                </c:pt>
                <c:pt idx="5">
                  <c:v>110.21559999999999</c:v>
                </c:pt>
              </c:numCache>
            </c:numRef>
          </c:val>
          <c:extLst xmlns:c15="http://schemas.microsoft.com/office/drawing/2012/chart">
            <c:ext xmlns:c16="http://schemas.microsoft.com/office/drawing/2014/chart" uri="{C3380CC4-5D6E-409C-BE32-E72D297353CC}">
              <c16:uniqueId val="{0000000B-428C-4218-A848-26864FE3207B}"/>
            </c:ext>
          </c:extLst>
        </c:ser>
        <c:ser>
          <c:idx val="13"/>
          <c:order val="10"/>
          <c:tx>
            <c:strRef>
              <c:f>'Performance Tables  CPU'!$I$158</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CPU'!$B$159:$B$169</c15:sqref>
                  </c15:fullRef>
                </c:ext>
              </c:extLst>
              <c:f>('Performance Tables  CPU'!$B$163:$B$166,'Performance Tables  CPU'!$B$168:$B$169)</c:f>
              <c:numCache>
                <c:formatCode>0.00</c:formatCode>
                <c:ptCount val="6"/>
                <c:pt idx="0">
                  <c:v>2984.1439999999998</c:v>
                </c:pt>
                <c:pt idx="1">
                  <c:v>556.17399999999998</c:v>
                </c:pt>
                <c:pt idx="2">
                  <c:v>8.9529999999999994</c:v>
                </c:pt>
                <c:pt idx="3">
                  <c:v>1085.31</c:v>
                </c:pt>
                <c:pt idx="4">
                  <c:v>633.91899999999998</c:v>
                </c:pt>
                <c:pt idx="5">
                  <c:v>270.91000000000003</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1"/>
          <c:tx>
            <c:strRef>
              <c:f>'Performance Tables  CPU'!$I$170</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CPU'!$B$171:$B$181</c15:sqref>
                  </c15:fullRef>
                </c:ext>
              </c:extLst>
              <c:f>('Performance Tables  CPU'!$B$175:$B$178,'Performance Tables  CPU'!$B$180:$B$181)</c:f>
              <c:numCache>
                <c:formatCode>0.00</c:formatCode>
                <c:ptCount val="6"/>
                <c:pt idx="0">
                  <c:v>4340.7618769999999</c:v>
                </c:pt>
                <c:pt idx="1">
                  <c:v>797.85021099999994</c:v>
                </c:pt>
                <c:pt idx="2">
                  <c:v>12.992722000000001</c:v>
                </c:pt>
                <c:pt idx="3">
                  <c:v>1635.4979370000001</c:v>
                </c:pt>
                <c:pt idx="4">
                  <c:v>902.15222400000005</c:v>
                </c:pt>
                <c:pt idx="5">
                  <c:v>395.80831899999998</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CPU'!$I$182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CPU'!$B$183:$B$193</c15:sqref>
                  </c15:fullRef>
                </c:ext>
              </c:extLst>
              <c:f>('Performance Tables  CPU'!$B$187:$B$190,'Performance Tables  CPU'!$B$192:$B$193)</c:f>
              <c:numCache>
                <c:formatCode>0.00</c:formatCode>
                <c:ptCount val="6"/>
                <c:pt idx="0">
                  <c:v>520.572</c:v>
                </c:pt>
                <c:pt idx="1">
                  <c:v>92.632999999999996</c:v>
                </c:pt>
                <c:pt idx="2">
                  <c:v>1.5980000000000001</c:v>
                </c:pt>
                <c:pt idx="3">
                  <c:v>202.54499999999999</c:v>
                </c:pt>
                <c:pt idx="4">
                  <c:v>105.744</c:v>
                </c:pt>
                <c:pt idx="5">
                  <c:v>52.125</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CPU'!$I$194</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CPU'!$B$195:$B$205</c15:sqref>
                  </c15:fullRef>
                </c:ext>
              </c:extLst>
              <c:f>('Performance Tables  CPU'!$B$199:$B$202,'Performance Tables  CPU'!$B$204:$B$205)</c:f>
              <c:numCache>
                <c:formatCode>0.00</c:formatCode>
                <c:ptCount val="6"/>
                <c:pt idx="0">
                  <c:v>1442.1990000000001</c:v>
                </c:pt>
                <c:pt idx="1">
                  <c:v>241.17599999999999</c:v>
                </c:pt>
                <c:pt idx="2">
                  <c:v>4.3460000000000001</c:v>
                </c:pt>
                <c:pt idx="3">
                  <c:v>574.51300000000003</c:v>
                </c:pt>
                <c:pt idx="4">
                  <c:v>298.93799999999999</c:v>
                </c:pt>
                <c:pt idx="5">
                  <c:v>135.16900000000001</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CPU'!$I$206</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CPU'!$B$207:$B$217</c15:sqref>
                  </c15:fullRef>
                </c:ext>
              </c:extLst>
              <c:f>('Performance Tables  CPU'!$B$211:$B$214,'Performance Tables  CPU'!$B$216:$B$217)</c:f>
              <c:numCache>
                <c:formatCode>0.00</c:formatCode>
                <c:ptCount val="6"/>
                <c:pt idx="0">
                  <c:v>5126.0469999999996</c:v>
                </c:pt>
                <c:pt idx="1">
                  <c:v>926.75800000000004</c:v>
                </c:pt>
                <c:pt idx="2">
                  <c:v>16.696999999999999</c:v>
                </c:pt>
                <c:pt idx="3">
                  <c:v>1982.451</c:v>
                </c:pt>
                <c:pt idx="4">
                  <c:v>998.25400000000002</c:v>
                </c:pt>
                <c:pt idx="5">
                  <c:v>423.73599999999999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CPU'!$I$218</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CPU'!$B$219:$B$229</c15:sqref>
                  </c15:fullRef>
                </c:ext>
              </c:extLst>
              <c:f>('Performance Tables  CPU'!$B$223:$B$226,'Performance Tables  CPU'!$B$228:$B$229)</c:f>
              <c:numCache>
                <c:formatCode>0.00</c:formatCode>
                <c:ptCount val="6"/>
                <c:pt idx="0">
                  <c:v>5419.9040000000005</c:v>
                </c:pt>
                <c:pt idx="1">
                  <c:v>972.12300000000005</c:v>
                </c:pt>
                <c:pt idx="2">
                  <c:v>17.648</c:v>
                </c:pt>
                <c:pt idx="3">
                  <c:v>2092.4270000000001</c:v>
                </c:pt>
                <c:pt idx="4">
                  <c:v>1044.701</c:v>
                </c:pt>
                <c:pt idx="5">
                  <c:v>450.75599999999997</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CPU'!$I$254</c:f>
              <c:strCache>
                <c:ptCount val="1"/>
                <c:pt idx="0">
                  <c:v>Intel® Xeon® Gold 6548N INT8</c:v>
                </c:pt>
              </c:strCache>
            </c:strRef>
          </c:tx>
          <c:spPr>
            <a:solidFill>
              <a:schemeClr val="accent1">
                <a:lumMod val="5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CPU'!$B$255:$B$265</c15:sqref>
                  </c15:fullRef>
                </c:ext>
              </c:extLst>
              <c:f>('Performance Tables  CPU'!$B$259:$B$262,'Performance Tables  CPU'!$B$264:$B$265)</c:f>
              <c:numCache>
                <c:formatCode>0.00</c:formatCode>
                <c:ptCount val="6"/>
                <c:pt idx="0">
                  <c:v>27836.3</c:v>
                </c:pt>
                <c:pt idx="1">
                  <c:v>15064.63</c:v>
                </c:pt>
                <c:pt idx="2">
                  <c:v>366.83</c:v>
                </c:pt>
                <c:pt idx="3">
                  <c:v>18001.37</c:v>
                </c:pt>
                <c:pt idx="4">
                  <c:v>9162.59</c:v>
                </c:pt>
                <c:pt idx="5">
                  <c:v>2002.3</c:v>
                </c:pt>
              </c:numCache>
            </c:numRef>
          </c:val>
          <c:extLst>
            <c:ext xmlns:c16="http://schemas.microsoft.com/office/drawing/2014/chart" uri="{C3380CC4-5D6E-409C-BE32-E72D297353CC}">
              <c16:uniqueId val="{00000002-1BC6-4AD8-A669-0FD3B63C2BEA}"/>
            </c:ext>
          </c:extLst>
        </c:ser>
        <c:ser>
          <c:idx val="40"/>
          <c:order val="17"/>
          <c:tx>
            <c:strRef>
              <c:f>'Performance Tables  CPU'!$I$230</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CPU'!$B$231:$B$241</c15:sqref>
                  </c15:fullRef>
                </c:ext>
              </c:extLst>
              <c:f>('Performance Tables  CPU'!$B$235:$B$238,'Performance Tables  CPU'!$B$240:$B$241)</c:f>
              <c:numCache>
                <c:formatCode>0.00</c:formatCode>
                <c:ptCount val="6"/>
                <c:pt idx="0">
                  <c:v>14128.677</c:v>
                </c:pt>
                <c:pt idx="1">
                  <c:v>2851.9520000000002</c:v>
                </c:pt>
                <c:pt idx="2">
                  <c:v>57.704000000000001</c:v>
                </c:pt>
                <c:pt idx="3">
                  <c:v>5885.3770000000004</c:v>
                </c:pt>
                <c:pt idx="4">
                  <c:v>2795.4879999999998</c:v>
                </c:pt>
                <c:pt idx="5">
                  <c:v>972.93899999999996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CPU'!$I$242</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CPU'!$B$243:$B$253</c15:sqref>
                  </c15:fullRef>
                </c:ext>
              </c:extLst>
              <c:f>('Performance Tables  CPU'!$B$247:$B$250,'Performance Tables  CPU'!$B$252:$B$253)</c:f>
              <c:numCache>
                <c:formatCode>0.00</c:formatCode>
                <c:ptCount val="6"/>
                <c:pt idx="0">
                  <c:v>12313.334000000001</c:v>
                </c:pt>
                <c:pt idx="1">
                  <c:v>2271.8270000000002</c:v>
                </c:pt>
                <c:pt idx="2">
                  <c:v>42.613</c:v>
                </c:pt>
                <c:pt idx="3">
                  <c:v>4882.2719999999999</c:v>
                </c:pt>
                <c:pt idx="4">
                  <c:v>2216.6210000000001</c:v>
                </c:pt>
                <c:pt idx="5">
                  <c:v>850.44399999999996</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CPU'!$I$266</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CPU'!$B$267:$B$277</c15:sqref>
                  </c15:fullRef>
                </c:ext>
              </c:extLst>
              <c:f>('Performance Tables  CPU'!$B$271:$B$274,'Performance Tables  CPU'!$B$276:$B$277)</c:f>
              <c:numCache>
                <c:formatCode>0.00</c:formatCode>
                <c:ptCount val="6"/>
                <c:pt idx="0">
                  <c:v>22893.564999999999</c:v>
                </c:pt>
                <c:pt idx="1">
                  <c:v>4953.6549999999997</c:v>
                </c:pt>
                <c:pt idx="2">
                  <c:v>78.117999999999995</c:v>
                </c:pt>
                <c:pt idx="3">
                  <c:v>10335.352000000001</c:v>
                </c:pt>
                <c:pt idx="4">
                  <c:v>4562.1509999999998</c:v>
                </c:pt>
                <c:pt idx="5">
                  <c:v>1691.962</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CPU'!$I$278</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CPU'!$B$279:$B$289</c15:sqref>
                  </c15:fullRef>
                </c:ext>
              </c:extLst>
              <c:f>('Performance Tables  CPU'!$B$283:$B$286,'Performance Tables  CPU'!$B$288:$B$289)</c:f>
              <c:numCache>
                <c:formatCode>0.00</c:formatCode>
                <c:ptCount val="6"/>
                <c:pt idx="0">
                  <c:v>39409.648000000001</c:v>
                </c:pt>
                <c:pt idx="1">
                  <c:v>20218.901000000002</c:v>
                </c:pt>
                <c:pt idx="2">
                  <c:v>453.04</c:v>
                </c:pt>
                <c:pt idx="3">
                  <c:v>23781.352999999999</c:v>
                </c:pt>
              </c:numCache>
            </c:numRef>
          </c:val>
          <c:extLst xmlns:c15="http://schemas.microsoft.com/office/drawing/2012/chart">
            <c:ext xmlns:c16="http://schemas.microsoft.com/office/drawing/2014/chart" uri="{C3380CC4-5D6E-409C-BE32-E72D297353CC}">
              <c16:uniqueId val="{00000002-428C-4218-A848-26864FE3207B}"/>
            </c:ext>
          </c:extLst>
        </c:ser>
        <c:ser>
          <c:idx val="10"/>
          <c:order val="21"/>
          <c:tx>
            <c:strRef>
              <c:f>'Performance Tables  CPU'!$J$2</c:f>
              <c:strCache>
                <c:ptCount val="1"/>
                <c:pt idx="0">
                  <c:v>Intel® Atom x7425E FP32</c:v>
                </c:pt>
              </c:strCache>
              <c:extLst xmlns:c15="http://schemas.microsoft.com/office/drawing/2012/chart"/>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CPU'!$C$3:$C$13</c15:sqref>
                  </c15:fullRef>
                </c:ext>
              </c:extLst>
              <c:f>('Performance Tables  CPU'!$C$7:$C$10,'Performance Tables  CPU'!$C$12:$C$13)</c:f>
              <c:numCache>
                <c:formatCode>0.00</c:formatCode>
                <c:ptCount val="6"/>
                <c:pt idx="0">
                  <c:v>192.62299999999999</c:v>
                </c:pt>
                <c:pt idx="1">
                  <c:v>20.414000000000001</c:v>
                </c:pt>
                <c:pt idx="2">
                  <c:v>0.35699999999999998</c:v>
                </c:pt>
                <c:pt idx="3">
                  <c:v>50.853999999999999</c:v>
                </c:pt>
                <c:pt idx="4">
                  <c:v>25.768000000000001</c:v>
                </c:pt>
                <c:pt idx="5">
                  <c:v>12.564</c:v>
                </c:pt>
              </c:numCache>
            </c:numRef>
          </c:val>
          <c:extLst xmlns:c15="http://schemas.microsoft.com/office/drawing/2012/chart">
            <c:ext xmlns:c16="http://schemas.microsoft.com/office/drawing/2014/chart" uri="{C3380CC4-5D6E-409C-BE32-E72D297353CC}">
              <c16:uniqueId val="{00000001-4EF0-4E7A-9E40-A9BF6C217178}"/>
            </c:ext>
          </c:extLst>
        </c:ser>
        <c:ser>
          <c:idx val="18"/>
          <c:order val="22"/>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CPU'!$C$15:$C$25</c15:sqref>
                  </c15:fullRef>
                </c:ext>
              </c:extLst>
              <c:f>('Performance Tables  CPU'!$C$19:$C$22,'Performance Tables  CPU'!$C$24:$C$25)</c:f>
              <c:numCache>
                <c:formatCode>0.00</c:formatCode>
                <c:ptCount val="6"/>
                <c:pt idx="0">
                  <c:v>81.305999999999997</c:v>
                </c:pt>
                <c:pt idx="1">
                  <c:v>8.1489999999999991</c:v>
                </c:pt>
                <c:pt idx="3">
                  <c:v>21.619</c:v>
                </c:pt>
                <c:pt idx="4">
                  <c:v>10.279</c:v>
                </c:pt>
                <c:pt idx="5">
                  <c:v>5.13</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3"/>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CPU'!$C$27:$C$37</c15:sqref>
                  </c15:fullRef>
                </c:ext>
              </c:extLst>
              <c:f>('Performance Tables  CPU'!$C$31:$C$34,'Performance Tables  CPU'!$C$36:$C$37)</c:f>
              <c:numCache>
                <c:formatCode>0.00</c:formatCode>
                <c:ptCount val="6"/>
                <c:pt idx="0">
                  <c:v>133.00200000000001</c:v>
                </c:pt>
                <c:pt idx="1">
                  <c:v>14.305</c:v>
                </c:pt>
                <c:pt idx="2">
                  <c:v>0.22800000000000001</c:v>
                </c:pt>
                <c:pt idx="3">
                  <c:v>36.734000000000002</c:v>
                </c:pt>
                <c:pt idx="4">
                  <c:v>17.803000000000001</c:v>
                </c:pt>
                <c:pt idx="5">
                  <c:v>9.56</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4"/>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CPU'!$C$39:$C$49</c15:sqref>
                  </c15:fullRef>
                </c:ext>
              </c:extLst>
              <c:f>('Performance Tables  CPU'!$C$43:$C$46,'Performance Tables  CPU'!$C$48:$C$49)</c:f>
              <c:numCache>
                <c:formatCode>0.00</c:formatCode>
                <c:ptCount val="6"/>
                <c:pt idx="0">
                  <c:v>449.995</c:v>
                </c:pt>
                <c:pt idx="1">
                  <c:v>50.674999999999997</c:v>
                </c:pt>
                <c:pt idx="2">
                  <c:v>0.96099999999999997</c:v>
                </c:pt>
                <c:pt idx="3">
                  <c:v>121.943</c:v>
                </c:pt>
                <c:pt idx="4">
                  <c:v>62.856999999999999</c:v>
                </c:pt>
                <c:pt idx="5">
                  <c:v>32.991999999999997</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5"/>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CPU'!$C$63:$C$73</c15:sqref>
                  </c15:fullRef>
                </c:ext>
              </c:extLst>
              <c:f>('Performance Tables  CPU'!$C$67:$C$70,'Performance Tables  CPU'!$C$72:$C$73)</c:f>
              <c:numCache>
                <c:formatCode>0.00</c:formatCode>
                <c:ptCount val="6"/>
                <c:pt idx="0">
                  <c:v>501.57</c:v>
                </c:pt>
                <c:pt idx="1">
                  <c:v>60.878</c:v>
                </c:pt>
                <c:pt idx="2">
                  <c:v>1.1240000000000001</c:v>
                </c:pt>
                <c:pt idx="3">
                  <c:v>156.595</c:v>
                </c:pt>
                <c:pt idx="4">
                  <c:v>74.802000000000007</c:v>
                </c:pt>
                <c:pt idx="5">
                  <c:v>42.106999999999999</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6"/>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CPU'!$C$75:$C$85</c15:sqref>
                  </c15:fullRef>
                </c:ext>
              </c:extLst>
              <c:f>('Performance Tables  CPU'!$C$79:$C$82,'Performance Tables  CPU'!$C$84:$C$85)</c:f>
              <c:numCache>
                <c:formatCode>0.00</c:formatCode>
                <c:ptCount val="6"/>
                <c:pt idx="0">
                  <c:v>492.97</c:v>
                </c:pt>
                <c:pt idx="1">
                  <c:v>73.712000000000003</c:v>
                </c:pt>
                <c:pt idx="2">
                  <c:v>1.3959999999999999</c:v>
                </c:pt>
                <c:pt idx="3">
                  <c:v>170.58500000000001</c:v>
                </c:pt>
                <c:pt idx="4">
                  <c:v>89.819000000000003</c:v>
                </c:pt>
                <c:pt idx="5">
                  <c:v>47</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7"/>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CPU'!$C$87:$C$97</c15:sqref>
                  </c15:fullRef>
                </c:ext>
              </c:extLst>
              <c:f>('Performance Tables  CPU'!$C$91:$C$94,'Performance Tables  CPU'!$C$96:$C$97)</c:f>
              <c:numCache>
                <c:formatCode>0.00</c:formatCode>
                <c:ptCount val="6"/>
                <c:pt idx="0">
                  <c:v>593.52700000000004</c:v>
                </c:pt>
                <c:pt idx="1">
                  <c:v>72.581000000000003</c:v>
                </c:pt>
                <c:pt idx="2">
                  <c:v>1.4319999999999999</c:v>
                </c:pt>
                <c:pt idx="3">
                  <c:v>187.34100000000001</c:v>
                </c:pt>
                <c:pt idx="4">
                  <c:v>91.783000000000001</c:v>
                </c:pt>
                <c:pt idx="5">
                  <c:v>51.902000000000001</c:v>
                </c:pt>
              </c:numCache>
            </c:numRef>
          </c:val>
          <c:extLst xmlns:c15="http://schemas.microsoft.com/office/drawing/2012/chart">
            <c:ext xmlns:c16="http://schemas.microsoft.com/office/drawing/2014/chart" uri="{C3380CC4-5D6E-409C-BE32-E72D297353CC}">
              <c16:uniqueId val="{00000019-428C-4218-A848-26864FE3207B}"/>
            </c:ext>
          </c:extLst>
        </c:ser>
        <c:ser>
          <c:idx val="2"/>
          <c:order val="28"/>
          <c:tx>
            <c:strRef>
              <c:f>'Performance Tables  CPU'!$J$98</c:f>
              <c:strCache>
                <c:ptCount val="1"/>
                <c:pt idx="0">
                  <c:v>Intel® Core™ i7-1360P FP32</c:v>
                </c:pt>
              </c:strCache>
              <c:extLst xmlns:c15="http://schemas.microsoft.com/office/drawing/2012/chart"/>
            </c:strRef>
          </c:tx>
          <c:spPr>
            <a:solidFill>
              <a:schemeClr val="accent3"/>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CPU'!$C$99:$C$109</c15:sqref>
                  </c15:fullRef>
                </c:ext>
              </c:extLst>
              <c:f>('Performance Tables  CPU'!$C$103:$C$106,'Performance Tables  CPU'!$C$108:$C$109)</c:f>
              <c:numCache>
                <c:formatCode>0.00</c:formatCode>
                <c:ptCount val="6"/>
                <c:pt idx="1">
                  <c:v>85.882000000000005</c:v>
                </c:pt>
                <c:pt idx="2">
                  <c:v>1.55</c:v>
                </c:pt>
                <c:pt idx="3">
                  <c:v>218.2</c:v>
                </c:pt>
                <c:pt idx="4">
                  <c:v>107.276</c:v>
                </c:pt>
                <c:pt idx="5">
                  <c:v>56.722000000000001</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9"/>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CPU'!$C$123:$C$133</c15:sqref>
                  </c15:fullRef>
                </c:ext>
              </c:extLst>
              <c:f>('Performance Tables  CPU'!$C$127:$C$130,'Performance Tables  CPU'!$C$132:$C$133)</c:f>
              <c:numCache>
                <c:formatCode>0.00</c:formatCode>
                <c:ptCount val="6"/>
                <c:pt idx="0">
                  <c:v>514.37109999999996</c:v>
                </c:pt>
                <c:pt idx="1">
                  <c:v>61.419319999999999</c:v>
                </c:pt>
                <c:pt idx="2">
                  <c:v>1.0181979999999999</c:v>
                </c:pt>
                <c:pt idx="3">
                  <c:v>147.19900000000001</c:v>
                </c:pt>
                <c:pt idx="4">
                  <c:v>77.007559999999998</c:v>
                </c:pt>
                <c:pt idx="5">
                  <c:v>40.560870000000001</c:v>
                </c:pt>
              </c:numCache>
            </c:numRef>
          </c:val>
          <c:extLst xmlns:c15="http://schemas.microsoft.com/office/drawing/2012/chart">
            <c:ext xmlns:c16="http://schemas.microsoft.com/office/drawing/2014/chart" uri="{C3380CC4-5D6E-409C-BE32-E72D297353CC}">
              <c16:uniqueId val="{0000001A-428C-4218-A848-26864FE3207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CPU'!$C$111:$C$121</c15:sqref>
                  </c15:fullRef>
                </c:ext>
              </c:extLst>
              <c:f>('Performance Tables  CPU'!$C$115:$C$118,'Performance Tables  CPU'!$C$120:$C$121)</c:f>
              <c:numCache>
                <c:formatCode>0.00</c:formatCode>
                <c:ptCount val="6"/>
                <c:pt idx="0">
                  <c:v>547.69000000000005</c:v>
                </c:pt>
                <c:pt idx="1">
                  <c:v>62</c:v>
                </c:pt>
                <c:pt idx="2">
                  <c:v>1.1599999999999999</c:v>
                </c:pt>
                <c:pt idx="3">
                  <c:v>161.66999999999999</c:v>
                </c:pt>
                <c:pt idx="4">
                  <c:v>81.290000000000006</c:v>
                </c:pt>
                <c:pt idx="5">
                  <c:v>43.03</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CPU'!$J$158</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CPU'!$C$159:$C$169</c15:sqref>
                  </c15:fullRef>
                </c:ext>
              </c:extLst>
              <c:f>('Performance Tables  CPU'!$C$163:$C$166,'Performance Tables  CPU'!$C$168:$C$169)</c:f>
              <c:numCache>
                <c:formatCode>0.00</c:formatCode>
                <c:ptCount val="6"/>
                <c:pt idx="0">
                  <c:v>1373.164</c:v>
                </c:pt>
                <c:pt idx="1">
                  <c:v>151.72800000000001</c:v>
                </c:pt>
                <c:pt idx="2">
                  <c:v>2.6629999999999998</c:v>
                </c:pt>
                <c:pt idx="3">
                  <c:v>388.7</c:v>
                </c:pt>
                <c:pt idx="4">
                  <c:v>205.57300000000001</c:v>
                </c:pt>
                <c:pt idx="5">
                  <c:v>103.199</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CPU'!$J$170</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CPU'!$C$171:$C$181</c15:sqref>
                  </c15:fullRef>
                </c:ext>
              </c:extLst>
              <c:f>('Performance Tables  CPU'!$C$175:$C$178,'Performance Tables  CPU'!$C$180:$C$181)</c:f>
              <c:numCache>
                <c:formatCode>0.00</c:formatCode>
                <c:ptCount val="6"/>
                <c:pt idx="0">
                  <c:v>2106.262819</c:v>
                </c:pt>
                <c:pt idx="1">
                  <c:v>235.27063999999999</c:v>
                </c:pt>
                <c:pt idx="2">
                  <c:v>4.2005720000000002</c:v>
                </c:pt>
                <c:pt idx="3">
                  <c:v>612.62097500000004</c:v>
                </c:pt>
                <c:pt idx="4">
                  <c:v>300.9939</c:v>
                </c:pt>
                <c:pt idx="5">
                  <c:v>159.67900399999999</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CPU'!$J$182</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CPU'!$C$183:$C$193</c15:sqref>
                  </c15:fullRef>
                </c:ext>
              </c:extLst>
              <c:f>('Performance Tables  CPU'!$C$187:$C$190,'Performance Tables  CPU'!$C$192:$C$193)</c:f>
              <c:numCache>
                <c:formatCode>0.00</c:formatCode>
                <c:ptCount val="6"/>
                <c:pt idx="0">
                  <c:v>443.13400000000001</c:v>
                </c:pt>
                <c:pt idx="1">
                  <c:v>49.511000000000003</c:v>
                </c:pt>
                <c:pt idx="2">
                  <c:v>0.92</c:v>
                </c:pt>
                <c:pt idx="3">
                  <c:v>124.914</c:v>
                </c:pt>
                <c:pt idx="4">
                  <c:v>61.64</c:v>
                </c:pt>
                <c:pt idx="5">
                  <c:v>32.774999999999999</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CPU'!$J$194</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CPU'!$C$195:$C$205</c15:sqref>
                  </c15:fullRef>
                </c:ext>
              </c:extLst>
              <c:f>('Performance Tables  CPU'!$C$199:$C$202,'Performance Tables  CPU'!$C$204:$C$205)</c:f>
              <c:numCache>
                <c:formatCode>0.00</c:formatCode>
                <c:ptCount val="6"/>
                <c:pt idx="0">
                  <c:v>549.37099999999998</c:v>
                </c:pt>
                <c:pt idx="1">
                  <c:v>96.125</c:v>
                </c:pt>
                <c:pt idx="2">
                  <c:v>2.4420000000000002</c:v>
                </c:pt>
                <c:pt idx="3">
                  <c:v>222.626</c:v>
                </c:pt>
                <c:pt idx="4">
                  <c:v>146.65100000000001</c:v>
                </c:pt>
                <c:pt idx="5">
                  <c:v>72.578000000000003</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CPU'!$J$206</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CPU'!$C$207:$C$217</c15:sqref>
                  </c15:fullRef>
                </c:ext>
              </c:extLst>
              <c:f>('Performance Tables  CPU'!$C$211:$C$214,'Performance Tables  CPU'!$C$216:$C$217)</c:f>
              <c:numCache>
                <c:formatCode>0.00</c:formatCode>
                <c:ptCount val="6"/>
                <c:pt idx="0">
                  <c:v>1870.2660000000001</c:v>
                </c:pt>
                <c:pt idx="1">
                  <c:v>254.393</c:v>
                </c:pt>
                <c:pt idx="2">
                  <c:v>4.3129999999999997</c:v>
                </c:pt>
                <c:pt idx="3">
                  <c:v>600.42899999999997</c:v>
                </c:pt>
                <c:pt idx="4">
                  <c:v>320.755</c:v>
                </c:pt>
                <c:pt idx="5">
                  <c:v>162.565</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CPU'!$J$218</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CPU'!$C$219:$C$229</c15:sqref>
                  </c15:fullRef>
                </c:ext>
              </c:extLst>
              <c:f>('Performance Tables  CPU'!$C$223:$C$226,'Performance Tables  CPU'!$C$228:$C$229)</c:f>
              <c:numCache>
                <c:formatCode>0.00</c:formatCode>
                <c:ptCount val="6"/>
                <c:pt idx="0">
                  <c:v>1946.3820000000001</c:v>
                </c:pt>
                <c:pt idx="1">
                  <c:v>268.09899999999999</c:v>
                </c:pt>
                <c:pt idx="2">
                  <c:v>4.569</c:v>
                </c:pt>
                <c:pt idx="3">
                  <c:v>633.85299999999995</c:v>
                </c:pt>
                <c:pt idx="4">
                  <c:v>337.55</c:v>
                </c:pt>
                <c:pt idx="5">
                  <c:v>172.78200000000001</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CPU'!$J$254</c:f>
              <c:strCache>
                <c:ptCount val="1"/>
                <c:pt idx="0">
                  <c:v>Intel® Xeon® Gold 6548N FP32</c:v>
                </c:pt>
              </c:strCache>
              <c:extLst xmlns:c15="http://schemas.microsoft.com/office/drawing/2012/chart"/>
            </c:strRef>
          </c:tx>
          <c:spPr>
            <a:solidFill>
              <a:schemeClr val="accent1">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CPU'!$C$255:$C$265</c15:sqref>
                  </c15:fullRef>
                </c:ext>
              </c:extLst>
              <c:f>('Performance Tables  CPU'!$C$259:$C$262,'Performance Tables  CPU'!$C$264:$C$265)</c:f>
              <c:numCache>
                <c:formatCode>0.00</c:formatCode>
                <c:ptCount val="6"/>
                <c:pt idx="0">
                  <c:v>8272.19</c:v>
                </c:pt>
                <c:pt idx="1">
                  <c:v>1311.15</c:v>
                </c:pt>
                <c:pt idx="2">
                  <c:v>23.68</c:v>
                </c:pt>
                <c:pt idx="3">
                  <c:v>3148.15</c:v>
                </c:pt>
                <c:pt idx="4">
                  <c:v>1678.19</c:v>
                </c:pt>
                <c:pt idx="5">
                  <c:v>808.04</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CPU'!$J$255</c:f>
              <c:strCache>
                <c:ptCount val="1"/>
                <c:pt idx="0">
                  <c:v>Intel® Xeon® Gold 6548N BF16</c:v>
                </c:pt>
              </c:strCache>
            </c:strRef>
          </c:tx>
          <c:spPr>
            <a:solidFill>
              <a:schemeClr val="accent2">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CPU'!$D$255:$D$265</c15:sqref>
                  </c15:fullRef>
                </c:ext>
              </c:extLst>
              <c:f>('Performance Tables  CPU'!$D$259:$D$262,'Performance Tables  CPU'!$D$264:$D$265)</c:f>
              <c:numCache>
                <c:formatCode>General</c:formatCode>
                <c:ptCount val="6"/>
                <c:pt idx="0" formatCode="0.00">
                  <c:v>20665.45</c:v>
                </c:pt>
                <c:pt idx="1" formatCode="0.00">
                  <c:v>6829.01</c:v>
                </c:pt>
                <c:pt idx="2" formatCode="0.00">
                  <c:v>168.65</c:v>
                </c:pt>
                <c:pt idx="3" formatCode="0.00">
                  <c:v>9932.06</c:v>
                </c:pt>
                <c:pt idx="4" formatCode="0.00">
                  <c:v>7567.48</c:v>
                </c:pt>
                <c:pt idx="5" formatCode="0.00">
                  <c:v>2156.54</c:v>
                </c:pt>
              </c:numCache>
            </c:numRef>
          </c:val>
          <c:extLst>
            <c:ext xmlns:c16="http://schemas.microsoft.com/office/drawing/2014/chart" uri="{C3380CC4-5D6E-409C-BE32-E72D297353CC}">
              <c16:uniqueId val="{00000000-F951-48CF-909A-0E1B1A8DB0BD}"/>
            </c:ext>
          </c:extLst>
        </c:ser>
        <c:ser>
          <c:idx val="41"/>
          <c:order val="39"/>
          <c:tx>
            <c:strRef>
              <c:f>'Performance Tables  CPU'!$J$230</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CPU'!$C$231:$C$241</c15:sqref>
                  </c15:fullRef>
                </c:ext>
              </c:extLst>
              <c:f>('Performance Tables  CPU'!$C$235:$C$238,'Performance Tables  CPU'!$C$240:$C$241)</c:f>
              <c:numCache>
                <c:formatCode>0.00</c:formatCode>
                <c:ptCount val="6"/>
                <c:pt idx="0">
                  <c:v>4405.5069999999996</c:v>
                </c:pt>
                <c:pt idx="1">
                  <c:v>736.95399999999995</c:v>
                </c:pt>
                <c:pt idx="2">
                  <c:v>14.898</c:v>
                </c:pt>
                <c:pt idx="3">
                  <c:v>1654.08</c:v>
                </c:pt>
                <c:pt idx="4">
                  <c:v>899.98099999999999</c:v>
                </c:pt>
                <c:pt idx="5">
                  <c:v>452.63900000000001</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CPU'!$J$242</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CPU'!$C$243:$C$253</c15:sqref>
                  </c15:fullRef>
                </c:ext>
              </c:extLst>
              <c:f>('Performance Tables  CPU'!$C$247:$C$250,'Performance Tables  CPU'!$C$252:$C$253)</c:f>
              <c:numCache>
                <c:formatCode>0.00</c:formatCode>
                <c:ptCount val="6"/>
                <c:pt idx="0">
                  <c:v>3650.6570000000002</c:v>
                </c:pt>
                <c:pt idx="1">
                  <c:v>565.274</c:v>
                </c:pt>
                <c:pt idx="2">
                  <c:v>10.555</c:v>
                </c:pt>
                <c:pt idx="3">
                  <c:v>1249.037</c:v>
                </c:pt>
                <c:pt idx="4">
                  <c:v>698.40200000000004</c:v>
                </c:pt>
                <c:pt idx="5">
                  <c:v>341.14800000000002</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CPU'!$J$266</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CPU'!$C$267:$C$277</c15:sqref>
                  </c15:fullRef>
                </c:ext>
              </c:extLst>
              <c:f>('Performance Tables  CPU'!$C$271:$C$274,'Performance Tables  CPU'!$C$276:$C$277)</c:f>
              <c:numCache>
                <c:formatCode>0.00</c:formatCode>
                <c:ptCount val="6"/>
                <c:pt idx="0">
                  <c:v>6956.01</c:v>
                </c:pt>
                <c:pt idx="1">
                  <c:v>1154.942</c:v>
                </c:pt>
                <c:pt idx="2">
                  <c:v>20.792999999999999</c:v>
                </c:pt>
                <c:pt idx="3">
                  <c:v>2211.7469999999998</c:v>
                </c:pt>
                <c:pt idx="4">
                  <c:v>1355.7059999999999</c:v>
                </c:pt>
                <c:pt idx="5">
                  <c:v>587.63199999999995</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CPU'!$J$278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CPU'!$C$279:$C$289</c15:sqref>
                  </c15:fullRef>
                </c:ext>
              </c:extLst>
              <c:f>('Performance Tables  CPU'!$C$283:$C$286,'Performance Tables  CPU'!$C$288:$C$289)</c:f>
              <c:numCache>
                <c:formatCode>0.00</c:formatCode>
                <c:ptCount val="6"/>
                <c:pt idx="0">
                  <c:v>10895.422</c:v>
                </c:pt>
                <c:pt idx="1">
                  <c:v>1652.8</c:v>
                </c:pt>
                <c:pt idx="2">
                  <c:v>31.24</c:v>
                </c:pt>
                <c:pt idx="3">
                  <c:v>3555.2890000000002</c:v>
                </c:pt>
                <c:pt idx="4">
                  <c:v>2117.712</c:v>
                </c:pt>
                <c:pt idx="5">
                  <c:v>996.11900000000003</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CPU'!$J$279</c:f>
              <c:strCache>
                <c:ptCount val="1"/>
                <c:pt idx="0">
                  <c:v>Intel® Xeon® Platinum 8490H BF16</c:v>
                </c:pt>
              </c:strCache>
              <c:extLst xmlns:c15="http://schemas.microsoft.com/office/drawing/2012/chart"/>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CPU'!$D$279:$D$289</c15:sqref>
                  </c15:fullRef>
                </c:ext>
              </c:extLst>
              <c:f>('Performance Tables  CPU'!$D$283:$D$286,'Performance Tables  CPU'!$D$288:$D$289)</c:f>
              <c:numCache>
                <c:formatCode>0.00</c:formatCode>
                <c:ptCount val="6"/>
                <c:pt idx="0">
                  <c:v>27400.45247620478</c:v>
                </c:pt>
                <c:pt idx="1">
                  <c:v>8214.8603229908094</c:v>
                </c:pt>
                <c:pt idx="2">
                  <c:v>215.2936948418444</c:v>
                </c:pt>
                <c:pt idx="3">
                  <c:v>12484.420397071</c:v>
                </c:pt>
                <c:pt idx="4">
                  <c:v>8327.9527460388035</c:v>
                </c:pt>
                <c:pt idx="5">
                  <c:v>2524.6903203838292</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Worlkoads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14.968999999999999</c:v>
                </c:pt>
                <c:pt idx="1">
                  <c:v>12.952999999999999</c:v>
                </c:pt>
                <c:pt idx="2">
                  <c:v>3.262</c:v>
                </c:pt>
                <c:pt idx="3">
                  <c:v>3.1680000000000001</c:v>
                </c:pt>
                <c:pt idx="4">
                  <c:v>1.4610000000000001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14.757999999999999</c:v>
                </c:pt>
                <c:pt idx="1">
                  <c:v>12.835000000000001</c:v>
                </c:pt>
                <c:pt idx="2">
                  <c:v>3.246</c:v>
                </c:pt>
                <c:pt idx="3">
                  <c:v>3.23</c:v>
                </c:pt>
                <c:pt idx="4">
                  <c:v>1.44</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42.113999999999997</c:v>
                </c:pt>
                <c:pt idx="1">
                  <c:v>36.981000000000002</c:v>
                </c:pt>
                <c:pt idx="2">
                  <c:v>10.054</c:v>
                </c:pt>
                <c:pt idx="3">
                  <c:v>9.5879999999999992</c:v>
                </c:pt>
                <c:pt idx="4">
                  <c:v>2.427</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42.360999999999997</c:v>
                </c:pt>
                <c:pt idx="1">
                  <c:v>37.264000000000003</c:v>
                </c:pt>
                <c:pt idx="2">
                  <c:v>10.122</c:v>
                </c:pt>
                <c:pt idx="3">
                  <c:v>10.055999999999999</c:v>
                </c:pt>
                <c:pt idx="4">
                  <c:v>2.4329999999999998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242.74600000000001</c:v>
                </c:pt>
                <c:pt idx="1">
                  <c:v>201.732</c:v>
                </c:pt>
                <c:pt idx="2">
                  <c:v>57.210999999999999</c:v>
                </c:pt>
                <c:pt idx="3">
                  <c:v>46.268999999999998</c:v>
                </c:pt>
                <c:pt idx="4">
                  <c:v>28.152999999999999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224.13200000000001</c:v>
                </c:pt>
                <c:pt idx="1">
                  <c:v>204.78700000000001</c:v>
                </c:pt>
                <c:pt idx="2">
                  <c:v>59.554000000000002</c:v>
                </c:pt>
                <c:pt idx="3">
                  <c:v>50.59</c:v>
                </c:pt>
                <c:pt idx="4">
                  <c:v>28.928999999999998</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409.82299999999998</c:v>
                </c:pt>
                <c:pt idx="1">
                  <c:v>346.48599999999999</c:v>
                </c:pt>
                <c:pt idx="2">
                  <c:v>127.73699999999999</c:v>
                </c:pt>
                <c:pt idx="3">
                  <c:v>114.13200000000001</c:v>
                </c:pt>
                <c:pt idx="4">
                  <c:v>45.402000000000001</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452.25099999999998</c:v>
                </c:pt>
                <c:pt idx="1">
                  <c:v>383.15800000000002</c:v>
                </c:pt>
                <c:pt idx="2">
                  <c:v>147.12299999999999</c:v>
                </c:pt>
                <c:pt idx="3">
                  <c:v>139.44200000000001</c:v>
                </c:pt>
                <c:pt idx="4">
                  <c:v>49.744999999999997</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1.948</c:v>
                </c:pt>
                <c:pt idx="1">
                  <c:v>1.6830000000000001</c:v>
                </c:pt>
                <c:pt idx="2">
                  <c:v>0.39600000000000002</c:v>
                </c:pt>
                <c:pt idx="3">
                  <c:v>0.34699999999999998</c:v>
                </c:pt>
                <c:pt idx="4">
                  <c:v>0.25</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1.8240000000000001</c:v>
                </c:pt>
                <c:pt idx="1">
                  <c:v>1.607</c:v>
                </c:pt>
                <c:pt idx="2">
                  <c:v>0.373</c:v>
                </c:pt>
                <c:pt idx="3">
                  <c:v>0.34599999999999997</c:v>
                </c:pt>
                <c:pt idx="4">
                  <c:v>0.216</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5.9989999999999997</c:v>
                </c:pt>
                <c:pt idx="1">
                  <c:v>5.3470000000000004</c:v>
                </c:pt>
                <c:pt idx="2">
                  <c:v>1.266</c:v>
                </c:pt>
                <c:pt idx="3">
                  <c:v>1.27</c:v>
                </c:pt>
                <c:pt idx="4">
                  <c:v>0.378</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6.1059999999999999</c:v>
                </c:pt>
                <c:pt idx="1">
                  <c:v>5.4740000000000002</c:v>
                </c:pt>
                <c:pt idx="2">
                  <c:v>1.24</c:v>
                </c:pt>
                <c:pt idx="3">
                  <c:v>1.2509999999999999</c:v>
                </c:pt>
                <c:pt idx="4">
                  <c:v>0.34899999999999998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2820.261</c:v>
                </c:pt>
                <c:pt idx="1">
                  <c:v>2573.183</c:v>
                </c:pt>
                <c:pt idx="2">
                  <c:v>734.97699999999998</c:v>
                </c:pt>
                <c:pt idx="3">
                  <c:v>608.44200000000001</c:v>
                </c:pt>
                <c:pt idx="4">
                  <c:v>419.44</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3828.7579999999998</c:v>
                </c:pt>
                <c:pt idx="1">
                  <c:v>3252.518</c:v>
                </c:pt>
                <c:pt idx="2">
                  <c:v>858.95899999999995</c:v>
                </c:pt>
                <c:pt idx="3">
                  <c:v>776.90099999999995</c:v>
                </c:pt>
                <c:pt idx="4">
                  <c:v>512.44799999999998</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6276.3450000000003</c:v>
                </c:pt>
                <c:pt idx="1">
                  <c:v>7259.8940000000002</c:v>
                </c:pt>
                <c:pt idx="2">
                  <c:v>1979.5119999999999</c:v>
                </c:pt>
                <c:pt idx="3">
                  <c:v>1877.22</c:v>
                </c:pt>
                <c:pt idx="4">
                  <c:v>595.25699999999995</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12408.388999999999</c:v>
                </c:pt>
                <c:pt idx="1">
                  <c:v>10428.893</c:v>
                </c:pt>
                <c:pt idx="2">
                  <c:v>2723.9029999999998</c:v>
                </c:pt>
                <c:pt idx="3">
                  <c:v>2798.3020000000001</c:v>
                </c:pt>
                <c:pt idx="4">
                  <c:v>711.49900000000002</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1237.712</c:v>
                </c:pt>
                <c:pt idx="1">
                  <c:v>1110.329</c:v>
                </c:pt>
                <c:pt idx="2">
                  <c:v>268.161</c:v>
                </c:pt>
                <c:pt idx="3">
                  <c:v>236.21700000000001</c:v>
                </c:pt>
                <c:pt idx="4">
                  <c:v>133.76900000000001</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1299.7650000000001</c:v>
                </c:pt>
                <c:pt idx="1">
                  <c:v>1166.9459999999999</c:v>
                </c:pt>
                <c:pt idx="2">
                  <c:v>280.73399999999998</c:v>
                </c:pt>
                <c:pt idx="3">
                  <c:v>264.22000000000003</c:v>
                </c:pt>
                <c:pt idx="4">
                  <c:v>140.05600000000001</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603.57399999999996</c:v>
                </c:pt>
                <c:pt idx="1">
                  <c:v>544.49300000000005</c:v>
                </c:pt>
                <c:pt idx="2">
                  <c:v>113.378</c:v>
                </c:pt>
                <c:pt idx="3">
                  <c:v>103.506</c:v>
                </c:pt>
                <c:pt idx="4">
                  <c:v>58.822000000000003</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597.48699999999997</c:v>
                </c:pt>
                <c:pt idx="1">
                  <c:v>544.03200000000004</c:v>
                </c:pt>
                <c:pt idx="2">
                  <c:v>116.312</c:v>
                </c:pt>
                <c:pt idx="3">
                  <c:v>113.68300000000001</c:v>
                </c:pt>
                <c:pt idx="4">
                  <c:v>60.37</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CPU'!$I$290</c:f>
              <c:strCache>
                <c:ptCount val="1"/>
                <c:pt idx="0">
                  <c:v>Intel® Core™  i9-13900K INT4</c:v>
                </c:pt>
              </c:strCache>
            </c:strRef>
          </c:tx>
          <c:spPr>
            <a:solidFill>
              <a:schemeClr val="accent1"/>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CPU'!$B$291:$B$293</c:f>
              <c:numCache>
                <c:formatCode>0.0</c:formatCode>
                <c:ptCount val="3"/>
                <c:pt idx="0">
                  <c:v>9.5190000000000001</c:v>
                </c:pt>
                <c:pt idx="1">
                  <c:v>8.8539999999999992</c:v>
                </c:pt>
                <c:pt idx="2">
                  <c:v>9.3879999999999999</c:v>
                </c:pt>
              </c:numCache>
            </c:numRef>
          </c:val>
          <c:extLst>
            <c:ext xmlns:c16="http://schemas.microsoft.com/office/drawing/2014/chart" uri="{C3380CC4-5D6E-409C-BE32-E72D297353CC}">
              <c16:uniqueId val="{00000002-2BFC-454C-BCE0-6B1C2898E3D8}"/>
            </c:ext>
          </c:extLst>
        </c:ser>
        <c:ser>
          <c:idx val="2"/>
          <c:order val="1"/>
          <c:tx>
            <c:strRef>
              <c:f>'Performance Tables  CPU'!$L$290</c:f>
              <c:strCache>
                <c:ptCount val="1"/>
                <c:pt idx="0">
                  <c:v>Intel® Core™  i9-13900K FP16</c:v>
                </c:pt>
              </c:strCache>
            </c:strRef>
          </c:tx>
          <c:spPr>
            <a:solidFill>
              <a:schemeClr val="accent3"/>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CPU'!$E$291:$E$293</c:f>
              <c:numCache>
                <c:formatCode>0.0</c:formatCode>
                <c:ptCount val="3"/>
                <c:pt idx="0">
                  <c:v>2.4670000000000001</c:v>
                </c:pt>
                <c:pt idx="1">
                  <c:v>2.1779999999999999</c:v>
                </c:pt>
                <c:pt idx="2">
                  <c:v>2.0339999999999998</c:v>
                </c:pt>
              </c:numCache>
            </c:numRef>
          </c:val>
          <c:extLst>
            <c:ext xmlns:c16="http://schemas.microsoft.com/office/drawing/2014/chart" uri="{C3380CC4-5D6E-409C-BE32-E72D297353CC}">
              <c16:uniqueId val="{00000004-2BFC-454C-BCE0-6B1C2898E3D8}"/>
            </c:ext>
          </c:extLst>
        </c:ser>
        <c:ser>
          <c:idx val="1"/>
          <c:order val="2"/>
          <c:tx>
            <c:strRef>
              <c:f>'Performance Tables  CPU'!$J$290</c:f>
              <c:strCache>
                <c:ptCount val="1"/>
                <c:pt idx="0">
                  <c:v>Intel® Core™  i9-13900K INT8</c:v>
                </c:pt>
              </c:strCache>
            </c:strRef>
          </c:tx>
          <c:spPr>
            <a:solidFill>
              <a:schemeClr val="accent2"/>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CPU'!$C$291:$C$293</c:f>
              <c:numCache>
                <c:formatCode>0.0</c:formatCode>
                <c:ptCount val="3"/>
                <c:pt idx="0">
                  <c:v>7.399</c:v>
                </c:pt>
                <c:pt idx="1">
                  <c:v>6.7080000000000002</c:v>
                </c:pt>
                <c:pt idx="2">
                  <c:v>6.32</c:v>
                </c:pt>
              </c:numCache>
            </c:numRef>
          </c:val>
          <c:extLst>
            <c:ext xmlns:c16="http://schemas.microsoft.com/office/drawing/2014/chart" uri="{C3380CC4-5D6E-409C-BE32-E72D297353CC}">
              <c16:uniqueId val="{00000000-C8E4-470E-8B1B-39B04A24999D}"/>
            </c:ext>
          </c:extLst>
        </c:ser>
        <c:ser>
          <c:idx val="3"/>
          <c:order val="3"/>
          <c:tx>
            <c:strRef>
              <c:f>'Performance Tables  CPU'!$I$295</c:f>
              <c:strCache>
                <c:ptCount val="1"/>
                <c:pt idx="0">
                  <c:v>Intel® Xeon® Platinum 8380 INT4</c:v>
                </c:pt>
              </c:strCache>
            </c:strRef>
          </c:tx>
          <c:spPr>
            <a:solidFill>
              <a:schemeClr val="accent4"/>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CPU'!$B$296:$B$298</c:f>
              <c:numCache>
                <c:formatCode>0.0</c:formatCode>
                <c:ptCount val="3"/>
                <c:pt idx="0">
                  <c:v>12.545999999999999</c:v>
                </c:pt>
                <c:pt idx="1">
                  <c:v>17.260999999999999</c:v>
                </c:pt>
                <c:pt idx="2">
                  <c:v>12.654999999999999</c:v>
                </c:pt>
              </c:numCache>
            </c:numRef>
          </c:val>
          <c:extLst>
            <c:ext xmlns:c16="http://schemas.microsoft.com/office/drawing/2014/chart" uri="{C3380CC4-5D6E-409C-BE32-E72D297353CC}">
              <c16:uniqueId val="{00000005-2BFC-454C-BCE0-6B1C2898E3D8}"/>
            </c:ext>
          </c:extLst>
        </c:ser>
        <c:ser>
          <c:idx val="5"/>
          <c:order val="4"/>
          <c:tx>
            <c:strRef>
              <c:f>'Performance Tables  CPU'!$J$295</c:f>
              <c:strCache>
                <c:ptCount val="1"/>
                <c:pt idx="0">
                  <c:v>Intel® Xeon® Platinum 8380 INT8</c:v>
                </c:pt>
              </c:strCache>
            </c:strRef>
          </c:tx>
          <c:spPr>
            <a:solidFill>
              <a:schemeClr val="accent6"/>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CPU'!$C$296:$C$298</c:f>
              <c:numCache>
                <c:formatCode>0.0</c:formatCode>
                <c:ptCount val="3"/>
                <c:pt idx="0">
                  <c:v>9.2080000000000002</c:v>
                </c:pt>
                <c:pt idx="1">
                  <c:v>10.4</c:v>
                </c:pt>
                <c:pt idx="2">
                  <c:v>7.4539999999999997</c:v>
                </c:pt>
              </c:numCache>
            </c:numRef>
          </c:val>
          <c:extLst>
            <c:ext xmlns:c16="http://schemas.microsoft.com/office/drawing/2014/chart" uri="{C3380CC4-5D6E-409C-BE32-E72D297353CC}">
              <c16:uniqueId val="{00000001-C8E4-470E-8B1B-39B04A24999D}"/>
            </c:ext>
          </c:extLst>
        </c:ser>
        <c:ser>
          <c:idx val="10"/>
          <c:order val="5"/>
          <c:tx>
            <c:strRef>
              <c:f>'Performance Tables  CPU'!$I$305</c:f>
              <c:strCache>
                <c:ptCount val="1"/>
                <c:pt idx="0">
                  <c:v>Intel® Xeon® Gold 6548N INT4</c:v>
                </c:pt>
              </c:strCache>
            </c:strRef>
          </c:tx>
          <c:spPr>
            <a:solidFill>
              <a:schemeClr val="accent5">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CPU'!$B$306:$B$308</c:f>
              <c:numCache>
                <c:formatCode>0.0</c:formatCode>
                <c:ptCount val="3"/>
                <c:pt idx="0">
                  <c:v>33.299999999999997</c:v>
                </c:pt>
                <c:pt idx="1">
                  <c:v>30.2</c:v>
                </c:pt>
                <c:pt idx="2">
                  <c:v>26</c:v>
                </c:pt>
              </c:numCache>
            </c:numRef>
          </c:val>
          <c:extLst>
            <c:ext xmlns:c16="http://schemas.microsoft.com/office/drawing/2014/chart" uri="{C3380CC4-5D6E-409C-BE32-E72D297353CC}">
              <c16:uniqueId val="{00000001-2788-48B6-A019-8C3B5BE2B135}"/>
            </c:ext>
          </c:extLst>
        </c:ser>
        <c:ser>
          <c:idx val="11"/>
          <c:order val="6"/>
          <c:tx>
            <c:strRef>
              <c:f>'Performance Tables  CPU'!$J$305</c:f>
              <c:strCache>
                <c:ptCount val="1"/>
                <c:pt idx="0">
                  <c:v>Intel® Xeon® Gold 6548N INT8</c:v>
                </c:pt>
              </c:strCache>
            </c:strRef>
          </c:tx>
          <c:spPr>
            <a:solidFill>
              <a:schemeClr val="accent6">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CPU'!$C$306:$C$308</c:f>
              <c:numCache>
                <c:formatCode>0.0</c:formatCode>
                <c:ptCount val="3"/>
                <c:pt idx="0">
                  <c:v>24</c:v>
                </c:pt>
                <c:pt idx="1">
                  <c:v>21.3</c:v>
                </c:pt>
                <c:pt idx="2">
                  <c:v>20.2</c:v>
                </c:pt>
              </c:numCache>
            </c:numRef>
          </c:val>
          <c:extLst>
            <c:ext xmlns:c16="http://schemas.microsoft.com/office/drawing/2014/chart" uri="{C3380CC4-5D6E-409C-BE32-E72D297353CC}">
              <c16:uniqueId val="{00000002-2788-48B6-A019-8C3B5BE2B135}"/>
            </c:ext>
          </c:extLst>
        </c:ser>
        <c:ser>
          <c:idx val="12"/>
          <c:order val="7"/>
          <c:tx>
            <c:strRef>
              <c:f>'Performance Tables  CPU'!$L$305</c:f>
              <c:strCache>
                <c:ptCount val="1"/>
                <c:pt idx="0">
                  <c:v>Intel® Xeon® Gold 6548N FP16</c:v>
                </c:pt>
              </c:strCache>
            </c:strRef>
          </c:tx>
          <c:spPr>
            <a:solidFill>
              <a:schemeClr val="accent1">
                <a:lumMod val="80000"/>
                <a:lumOff val="2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CPU'!$E$306:$E$308</c:f>
              <c:numCache>
                <c:formatCode>0.0</c:formatCode>
                <c:ptCount val="3"/>
                <c:pt idx="0">
                  <c:v>15.5</c:v>
                </c:pt>
                <c:pt idx="1">
                  <c:v>14.5</c:v>
                </c:pt>
                <c:pt idx="2">
                  <c:v>14.4</c:v>
                </c:pt>
              </c:numCache>
            </c:numRef>
          </c:val>
          <c:extLst>
            <c:ext xmlns:c16="http://schemas.microsoft.com/office/drawing/2014/chart" uri="{C3380CC4-5D6E-409C-BE32-E72D297353CC}">
              <c16:uniqueId val="{00000003-2788-48B6-A019-8C3B5BE2B135}"/>
            </c:ext>
          </c:extLst>
        </c:ser>
        <c:ser>
          <c:idx val="9"/>
          <c:order val="8"/>
          <c:tx>
            <c:strRef>
              <c:f>'Performance Tables  CPU'!$L$295</c:f>
              <c:strCache>
                <c:ptCount val="1"/>
                <c:pt idx="0">
                  <c:v>Intel® Xeon® Platinum 8380 FP16</c:v>
                </c:pt>
              </c:strCache>
            </c:strRef>
          </c:tx>
          <c:spPr>
            <a:solidFill>
              <a:schemeClr val="accent4">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CPU'!$E$296:$E$298</c:f>
              <c:numCache>
                <c:formatCode>0.0</c:formatCode>
                <c:ptCount val="3"/>
                <c:pt idx="0">
                  <c:v>4.7220000000000004</c:v>
                </c:pt>
                <c:pt idx="1">
                  <c:v>3.5630000000000002</c:v>
                </c:pt>
                <c:pt idx="2">
                  <c:v>3.7290000000000001</c:v>
                </c:pt>
              </c:numCache>
            </c:numRef>
          </c:val>
          <c:extLst>
            <c:ext xmlns:c16="http://schemas.microsoft.com/office/drawing/2014/chart" uri="{C3380CC4-5D6E-409C-BE32-E72D297353CC}">
              <c16:uniqueId val="{0000000B-2BFC-454C-BCE0-6B1C2898E3D8}"/>
            </c:ext>
          </c:extLst>
        </c:ser>
        <c:ser>
          <c:idx val="6"/>
          <c:order val="9"/>
          <c:tx>
            <c:strRef>
              <c:f>'Performance Tables  CPU'!$I$300</c:f>
              <c:strCache>
                <c:ptCount val="1"/>
                <c:pt idx="0">
                  <c:v>Intel® Xeon® Platinum 8490H INT4</c:v>
                </c:pt>
              </c:strCache>
            </c:strRef>
          </c:tx>
          <c:spPr>
            <a:solidFill>
              <a:schemeClr val="accent1">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CPU'!$B$301:$B$303</c:f>
              <c:numCache>
                <c:formatCode>0.0</c:formatCode>
                <c:ptCount val="3"/>
                <c:pt idx="0">
                  <c:v>30.917999999999999</c:v>
                </c:pt>
                <c:pt idx="1">
                  <c:v>26.594999999999999</c:v>
                </c:pt>
                <c:pt idx="2">
                  <c:v>27.835000000000001</c:v>
                </c:pt>
              </c:numCache>
            </c:numRef>
          </c:val>
          <c:extLst>
            <c:ext xmlns:c16="http://schemas.microsoft.com/office/drawing/2014/chart" uri="{C3380CC4-5D6E-409C-BE32-E72D297353CC}">
              <c16:uniqueId val="{00000008-2BFC-454C-BCE0-6B1C2898E3D8}"/>
            </c:ext>
          </c:extLst>
        </c:ser>
        <c:ser>
          <c:idx val="8"/>
          <c:order val="10"/>
          <c:tx>
            <c:strRef>
              <c:f>'Performance Tables  CPU'!$J$300</c:f>
              <c:strCache>
                <c:ptCount val="1"/>
                <c:pt idx="0">
                  <c:v>Intel® Xeon® Platinum 8490H INT8</c:v>
                </c:pt>
              </c:strCache>
            </c:strRef>
          </c:tx>
          <c:spPr>
            <a:solidFill>
              <a:schemeClr val="accent3">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CPU'!$C$301:$C$303</c:f>
              <c:numCache>
                <c:formatCode>0.0</c:formatCode>
                <c:ptCount val="3"/>
                <c:pt idx="0">
                  <c:v>23.172000000000001</c:v>
                </c:pt>
                <c:pt idx="1">
                  <c:v>19.908999999999999</c:v>
                </c:pt>
                <c:pt idx="2">
                  <c:v>19.09</c:v>
                </c:pt>
              </c:numCache>
            </c:numRef>
          </c:val>
          <c:extLst>
            <c:ext xmlns:c16="http://schemas.microsoft.com/office/drawing/2014/chart" uri="{C3380CC4-5D6E-409C-BE32-E72D297353CC}">
              <c16:uniqueId val="{00000002-C8E4-470E-8B1B-39B04A24999D}"/>
            </c:ext>
          </c:extLst>
        </c:ser>
        <c:ser>
          <c:idx val="7"/>
          <c:order val="11"/>
          <c:tx>
            <c:strRef>
              <c:f>'Performance Tables  CPU'!$L$300</c:f>
              <c:strCache>
                <c:ptCount val="1"/>
                <c:pt idx="0">
                  <c:v>Intel® Xeon® Platinum 8490H FP16</c:v>
                </c:pt>
              </c:strCache>
            </c:strRef>
          </c:tx>
          <c:spPr>
            <a:solidFill>
              <a:schemeClr val="accent2">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CPU'!$E$301:$E$303</c:f>
              <c:numCache>
                <c:formatCode>0.0</c:formatCode>
                <c:ptCount val="3"/>
                <c:pt idx="0">
                  <c:v>15.576000000000001</c:v>
                </c:pt>
                <c:pt idx="1">
                  <c:v>13.481</c:v>
                </c:pt>
                <c:pt idx="2">
                  <c:v>12.615</c:v>
                </c:pt>
              </c:numCache>
            </c:numRef>
          </c:val>
          <c:extLst>
            <c:ext xmlns:c16="http://schemas.microsoft.com/office/drawing/2014/chart" uri="{C3380CC4-5D6E-409C-BE32-E72D297353CC}">
              <c16:uniqueId val="{00000009-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2306.4949999999999</c:v>
                </c:pt>
                <c:pt idx="1">
                  <c:v>2051.61</c:v>
                </c:pt>
                <c:pt idx="2">
                  <c:v>432.23399999999998</c:v>
                </c:pt>
                <c:pt idx="3">
                  <c:v>426.53300000000002</c:v>
                </c:pt>
                <c:pt idx="4">
                  <c:v>113.417</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2530.65</c:v>
                </c:pt>
                <c:pt idx="1">
                  <c:v>2238.1709999999998</c:v>
                </c:pt>
                <c:pt idx="2">
                  <c:v>458.61599999999999</c:v>
                </c:pt>
                <c:pt idx="3">
                  <c:v>469.88200000000001</c:v>
                </c:pt>
                <c:pt idx="4">
                  <c:v>118.63500000000001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11.965999999999999</c:v>
                </c:pt>
                <c:pt idx="1">
                  <c:v>10.417</c:v>
                </c:pt>
                <c:pt idx="2">
                  <c:v>2.0259999999999998</c:v>
                </c:pt>
                <c:pt idx="3">
                  <c:v>2.052</c:v>
                </c:pt>
                <c:pt idx="4">
                  <c:v>1.1419999999999999</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12.146000000000001</c:v>
                </c:pt>
                <c:pt idx="1">
                  <c:v>10.62</c:v>
                </c:pt>
                <c:pt idx="2">
                  <c:v>2.0059999999999998</c:v>
                </c:pt>
                <c:pt idx="3">
                  <c:v>2.0499999999999998</c:v>
                </c:pt>
                <c:pt idx="4">
                  <c:v>1.1220000000000001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43.970999999999997</c:v>
                </c:pt>
                <c:pt idx="1">
                  <c:v>38.536000000000001</c:v>
                </c:pt>
                <c:pt idx="2">
                  <c:v>7.6980000000000004</c:v>
                </c:pt>
                <c:pt idx="3">
                  <c:v>7.7729999999999997</c:v>
                </c:pt>
                <c:pt idx="4">
                  <c:v>1.9450000000000001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47.286000000000001</c:v>
                </c:pt>
                <c:pt idx="1">
                  <c:v>40.790999999999997</c:v>
                </c:pt>
                <c:pt idx="2">
                  <c:v>7.8029999999999999</c:v>
                </c:pt>
                <c:pt idx="3">
                  <c:v>7.9969999999999999</c:v>
                </c:pt>
                <c:pt idx="4">
                  <c:v>1.9339999999999999</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642.22500000000002</c:v>
                </c:pt>
                <c:pt idx="1">
                  <c:v>614.05200000000002</c:v>
                </c:pt>
                <c:pt idx="2">
                  <c:v>145.66200000000001</c:v>
                </c:pt>
                <c:pt idx="3">
                  <c:v>138.24</c:v>
                </c:pt>
                <c:pt idx="4">
                  <c:v>70.162000000000006</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692.27599999999995</c:v>
                </c:pt>
                <c:pt idx="1">
                  <c:v>645.56899999999996</c:v>
                </c:pt>
                <c:pt idx="2">
                  <c:v>151.245</c:v>
                </c:pt>
                <c:pt idx="3">
                  <c:v>148.41499999999999</c:v>
                </c:pt>
                <c:pt idx="4">
                  <c:v>75.244</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1410.9559999999999</c:v>
                </c:pt>
                <c:pt idx="1">
                  <c:v>1585.204</c:v>
                </c:pt>
                <c:pt idx="2">
                  <c:v>427.17099999999999</c:v>
                </c:pt>
                <c:pt idx="3">
                  <c:v>398.81900000000002</c:v>
                </c:pt>
                <c:pt idx="4">
                  <c:v>119.077</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2369.4499999999998</c:v>
                </c:pt>
                <c:pt idx="1">
                  <c:v>2103.8560000000002</c:v>
                </c:pt>
                <c:pt idx="2">
                  <c:v>505.428</c:v>
                </c:pt>
                <c:pt idx="3">
                  <c:v>515.14300000000003</c:v>
                </c:pt>
                <c:pt idx="4">
                  <c:v>133.63800000000001</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17.416</c:v>
                </c:pt>
                <c:pt idx="1">
                  <c:v>15.303000000000001</c:v>
                </c:pt>
                <c:pt idx="2">
                  <c:v>3.2679999999999998</c:v>
                </c:pt>
                <c:pt idx="3">
                  <c:v>3.2370000000000001</c:v>
                </c:pt>
                <c:pt idx="4">
                  <c:v>1.843</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17.829999999999998</c:v>
                </c:pt>
                <c:pt idx="1">
                  <c:v>15.593</c:v>
                </c:pt>
                <c:pt idx="2">
                  <c:v>3.2639999999999998</c:v>
                </c:pt>
                <c:pt idx="3">
                  <c:v>3.2839999999999998</c:v>
                </c:pt>
                <c:pt idx="4">
                  <c:v>1.831</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70.414000000000001</c:v>
                </c:pt>
                <c:pt idx="1">
                  <c:v>62.552999999999997</c:v>
                </c:pt>
                <c:pt idx="2">
                  <c:v>12.577999999999999</c:v>
                </c:pt>
                <c:pt idx="3">
                  <c:v>12.606999999999999</c:v>
                </c:pt>
                <c:pt idx="4">
                  <c:v>2.9550000000000001</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76.372</c:v>
                </c:pt>
                <c:pt idx="1">
                  <c:v>67.006</c:v>
                </c:pt>
                <c:pt idx="2">
                  <c:v>12.724</c:v>
                </c:pt>
                <c:pt idx="3">
                  <c:v>12.968999999999999</c:v>
                </c:pt>
                <c:pt idx="4">
                  <c:v>2.952</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284.82100000000003</c:v>
                </c:pt>
                <c:pt idx="1">
                  <c:v>264.33800000000002</c:v>
                </c:pt>
                <c:pt idx="2">
                  <c:v>66.16</c:v>
                </c:pt>
                <c:pt idx="3">
                  <c:v>60.48</c:v>
                </c:pt>
                <c:pt idx="4">
                  <c:v>36.996000000000002</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361.50200000000001</c:v>
                </c:pt>
                <c:pt idx="1">
                  <c:v>325.44200000000001</c:v>
                </c:pt>
                <c:pt idx="2">
                  <c:v>73.885000000000005</c:v>
                </c:pt>
                <c:pt idx="3">
                  <c:v>70.513999999999996</c:v>
                </c:pt>
                <c:pt idx="4">
                  <c:v>40.295999999999999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469.71800000000002</c:v>
                </c:pt>
                <c:pt idx="1">
                  <c:v>498.86200000000002</c:v>
                </c:pt>
                <c:pt idx="2">
                  <c:v>148.83600000000001</c:v>
                </c:pt>
                <c:pt idx="3">
                  <c:v>134.846</c:v>
                </c:pt>
                <c:pt idx="4">
                  <c:v>55.996000000000002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723.61199999999997</c:v>
                </c:pt>
                <c:pt idx="1">
                  <c:v>698.41800000000001</c:v>
                </c:pt>
                <c:pt idx="2">
                  <c:v>199.708</c:v>
                </c:pt>
                <c:pt idx="3">
                  <c:v>194.01599999999999</c:v>
                </c:pt>
                <c:pt idx="4">
                  <c:v>67.405000000000001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Ta'!$B$80:$B$83</c:f>
              <c:numCache>
                <c:formatCode>0.00</c:formatCode>
                <c:ptCount val="4"/>
                <c:pt idx="0">
                  <c:v>4322.1989999999996</c:v>
                </c:pt>
                <c:pt idx="1">
                  <c:v>3925.7840000000001</c:v>
                </c:pt>
                <c:pt idx="2">
                  <c:v>886.49099999999999</c:v>
                </c:pt>
                <c:pt idx="3">
                  <c:v>820.92</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Ta'!$C$80:$C$83</c:f>
              <c:numCache>
                <c:formatCode>0.00</c:formatCode>
                <c:ptCount val="4"/>
                <c:pt idx="0">
                  <c:v>4866.0990000000002</c:v>
                </c:pt>
                <c:pt idx="1">
                  <c:v>4201.6989999999996</c:v>
                </c:pt>
                <c:pt idx="2">
                  <c:v>998.72699999999998</c:v>
                </c:pt>
                <c:pt idx="3">
                  <c:v>1016.111</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CPU'!$J$290</c:f>
              <c:strCache>
                <c:ptCount val="1"/>
                <c:pt idx="0">
                  <c:v>Intel® Core™  i9-13900K INT8</c:v>
                </c:pt>
              </c:strCache>
            </c:strRef>
          </c:tx>
          <c:spPr>
            <a:solidFill>
              <a:schemeClr val="accent3"/>
            </a:solidFill>
            <a:ln>
              <a:noFill/>
            </a:ln>
            <a:effectLst/>
          </c:spPr>
          <c:invertIfNegative val="0"/>
          <c:cat>
            <c:strRef>
              <c:f>'Performance Tables  CPU'!$A$309</c:f>
              <c:strCache>
                <c:ptCount val="1"/>
                <c:pt idx="0">
                  <c:v>Stable-Diffusion-v2-1</c:v>
                </c:pt>
              </c:strCache>
            </c:strRef>
          </c:cat>
          <c:val>
            <c:numRef>
              <c:f>'Performance Tables  CPU'!$C$294</c:f>
              <c:numCache>
                <c:formatCode>0.0</c:formatCode>
                <c:ptCount val="1"/>
                <c:pt idx="0">
                  <c:v>64.34</c:v>
                </c:pt>
              </c:numCache>
            </c:numRef>
          </c:val>
          <c:extLst>
            <c:ext xmlns:c16="http://schemas.microsoft.com/office/drawing/2014/chart" uri="{C3380CC4-5D6E-409C-BE32-E72D297353CC}">
              <c16:uniqueId val="{00000004-3900-42C2-83F2-E1B2AA7AB649}"/>
            </c:ext>
          </c:extLst>
        </c:ser>
        <c:ser>
          <c:idx val="0"/>
          <c:order val="1"/>
          <c:tx>
            <c:strRef>
              <c:f>'Performance Tables  CPU'!$L$290</c:f>
              <c:strCache>
                <c:ptCount val="1"/>
                <c:pt idx="0">
                  <c:v>Intel® Core™  i9-13900K FP16</c:v>
                </c:pt>
              </c:strCache>
            </c:strRef>
          </c:tx>
          <c:spPr>
            <a:solidFill>
              <a:schemeClr val="accent1"/>
            </a:solidFill>
            <a:ln>
              <a:noFill/>
            </a:ln>
            <a:effectLst/>
          </c:spPr>
          <c:invertIfNegative val="0"/>
          <c:cat>
            <c:strRef>
              <c:f>'Performance Tables  CPU'!$A$309</c:f>
              <c:strCache>
                <c:ptCount val="1"/>
                <c:pt idx="0">
                  <c:v>Stable-Diffusion-v2-1</c:v>
                </c:pt>
              </c:strCache>
            </c:strRef>
          </c:cat>
          <c:val>
            <c:numRef>
              <c:f>'Performance Tables  CPU'!$E$294</c:f>
              <c:numCache>
                <c:formatCode>0.0</c:formatCode>
                <c:ptCount val="1"/>
                <c:pt idx="0">
                  <c:v>49.15</c:v>
                </c:pt>
              </c:numCache>
            </c:numRef>
          </c:val>
          <c:extLst>
            <c:ext xmlns:c16="http://schemas.microsoft.com/office/drawing/2014/chart" uri="{C3380CC4-5D6E-409C-BE32-E72D297353CC}">
              <c16:uniqueId val="{00000006-3900-42C2-83F2-E1B2AA7AB649}"/>
            </c:ext>
          </c:extLst>
        </c:ser>
        <c:ser>
          <c:idx val="3"/>
          <c:order val="2"/>
          <c:tx>
            <c:strRef>
              <c:f>'Performance Tables  CPU'!$J$295</c:f>
              <c:strCache>
                <c:ptCount val="1"/>
                <c:pt idx="0">
                  <c:v>Intel® Xeon® Platinum 8380 INT8</c:v>
                </c:pt>
              </c:strCache>
            </c:strRef>
          </c:tx>
          <c:spPr>
            <a:solidFill>
              <a:schemeClr val="accent4"/>
            </a:solidFill>
            <a:ln>
              <a:noFill/>
            </a:ln>
            <a:effectLst/>
          </c:spPr>
          <c:invertIfNegative val="0"/>
          <c:cat>
            <c:strRef>
              <c:f>'Performance Tables  CPU'!$A$309</c:f>
              <c:strCache>
                <c:ptCount val="1"/>
                <c:pt idx="0">
                  <c:v>Stable-Diffusion-v2-1</c:v>
                </c:pt>
              </c:strCache>
            </c:strRef>
          </c:cat>
          <c:val>
            <c:numRef>
              <c:f>'Performance Tables  CPU'!$C$299</c:f>
              <c:numCache>
                <c:formatCode>0.0</c:formatCode>
                <c:ptCount val="1"/>
                <c:pt idx="0">
                  <c:v>21.65</c:v>
                </c:pt>
              </c:numCache>
            </c:numRef>
          </c:val>
          <c:extLst>
            <c:ext xmlns:c16="http://schemas.microsoft.com/office/drawing/2014/chart" uri="{C3380CC4-5D6E-409C-BE32-E72D297353CC}">
              <c16:uniqueId val="{00000005-3900-42C2-83F2-E1B2AA7AB649}"/>
            </c:ext>
          </c:extLst>
        </c:ser>
        <c:ser>
          <c:idx val="1"/>
          <c:order val="3"/>
          <c:tx>
            <c:strRef>
              <c:f>'Performance Tables  CPU'!$L$295</c:f>
              <c:strCache>
                <c:ptCount val="1"/>
                <c:pt idx="0">
                  <c:v>Intel® Xeon® Platinum 8380 FP16</c:v>
                </c:pt>
              </c:strCache>
            </c:strRef>
          </c:tx>
          <c:spPr>
            <a:solidFill>
              <a:schemeClr val="accent2"/>
            </a:solidFill>
            <a:ln>
              <a:noFill/>
            </a:ln>
            <a:effectLst/>
          </c:spPr>
          <c:invertIfNegative val="0"/>
          <c:cat>
            <c:strRef>
              <c:f>'Performance Tables  CPU'!$A$309</c:f>
              <c:strCache>
                <c:ptCount val="1"/>
                <c:pt idx="0">
                  <c:v>Stable-Diffusion-v2-1</c:v>
                </c:pt>
              </c:strCache>
            </c:strRef>
          </c:cat>
          <c:val>
            <c:numRef>
              <c:f>'Performance Tables  CPU'!$E$299</c:f>
              <c:numCache>
                <c:formatCode>0.0</c:formatCode>
                <c:ptCount val="1"/>
                <c:pt idx="0">
                  <c:v>20.89</c:v>
                </c:pt>
              </c:numCache>
            </c:numRef>
          </c:val>
          <c:extLst>
            <c:ext xmlns:c16="http://schemas.microsoft.com/office/drawing/2014/chart" uri="{C3380CC4-5D6E-409C-BE32-E72D297353CC}">
              <c16:uniqueId val="{00000007-3900-42C2-83F2-E1B2AA7AB649}"/>
            </c:ext>
          </c:extLst>
        </c:ser>
        <c:ser>
          <c:idx val="6"/>
          <c:order val="4"/>
          <c:tx>
            <c:strRef>
              <c:f>'Performance Tables  CPU'!$J$305</c:f>
              <c:strCache>
                <c:ptCount val="1"/>
                <c:pt idx="0">
                  <c:v>Intel® Xeon® Gold 6548N INT8</c:v>
                </c:pt>
              </c:strCache>
            </c:strRef>
          </c:tx>
          <c:spPr>
            <a:solidFill>
              <a:schemeClr val="accent1">
                <a:lumMod val="60000"/>
              </a:schemeClr>
            </a:solidFill>
            <a:ln>
              <a:noFill/>
            </a:ln>
            <a:effectLst/>
          </c:spPr>
          <c:invertIfNegative val="0"/>
          <c:cat>
            <c:strRef>
              <c:f>'Performance Tables  CPU'!$A$309</c:f>
              <c:strCache>
                <c:ptCount val="1"/>
                <c:pt idx="0">
                  <c:v>Stable-Diffusion-v2-1</c:v>
                </c:pt>
              </c:strCache>
            </c:strRef>
          </c:cat>
          <c:val>
            <c:numRef>
              <c:f>'Performance Tables  CPU'!$C$309</c:f>
              <c:numCache>
                <c:formatCode>0.0</c:formatCode>
                <c:ptCount val="1"/>
                <c:pt idx="0">
                  <c:v>5.6</c:v>
                </c:pt>
              </c:numCache>
            </c:numRef>
          </c:val>
          <c:extLst>
            <c:ext xmlns:c16="http://schemas.microsoft.com/office/drawing/2014/chart" uri="{C3380CC4-5D6E-409C-BE32-E72D297353CC}">
              <c16:uniqueId val="{0000000A-3900-42C2-83F2-E1B2AA7AB649}"/>
            </c:ext>
          </c:extLst>
        </c:ser>
        <c:ser>
          <c:idx val="7"/>
          <c:order val="5"/>
          <c:tx>
            <c:strRef>
              <c:f>'Performance Tables  CPU'!$L$305</c:f>
              <c:strCache>
                <c:ptCount val="1"/>
                <c:pt idx="0">
                  <c:v>Intel® Xeon® Gold 6548N FP16</c:v>
                </c:pt>
              </c:strCache>
            </c:strRef>
          </c:tx>
          <c:spPr>
            <a:solidFill>
              <a:schemeClr val="accent2">
                <a:lumMod val="60000"/>
              </a:schemeClr>
            </a:solidFill>
            <a:ln>
              <a:noFill/>
            </a:ln>
            <a:effectLst/>
          </c:spPr>
          <c:invertIfNegative val="0"/>
          <c:cat>
            <c:strRef>
              <c:f>'Performance Tables  CPU'!$A$309</c:f>
              <c:strCache>
                <c:ptCount val="1"/>
                <c:pt idx="0">
                  <c:v>Stable-Diffusion-v2-1</c:v>
                </c:pt>
              </c:strCache>
            </c:strRef>
          </c:cat>
          <c:val>
            <c:numRef>
              <c:f>'Performance Tables  CPU'!$E$309</c:f>
              <c:numCache>
                <c:formatCode>0.0</c:formatCode>
                <c:ptCount val="1"/>
                <c:pt idx="0">
                  <c:v>5.6</c:v>
                </c:pt>
              </c:numCache>
            </c:numRef>
          </c:val>
          <c:extLst>
            <c:ext xmlns:c16="http://schemas.microsoft.com/office/drawing/2014/chart" uri="{C3380CC4-5D6E-409C-BE32-E72D297353CC}">
              <c16:uniqueId val="{0000000B-3900-42C2-83F2-E1B2AA7AB649}"/>
            </c:ext>
          </c:extLst>
        </c:ser>
        <c:ser>
          <c:idx val="4"/>
          <c:order val="6"/>
          <c:tx>
            <c:strRef>
              <c:f>'Performance Tables  CPU'!$J$300</c:f>
              <c:strCache>
                <c:ptCount val="1"/>
                <c:pt idx="0">
                  <c:v>Intel® Xeon® Platinum 8490H INT8</c:v>
                </c:pt>
              </c:strCache>
            </c:strRef>
          </c:tx>
          <c:spPr>
            <a:solidFill>
              <a:schemeClr val="accent5"/>
            </a:solidFill>
            <a:ln>
              <a:noFill/>
            </a:ln>
            <a:effectLst/>
          </c:spPr>
          <c:invertIfNegative val="0"/>
          <c:cat>
            <c:strRef>
              <c:f>'Performance Tables  CPU'!$A$309</c:f>
              <c:strCache>
                <c:ptCount val="1"/>
                <c:pt idx="0">
                  <c:v>Stable-Diffusion-v2-1</c:v>
                </c:pt>
              </c:strCache>
            </c:strRef>
          </c:cat>
          <c:val>
            <c:numRef>
              <c:f>'Performance Tables  CPU'!$C$304</c:f>
              <c:numCache>
                <c:formatCode>0.0</c:formatCode>
                <c:ptCount val="1"/>
                <c:pt idx="0">
                  <c:v>4.1100000000000003</c:v>
                </c:pt>
              </c:numCache>
            </c:numRef>
          </c:val>
          <c:extLst>
            <c:ext xmlns:c16="http://schemas.microsoft.com/office/drawing/2014/chart" uri="{C3380CC4-5D6E-409C-BE32-E72D297353CC}">
              <c16:uniqueId val="{00000008-3900-42C2-83F2-E1B2AA7AB649}"/>
            </c:ext>
          </c:extLst>
        </c:ser>
        <c:ser>
          <c:idx val="5"/>
          <c:order val="7"/>
          <c:tx>
            <c:strRef>
              <c:f>'Performance Tables  CPU'!$L$300</c:f>
              <c:strCache>
                <c:ptCount val="1"/>
                <c:pt idx="0">
                  <c:v>Intel® Xeon® Platinum 8490H FP16</c:v>
                </c:pt>
              </c:strCache>
            </c:strRef>
          </c:tx>
          <c:spPr>
            <a:solidFill>
              <a:schemeClr val="accent6"/>
            </a:solidFill>
            <a:ln>
              <a:noFill/>
            </a:ln>
            <a:effectLst/>
          </c:spPr>
          <c:invertIfNegative val="0"/>
          <c:cat>
            <c:strRef>
              <c:f>'Performance Tables  CPU'!$A$309</c:f>
              <c:strCache>
                <c:ptCount val="1"/>
                <c:pt idx="0">
                  <c:v>Stable-Diffusion-v2-1</c:v>
                </c:pt>
              </c:strCache>
            </c:strRef>
          </c:cat>
          <c:val>
            <c:numRef>
              <c:f>'Performance Tables  CPU'!$E$304</c:f>
              <c:numCache>
                <c:formatCode>0.0</c:formatCode>
                <c:ptCount val="1"/>
                <c:pt idx="0">
                  <c:v>4.38</c:v>
                </c:pt>
              </c:numCache>
            </c:numRef>
          </c:val>
          <c:extLst>
            <c:ext xmlns:c16="http://schemas.microsoft.com/office/drawing/2014/chart" uri="{C3380CC4-5D6E-409C-BE32-E72D297353CC}">
              <c16:uniqueId val="{00000009-3900-42C2-83F2-E1B2AA7AB64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96.683999999999997</c:v>
                </c:pt>
                <c:pt idx="1">
                  <c:v>990.66</c:v>
                </c:pt>
                <c:pt idx="2">
                  <c:v>73.712000000000003</c:v>
                </c:pt>
                <c:pt idx="3">
                  <c:v>6974.759</c:v>
                </c:pt>
                <c:pt idx="4">
                  <c:v>4.0199999999999996</c:v>
                </c:pt>
                <c:pt idx="5">
                  <c:v>23.724</c:v>
                </c:pt>
                <c:pt idx="6">
                  <c:v>1330.8720000000001</c:v>
                </c:pt>
                <c:pt idx="7">
                  <c:v>10.68</c:v>
                </c:pt>
                <c:pt idx="8">
                  <c:v>891.46299999999997</c:v>
                </c:pt>
                <c:pt idx="9">
                  <c:v>20.238</c:v>
                </c:pt>
                <c:pt idx="10">
                  <c:v>48.493000000000002</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217.60102599999999</c:v>
                </c:pt>
                <c:pt idx="1">
                  <c:v>2211.1389039999999</c:v>
                </c:pt>
                <c:pt idx="2">
                  <c:v>139.52725000000001</c:v>
                </c:pt>
                <c:pt idx="3">
                  <c:v>20233.897360999999</c:v>
                </c:pt>
                <c:pt idx="4">
                  <c:v>7.7535249999999998</c:v>
                </c:pt>
                <c:pt idx="5">
                  <c:v>51.978178</c:v>
                </c:pt>
                <c:pt idx="6">
                  <c:v>0</c:v>
                </c:pt>
                <c:pt idx="7">
                  <c:v>22.800854000000001</c:v>
                </c:pt>
                <c:pt idx="8">
                  <c:v>2092.1746509999998</c:v>
                </c:pt>
                <c:pt idx="9">
                  <c:v>44.921649000000002</c:v>
                </c:pt>
                <c:pt idx="10">
                  <c:v>100.607693</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89.311000000000007</c:v>
                </c:pt>
                <c:pt idx="1">
                  <c:v>870.53300000000002</c:v>
                </c:pt>
                <c:pt idx="2">
                  <c:v>57.774999999999999</c:v>
                </c:pt>
                <c:pt idx="3">
                  <c:v>6593.375</c:v>
                </c:pt>
                <c:pt idx="4">
                  <c:v>3.653</c:v>
                </c:pt>
                <c:pt idx="5">
                  <c:v>19.968</c:v>
                </c:pt>
                <c:pt idx="6">
                  <c:v>1136.2739999999999</c:v>
                </c:pt>
                <c:pt idx="7">
                  <c:v>9.2479999999999993</c:v>
                </c:pt>
                <c:pt idx="8">
                  <c:v>704.16600000000005</c:v>
                </c:pt>
                <c:pt idx="9">
                  <c:v>18.722000000000001</c:v>
                </c:pt>
                <c:pt idx="10">
                  <c:v>42.296999999999997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31.779</c:v>
                </c:pt>
                <c:pt idx="2">
                  <c:v>17.943999999999999</c:v>
                </c:pt>
                <c:pt idx="3">
                  <c:v>2348.8710000000001</c:v>
                </c:pt>
                <c:pt idx="4">
                  <c:v>1.383</c:v>
                </c:pt>
                <c:pt idx="5">
                  <c:v>7.1020000000000003</c:v>
                </c:pt>
                <c:pt idx="6">
                  <c:v>397.92399999999998</c:v>
                </c:pt>
                <c:pt idx="7">
                  <c:v>3.1349999999999998</c:v>
                </c:pt>
                <c:pt idx="10">
                  <c:v>12.353999999999999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43.317</c:v>
                </c:pt>
                <c:pt idx="1">
                  <c:v>413.29899999999998</c:v>
                </c:pt>
                <c:pt idx="2">
                  <c:v>24.190999999999999</c:v>
                </c:pt>
                <c:pt idx="3">
                  <c:v>3151.5030000000002</c:v>
                </c:pt>
                <c:pt idx="4">
                  <c:v>1.875</c:v>
                </c:pt>
                <c:pt idx="5">
                  <c:v>9.9949999999999992</c:v>
                </c:pt>
                <c:pt idx="6">
                  <c:v>564.48699999999997</c:v>
                </c:pt>
                <c:pt idx="7">
                  <c:v>4.343</c:v>
                </c:pt>
                <c:pt idx="8">
                  <c:v>387.91300000000001</c:v>
                </c:pt>
                <c:pt idx="9">
                  <c:v>8.2219999999999995</c:v>
                </c:pt>
                <c:pt idx="10">
                  <c:v>16.542999999999999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36.520000000000003</c:v>
                </c:pt>
                <c:pt idx="1">
                  <c:v>352.44200000000001</c:v>
                </c:pt>
                <c:pt idx="2">
                  <c:v>20.959</c:v>
                </c:pt>
                <c:pt idx="3">
                  <c:v>2650.018</c:v>
                </c:pt>
                <c:pt idx="4">
                  <c:v>1.607</c:v>
                </c:pt>
                <c:pt idx="5">
                  <c:v>8.1980000000000004</c:v>
                </c:pt>
                <c:pt idx="6">
                  <c:v>457.15300000000002</c:v>
                </c:pt>
                <c:pt idx="7">
                  <c:v>3.629</c:v>
                </c:pt>
                <c:pt idx="8">
                  <c:v>323.40699999999998</c:v>
                </c:pt>
                <c:pt idx="9">
                  <c:v>6.7670000000000003</c:v>
                </c:pt>
                <c:pt idx="10">
                  <c:v>13.83</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37.692</c:v>
                </c:pt>
                <c:pt idx="1">
                  <c:v>331.87400000000002</c:v>
                </c:pt>
                <c:pt idx="2">
                  <c:v>18.843</c:v>
                </c:pt>
                <c:pt idx="3">
                  <c:v>2598.087</c:v>
                </c:pt>
                <c:pt idx="4">
                  <c:v>1.546</c:v>
                </c:pt>
                <c:pt idx="5">
                  <c:v>7.8440000000000003</c:v>
                </c:pt>
                <c:pt idx="7">
                  <c:v>3.4430000000000001</c:v>
                </c:pt>
                <c:pt idx="9">
                  <c:v>6.5179999999999998</c:v>
                </c:pt>
                <c:pt idx="10">
                  <c:v>12.882</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22.896429999999999</c:v>
                </c:pt>
                <c:pt idx="1">
                  <c:v>200.85910000000001</c:v>
                </c:pt>
                <c:pt idx="2">
                  <c:v>14.904389999999999</c:v>
                </c:pt>
                <c:pt idx="3">
                  <c:v>1433.548</c:v>
                </c:pt>
                <c:pt idx="4">
                  <c:v>0.95872299999999999</c:v>
                </c:pt>
                <c:pt idx="5">
                  <c:v>4.9406790000000003</c:v>
                </c:pt>
                <c:pt idx="6">
                  <c:v>250.10140000000001</c:v>
                </c:pt>
                <c:pt idx="7">
                  <c:v>2.1985939999999999</c:v>
                </c:pt>
                <c:pt idx="8">
                  <c:v>155.82849999999999</c:v>
                </c:pt>
                <c:pt idx="9">
                  <c:v>4.2836780000000001</c:v>
                </c:pt>
                <c:pt idx="10">
                  <c:v>10.385429999999999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25.286999999999999</c:v>
                </c:pt>
                <c:pt idx="1">
                  <c:v>235.94800000000001</c:v>
                </c:pt>
                <c:pt idx="2">
                  <c:v>17.177</c:v>
                </c:pt>
                <c:pt idx="3">
                  <c:v>1487.826</c:v>
                </c:pt>
                <c:pt idx="4">
                  <c:v>1.244</c:v>
                </c:pt>
                <c:pt idx="5">
                  <c:v>5.3049999999999997</c:v>
                </c:pt>
                <c:pt idx="6">
                  <c:v>260.32900000000001</c:v>
                </c:pt>
                <c:pt idx="7">
                  <c:v>2.68</c:v>
                </c:pt>
                <c:pt idx="8">
                  <c:v>194.304</c:v>
                </c:pt>
                <c:pt idx="9">
                  <c:v>4.5019999999999998</c:v>
                </c:pt>
                <c:pt idx="10">
                  <c:v>9.6649999999999991</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18.248000000000001</c:v>
                </c:pt>
                <c:pt idx="1">
                  <c:v>171.37</c:v>
                </c:pt>
                <c:pt idx="2">
                  <c:v>12.148</c:v>
                </c:pt>
                <c:pt idx="3">
                  <c:v>1096.1010000000001</c:v>
                </c:pt>
                <c:pt idx="4">
                  <c:v>1.1080000000000001</c:v>
                </c:pt>
                <c:pt idx="5">
                  <c:v>3.9790000000000001</c:v>
                </c:pt>
                <c:pt idx="6">
                  <c:v>174.631</c:v>
                </c:pt>
                <c:pt idx="7">
                  <c:v>1.978</c:v>
                </c:pt>
                <c:pt idx="8">
                  <c:v>130.416</c:v>
                </c:pt>
                <c:pt idx="9">
                  <c:v>3.181</c:v>
                </c:pt>
                <c:pt idx="10">
                  <c:v>6.875</c:v>
                </c:pt>
              </c:numCache>
            </c:numRef>
          </c:val>
          <c:extLst>
            <c:ext xmlns:c16="http://schemas.microsoft.com/office/drawing/2014/chart" uri="{C3380CC4-5D6E-409C-BE32-E72D297353CC}">
              <c16:uniqueId val="{00000003-33E0-49E8-BA2D-87785F8D63AD}"/>
            </c:ext>
          </c:extLst>
        </c:ser>
        <c:ser>
          <c:idx val="9"/>
          <c:order val="10"/>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CPU'!$G$158</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13.906000000000001</c:v>
                </c:pt>
                <c:pt idx="1">
                  <c:v>124.57899999999999</c:v>
                </c:pt>
                <c:pt idx="2">
                  <c:v>9.3650000000000002</c:v>
                </c:pt>
                <c:pt idx="3">
                  <c:v>824.35900000000004</c:v>
                </c:pt>
                <c:pt idx="4">
                  <c:v>0.69799999999999995</c:v>
                </c:pt>
                <c:pt idx="5">
                  <c:v>3.1360000000000001</c:v>
                </c:pt>
                <c:pt idx="6">
                  <c:v>130.15100000000001</c:v>
                </c:pt>
                <c:pt idx="7">
                  <c:v>1.526</c:v>
                </c:pt>
                <c:pt idx="8">
                  <c:v>96.941000000000003</c:v>
                </c:pt>
                <c:pt idx="9">
                  <c:v>2.2879999999999998</c:v>
                </c:pt>
                <c:pt idx="10">
                  <c:v>5.3479999999999999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CPU'!$G$170</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11.054582</c:v>
                </c:pt>
                <c:pt idx="1">
                  <c:v>92.192009999999996</c:v>
                </c:pt>
                <c:pt idx="2">
                  <c:v>7.3957769999999998</c:v>
                </c:pt>
                <c:pt idx="3">
                  <c:v>664.29429700000003</c:v>
                </c:pt>
                <c:pt idx="4">
                  <c:v>0.570936</c:v>
                </c:pt>
                <c:pt idx="5">
                  <c:v>2.286165</c:v>
                </c:pt>
                <c:pt idx="6">
                  <c:v>102.09990500000001</c:v>
                </c:pt>
                <c:pt idx="7">
                  <c:v>1.1472119999999999</c:v>
                </c:pt>
                <c:pt idx="8">
                  <c:v>73.982511000000002</c:v>
                </c:pt>
                <c:pt idx="9">
                  <c:v>1.896738</c:v>
                </c:pt>
                <c:pt idx="10">
                  <c:v>4.1610240000000003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CPU'!$G$182</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50.377000000000002</c:v>
                </c:pt>
                <c:pt idx="1">
                  <c:v>485.596</c:v>
                </c:pt>
                <c:pt idx="2">
                  <c:v>29.379000000000001</c:v>
                </c:pt>
                <c:pt idx="3">
                  <c:v>3510</c:v>
                </c:pt>
                <c:pt idx="4">
                  <c:v>2.089</c:v>
                </c:pt>
                <c:pt idx="5">
                  <c:v>11.129</c:v>
                </c:pt>
                <c:pt idx="6">
                  <c:v>624.13199999999995</c:v>
                </c:pt>
                <c:pt idx="7">
                  <c:v>5.1139999999999999</c:v>
                </c:pt>
                <c:pt idx="8">
                  <c:v>441.88799999999998</c:v>
                </c:pt>
                <c:pt idx="9">
                  <c:v>9.4830000000000005</c:v>
                </c:pt>
                <c:pt idx="10">
                  <c:v>19.536000000000001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CPU'!$G$194</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28.169</c:v>
                </c:pt>
                <c:pt idx="1">
                  <c:v>224.59299999999999</c:v>
                </c:pt>
                <c:pt idx="2">
                  <c:v>13.92</c:v>
                </c:pt>
                <c:pt idx="3">
                  <c:v>1648.5319999999999</c:v>
                </c:pt>
                <c:pt idx="4">
                  <c:v>1.2789999999999999</c:v>
                </c:pt>
                <c:pt idx="5">
                  <c:v>5.4260000000000002</c:v>
                </c:pt>
                <c:pt idx="6">
                  <c:v>237.48500000000001</c:v>
                </c:pt>
                <c:pt idx="7">
                  <c:v>2.37</c:v>
                </c:pt>
                <c:pt idx="8">
                  <c:v>180.214</c:v>
                </c:pt>
                <c:pt idx="9">
                  <c:v>3.9860000000000002</c:v>
                </c:pt>
                <c:pt idx="10">
                  <c:v>9.1969999999999992</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14.489000000000001</c:v>
                </c:pt>
                <c:pt idx="1">
                  <c:v>107.51600000000001</c:v>
                </c:pt>
                <c:pt idx="2">
                  <c:v>12.663</c:v>
                </c:pt>
                <c:pt idx="3">
                  <c:v>890.40499999999997</c:v>
                </c:pt>
                <c:pt idx="4">
                  <c:v>1.5189999999999999</c:v>
                </c:pt>
                <c:pt idx="5">
                  <c:v>3.1240000000000001</c:v>
                </c:pt>
                <c:pt idx="6">
                  <c:v>121.777</c:v>
                </c:pt>
                <c:pt idx="7">
                  <c:v>1.734</c:v>
                </c:pt>
                <c:pt idx="8">
                  <c:v>74.721000000000004</c:v>
                </c:pt>
                <c:pt idx="9">
                  <c:v>2.698</c:v>
                </c:pt>
                <c:pt idx="10">
                  <c:v>6.2480000000000002</c:v>
                </c:pt>
              </c:numCache>
            </c:numRef>
          </c:val>
          <c:extLst>
            <c:ext xmlns:c16="http://schemas.microsoft.com/office/drawing/2014/chart" uri="{C3380CC4-5D6E-409C-BE32-E72D297353CC}">
              <c16:uniqueId val="{00000010-8225-4E93-A7FD-3CF5AF5B98F5}"/>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14.290295</c:v>
                </c:pt>
                <c:pt idx="1">
                  <c:v>104.5303</c:v>
                </c:pt>
                <c:pt idx="2">
                  <c:v>12.273744000000001</c:v>
                </c:pt>
                <c:pt idx="3">
                  <c:v>879.015896</c:v>
                </c:pt>
                <c:pt idx="4">
                  <c:v>1.4686030000000001</c:v>
                </c:pt>
                <c:pt idx="5">
                  <c:v>3.024845</c:v>
                </c:pt>
                <c:pt idx="6">
                  <c:v>115.888555</c:v>
                </c:pt>
                <c:pt idx="7">
                  <c:v>1.663656</c:v>
                </c:pt>
                <c:pt idx="8">
                  <c:v>71.015030999999993</c:v>
                </c:pt>
                <c:pt idx="9">
                  <c:v>2.6166260000000001</c:v>
                </c:pt>
                <c:pt idx="10">
                  <c:v>6.0055189999999996</c:v>
                </c:pt>
              </c:numCache>
            </c:numRef>
          </c:val>
          <c:extLst>
            <c:ext xmlns:c16="http://schemas.microsoft.com/office/drawing/2014/chart" uri="{C3380CC4-5D6E-409C-BE32-E72D297353CC}">
              <c16:uniqueId val="{00000011-8225-4E93-A7FD-3CF5AF5B98F5}"/>
            </c:ext>
          </c:extLst>
        </c:ser>
        <c:ser>
          <c:idx val="22"/>
          <c:order val="17"/>
          <c:tx>
            <c:strRef>
              <c:f>'Performance Tables  CPU'!$G$230</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7.6995689999999994</c:v>
                </c:pt>
                <c:pt idx="1">
                  <c:v>54.772973</c:v>
                </c:pt>
                <c:pt idx="2">
                  <c:v>7.6302110000000001</c:v>
                </c:pt>
                <c:pt idx="3">
                  <c:v>459.83436699999999</c:v>
                </c:pt>
                <c:pt idx="4">
                  <c:v>0.95204199999999994</c:v>
                </c:pt>
                <c:pt idx="5">
                  <c:v>1.6161890000000001</c:v>
                </c:pt>
                <c:pt idx="6">
                  <c:v>35.971169000000003</c:v>
                </c:pt>
                <c:pt idx="7">
                  <c:v>1.099175</c:v>
                </c:pt>
                <c:pt idx="8">
                  <c:v>23.441981999999999</c:v>
                </c:pt>
                <c:pt idx="9">
                  <c:v>1.2981830000000001</c:v>
                </c:pt>
                <c:pt idx="10">
                  <c:v>3.5501130000000001</c:v>
                </c:pt>
              </c:numCache>
            </c:numRef>
          </c:val>
          <c:extLst>
            <c:ext xmlns:c16="http://schemas.microsoft.com/office/drawing/2014/chart" uri="{C3380CC4-5D6E-409C-BE32-E72D297353CC}">
              <c16:uniqueId val="{0000000F-8225-4E93-A7FD-3CF5AF5B98F5}"/>
            </c:ext>
          </c:extLst>
        </c:ser>
        <c:ser>
          <c:idx val="19"/>
          <c:order val="18"/>
          <c:tx>
            <c:strRef>
              <c:f>'Performance Tables  CPU'!$G$242</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8.0180000000000007</c:v>
                </c:pt>
                <c:pt idx="1">
                  <c:v>110.203</c:v>
                </c:pt>
                <c:pt idx="3">
                  <c:v>503.553</c:v>
                </c:pt>
                <c:pt idx="6">
                  <c:v>53.725000000000001</c:v>
                </c:pt>
                <c:pt idx="7">
                  <c:v>0.80900000000000005</c:v>
                </c:pt>
                <c:pt idx="8">
                  <c:v>37.442999999999998</c:v>
                </c:pt>
                <c:pt idx="9">
                  <c:v>1.302</c:v>
                </c:pt>
                <c:pt idx="10">
                  <c:v>3.347</c:v>
                </c:pt>
              </c:numCache>
            </c:numRef>
          </c:val>
          <c:extLst>
            <c:ext xmlns:c16="http://schemas.microsoft.com/office/drawing/2014/chart" uri="{C3380CC4-5D6E-409C-BE32-E72D297353CC}">
              <c16:uniqueId val="{00000012-8225-4E93-A7FD-3CF5AF5B98F5}"/>
            </c:ext>
          </c:extLst>
        </c:ser>
        <c:ser>
          <c:idx val="20"/>
          <c:order val="19"/>
          <c:tx>
            <c:strRef>
              <c:f>'Performance Tables  CPU'!$G$266</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5.3419400000000001</c:v>
                </c:pt>
                <c:pt idx="1">
                  <c:v>180.648248</c:v>
                </c:pt>
                <c:pt idx="3">
                  <c:v>454.04523399999999</c:v>
                </c:pt>
                <c:pt idx="4">
                  <c:v>0.57556799999999997</c:v>
                </c:pt>
                <c:pt idx="5">
                  <c:v>1.041674</c:v>
                </c:pt>
                <c:pt idx="6">
                  <c:v>62.061992999999987</c:v>
                </c:pt>
                <c:pt idx="7">
                  <c:v>0.67288799999999993</c:v>
                </c:pt>
                <c:pt idx="8">
                  <c:v>42.926288</c:v>
                </c:pt>
                <c:pt idx="9">
                  <c:v>0.88763700000000001</c:v>
                </c:pt>
                <c:pt idx="10">
                  <c:v>2.3679049999999999</c:v>
                </c:pt>
              </c:numCache>
            </c:numRef>
          </c:val>
          <c:extLst>
            <c:ext xmlns:c16="http://schemas.microsoft.com/office/drawing/2014/chart" uri="{C3380CC4-5D6E-409C-BE32-E72D297353CC}">
              <c16:uniqueId val="{00000009-8225-4E93-A7FD-3CF5AF5B98F5}"/>
            </c:ext>
          </c:extLst>
        </c:ser>
        <c:ser>
          <c:idx val="21"/>
          <c:order val="20"/>
          <c:tx>
            <c:strRef>
              <c:f>'Performance Tables  CPU'!$H$278</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c:formatCode>
                <c:ptCount val="11"/>
                <c:pt idx="0">
                  <c:v>3.7824309999999999</c:v>
                </c:pt>
                <c:pt idx="1">
                  <c:v>26.280179</c:v>
                </c:pt>
                <c:pt idx="2">
                  <c:v>5.8288259999999994</c:v>
                </c:pt>
                <c:pt idx="3">
                  <c:v>244.35040699999999</c:v>
                </c:pt>
                <c:pt idx="4">
                  <c:v>0.69150599999999995</c:v>
                </c:pt>
                <c:pt idx="5">
                  <c:v>1.0403690000000001</c:v>
                </c:pt>
                <c:pt idx="6">
                  <c:v>8.0705349999999996</c:v>
                </c:pt>
                <c:pt idx="7">
                  <c:v>0.83254299999999992</c:v>
                </c:pt>
                <c:pt idx="9">
                  <c:v>0.91858200000000001</c:v>
                </c:pt>
                <c:pt idx="10">
                  <c:v>3.3254160000000001</c:v>
                </c:pt>
              </c:numCache>
            </c:numRef>
          </c:val>
          <c:extLst>
            <c:ext xmlns:c16="http://schemas.microsoft.com/office/drawing/2014/chart" uri="{C3380CC4-5D6E-409C-BE32-E72D297353CC}">
              <c16:uniqueId val="{0000000D-8225-4E93-A7FD-3CF5AF5B98F5}"/>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CPU'!$D$111:$D$121</c:f>
              <c:numCache>
                <c:formatCode>0.00</c:formatCode>
                <c:ptCount val="11"/>
                <c:pt idx="2">
                  <c:v>25.12</c:v>
                </c:pt>
                <c:pt idx="3">
                  <c:v>1854.42</c:v>
                </c:pt>
                <c:pt idx="9">
                  <c:v>5.61</c:v>
                </c:pt>
                <c:pt idx="10">
                  <c:v>15.93</c:v>
                </c:pt>
              </c:numCache>
            </c:numRef>
          </c:val>
          <c:extLst>
            <c:ext xmlns:c16="http://schemas.microsoft.com/office/drawing/2014/chart" uri="{C3380CC4-5D6E-409C-BE32-E72D297353CC}">
              <c16:uniqueId val="{00000000-1A4B-4BE4-89F8-513741861B26}"/>
            </c:ext>
          </c:extLst>
        </c:ser>
        <c:ser>
          <c:idx val="12"/>
          <c:order val="22"/>
          <c:tx>
            <c:strRef>
              <c:f>'Performance Tables  CPU'!$H$254</c:f>
              <c:strCache>
                <c:ptCount val="1"/>
                <c:pt idx="0">
                  <c:v>Intel® Xeon® Gold 6548N</c:v>
                </c:pt>
              </c:strCache>
            </c:strRef>
          </c:tx>
          <c:spPr>
            <a:solidFill>
              <a:schemeClr val="accent1">
                <a:lumMod val="80000"/>
                <a:lumOff val="20000"/>
              </a:schemeClr>
            </a:solidFill>
            <a:ln>
              <a:noFill/>
            </a:ln>
            <a:effectLst/>
          </c:spPr>
          <c:invertIfNegative val="0"/>
          <c:val>
            <c:numRef>
              <c:f>'Performance Tables  CPU'!$D$255:$D$265</c:f>
              <c:numCache>
                <c:formatCode>General</c:formatCode>
                <c:ptCount val="11"/>
                <c:pt idx="0" formatCode="0.00">
                  <c:v>1919.58</c:v>
                </c:pt>
                <c:pt idx="1">
                  <c:v>140.66</c:v>
                </c:pt>
                <c:pt idx="2" formatCode="0.00">
                  <c:v>628.46</c:v>
                </c:pt>
                <c:pt idx="3" formatCode="0.00">
                  <c:v>30.81</c:v>
                </c:pt>
                <c:pt idx="4" formatCode="0.00">
                  <c:v>20665.45</c:v>
                </c:pt>
                <c:pt idx="5" formatCode="0.00">
                  <c:v>6829.01</c:v>
                </c:pt>
                <c:pt idx="6" formatCode="0.00">
                  <c:v>168.65</c:v>
                </c:pt>
                <c:pt idx="7" formatCode="0.00">
                  <c:v>9932.06</c:v>
                </c:pt>
                <c:pt idx="8" formatCode="0.00">
                  <c:v>177.24</c:v>
                </c:pt>
                <c:pt idx="9" formatCode="0.00">
                  <c:v>7567.48</c:v>
                </c:pt>
                <c:pt idx="10" formatCode="0.00">
                  <c:v>2156.54</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87.623000000000005</c:v>
                </c:pt>
                <c:pt idx="1">
                  <c:v>812.69600000000003</c:v>
                </c:pt>
                <c:pt idx="2">
                  <c:v>54.890999999999998</c:v>
                </c:pt>
                <c:pt idx="3">
                  <c:v>7532.8670000000002</c:v>
                </c:pt>
                <c:pt idx="4">
                  <c:v>5.5830000000000002</c:v>
                </c:pt>
                <c:pt idx="5">
                  <c:v>18.609000000000002</c:v>
                </c:pt>
                <c:pt idx="6">
                  <c:v>775.19200000000001</c:v>
                </c:pt>
                <c:pt idx="7">
                  <c:v>9.58</c:v>
                </c:pt>
                <c:pt idx="8">
                  <c:v>475.65600000000001</c:v>
                </c:pt>
                <c:pt idx="9">
                  <c:v>13.612</c:v>
                </c:pt>
                <c:pt idx="10">
                  <c:v>32.106999999999999</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58.501899999999999</c:v>
                </c:pt>
                <c:pt idx="1">
                  <c:v>478.15839999999997</c:v>
                </c:pt>
                <c:pt idx="2">
                  <c:v>42.750860000000003</c:v>
                </c:pt>
                <c:pt idx="4">
                  <c:v>4.8203849999999999</c:v>
                </c:pt>
                <c:pt idx="5">
                  <c:v>13.648059999999999</c:v>
                </c:pt>
                <c:pt idx="6">
                  <c:v>478.81889999999999</c:v>
                </c:pt>
                <c:pt idx="7">
                  <c:v>7.6872759999999998</c:v>
                </c:pt>
                <c:pt idx="8">
                  <c:v>271.02019999999999</c:v>
                </c:pt>
                <c:pt idx="9">
                  <c:v>8.8134289999999993</c:v>
                </c:pt>
                <c:pt idx="10">
                  <c:v>23.16217</c:v>
                </c:pt>
              </c:numCache>
            </c:numRef>
          </c:val>
          <c:extLst>
            <c:ext xmlns:c16="http://schemas.microsoft.com/office/drawing/2014/chart" uri="{C3380CC4-5D6E-409C-BE32-E72D297353CC}">
              <c16:uniqueId val="{00000002-02CC-4462-9288-443C7DDFB510}"/>
            </c:ext>
          </c:extLst>
        </c:ser>
        <c:ser>
          <c:idx val="2"/>
          <c:order val="2"/>
          <c:tx>
            <c:strRef>
              <c:f>'Performance Tables GPU, NPU'!$E$98</c:f>
              <c:strCache>
                <c:ptCount val="1"/>
                <c:pt idx="0">
                  <c:v>Intel® ARC® 770M</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NPU'!$D$99:$D$109</c:f>
              <c:numCache>
                <c:formatCode>0.00</c:formatCode>
                <c:ptCount val="11"/>
                <c:pt idx="0">
                  <c:v>22.036000000000001</c:v>
                </c:pt>
                <c:pt idx="2">
                  <c:v>22.658999999999999</c:v>
                </c:pt>
                <c:pt idx="3">
                  <c:v>565.04600000000005</c:v>
                </c:pt>
                <c:pt idx="4">
                  <c:v>2.9940000000000002</c:v>
                </c:pt>
                <c:pt idx="5">
                  <c:v>5.516</c:v>
                </c:pt>
                <c:pt idx="6">
                  <c:v>102.718</c:v>
                </c:pt>
                <c:pt idx="7">
                  <c:v>4.55</c:v>
                </c:pt>
                <c:pt idx="8">
                  <c:v>57.802</c:v>
                </c:pt>
                <c:pt idx="9">
                  <c:v>4.8390000000000004</c:v>
                </c:pt>
                <c:pt idx="10">
                  <c:v>12.032999999999999</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Cache>
                <c:formatCode>General</c:formatCode>
                <c:ptCount val="11"/>
                <c:pt idx="0" formatCode="0.00">
                  <c:v>148.75899999999999</c:v>
                </c:pt>
                <c:pt idx="1">
                  <c:v>1733.6780000000001</c:v>
                </c:pt>
                <c:pt idx="2" formatCode="0.00">
                  <c:v>104.529</c:v>
                </c:pt>
                <c:pt idx="3" formatCode="0.00">
                  <c:v>15873.602999999999</c:v>
                </c:pt>
                <c:pt idx="4" formatCode="0.00">
                  <c:v>8.7629999999999999</c:v>
                </c:pt>
                <c:pt idx="5" formatCode="0.00">
                  <c:v>35.667999999999999</c:v>
                </c:pt>
                <c:pt idx="6" formatCode="0.00">
                  <c:v>1814.53</c:v>
                </c:pt>
                <c:pt idx="7" formatCode="0.00">
                  <c:v>17.439</c:v>
                </c:pt>
                <c:pt idx="8" formatCode="0.00">
                  <c:v>1169.356</c:v>
                </c:pt>
                <c:pt idx="9" formatCode="0.00">
                  <c:v>27.387</c:v>
                </c:pt>
                <c:pt idx="10" formatCode="0.00">
                  <c:v>64.316999999999993</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295.68799999999999</c:v>
                </c:pt>
                <c:pt idx="2">
                  <c:v>185.244</c:v>
                </c:pt>
                <c:pt idx="3">
                  <c:v>26117.644</c:v>
                </c:pt>
                <c:pt idx="4">
                  <c:v>20.108000000000001</c:v>
                </c:pt>
                <c:pt idx="5">
                  <c:v>80.825999999999993</c:v>
                </c:pt>
                <c:pt idx="6">
                  <c:v>3358.038</c:v>
                </c:pt>
                <c:pt idx="7">
                  <c:v>41.192</c:v>
                </c:pt>
                <c:pt idx="9">
                  <c:v>59.216000000000001</c:v>
                </c:pt>
                <c:pt idx="10">
                  <c:v>120.902</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i7-1360P iGPU</c:v>
                </c:pt>
              </c:strCache>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43.271000000000001</c:v>
                </c:pt>
                <c:pt idx="1">
                  <c:v>419.16699999999997</c:v>
                </c:pt>
                <c:pt idx="2">
                  <c:v>34.048000000000002</c:v>
                </c:pt>
                <c:pt idx="3">
                  <c:v>3705.7339999999999</c:v>
                </c:pt>
                <c:pt idx="4">
                  <c:v>2.9020000000000001</c:v>
                </c:pt>
                <c:pt idx="5">
                  <c:v>9.8520000000000003</c:v>
                </c:pt>
                <c:pt idx="6">
                  <c:v>359.92099999999999</c:v>
                </c:pt>
                <c:pt idx="7">
                  <c:v>5.1980000000000004</c:v>
                </c:pt>
                <c:pt idx="8">
                  <c:v>204.90100000000001</c:v>
                </c:pt>
                <c:pt idx="9">
                  <c:v>6.1349999999999998</c:v>
                </c:pt>
                <c:pt idx="10">
                  <c:v>17.581</c:v>
                </c:pt>
              </c:numCache>
            </c:numRef>
          </c:val>
          <c:extLst>
            <c:ext xmlns:c16="http://schemas.microsoft.com/office/drawing/2014/chart" uri="{C3380CC4-5D6E-409C-BE32-E72D297353CC}">
              <c16:uniqueId val="{00000002-D69D-4236-94AA-F1A4F65AA818}"/>
            </c:ext>
          </c:extLst>
        </c:ser>
        <c:ser>
          <c:idx val="6"/>
          <c:order val="6"/>
          <c:tx>
            <c:strRef>
              <c:f>'Performance Tables GPU, NPU'!$E$110</c:f>
              <c:strCache>
                <c:ptCount val="1"/>
                <c:pt idx="0">
                  <c:v>Intel® Flex-170</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18.847920999999999</c:v>
                </c:pt>
                <c:pt idx="2">
                  <c:v>18.378509999999999</c:v>
                </c:pt>
                <c:pt idx="3">
                  <c:v>498.85831999999999</c:v>
                </c:pt>
                <c:pt idx="4">
                  <c:v>2.1632020000000001</c:v>
                </c:pt>
                <c:pt idx="5">
                  <c:v>4.3531309999999994</c:v>
                </c:pt>
                <c:pt idx="6">
                  <c:v>74.363444000000001</c:v>
                </c:pt>
                <c:pt idx="7">
                  <c:v>3.610995</c:v>
                </c:pt>
                <c:pt idx="8">
                  <c:v>52.67895</c:v>
                </c:pt>
                <c:pt idx="9">
                  <c:v>3.8816850000000001</c:v>
                </c:pt>
                <c:pt idx="10">
                  <c:v>10.027495999999999</c:v>
                </c:pt>
              </c:numCache>
            </c:numRef>
          </c:val>
          <c:extLst>
            <c:ext xmlns:c16="http://schemas.microsoft.com/office/drawing/2014/chart" uri="{C3380CC4-5D6E-409C-BE32-E72D297353CC}">
              <c16:uniqueId val="{00000003-D69D-4236-94AA-F1A4F65AA818}"/>
            </c:ext>
          </c:extLst>
        </c:ser>
        <c:ser>
          <c:idx val="7"/>
          <c:order val="7"/>
          <c:tx>
            <c:strRef>
              <c:f>'Performance Tables GPU, NPU'!$E$74</c:f>
              <c:strCache>
                <c:ptCount val="1"/>
                <c:pt idx="0">
                  <c:v>Intel® Core™Ultra7-165H iGPU</c:v>
                </c:pt>
              </c:strCache>
            </c:strRef>
          </c:tx>
          <c:spPr>
            <a:solidFill>
              <a:schemeClr val="accent2">
                <a:lumMod val="60000"/>
              </a:schemeClr>
            </a:solidFill>
            <a:ln>
              <a:noFill/>
            </a:ln>
            <a:effectLst/>
          </c:spPr>
          <c:invertIfNegative val="0"/>
          <c:val>
            <c:numRef>
              <c:f>'Performance Tables GPU, NPU'!$D$75:$D$85</c:f>
              <c:numCache>
                <c:formatCode>0.00</c:formatCode>
                <c:ptCount val="11"/>
                <c:pt idx="0">
                  <c:v>7.09</c:v>
                </c:pt>
                <c:pt idx="1">
                  <c:v>49.1</c:v>
                </c:pt>
                <c:pt idx="3">
                  <c:v>510.56</c:v>
                </c:pt>
                <c:pt idx="4">
                  <c:v>1.29</c:v>
                </c:pt>
                <c:pt idx="5">
                  <c:v>2.42</c:v>
                </c:pt>
                <c:pt idx="6">
                  <c:v>59.71</c:v>
                </c:pt>
                <c:pt idx="8">
                  <c:v>30.31</c:v>
                </c:pt>
                <c:pt idx="9">
                  <c:v>1.53</c:v>
                </c:pt>
              </c:numCache>
            </c:numRef>
          </c:val>
          <c:extLst>
            <c:ext xmlns:c16="http://schemas.microsoft.com/office/drawing/2014/chart" uri="{C3380CC4-5D6E-409C-BE32-E72D297353CC}">
              <c16:uniqueId val="{00000000-DAE5-43F5-8CC4-62911F900D3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0.18574137931034482</c:v>
                </c:pt>
                <c:pt idx="1">
                  <c:v>1.789655172413793E-2</c:v>
                </c:pt>
                <c:pt idx="2">
                  <c:v>0.2423103448275862</c:v>
                </c:pt>
                <c:pt idx="3">
                  <c:v>2.6034482758620688E-3</c:v>
                </c:pt>
                <c:pt idx="4">
                  <c:v>4.7263448275862068</c:v>
                </c:pt>
                <c:pt idx="5">
                  <c:v>0.78460344827586204</c:v>
                </c:pt>
                <c:pt idx="6">
                  <c:v>1.3137931034482759E-2</c:v>
                </c:pt>
                <c:pt idx="7">
                  <c:v>1.6776379310344827</c:v>
                </c:pt>
                <c:pt idx="8">
                  <c:v>2.003448275862069E-2</c:v>
                </c:pt>
                <c:pt idx="9">
                  <c:v>0.90722413793103451</c:v>
                </c:pt>
                <c:pt idx="10">
                  <c:v>0.37031034482758624</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7.01641791044776E-2</c:v>
                </c:pt>
                <c:pt idx="1">
                  <c:v>6.9552238805970154E-3</c:v>
                </c:pt>
                <c:pt idx="2">
                  <c:v>0.10892537313432836</c:v>
                </c:pt>
                <c:pt idx="3">
                  <c:v>7.4626865671641792E-4</c:v>
                </c:pt>
                <c:pt idx="4">
                  <c:v>2.0159850746268657</c:v>
                </c:pt>
                <c:pt idx="5">
                  <c:v>0.29640298507462687</c:v>
                </c:pt>
                <c:pt idx="6">
                  <c:v>0</c:v>
                </c:pt>
                <c:pt idx="7">
                  <c:v>0.68010447761194026</c:v>
                </c:pt>
                <c:pt idx="8">
                  <c:v>7.2388059701492535E-3</c:v>
                </c:pt>
                <c:pt idx="9">
                  <c:v>0.34067164179104475</c:v>
                </c:pt>
                <c:pt idx="10">
                  <c:v>0.15338805970149252</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0.10437383177570093</c:v>
                </c:pt>
                <c:pt idx="1">
                  <c:v>1.0785046728971962E-2</c:v>
                </c:pt>
                <c:pt idx="2">
                  <c:v>0.17501869158878505</c:v>
                </c:pt>
                <c:pt idx="3">
                  <c:v>1.5140186915887852E-3</c:v>
                </c:pt>
                <c:pt idx="4">
                  <c:v>2.5029252336448597</c:v>
                </c:pt>
                <c:pt idx="5">
                  <c:v>0.46217757009345795</c:v>
                </c:pt>
                <c:pt idx="6">
                  <c:v>8.3084112149532704E-3</c:v>
                </c:pt>
                <c:pt idx="7">
                  <c:v>1.0030093457943925</c:v>
                </c:pt>
                <c:pt idx="8">
                  <c:v>1.3813084112149532E-2</c:v>
                </c:pt>
                <c:pt idx="9">
                  <c:v>0.49558878504672899</c:v>
                </c:pt>
                <c:pt idx="10">
                  <c:v>0.22487850467289722</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0.1814786324786325</c:v>
                </c:pt>
                <c:pt idx="1">
                  <c:v>1.7811965811965813E-2</c:v>
                </c:pt>
                <c:pt idx="2">
                  <c:v>0.31301709401709399</c:v>
                </c:pt>
                <c:pt idx="3">
                  <c:v>2.5641025641025641E-3</c:v>
                </c:pt>
                <c:pt idx="4">
                  <c:v>4.5816923076923075</c:v>
                </c:pt>
                <c:pt idx="5">
                  <c:v>0.82986324786324783</c:v>
                </c:pt>
                <c:pt idx="6">
                  <c:v>1.4307692307692308E-2</c:v>
                </c:pt>
                <c:pt idx="7">
                  <c:v>1.8091282051282052</c:v>
                </c:pt>
                <c:pt idx="8">
                  <c:v>2.0726495726495726E-2</c:v>
                </c:pt>
                <c:pt idx="9">
                  <c:v>0.95153846153846156</c:v>
                </c:pt>
                <c:pt idx="10">
                  <c:v>0.45676068376068379</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9.0442244224422444E-2</c:v>
                </c:pt>
                <c:pt idx="1">
                  <c:v>8.8448844884488446E-3</c:v>
                </c:pt>
                <c:pt idx="2">
                  <c:v>0.17100000000000001</c:v>
                </c:pt>
                <c:pt idx="3">
                  <c:v>1.1848184818481849E-3</c:v>
                </c:pt>
                <c:pt idx="4">
                  <c:v>2.4287458745874586</c:v>
                </c:pt>
                <c:pt idx="5">
                  <c:v>0.40381518151815182</c:v>
                </c:pt>
                <c:pt idx="6">
                  <c:v>6.6336633663366326E-3</c:v>
                </c:pt>
                <c:pt idx="7">
                  <c:v>0.90717821782178221</c:v>
                </c:pt>
                <c:pt idx="8">
                  <c:v>9.9240924092409248E-3</c:v>
                </c:pt>
                <c:pt idx="9">
                  <c:v>0.4514851485148515</c:v>
                </c:pt>
                <c:pt idx="10">
                  <c:v>0.23482508250825082</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0.1510981308411215</c:v>
                </c:pt>
                <c:pt idx="1">
                  <c:v>1.3962616822429906E-2</c:v>
                </c:pt>
                <c:pt idx="2">
                  <c:v>0.27882242990654205</c:v>
                </c:pt>
                <c:pt idx="3">
                  <c:v>2.0046728971962616E-3</c:v>
                </c:pt>
                <c:pt idx="4">
                  <c:v>4.1939018691588785</c:v>
                </c:pt>
                <c:pt idx="5">
                  <c:v>0.6773364485981308</c:v>
                </c:pt>
                <c:pt idx="6">
                  <c:v>1.1322429906542057E-2</c:v>
                </c:pt>
                <c:pt idx="7">
                  <c:v>1.5318831775700934</c:v>
                </c:pt>
                <c:pt idx="8">
                  <c:v>1.6883177570093458E-2</c:v>
                </c:pt>
                <c:pt idx="9">
                  <c:v>0.78142990654205602</c:v>
                </c:pt>
                <c:pt idx="10">
                  <c:v>0.37622897196261684</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6.747336065573771E-2</c:v>
                </c:pt>
                <c:pt idx="1">
                  <c:v>6.6782786885245899E-3</c:v>
                </c:pt>
                <c:pt idx="2">
                  <c:v>0.13292827868852458</c:v>
                </c:pt>
                <c:pt idx="3">
                  <c:v>9.4467213114754099E-4</c:v>
                </c:pt>
                <c:pt idx="4">
                  <c:v>1.8820655737704917</c:v>
                </c:pt>
                <c:pt idx="5">
                  <c:v>0.31263729508196725</c:v>
                </c:pt>
                <c:pt idx="6">
                  <c:v>5.3094262295081971E-3</c:v>
                </c:pt>
                <c:pt idx="7">
                  <c:v>0.72720491803278686</c:v>
                </c:pt>
                <c:pt idx="8">
                  <c:v>7.6618852459016387E-3</c:v>
                </c:pt>
                <c:pt idx="9">
                  <c:v>0.36791188524590163</c:v>
                </c:pt>
                <c:pt idx="10">
                  <c:v>0.18620696721311475</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8.5946417657045832E-2</c:v>
                </c:pt>
                <c:pt idx="1">
                  <c:v>8.5555263157894735E-3</c:v>
                </c:pt>
                <c:pt idx="2">
                  <c:v>0.12349451612903226</c:v>
                </c:pt>
                <c:pt idx="3">
                  <c:v>1.1946264855687606E-3</c:v>
                </c:pt>
                <c:pt idx="4">
                  <c:v>2.2774040747028863</c:v>
                </c:pt>
                <c:pt idx="5">
                  <c:v>0.38163820033955859</c:v>
                </c:pt>
                <c:pt idx="6">
                  <c:v>6.7216162988115455E-3</c:v>
                </c:pt>
                <c:pt idx="7">
                  <c:v>0.87566757215619695</c:v>
                </c:pt>
                <c:pt idx="8">
                  <c:v>1.115576570458404E-2</c:v>
                </c:pt>
                <c:pt idx="9">
                  <c:v>0.41493514431239392</c:v>
                </c:pt>
                <c:pt idx="10">
                  <c:v>0.18712325976230898</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0.12400625000000001</c:v>
                </c:pt>
                <c:pt idx="1">
                  <c:v>1.175E-2</c:v>
                </c:pt>
                <c:pt idx="2">
                  <c:v>0.16731666666666667</c:v>
                </c:pt>
                <c:pt idx="3">
                  <c:v>1.8166666666666667E-3</c:v>
                </c:pt>
                <c:pt idx="4">
                  <c:v>2.9252208333333334</c:v>
                </c:pt>
                <c:pt idx="5">
                  <c:v>0.61648541666666667</c:v>
                </c:pt>
                <c:pt idx="6">
                  <c:v>1.0243749999999999E-2</c:v>
                </c:pt>
                <c:pt idx="7">
                  <c:v>1.2314083333333334</c:v>
                </c:pt>
                <c:pt idx="8">
                  <c:v>1.4345833333333334E-2</c:v>
                </c:pt>
                <c:pt idx="9">
                  <c:v>0.68634583333333343</c:v>
                </c:pt>
                <c:pt idx="10">
                  <c:v>0.28824166666666667</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0.1504402390438247</c:v>
                </c:pt>
                <c:pt idx="1">
                  <c:v>1.4723107569721115E-2</c:v>
                </c:pt>
                <c:pt idx="2">
                  <c:v>0.21305179282868525</c:v>
                </c:pt>
                <c:pt idx="3">
                  <c:v>2.3087649402390438E-3</c:v>
                </c:pt>
                <c:pt idx="4">
                  <c:v>3.4432310756972111</c:v>
                </c:pt>
                <c:pt idx="5">
                  <c:v>0.81787848605577684</c:v>
                </c:pt>
                <c:pt idx="6">
                  <c:v>1.2814741035856574E-2</c:v>
                </c:pt>
                <c:pt idx="7">
                  <c:v>1.5346235059760955</c:v>
                </c:pt>
                <c:pt idx="8">
                  <c:v>1.8203187250996015E-2</c:v>
                </c:pt>
                <c:pt idx="9">
                  <c:v>0.9099860557768924</c:v>
                </c:pt>
                <c:pt idx="10">
                  <c:v>0.36704980079681271</c:v>
                </c:pt>
              </c:numCache>
            </c:numRef>
          </c:val>
          <c:extLst>
            <c:ext xmlns:c16="http://schemas.microsoft.com/office/drawing/2014/chart" uri="{C3380CC4-5D6E-409C-BE32-E72D297353CC}">
              <c16:uniqueId val="{00000003-0050-4264-B885-200831912FD0}"/>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0.36176899696048637</c:v>
                </c:pt>
                <c:pt idx="1">
                  <c:v>3.2732522796352581E-2</c:v>
                </c:pt>
                <c:pt idx="2">
                  <c:v>0.45667477203647422</c:v>
                </c:pt>
                <c:pt idx="3">
                  <c:v>4.8814589665653494E-3</c:v>
                </c:pt>
                <c:pt idx="4">
                  <c:v>9.0703465045592697</c:v>
                </c:pt>
                <c:pt idx="5">
                  <c:v>1.6904984802431611</c:v>
                </c:pt>
                <c:pt idx="6">
                  <c:v>2.7212765957446806E-2</c:v>
                </c:pt>
                <c:pt idx="7">
                  <c:v>3.2988145896656533</c:v>
                </c:pt>
                <c:pt idx="8">
                  <c:v>3.8373860182370823E-2</c:v>
                </c:pt>
                <c:pt idx="9">
                  <c:v>1.9268054711246201</c:v>
                </c:pt>
                <c:pt idx="10">
                  <c:v>0.82343465045592712</c:v>
                </c:pt>
              </c:numCache>
            </c:numRef>
          </c:val>
          <c:extLst>
            <c:ext xmlns:c16="http://schemas.microsoft.com/office/drawing/2014/chart" uri="{C3380CC4-5D6E-409C-BE32-E72D297353CC}">
              <c16:uniqueId val="{0000000E-ACE0-43A2-8CF5-34D2DB0417F3}"/>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0.28861664106844742</c:v>
                </c:pt>
                <c:pt idx="1">
                  <c:v>2.7103933222036726E-2</c:v>
                </c:pt>
                <c:pt idx="2">
                  <c:v>0.37660659432387311</c:v>
                </c:pt>
                <c:pt idx="3">
                  <c:v>4.1433606010016699E-3</c:v>
                </c:pt>
                <c:pt idx="4">
                  <c:v>7.2466809298831381</c:v>
                </c:pt>
                <c:pt idx="5">
                  <c:v>1.3319703021702838</c:v>
                </c:pt>
                <c:pt idx="6">
                  <c:v>2.1690687813021702E-2</c:v>
                </c:pt>
                <c:pt idx="7">
                  <c:v>2.7303805292153589</c:v>
                </c:pt>
                <c:pt idx="8">
                  <c:v>3.150205342237062E-2</c:v>
                </c:pt>
                <c:pt idx="9">
                  <c:v>1.506097202003339</c:v>
                </c:pt>
                <c:pt idx="10">
                  <c:v>0.66078183472454088</c:v>
                </c:pt>
              </c:numCache>
            </c:numRef>
          </c:val>
          <c:extLst>
            <c:ext xmlns:c16="http://schemas.microsoft.com/office/drawing/2014/chart" uri="{C3380CC4-5D6E-409C-BE32-E72D297353CC}">
              <c16:uniqueId val="{0000000F-ACE0-43A2-8CF5-34D2DB0417F3}"/>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8.3269076305220888E-2</c:v>
                </c:pt>
                <c:pt idx="1">
                  <c:v>8.4698795180722895E-3</c:v>
                </c:pt>
                <c:pt idx="2">
                  <c:v>0.14079518072289157</c:v>
                </c:pt>
                <c:pt idx="3">
                  <c:v>1.1606425702811243E-3</c:v>
                </c:pt>
                <c:pt idx="4">
                  <c:v>2.0906506024096387</c:v>
                </c:pt>
                <c:pt idx="5">
                  <c:v>0.37202008032128514</c:v>
                </c:pt>
                <c:pt idx="6">
                  <c:v>6.4176706827309242E-3</c:v>
                </c:pt>
                <c:pt idx="7">
                  <c:v>0.81343373493975901</c:v>
                </c:pt>
                <c:pt idx="8">
                  <c:v>9.3413654618473892E-3</c:v>
                </c:pt>
                <c:pt idx="9">
                  <c:v>0.42467469879518072</c:v>
                </c:pt>
                <c:pt idx="10">
                  <c:v>0.20933734939759036</c:v>
                </c:pt>
              </c:numCache>
            </c:numRef>
          </c:val>
          <c:extLst>
            <c:ext xmlns:c16="http://schemas.microsoft.com/office/drawing/2014/chart" uri="{C3380CC4-5D6E-409C-BE32-E72D297353CC}">
              <c16:uniqueId val="{00000010-ACE0-43A2-8CF5-34D2DB0417F3}"/>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8.5969696969696974E-2</c:v>
                </c:pt>
                <c:pt idx="1">
                  <c:v>7.8585858585858582E-3</c:v>
                </c:pt>
                <c:pt idx="2">
                  <c:v>0.16342592592592592</c:v>
                </c:pt>
                <c:pt idx="3">
                  <c:v>1.202020202020202E-3</c:v>
                </c:pt>
                <c:pt idx="4">
                  <c:v>2.4279444444444445</c:v>
                </c:pt>
                <c:pt idx="5">
                  <c:v>0.406020202020202</c:v>
                </c:pt>
                <c:pt idx="6">
                  <c:v>7.3164983164983165E-3</c:v>
                </c:pt>
                <c:pt idx="7">
                  <c:v>0.96719360269360277</c:v>
                </c:pt>
                <c:pt idx="8">
                  <c:v>1.041919191919192E-2</c:v>
                </c:pt>
                <c:pt idx="9">
                  <c:v>0.50326262626262619</c:v>
                </c:pt>
                <c:pt idx="10">
                  <c:v>0.22755723905723907</c:v>
                </c:pt>
              </c:numCache>
            </c:numRef>
          </c:val>
          <c:extLst>
            <c:ext xmlns:c16="http://schemas.microsoft.com/office/drawing/2014/chart" uri="{C3380CC4-5D6E-409C-BE32-E72D297353CC}">
              <c16:uniqueId val="{00000011-ACE0-43A2-8CF5-34D2DB0417F3}"/>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9.9231948565776454E-2</c:v>
                </c:pt>
                <c:pt idx="1">
                  <c:v>1.0233432245301682E-2</c:v>
                </c:pt>
                <c:pt idx="2">
                  <c:v>0.12254648862512363</c:v>
                </c:pt>
                <c:pt idx="3">
                  <c:v>1.4114737883283877E-3</c:v>
                </c:pt>
                <c:pt idx="4">
                  <c:v>2.5351369930761618</c:v>
                </c:pt>
                <c:pt idx="5">
                  <c:v>0.45833728981206728</c:v>
                </c:pt>
                <c:pt idx="6">
                  <c:v>8.2576656775469829E-3</c:v>
                </c:pt>
                <c:pt idx="7">
                  <c:v>0.98044065281899107</c:v>
                </c:pt>
                <c:pt idx="8">
                  <c:v>1.3608803165182986E-2</c:v>
                </c:pt>
                <c:pt idx="9">
                  <c:v>0.49369634025717113</c:v>
                </c:pt>
                <c:pt idx="10">
                  <c:v>0.20956280909990108</c:v>
                </c:pt>
              </c:numCache>
            </c:numRef>
          </c:val>
          <c:extLst>
            <c:ext xmlns:c16="http://schemas.microsoft.com/office/drawing/2014/chart" uri="{C3380CC4-5D6E-409C-BE32-E72D297353CC}">
              <c16:uniqueId val="{00000012-ACE0-43A2-8CF5-34D2DB0417F3}"/>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6.7460241730279896E-2</c:v>
                </c:pt>
                <c:pt idx="1">
                  <c:v>6.9157124681933834E-3</c:v>
                </c:pt>
                <c:pt idx="2">
                  <c:v>8.2091921119592876E-2</c:v>
                </c:pt>
                <c:pt idx="3">
                  <c:v>9.5674300254452928E-4</c:v>
                </c:pt>
                <c:pt idx="4">
                  <c:v>1.7238880407124684</c:v>
                </c:pt>
                <c:pt idx="5">
                  <c:v>0.30919942748091606</c:v>
                </c:pt>
                <c:pt idx="6">
                  <c:v>5.6132315521628499E-3</c:v>
                </c:pt>
                <c:pt idx="7">
                  <c:v>0.66553021628498732</c:v>
                </c:pt>
                <c:pt idx="8">
                  <c:v>9.2814885496183205E-3</c:v>
                </c:pt>
                <c:pt idx="9">
                  <c:v>0.33228403307888044</c:v>
                </c:pt>
                <c:pt idx="10">
                  <c:v>0.14337022900763358</c:v>
                </c:pt>
              </c:numCache>
            </c:numRef>
          </c:val>
          <c:extLst>
            <c:ext xmlns:c16="http://schemas.microsoft.com/office/drawing/2014/chart" uri="{C3380CC4-5D6E-409C-BE32-E72D297353CC}">
              <c16:uniqueId val="{00000000-F811-4B71-846F-A262ABA15B5E}"/>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3.3005308481774215E-2</c:v>
                </c:pt>
                <c:pt idx="1">
                  <c:v>3.0108528960717234E-3</c:v>
                </c:pt>
                <c:pt idx="2">
                  <c:v>3.0409048012268489E-2</c:v>
                </c:pt>
                <c:pt idx="3">
                  <c:v>4.7316267547481422E-4</c:v>
                </c:pt>
                <c:pt idx="4">
                  <c:v>0.83335360386929336</c:v>
                </c:pt>
                <c:pt idx="5">
                  <c:v>0.16821705792143449</c:v>
                </c:pt>
                <c:pt idx="6">
                  <c:v>3.4035625811018049E-3</c:v>
                </c:pt>
                <c:pt idx="7">
                  <c:v>0.34713796154299875</c:v>
                </c:pt>
                <c:pt idx="8">
                  <c:v>5.6028075970272501E-3</c:v>
                </c:pt>
                <c:pt idx="9">
                  <c:v>0.16488663442255513</c:v>
                </c:pt>
                <c:pt idx="10">
                  <c:v>5.7386988321340093E-2</c:v>
                </c:pt>
              </c:numCache>
            </c:numRef>
          </c:val>
          <c:extLst>
            <c:ext xmlns:c16="http://schemas.microsoft.com/office/drawing/2014/chart" uri="{C3380CC4-5D6E-409C-BE32-E72D297353CC}">
              <c16:uniqueId val="{00000001-F811-4B71-846F-A262ABA15B5E}"/>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0.1897730870712401</c:v>
                </c:pt>
                <c:pt idx="1">
                  <c:v>1.6916886543535622E-2</c:v>
                </c:pt>
                <c:pt idx="2">
                  <c:v>0.21129947229551452</c:v>
                </c:pt>
                <c:pt idx="3">
                  <c:v>2.9437115215479332E-3</c:v>
                </c:pt>
                <c:pt idx="4">
                  <c:v>5.4148346525945472</c:v>
                </c:pt>
                <c:pt idx="5">
                  <c:v>0.99904441512752873</c:v>
                </c:pt>
                <c:pt idx="6">
                  <c:v>1.8739226033421284E-2</c:v>
                </c:pt>
                <c:pt idx="7">
                  <c:v>2.1469973614775726</c:v>
                </c:pt>
                <c:pt idx="8">
                  <c:v>3.0632805628847848E-2</c:v>
                </c:pt>
                <c:pt idx="9">
                  <c:v>0.97476737027264737</c:v>
                </c:pt>
                <c:pt idx="10">
                  <c:v>0.37398592788038698</c:v>
                </c:pt>
              </c:numCache>
            </c:numRef>
          </c:val>
          <c:extLst>
            <c:ext xmlns:c16="http://schemas.microsoft.com/office/drawing/2014/chart" uri="{C3380CC4-5D6E-409C-BE32-E72D297353CC}">
              <c16:uniqueId val="{00000003-F811-4B71-846F-A262ABA15B5E}"/>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0.000</c:formatCode>
                <c:ptCount val="11"/>
                <c:pt idx="0">
                  <c:v>4.7160166684474841E-2</c:v>
                </c:pt>
                <c:pt idx="1">
                  <c:v>3.3595469601453145E-3</c:v>
                </c:pt>
                <c:pt idx="2">
                  <c:v>4.4870872956512452E-2</c:v>
                </c:pt>
                <c:pt idx="3">
                  <c:v>7.0648573565551878E-4</c:v>
                </c:pt>
                <c:pt idx="4">
                  <c:v>1.2230775189657015</c:v>
                </c:pt>
                <c:pt idx="5">
                  <c:v>0.26464659685863873</c:v>
                </c:pt>
                <c:pt idx="6">
                  <c:v>4.1734159632439358E-3</c:v>
                </c:pt>
                <c:pt idx="7">
                  <c:v>0.55216112832567588</c:v>
                </c:pt>
                <c:pt idx="8">
                  <c:v>6.8382305801901917E-3</c:v>
                </c:pt>
                <c:pt idx="9">
                  <c:v>0.24373068703921358</c:v>
                </c:pt>
                <c:pt idx="10">
                  <c:v>9.0392242760978736E-2</c:v>
                </c:pt>
              </c:numCache>
            </c:numRef>
          </c:val>
          <c:extLst>
            <c:ext xmlns:c16="http://schemas.microsoft.com/office/drawing/2014/chart" uri="{C3380CC4-5D6E-409C-BE32-E72D297353CC}">
              <c16:uniqueId val="{00000004-F811-4B71-846F-A262ABA15B5E}"/>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9.3532617647058822E-2</c:v>
                </c:pt>
                <c:pt idx="1">
                  <c:v>7.4007941176470592E-3</c:v>
                </c:pt>
                <c:pt idx="2">
                  <c:v>3.0979500000000004E-2</c:v>
                </c:pt>
                <c:pt idx="3">
                  <c:v>1.5740588235294117E-3</c:v>
                </c:pt>
                <c:pt idx="4">
                  <c:v>1.159107294117647</c:v>
                </c:pt>
                <c:pt idx="5">
                  <c:v>0.59467355882352946</c:v>
                </c:pt>
                <c:pt idx="6">
                  <c:v>1.3324705882352942E-2</c:v>
                </c:pt>
                <c:pt idx="7">
                  <c:v>0.69945155882352938</c:v>
                </c:pt>
                <c:pt idx="8">
                  <c:v>0</c:v>
                </c:pt>
                <c:pt idx="9">
                  <c:v>0</c:v>
                </c:pt>
                <c:pt idx="10">
                  <c:v>0</c:v>
                </c:pt>
              </c:numCache>
            </c:numRef>
          </c:val>
          <c:extLst>
            <c:ext xmlns:c16="http://schemas.microsoft.com/office/drawing/2014/chart" uri="{C3380CC4-5D6E-409C-BE32-E72D297353CC}">
              <c16:uniqueId val="{00000005-F811-4B71-846F-A262ABA15B5E}"/>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CPU'!$E$111:$E$121</c:f>
              <c:numCache>
                <c:formatCode>0.000</c:formatCode>
                <c:ptCount val="11"/>
                <c:pt idx="0">
                  <c:v>9.9021739130434772E-2</c:v>
                </c:pt>
                <c:pt idx="1">
                  <c:v>9.7173913043478253E-3</c:v>
                </c:pt>
                <c:pt idx="2">
                  <c:v>0.14169565217391306</c:v>
                </c:pt>
                <c:pt idx="3">
                  <c:v>1.5869565217391305E-3</c:v>
                </c:pt>
                <c:pt idx="4">
                  <c:v>2.7519565217391304</c:v>
                </c:pt>
                <c:pt idx="5">
                  <c:v>0.56584782608695661</c:v>
                </c:pt>
                <c:pt idx="6">
                  <c:v>8.8478260869565232E-3</c:v>
                </c:pt>
                <c:pt idx="7">
                  <c:v>1.0835000000000001</c:v>
                </c:pt>
                <c:pt idx="8">
                  <c:v>4.1739130434782605E-3</c:v>
                </c:pt>
                <c:pt idx="9">
                  <c:v>0.60010869565217395</c:v>
                </c:pt>
                <c:pt idx="10">
                  <c:v>0.25191304347826088</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0.89774999999999994</c:v>
                </c:pt>
                <c:pt idx="1">
                  <c:v>8.6500000000000007E-2</c:v>
                </c:pt>
                <c:pt idx="2">
                  <c:v>1.1711666666666667</c:v>
                </c:pt>
                <c:pt idx="3">
                  <c:v>1.2583333333333334E-2</c:v>
                </c:pt>
                <c:pt idx="4">
                  <c:v>22.843999999999998</c:v>
                </c:pt>
                <c:pt idx="5">
                  <c:v>3.7922499999999997</c:v>
                </c:pt>
                <c:pt idx="6">
                  <c:v>6.3500000000000001E-2</c:v>
                </c:pt>
                <c:pt idx="7">
                  <c:v>8.1085833333333337</c:v>
                </c:pt>
                <c:pt idx="8">
                  <c:v>9.6833333333333327E-2</c:v>
                </c:pt>
                <c:pt idx="9">
                  <c:v>4.3849166666666664</c:v>
                </c:pt>
                <c:pt idx="10">
                  <c:v>1.7898333333333334</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0.39174999999999999</c:v>
                </c:pt>
                <c:pt idx="1">
                  <c:v>3.8833333333333338E-2</c:v>
                </c:pt>
                <c:pt idx="2">
                  <c:v>0.60816666666666663</c:v>
                </c:pt>
                <c:pt idx="3">
                  <c:v>4.1666666666666666E-3</c:v>
                </c:pt>
                <c:pt idx="4">
                  <c:v>11.255916666666666</c:v>
                </c:pt>
                <c:pt idx="5">
                  <c:v>1.6549166666666668</c:v>
                </c:pt>
                <c:pt idx="6">
                  <c:v>0</c:v>
                </c:pt>
                <c:pt idx="7">
                  <c:v>3.79725</c:v>
                </c:pt>
                <c:pt idx="8">
                  <c:v>4.0416666666666663E-2</c:v>
                </c:pt>
                <c:pt idx="9">
                  <c:v>1.9020833333333333</c:v>
                </c:pt>
                <c:pt idx="10">
                  <c:v>0.8564166666666666</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0.74453333333333327</c:v>
                </c:pt>
                <c:pt idx="1">
                  <c:v>7.6933333333333326E-2</c:v>
                </c:pt>
                <c:pt idx="2">
                  <c:v>1.2484666666666666</c:v>
                </c:pt>
                <c:pt idx="3">
                  <c:v>1.0800000000000001E-2</c:v>
                </c:pt>
                <c:pt idx="4">
                  <c:v>17.854199999999999</c:v>
                </c:pt>
                <c:pt idx="5">
                  <c:v>3.2968666666666668</c:v>
                </c:pt>
                <c:pt idx="6">
                  <c:v>5.9266666666666669E-2</c:v>
                </c:pt>
                <c:pt idx="7">
                  <c:v>7.1547999999999998</c:v>
                </c:pt>
                <c:pt idx="8">
                  <c:v>9.8533333333333334E-2</c:v>
                </c:pt>
                <c:pt idx="9">
                  <c:v>3.5352000000000001</c:v>
                </c:pt>
                <c:pt idx="10">
                  <c:v>1.6041333333333334</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0.32666153846153845</c:v>
                </c:pt>
                <c:pt idx="1">
                  <c:v>3.2061538461538461E-2</c:v>
                </c:pt>
                <c:pt idx="2">
                  <c:v>0.56343076923076918</c:v>
                </c:pt>
                <c:pt idx="3">
                  <c:v>4.6153846153846149E-3</c:v>
                </c:pt>
                <c:pt idx="4">
                  <c:v>8.2470461538461546</c:v>
                </c:pt>
                <c:pt idx="5">
                  <c:v>1.493753846153846</c:v>
                </c:pt>
                <c:pt idx="6">
                  <c:v>2.5753846153846151E-2</c:v>
                </c:pt>
                <c:pt idx="7">
                  <c:v>3.2564307692307692</c:v>
                </c:pt>
                <c:pt idx="8">
                  <c:v>3.7307692307692306E-2</c:v>
                </c:pt>
                <c:pt idx="9">
                  <c:v>1.7127692307692308</c:v>
                </c:pt>
                <c:pt idx="10">
                  <c:v>0.82216923076923076</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0.78297142857142854</c:v>
                </c:pt>
                <c:pt idx="1">
                  <c:v>7.6571428571428582E-2</c:v>
                </c:pt>
                <c:pt idx="2">
                  <c:v>1.4803714285714287</c:v>
                </c:pt>
                <c:pt idx="3">
                  <c:v>1.0257142857142857E-2</c:v>
                </c:pt>
                <c:pt idx="4">
                  <c:v>21.026</c:v>
                </c:pt>
                <c:pt idx="5">
                  <c:v>3.495885714285714</c:v>
                </c:pt>
                <c:pt idx="6">
                  <c:v>5.7428571428571419E-2</c:v>
                </c:pt>
                <c:pt idx="7">
                  <c:v>7.8535714285714286</c:v>
                </c:pt>
                <c:pt idx="8">
                  <c:v>8.5914285714285721E-2</c:v>
                </c:pt>
                <c:pt idx="9">
                  <c:v>3.9085714285714288</c:v>
                </c:pt>
                <c:pt idx="10">
                  <c:v>2.0329142857142859</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0.92385714285714293</c:v>
                </c:pt>
                <c:pt idx="1">
                  <c:v>8.537142857142857E-2</c:v>
                </c:pt>
                <c:pt idx="2">
                  <c:v>1.7047999999999999</c:v>
                </c:pt>
                <c:pt idx="3">
                  <c:v>1.2257142857142857E-2</c:v>
                </c:pt>
                <c:pt idx="4">
                  <c:v>25.642714285714288</c:v>
                </c:pt>
                <c:pt idx="5">
                  <c:v>4.1414285714285715</c:v>
                </c:pt>
                <c:pt idx="6">
                  <c:v>6.9228571428571431E-2</c:v>
                </c:pt>
                <c:pt idx="7">
                  <c:v>9.3663714285714281</c:v>
                </c:pt>
                <c:pt idx="8">
                  <c:v>0.10322857142857143</c:v>
                </c:pt>
                <c:pt idx="9">
                  <c:v>4.7778857142857145</c:v>
                </c:pt>
                <c:pt idx="10">
                  <c:v>2.3003714285714287</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0.94077142857142859</c:v>
                </c:pt>
                <c:pt idx="1">
                  <c:v>9.3114285714285705E-2</c:v>
                </c:pt>
                <c:pt idx="2">
                  <c:v>1.8533999999999999</c:v>
                </c:pt>
                <c:pt idx="3">
                  <c:v>1.3171428571428572E-2</c:v>
                </c:pt>
                <c:pt idx="4">
                  <c:v>26.241371428571426</c:v>
                </c:pt>
                <c:pt idx="5">
                  <c:v>4.359057142857143</c:v>
                </c:pt>
                <c:pt idx="6">
                  <c:v>7.402857142857143E-2</c:v>
                </c:pt>
                <c:pt idx="7">
                  <c:v>10.139314285714285</c:v>
                </c:pt>
                <c:pt idx="8">
                  <c:v>0.10682857142857143</c:v>
                </c:pt>
                <c:pt idx="9">
                  <c:v>5.1297428571428574</c:v>
                </c:pt>
                <c:pt idx="10">
                  <c:v>2.596257142857143</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3.374829333333333</c:v>
                </c:pt>
                <c:pt idx="1">
                  <c:v>0.335947</c:v>
                </c:pt>
                <c:pt idx="2">
                  <c:v>4.8492179999999996</c:v>
                </c:pt>
                <c:pt idx="3">
                  <c:v>4.6908999999999999E-2</c:v>
                </c:pt>
                <c:pt idx="4">
                  <c:v>89.426066666666671</c:v>
                </c:pt>
                <c:pt idx="5">
                  <c:v>14.985659999999999</c:v>
                </c:pt>
                <c:pt idx="6">
                  <c:v>0.26393546666666667</c:v>
                </c:pt>
                <c:pt idx="7">
                  <c:v>34.384546666666665</c:v>
                </c:pt>
                <c:pt idx="8">
                  <c:v>0.4380497333333333</c:v>
                </c:pt>
                <c:pt idx="9">
                  <c:v>16.293120000000002</c:v>
                </c:pt>
                <c:pt idx="10">
                  <c:v>7.3477066666666664</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2.1258214285714288</c:v>
                </c:pt>
                <c:pt idx="1">
                  <c:v>0.20142857142857143</c:v>
                </c:pt>
                <c:pt idx="2">
                  <c:v>2.8682857142857143</c:v>
                </c:pt>
                <c:pt idx="3">
                  <c:v>3.1142857142857142E-2</c:v>
                </c:pt>
                <c:pt idx="4">
                  <c:v>50.146642857142858</c:v>
                </c:pt>
                <c:pt idx="5">
                  <c:v>10.568321428571428</c:v>
                </c:pt>
                <c:pt idx="6">
                  <c:v>0.17560714285714285</c:v>
                </c:pt>
                <c:pt idx="7">
                  <c:v>21.109857142857145</c:v>
                </c:pt>
                <c:pt idx="8">
                  <c:v>0.24592857142857144</c:v>
                </c:pt>
                <c:pt idx="9">
                  <c:v>11.765928571428573</c:v>
                </c:pt>
                <c:pt idx="10">
                  <c:v>4.9412857142857138</c:v>
                </c:pt>
              </c:numCache>
            </c:numRef>
          </c:val>
          <c:extLst>
            <c:ext xmlns:c16="http://schemas.microsoft.com/office/drawing/2014/chart" uri="{C3380CC4-5D6E-409C-BE32-E72D297353CC}">
              <c16:uniqueId val="{00000002-750B-49E7-AC5A-49BE8ECF9CAB}"/>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1.6782444444444444</c:v>
                </c:pt>
                <c:pt idx="1">
                  <c:v>0.16424444444444444</c:v>
                </c:pt>
                <c:pt idx="2">
                  <c:v>2.3767111111111112</c:v>
                </c:pt>
                <c:pt idx="3">
                  <c:v>2.5755555555555556E-2</c:v>
                </c:pt>
                <c:pt idx="4">
                  <c:v>38.411155555555553</c:v>
                </c:pt>
                <c:pt idx="5">
                  <c:v>9.1238888888888887</c:v>
                </c:pt>
                <c:pt idx="6">
                  <c:v>0.14295555555555556</c:v>
                </c:pt>
                <c:pt idx="7">
                  <c:v>17.119577777777778</c:v>
                </c:pt>
                <c:pt idx="8">
                  <c:v>0.20306666666666667</c:v>
                </c:pt>
                <c:pt idx="9">
                  <c:v>10.151399999999999</c:v>
                </c:pt>
                <c:pt idx="10">
                  <c:v>4.0946444444444445</c:v>
                </c:pt>
              </c:numCache>
            </c:numRef>
          </c:val>
          <c:extLst>
            <c:ext xmlns:c16="http://schemas.microsoft.com/office/drawing/2014/chart" uri="{C3380CC4-5D6E-409C-BE32-E72D297353CC}">
              <c16:uniqueId val="{00000003-750B-49E7-AC5A-49BE8ECF9CAB}"/>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0.95217600000000002</c:v>
                </c:pt>
                <c:pt idx="1">
                  <c:v>8.6152000000000006E-2</c:v>
                </c:pt>
                <c:pt idx="2">
                  <c:v>1.2019680000000001</c:v>
                </c:pt>
                <c:pt idx="3">
                  <c:v>1.2848E-2</c:v>
                </c:pt>
                <c:pt idx="4">
                  <c:v>23.873151999999997</c:v>
                </c:pt>
                <c:pt idx="5">
                  <c:v>4.4493919999999996</c:v>
                </c:pt>
                <c:pt idx="6">
                  <c:v>7.1623999999999993E-2</c:v>
                </c:pt>
                <c:pt idx="7">
                  <c:v>8.68248</c:v>
                </c:pt>
                <c:pt idx="8">
                  <c:v>0.10100000000000001</c:v>
                </c:pt>
                <c:pt idx="9">
                  <c:v>5.0713520000000001</c:v>
                </c:pt>
                <c:pt idx="10">
                  <c:v>2.1672800000000003</c:v>
                </c:pt>
              </c:numCache>
            </c:numRef>
          </c:val>
          <c:extLst>
            <c:ext xmlns:c16="http://schemas.microsoft.com/office/drawing/2014/chart" uri="{C3380CC4-5D6E-409C-BE32-E72D297353CC}">
              <c16:uniqueId val="{0000000E-5C04-4A68-B423-734B5210C091}"/>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1.3830509440000001</c:v>
                </c:pt>
                <c:pt idx="1">
                  <c:v>0.129882048</c:v>
                </c:pt>
                <c:pt idx="2">
                  <c:v>1.8046987999999999</c:v>
                </c:pt>
                <c:pt idx="3">
                  <c:v>1.9854984000000003E-2</c:v>
                </c:pt>
                <c:pt idx="4">
                  <c:v>34.726095016000002</c:v>
                </c:pt>
                <c:pt idx="5">
                  <c:v>6.3828016879999998</c:v>
                </c:pt>
                <c:pt idx="6">
                  <c:v>0.103941776</c:v>
                </c:pt>
                <c:pt idx="7">
                  <c:v>13.083983496</c:v>
                </c:pt>
                <c:pt idx="8">
                  <c:v>0.15095784000000001</c:v>
                </c:pt>
                <c:pt idx="9">
                  <c:v>7.2172177920000005</c:v>
                </c:pt>
                <c:pt idx="10">
                  <c:v>3.1664665519999997</c:v>
                </c:pt>
              </c:numCache>
            </c:numRef>
          </c:val>
          <c:extLst>
            <c:ext xmlns:c16="http://schemas.microsoft.com/office/drawing/2014/chart" uri="{C3380CC4-5D6E-409C-BE32-E72D297353CC}">
              <c16:uniqueId val="{0000000F-5C04-4A68-B423-734B5210C091}"/>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0.29202816901408452</c:v>
                </c:pt>
                <c:pt idx="1">
                  <c:v>2.9704225352112677E-2</c:v>
                </c:pt>
                <c:pt idx="2">
                  <c:v>0.49377464788732395</c:v>
                </c:pt>
                <c:pt idx="3">
                  <c:v>4.0704225352112674E-3</c:v>
                </c:pt>
                <c:pt idx="4">
                  <c:v>7.3319999999999999</c:v>
                </c:pt>
                <c:pt idx="5">
                  <c:v>1.3046901408450704</c:v>
                </c:pt>
                <c:pt idx="6">
                  <c:v>2.2507042253521129E-2</c:v>
                </c:pt>
                <c:pt idx="7">
                  <c:v>2.8527464788732391</c:v>
                </c:pt>
                <c:pt idx="8">
                  <c:v>3.2760563380281695E-2</c:v>
                </c:pt>
                <c:pt idx="9">
                  <c:v>1.4893521126760563</c:v>
                </c:pt>
                <c:pt idx="10">
                  <c:v>0.73415492957746475</c:v>
                </c:pt>
              </c:numCache>
            </c:numRef>
          </c:val>
          <c:extLst>
            <c:ext xmlns:c16="http://schemas.microsoft.com/office/drawing/2014/chart" uri="{C3380CC4-5D6E-409C-BE32-E72D297353CC}">
              <c16:uniqueId val="{00000010-5C04-4A68-B423-734B5210C091}"/>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0.408528</c:v>
                </c:pt>
                <c:pt idx="1">
                  <c:v>3.7344000000000002E-2</c:v>
                </c:pt>
                <c:pt idx="2">
                  <c:v>0.77660000000000007</c:v>
                </c:pt>
                <c:pt idx="3">
                  <c:v>5.7120000000000001E-3</c:v>
                </c:pt>
                <c:pt idx="4">
                  <c:v>11.537592</c:v>
                </c:pt>
                <c:pt idx="5">
                  <c:v>1.929408</c:v>
                </c:pt>
                <c:pt idx="6">
                  <c:v>3.4768E-2</c:v>
                </c:pt>
                <c:pt idx="7">
                  <c:v>4.5961040000000004</c:v>
                </c:pt>
                <c:pt idx="8">
                  <c:v>4.9512E-2</c:v>
                </c:pt>
                <c:pt idx="9">
                  <c:v>2.3915039999999999</c:v>
                </c:pt>
                <c:pt idx="10">
                  <c:v>1.0813520000000001</c:v>
                </c:pt>
              </c:numCache>
            </c:numRef>
          </c:val>
          <c:extLst>
            <c:ext xmlns:c16="http://schemas.microsoft.com/office/drawing/2014/chart" uri="{C3380CC4-5D6E-409C-BE32-E72D297353CC}">
              <c16:uniqueId val="{00000011-5C04-4A68-B423-734B5210C091}"/>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0.80258799999999997</c:v>
                </c:pt>
                <c:pt idx="1">
                  <c:v>8.2767999999999994E-2</c:v>
                </c:pt>
                <c:pt idx="2">
                  <c:v>0.99115599999999993</c:v>
                </c:pt>
                <c:pt idx="3">
                  <c:v>1.1416000000000001E-2</c:v>
                </c:pt>
                <c:pt idx="4">
                  <c:v>20.504187999999999</c:v>
                </c:pt>
                <c:pt idx="5">
                  <c:v>3.7070320000000003</c:v>
                </c:pt>
                <c:pt idx="6">
                  <c:v>6.6788E-2</c:v>
                </c:pt>
                <c:pt idx="7">
                  <c:v>7.9298039999999999</c:v>
                </c:pt>
                <c:pt idx="8">
                  <c:v>0.110068</c:v>
                </c:pt>
                <c:pt idx="9">
                  <c:v>3.9930159999999999</c:v>
                </c:pt>
                <c:pt idx="10">
                  <c:v>1.694944</c:v>
                </c:pt>
              </c:numCache>
            </c:numRef>
          </c:val>
          <c:extLst>
            <c:ext xmlns:c16="http://schemas.microsoft.com/office/drawing/2014/chart" uri="{C3380CC4-5D6E-409C-BE32-E72D297353CC}">
              <c16:uniqueId val="{00000012-5C04-4A68-B423-734B5210C091}"/>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1.0099761904761904</c:v>
                </c:pt>
                <c:pt idx="1">
                  <c:v>0.10353809523809523</c:v>
                </c:pt>
                <c:pt idx="2">
                  <c:v>1.2290333333333332</c:v>
                </c:pt>
                <c:pt idx="3">
                  <c:v>1.4323809523809523E-2</c:v>
                </c:pt>
                <c:pt idx="4">
                  <c:v>25.80906666666667</c:v>
                </c:pt>
                <c:pt idx="5">
                  <c:v>4.6291571428571432</c:v>
                </c:pt>
                <c:pt idx="6">
                  <c:v>8.4038095238095231E-2</c:v>
                </c:pt>
                <c:pt idx="7">
                  <c:v>9.9639380952380954</c:v>
                </c:pt>
                <c:pt idx="8">
                  <c:v>0.13895714285714286</c:v>
                </c:pt>
                <c:pt idx="9">
                  <c:v>4.9747666666666666</c:v>
                </c:pt>
                <c:pt idx="10">
                  <c:v>2.1464571428571428</c:v>
                </c:pt>
              </c:numCache>
            </c:numRef>
          </c:val>
          <c:extLst>
            <c:ext xmlns:c16="http://schemas.microsoft.com/office/drawing/2014/chart" uri="{C3380CC4-5D6E-409C-BE32-E72D297353CC}">
              <c16:uniqueId val="{00000000-2ED5-462B-B20B-30623FBE15F3}"/>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1.3648097560975609</c:v>
                </c:pt>
                <c:pt idx="1">
                  <c:v>0.12450243902439025</c:v>
                </c:pt>
                <c:pt idx="2">
                  <c:v>1.257451219512195</c:v>
                </c:pt>
                <c:pt idx="3">
                  <c:v>1.9565853658536587E-2</c:v>
                </c:pt>
                <c:pt idx="4">
                  <c:v>34.460187804878046</c:v>
                </c:pt>
                <c:pt idx="5">
                  <c:v>6.9559804878048785</c:v>
                </c:pt>
                <c:pt idx="6">
                  <c:v>0.14074146341463414</c:v>
                </c:pt>
                <c:pt idx="7">
                  <c:v>14.354578048780489</c:v>
                </c:pt>
                <c:pt idx="8">
                  <c:v>0.23168292682926828</c:v>
                </c:pt>
                <c:pt idx="9">
                  <c:v>6.8182634146341456</c:v>
                </c:pt>
                <c:pt idx="10">
                  <c:v>2.3730219512195121</c:v>
                </c:pt>
              </c:numCache>
            </c:numRef>
          </c:val>
          <c:extLst>
            <c:ext xmlns:c16="http://schemas.microsoft.com/office/drawing/2014/chart" uri="{C3380CC4-5D6E-409C-BE32-E72D297353CC}">
              <c16:uniqueId val="{00000001-2ED5-462B-B20B-30623FBE15F3}"/>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1.43848</c:v>
                </c:pt>
                <c:pt idx="1">
                  <c:v>0.12823000000000001</c:v>
                </c:pt>
                <c:pt idx="2">
                  <c:v>1.60165</c:v>
                </c:pt>
                <c:pt idx="3">
                  <c:v>2.2313333333333334E-2</c:v>
                </c:pt>
                <c:pt idx="4">
                  <c:v>41.044446666666666</c:v>
                </c:pt>
                <c:pt idx="5">
                  <c:v>7.5727566666666677</c:v>
                </c:pt>
                <c:pt idx="6">
                  <c:v>0.14204333333333333</c:v>
                </c:pt>
                <c:pt idx="7">
                  <c:v>16.274239999999999</c:v>
                </c:pt>
                <c:pt idx="8">
                  <c:v>0.23219666666666669</c:v>
                </c:pt>
                <c:pt idx="9">
                  <c:v>7.3887366666666674</c:v>
                </c:pt>
                <c:pt idx="10">
                  <c:v>2.8348133333333334</c:v>
                </c:pt>
              </c:numCache>
            </c:numRef>
          </c:val>
          <c:extLst>
            <c:ext xmlns:c16="http://schemas.microsoft.com/office/drawing/2014/chart" uri="{C3380CC4-5D6E-409C-BE32-E72D297353CC}">
              <c16:uniqueId val="{00000002-2ED5-462B-B20B-30623FBE15F3}"/>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1.6347111111111112</c:v>
                </c:pt>
                <c:pt idx="1">
                  <c:v>0.11645185185185185</c:v>
                </c:pt>
                <c:pt idx="2">
                  <c:v>1.5553574074074075</c:v>
                </c:pt>
                <c:pt idx="3">
                  <c:v>2.448888888888889E-2</c:v>
                </c:pt>
                <c:pt idx="4">
                  <c:v>42.39549074074074</c:v>
                </c:pt>
                <c:pt idx="5">
                  <c:v>9.1734351851851841</c:v>
                </c:pt>
                <c:pt idx="6">
                  <c:v>0.14466296296296297</c:v>
                </c:pt>
                <c:pt idx="7">
                  <c:v>19.139540740740742</c:v>
                </c:pt>
                <c:pt idx="8">
                  <c:v>0.23703333333333335</c:v>
                </c:pt>
                <c:pt idx="9">
                  <c:v>8.448427777777777</c:v>
                </c:pt>
                <c:pt idx="10">
                  <c:v>3.1332629629629629</c:v>
                </c:pt>
              </c:numCache>
            </c:numRef>
          </c:val>
          <c:extLst>
            <c:ext xmlns:c16="http://schemas.microsoft.com/office/drawing/2014/chart" uri="{C3380CC4-5D6E-409C-BE32-E72D297353CC}">
              <c16:uniqueId val="{00000003-2ED5-462B-B20B-30623FBE15F3}"/>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CPU'!$G$279:$G$289</c:f>
              <c:numCache>
                <c:formatCode>0.000</c:formatCode>
                <c:ptCount val="11"/>
                <c:pt idx="0">
                  <c:v>4.5430128571428572</c:v>
                </c:pt>
                <c:pt idx="1">
                  <c:v>0.35946714285714287</c:v>
                </c:pt>
                <c:pt idx="2">
                  <c:v>1.5047185714285716</c:v>
                </c:pt>
                <c:pt idx="3">
                  <c:v>7.6454285714285711E-2</c:v>
                </c:pt>
                <c:pt idx="4">
                  <c:v>56.299497142857142</c:v>
                </c:pt>
                <c:pt idx="5">
                  <c:v>28.884144285714289</c:v>
                </c:pt>
                <c:pt idx="6">
                  <c:v>0.6472</c:v>
                </c:pt>
                <c:pt idx="7">
                  <c:v>33.97336142857143</c:v>
                </c:pt>
                <c:pt idx="8">
                  <c:v>0</c:v>
                </c:pt>
                <c:pt idx="9">
                  <c:v>0</c:v>
                </c:pt>
                <c:pt idx="10">
                  <c:v>0</c:v>
                </c:pt>
              </c:numCache>
            </c:numRef>
          </c:val>
          <c:extLst>
            <c:ext xmlns:c16="http://schemas.microsoft.com/office/drawing/2014/chart" uri="{C3380CC4-5D6E-409C-BE32-E72D297353CC}">
              <c16:uniqueId val="{00000004-2ED5-462B-B20B-30623FBE15F3}"/>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CPU'!$F$111:$F$121</c:f>
              <c:numCache>
                <c:formatCode>0.000</c:formatCode>
                <c:ptCount val="11"/>
                <c:pt idx="0">
                  <c:v>1.6267857142857143</c:v>
                </c:pt>
                <c:pt idx="1">
                  <c:v>0.15964285714285714</c:v>
                </c:pt>
                <c:pt idx="2">
                  <c:v>2.3278571428571433</c:v>
                </c:pt>
                <c:pt idx="3">
                  <c:v>2.6071428571428572E-2</c:v>
                </c:pt>
                <c:pt idx="4">
                  <c:v>45.210714285714289</c:v>
                </c:pt>
                <c:pt idx="5">
                  <c:v>9.2960714285714285</c:v>
                </c:pt>
                <c:pt idx="6">
                  <c:v>0.14535714285714288</c:v>
                </c:pt>
                <c:pt idx="7">
                  <c:v>17.800357142857145</c:v>
                </c:pt>
                <c:pt idx="8">
                  <c:v>6.8571428571428575E-2</c:v>
                </c:pt>
                <c:pt idx="9">
                  <c:v>9.8589285714285726</c:v>
                </c:pt>
                <c:pt idx="10">
                  <c:v>4.1385714285714288</c:v>
                </c:pt>
              </c:numCache>
            </c:numRef>
          </c:val>
          <c:extLst>
            <c:ext xmlns:c16="http://schemas.microsoft.com/office/drawing/2014/chart" uri="{C3380CC4-5D6E-409C-BE32-E72D297353CC}">
              <c16:uniqueId val="{00000000-6F60-454C-A1DE-484BE8E96468}"/>
            </c:ext>
          </c:extLst>
        </c:ser>
        <c:ser>
          <c:idx val="12"/>
          <c:order val="22"/>
          <c:tx>
            <c:strRef>
              <c:f>'Performance Tables  CPU'!$H$254</c:f>
              <c:strCache>
                <c:ptCount val="1"/>
                <c:pt idx="0">
                  <c:v>Intel® Xeon® Gold 6548N</c:v>
                </c:pt>
              </c:strCache>
            </c:strRef>
          </c:tx>
          <c:spPr>
            <a:solidFill>
              <a:schemeClr val="accent1">
                <a:lumMod val="80000"/>
                <a:lumOff val="20000"/>
              </a:schemeClr>
            </a:solidFill>
            <a:ln>
              <a:noFill/>
            </a:ln>
            <a:effectLst/>
          </c:spPr>
          <c:invertIfNegative val="0"/>
          <c:val>
            <c:numRef>
              <c:f>'Performance Tables  CPU'!$F$255:$F$265</c:f>
              <c:numCache>
                <c:formatCode>0.000</c:formatCode>
                <c:ptCount val="11"/>
                <c:pt idx="0">
                  <c:v>5.55274</c:v>
                </c:pt>
                <c:pt idx="1">
                  <c:v>0.33626</c:v>
                </c:pt>
                <c:pt idx="2">
                  <c:v>1.611</c:v>
                </c:pt>
                <c:pt idx="3">
                  <c:v>7.0120000000000002E-2</c:v>
                </c:pt>
                <c:pt idx="4">
                  <c:v>55.672599999999996</c:v>
                </c:pt>
                <c:pt idx="5">
                  <c:v>30.129259999999999</c:v>
                </c:pt>
                <c:pt idx="6">
                  <c:v>0.73365999999999998</c:v>
                </c:pt>
                <c:pt idx="7">
                  <c:v>36.002739999999996</c:v>
                </c:pt>
                <c:pt idx="8">
                  <c:v>0.80141999999999991</c:v>
                </c:pt>
                <c:pt idx="9">
                  <c:v>18.32518</c:v>
                </c:pt>
                <c:pt idx="10">
                  <c:v>4.0045999999999999</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Cache>
                <c:formatCode>0.00</c:formatCode>
                <c:ptCount val="11"/>
                <c:pt idx="0">
                  <c:v>23.928000000000001</c:v>
                </c:pt>
                <c:pt idx="1">
                  <c:v>1.978</c:v>
                </c:pt>
                <c:pt idx="2">
                  <c:v>35.033000000000001</c:v>
                </c:pt>
                <c:pt idx="3">
                  <c:v>0.23400000000000001</c:v>
                </c:pt>
                <c:pt idx="4">
                  <c:v>446.07100000000003</c:v>
                </c:pt>
                <c:pt idx="5">
                  <c:v>109.556</c:v>
                </c:pt>
                <c:pt idx="6">
                  <c:v>2.0670000000000002</c:v>
                </c:pt>
                <c:pt idx="7">
                  <c:v>223.851</c:v>
                </c:pt>
                <c:pt idx="8">
                  <c:v>3.4169999999999998</c:v>
                </c:pt>
                <c:pt idx="9">
                  <c:v>142.762</c:v>
                </c:pt>
                <c:pt idx="10">
                  <c:v>61.298000000000002</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Cache>
                <c:formatCode>0.00</c:formatCode>
                <c:ptCount val="11"/>
                <c:pt idx="0">
                  <c:v>19.561</c:v>
                </c:pt>
                <c:pt idx="1">
                  <c:v>1.7410000000000001</c:v>
                </c:pt>
                <c:pt idx="2">
                  <c:v>30.596</c:v>
                </c:pt>
                <c:pt idx="3">
                  <c:v>0.193</c:v>
                </c:pt>
                <c:pt idx="4">
                  <c:v>329.85500000000002</c:v>
                </c:pt>
                <c:pt idx="5">
                  <c:v>60.398000000000003</c:v>
                </c:pt>
                <c:pt idx="6">
                  <c:v>1.1180000000000001</c:v>
                </c:pt>
                <c:pt idx="7">
                  <c:v>130.102</c:v>
                </c:pt>
                <c:pt idx="8">
                  <c:v>1.895</c:v>
                </c:pt>
                <c:pt idx="9">
                  <c:v>74.789000000000001</c:v>
                </c:pt>
                <c:pt idx="10">
                  <c:v>40.762999999999998</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General</c:formatCode>
                <c:ptCount val="11"/>
                <c:pt idx="0">
                  <c:v>13.506</c:v>
                </c:pt>
                <c:pt idx="2" formatCode="0.00">
                  <c:v>21.547999999999998</c:v>
                </c:pt>
                <c:pt idx="3" formatCode="0.00">
                  <c:v>0.153</c:v>
                </c:pt>
                <c:pt idx="4" formatCode="0.00">
                  <c:v>196.411</c:v>
                </c:pt>
                <c:pt idx="5" formatCode="0.00">
                  <c:v>49.295999999999999</c:v>
                </c:pt>
                <c:pt idx="6" formatCode="0.00">
                  <c:v>1.1910000000000001</c:v>
                </c:pt>
                <c:pt idx="7" formatCode="0.00">
                  <c:v>95.55</c:v>
                </c:pt>
                <c:pt idx="9" formatCode="0.00">
                  <c:v>67.028000000000006</c:v>
                </c:pt>
                <c:pt idx="10" formatCode="0.00">
                  <c:v>32.935000000000002</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General</c:formatCode>
                <c:ptCount val="11"/>
                <c:pt idx="0">
                  <c:v>15.098000000000001</c:v>
                </c:pt>
                <c:pt idx="1">
                  <c:v>1.466</c:v>
                </c:pt>
                <c:pt idx="2" formatCode="0.00">
                  <c:v>25.359000000000002</c:v>
                </c:pt>
                <c:pt idx="3" formatCode="0.00">
                  <c:v>0.16900000000000001</c:v>
                </c:pt>
                <c:pt idx="4" formatCode="0.00">
                  <c:v>236.298</c:v>
                </c:pt>
                <c:pt idx="5" formatCode="0.00">
                  <c:v>52.423999999999999</c:v>
                </c:pt>
                <c:pt idx="6" formatCode="0.00">
                  <c:v>1.1930000000000001</c:v>
                </c:pt>
                <c:pt idx="7" formatCode="0.00">
                  <c:v>99.605000000000004</c:v>
                </c:pt>
                <c:pt idx="8" formatCode="0.00">
                  <c:v>1.998</c:v>
                </c:pt>
                <c:pt idx="9" formatCode="0.00">
                  <c:v>67.613</c:v>
                </c:pt>
                <c:pt idx="10" formatCode="0.00">
                  <c:v>34.622999999999998</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45.561999999999998</c:v>
                </c:pt>
                <c:pt idx="1">
                  <c:v>4.92</c:v>
                </c:pt>
                <c:pt idx="2">
                  <c:v>72.602000000000004</c:v>
                </c:pt>
                <c:pt idx="3">
                  <c:v>0.53100000000000003</c:v>
                </c:pt>
                <c:pt idx="4">
                  <c:v>666.74800000000005</c:v>
                </c:pt>
                <c:pt idx="5">
                  <c:v>213.75299999999999</c:v>
                </c:pt>
                <c:pt idx="6">
                  <c:v>5.1580000000000004</c:v>
                </c:pt>
                <c:pt idx="7">
                  <c:v>411.65899999999999</c:v>
                </c:pt>
                <c:pt idx="8">
                  <c:v>8.4079999999999995</c:v>
                </c:pt>
                <c:pt idx="9">
                  <c:v>291.70800000000003</c:v>
                </c:pt>
                <c:pt idx="10">
                  <c:v>124.012</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33.195</c:v>
                </c:pt>
                <c:pt idx="1">
                  <c:v>3.5680000000000001</c:v>
                </c:pt>
                <c:pt idx="2">
                  <c:v>60.561999999999998</c:v>
                </c:pt>
                <c:pt idx="3">
                  <c:v>0.54700000000000004</c:v>
                </c:pt>
                <c:pt idx="4">
                  <c:v>511.45400000000001</c:v>
                </c:pt>
                <c:pt idx="5">
                  <c:v>117.98399999999999</c:v>
                </c:pt>
                <c:pt idx="6">
                  <c:v>2.782</c:v>
                </c:pt>
                <c:pt idx="7">
                  <c:v>221.34</c:v>
                </c:pt>
                <c:pt idx="8">
                  <c:v>4.444</c:v>
                </c:pt>
                <c:pt idx="9">
                  <c:v>157.375</c:v>
                </c:pt>
                <c:pt idx="10">
                  <c:v>82.335999999999999</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67.762559999999993</c:v>
                </c:pt>
                <c:pt idx="1">
                  <c:v>8.0366820000000008</c:v>
                </c:pt>
                <c:pt idx="2">
                  <c:v>92.536490000000001</c:v>
                </c:pt>
                <c:pt idx="3">
                  <c:v>0.91802499999999998</c:v>
                </c:pt>
                <c:pt idx="4">
                  <c:v>798.59699999999998</c:v>
                </c:pt>
                <c:pt idx="5">
                  <c:v>285.40890000000002</c:v>
                </c:pt>
                <c:pt idx="6">
                  <c:v>8.0769269999999995</c:v>
                </c:pt>
                <c:pt idx="7">
                  <c:v>502.82119999999998</c:v>
                </c:pt>
                <c:pt idx="8">
                  <c:v>14.72697</c:v>
                </c:pt>
                <c:pt idx="9">
                  <c:v>440.18830000000003</c:v>
                </c:pt>
                <c:pt idx="10">
                  <c:v>169.37569999999999</c:v>
                </c:pt>
              </c:numCache>
            </c:numRef>
          </c:val>
          <c:extLst>
            <c:ext xmlns:c16="http://schemas.microsoft.com/office/drawing/2014/chart" uri="{C3380CC4-5D6E-409C-BE32-E72D297353CC}">
              <c16:uniqueId val="{00000004-EBF5-45A1-AB3F-099743298E42}"/>
            </c:ext>
          </c:extLst>
        </c:ser>
        <c:ser>
          <c:idx val="14"/>
          <c:order val="7"/>
          <c:tx>
            <c:strRef>
              <c:f>'Performance Tables GPU, NPU'!$F$74</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216.2</c:v>
                </c:pt>
                <c:pt idx="1">
                  <c:v>19.62</c:v>
                </c:pt>
                <c:pt idx="2">
                  <c:v>165.1</c:v>
                </c:pt>
                <c:pt idx="3">
                  <c:v>1.88</c:v>
                </c:pt>
                <c:pt idx="4">
                  <c:v>3141.27</c:v>
                </c:pt>
                <c:pt idx="5">
                  <c:v>869.54</c:v>
                </c:pt>
                <c:pt idx="6">
                  <c:v>17.190000000000001</c:v>
                </c:pt>
                <c:pt idx="8">
                  <c:v>18.329999999999998</c:v>
                </c:pt>
                <c:pt idx="9">
                  <c:v>864.45</c:v>
                </c:pt>
                <c:pt idx="10">
                  <c:v>345.83</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53.22448</c:v>
                </c:pt>
                <c:pt idx="1">
                  <c:v>6.3253740000000001</c:v>
                </c:pt>
                <c:pt idx="2">
                  <c:v>76.935360000000003</c:v>
                </c:pt>
                <c:pt idx="3">
                  <c:v>0.92728200000000005</c:v>
                </c:pt>
                <c:pt idx="4">
                  <c:v>604.9579</c:v>
                </c:pt>
                <c:pt idx="5">
                  <c:v>177.79400000000001</c:v>
                </c:pt>
                <c:pt idx="6">
                  <c:v>4.6969729999999998</c:v>
                </c:pt>
                <c:pt idx="7">
                  <c:v>315.73</c:v>
                </c:pt>
                <c:pt idx="8">
                  <c:v>7.5791519999999997</c:v>
                </c:pt>
                <c:pt idx="9">
                  <c:v>248.99789999999999</c:v>
                </c:pt>
                <c:pt idx="10">
                  <c:v>115.3433</c:v>
                </c:pt>
              </c:numCache>
            </c:numRef>
          </c:val>
          <c:extLst>
            <c:ext xmlns:c16="http://schemas.microsoft.com/office/drawing/2014/chart" uri="{C3380CC4-5D6E-409C-BE32-E72D297353CC}">
              <c16:uniqueId val="{00000005-EBF5-45A1-AB3F-099743298E42}"/>
            </c:ext>
          </c:extLst>
        </c:ser>
        <c:ser>
          <c:idx val="4"/>
          <c:order val="9"/>
          <c:tx>
            <c:strRef>
              <c:f>'Performance Tables GPU, NPU'!$F$98</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0.00</c:formatCode>
                <c:ptCount val="11"/>
                <c:pt idx="0">
                  <c:v>720.01300000000003</c:v>
                </c:pt>
                <c:pt idx="1">
                  <c:v>103.468</c:v>
                </c:pt>
                <c:pt idx="2">
                  <c:v>698.63400000000001</c:v>
                </c:pt>
                <c:pt idx="3">
                  <c:v>28.3</c:v>
                </c:pt>
                <c:pt idx="4">
                  <c:v>4956.1189999999997</c:v>
                </c:pt>
                <c:pt idx="5">
                  <c:v>2747.636</c:v>
                </c:pt>
                <c:pt idx="6">
                  <c:v>155.34700000000001</c:v>
                </c:pt>
                <c:pt idx="7">
                  <c:v>3226.6579999999999</c:v>
                </c:pt>
                <c:pt idx="8">
                  <c:v>275.91199999999998</c:v>
                </c:pt>
                <c:pt idx="9">
                  <c:v>3152.172</c:v>
                </c:pt>
                <c:pt idx="10">
                  <c:v>1319.451</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NPU'!$G$98</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597.24199999999996</c:v>
                </c:pt>
                <c:pt idx="2">
                  <c:v>635.03</c:v>
                </c:pt>
                <c:pt idx="3">
                  <c:v>18.405000000000001</c:v>
                </c:pt>
                <c:pt idx="4">
                  <c:v>4491.7629999999999</c:v>
                </c:pt>
                <c:pt idx="5">
                  <c:v>1824.038</c:v>
                </c:pt>
                <c:pt idx="6">
                  <c:v>82.391999999999996</c:v>
                </c:pt>
                <c:pt idx="7">
                  <c:v>3002.3009999999999</c:v>
                </c:pt>
                <c:pt idx="8">
                  <c:v>188.434</c:v>
                </c:pt>
                <c:pt idx="9">
                  <c:v>2393.9870000000001</c:v>
                </c:pt>
                <c:pt idx="10">
                  <c:v>1207.9829999999999</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NPU'!$F$110</c:f>
              <c:strCache>
                <c:ptCount val="1"/>
                <c:pt idx="0">
                  <c:v>Intel® Flex-170 INT8</c:v>
                </c:pt>
              </c:strCache>
            </c:strRef>
          </c:tx>
          <c:spPr>
            <a:solidFill>
              <a:schemeClr val="accent5">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833.78129025039914</c:v>
                </c:pt>
                <c:pt idx="2">
                  <c:v>847.64162384606152</c:v>
                </c:pt>
                <c:pt idx="3">
                  <c:v>32.067498597601762</c:v>
                </c:pt>
                <c:pt idx="4">
                  <c:v>6772.5193563922739</c:v>
                </c:pt>
                <c:pt idx="5">
                  <c:v>3481.9275444474779</c:v>
                </c:pt>
                <c:pt idx="6">
                  <c:v>214.10291124283879</c:v>
                </c:pt>
                <c:pt idx="7">
                  <c:v>4079.8975875031929</c:v>
                </c:pt>
                <c:pt idx="8">
                  <c:v>302.07579369564831</c:v>
                </c:pt>
                <c:pt idx="9">
                  <c:v>3904.6978353518912</c:v>
                </c:pt>
                <c:pt idx="10">
                  <c:v>1562.4552587939229</c:v>
                </c:pt>
              </c:numCache>
            </c:numRef>
          </c:val>
          <c:extLst>
            <c:ext xmlns:c16="http://schemas.microsoft.com/office/drawing/2014/chart" uri="{C3380CC4-5D6E-409C-BE32-E72D297353CC}">
              <c16:uniqueId val="{00000004-25F5-42BA-A008-5A6C79129ECA}"/>
            </c:ext>
          </c:extLst>
        </c:ser>
        <c:ser>
          <c:idx val="11"/>
          <c:order val="12"/>
          <c:tx>
            <c:strRef>
              <c:f>'Performance Tables GPU, NPU'!$G$110</c:f>
              <c:strCache>
                <c:ptCount val="1"/>
                <c:pt idx="0">
                  <c:v>Intel® Flex-170 FP16</c:v>
                </c:pt>
              </c:strCache>
            </c:strRef>
          </c:tx>
          <c:spPr>
            <a:solidFill>
              <a:schemeClr val="accent6">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702.31640776723793</c:v>
                </c:pt>
                <c:pt idx="1">
                  <c:v>112.7735241659953</c:v>
                </c:pt>
                <c:pt idx="2">
                  <c:v>828.72110492432921</c:v>
                </c:pt>
                <c:pt idx="3">
                  <c:v>19.611088926284669</c:v>
                </c:pt>
                <c:pt idx="4">
                  <c:v>6004.7973813279414</c:v>
                </c:pt>
                <c:pt idx="5">
                  <c:v>2181.1688468999209</c:v>
                </c:pt>
                <c:pt idx="6">
                  <c:v>110.8124286513513</c:v>
                </c:pt>
                <c:pt idx="7">
                  <c:v>3451.4217192498918</c:v>
                </c:pt>
                <c:pt idx="8">
                  <c:v>205.64804461152349</c:v>
                </c:pt>
                <c:pt idx="9">
                  <c:v>2886.2108625377532</c:v>
                </c:pt>
                <c:pt idx="10">
                  <c:v>1437.5937418907581</c:v>
                </c:pt>
              </c:numCache>
            </c:numRef>
          </c:val>
          <c:extLst>
            <c:ext xmlns:c16="http://schemas.microsoft.com/office/drawing/2014/chart" uri="{C3380CC4-5D6E-409C-BE32-E72D297353CC}">
              <c16:uniqueId val="{00000005-25F5-42BA-A008-5A6C79129ECA}"/>
            </c:ext>
          </c:extLst>
        </c:ser>
        <c:ser>
          <c:idx val="12"/>
          <c:order val="13"/>
          <c:tx>
            <c:strRef>
              <c:f>'Performance Tables GPU, NPU'!$F$122</c:f>
              <c:strCache>
                <c:ptCount val="1"/>
                <c:pt idx="0">
                  <c:v>Intel® Flex-140 INT8</c:v>
                </c:pt>
              </c:strCache>
            </c:strRef>
          </c:tx>
          <c:spPr>
            <a:solidFill>
              <a:schemeClr val="accent1">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2">
                  <c:v>137.26400000000001</c:v>
                </c:pt>
                <c:pt idx="3">
                  <c:v>5.468</c:v>
                </c:pt>
                <c:pt idx="4">
                  <c:v>1528.502</c:v>
                </c:pt>
                <c:pt idx="5">
                  <c:v>647.79200000000003</c:v>
                </c:pt>
                <c:pt idx="6">
                  <c:v>30.25</c:v>
                </c:pt>
                <c:pt idx="7">
                  <c:v>899.92499999999995</c:v>
                </c:pt>
                <c:pt idx="8">
                  <c:v>55.017000000000003</c:v>
                </c:pt>
                <c:pt idx="9">
                  <c:v>629.11900000000003</c:v>
                </c:pt>
                <c:pt idx="10">
                  <c:v>251.76</c:v>
                </c:pt>
              </c:numCache>
            </c:numRef>
          </c:val>
          <c:extLst>
            <c:ext xmlns:c16="http://schemas.microsoft.com/office/drawing/2014/chart" uri="{C3380CC4-5D6E-409C-BE32-E72D297353CC}">
              <c16:uniqueId val="{00000000-FBEC-4DA6-9381-0F2FDA4385B7}"/>
            </c:ext>
          </c:extLst>
        </c:ser>
        <c:ser>
          <c:idx val="13"/>
          <c:order val="14"/>
          <c:tx>
            <c:strRef>
              <c:f>'Performance Tables GPU, NPU'!$G$122</c:f>
              <c:strCache>
                <c:ptCount val="1"/>
                <c:pt idx="0">
                  <c:v>Intel® Flex-140 FP16</c:v>
                </c:pt>
              </c:strCache>
            </c:strRef>
          </c:tx>
          <c:spPr>
            <a:solidFill>
              <a:schemeClr val="accent2">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133.602</c:v>
                </c:pt>
                <c:pt idx="1">
                  <c:v>22.332000000000001</c:v>
                </c:pt>
                <c:pt idx="2">
                  <c:v>120.824</c:v>
                </c:pt>
                <c:pt idx="4">
                  <c:v>1295.703</c:v>
                </c:pt>
                <c:pt idx="5">
                  <c:v>462.11</c:v>
                </c:pt>
                <c:pt idx="6">
                  <c:v>15.263999999999999</c:v>
                </c:pt>
                <c:pt idx="7">
                  <c:v>726.95600000000002</c:v>
                </c:pt>
                <c:pt idx="8">
                  <c:v>33.805999999999997</c:v>
                </c:pt>
                <c:pt idx="9">
                  <c:v>647.77099999999996</c:v>
                </c:pt>
                <c:pt idx="10">
                  <c:v>264.86900000000003</c:v>
                </c:pt>
              </c:numCache>
            </c:numRef>
          </c:val>
          <c:extLst>
            <c:ext xmlns:c16="http://schemas.microsoft.com/office/drawing/2014/chart" uri="{C3380CC4-5D6E-409C-BE32-E72D297353CC}">
              <c16:uniqueId val="{00000001-FBEC-4DA6-9381-0F2FDA4385B7}"/>
            </c:ext>
          </c:extLst>
        </c:ser>
        <c:ser>
          <c:idx val="15"/>
          <c:order val="15"/>
          <c:tx>
            <c:strRef>
              <c:f>'Performance Tables GPU, NPU'!$G$74</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160.16</c:v>
                </c:pt>
                <c:pt idx="1">
                  <c:v>12.06</c:v>
                </c:pt>
                <c:pt idx="2">
                  <c:v>131.30000000000001</c:v>
                </c:pt>
                <c:pt idx="3">
                  <c:v>1.32</c:v>
                </c:pt>
                <c:pt idx="4">
                  <c:v>1604.12</c:v>
                </c:pt>
                <c:pt idx="5">
                  <c:v>415.99</c:v>
                </c:pt>
                <c:pt idx="6">
                  <c:v>10.32</c:v>
                </c:pt>
                <c:pt idx="7">
                  <c:v>685</c:v>
                </c:pt>
                <c:pt idx="8">
                  <c:v>18.239999999999998</c:v>
                </c:pt>
                <c:pt idx="10">
                  <c:v>252.29</c:v>
                </c:pt>
              </c:numCache>
            </c:numRef>
          </c:val>
          <c:extLst>
            <c:ext xmlns:c16="http://schemas.microsoft.com/office/drawing/2014/chart" uri="{C3380CC4-5D6E-409C-BE32-E72D297353CC}">
              <c16:uniqueId val="{00000001-BAF0-4FBF-BE12-5B7222243F62}"/>
            </c:ext>
          </c:extLst>
        </c:ser>
        <c:ser>
          <c:idx val="16"/>
          <c:order val="16"/>
          <c:tx>
            <c:strRef>
              <c:f>'Performance Tables GPU, NPU'!$F$86</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4">
                  <c:v>1834.45</c:v>
                </c:pt>
                <c:pt idx="5">
                  <c:v>724.94</c:v>
                </c:pt>
                <c:pt idx="9">
                  <c:v>375.11</c:v>
                </c:pt>
                <c:pt idx="10">
                  <c:v>118.83</c:v>
                </c:pt>
              </c:numCache>
            </c:numRef>
          </c:val>
          <c:extLst>
            <c:ext xmlns:c16="http://schemas.microsoft.com/office/drawing/2014/chart" uri="{C3380CC4-5D6E-409C-BE32-E72D297353CC}">
              <c16:uniqueId val="{00000000-E1A0-46BA-8123-479F42D1A41D}"/>
            </c:ext>
          </c:extLst>
        </c:ser>
        <c:ser>
          <c:idx val="17"/>
          <c:order val="17"/>
          <c:tx>
            <c:strRef>
              <c:f>'Performance Tables GPU, NPU'!$G$86</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4">
                  <c:v>1140.24</c:v>
                </c:pt>
                <c:pt idx="5">
                  <c:v>343.65</c:v>
                </c:pt>
                <c:pt idx="9">
                  <c:v>293.95999999999998</c:v>
                </c:pt>
                <c:pt idx="10">
                  <c:v>103.38</c:v>
                </c:pt>
              </c:numCache>
            </c:numRef>
          </c:val>
          <c:extLst>
            <c:ext xmlns:c16="http://schemas.microsoft.com/office/drawing/2014/chart" uri="{C3380CC4-5D6E-409C-BE32-E72D297353CC}">
              <c16:uniqueId val="{00000001-E1A0-46BA-8123-479F42D1A41D}"/>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64,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3"/>
          <c:tx>
            <c:strRef>
              <c:f>'Performance Tables GPU, NPU'!$F$139</c:f>
              <c:strCache>
                <c:ptCount val="1"/>
                <c:pt idx="0">
                  <c:v>Intel® Arc™  INT4</c:v>
                </c:pt>
              </c:strCache>
            </c:strRef>
          </c:tx>
          <c:spPr>
            <a:solidFill>
              <a:schemeClr val="accent4"/>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NPU'!$B$140:$B$142</c:f>
              <c:numCache>
                <c:formatCode>0.0</c:formatCode>
                <c:ptCount val="3"/>
                <c:pt idx="1">
                  <c:v>8.5601780517034758</c:v>
                </c:pt>
                <c:pt idx="2" formatCode="0.00">
                  <c:v>6.1629483544927899</c:v>
                </c:pt>
              </c:numCache>
            </c:numRef>
          </c:val>
          <c:extLst>
            <c:ext xmlns:c16="http://schemas.microsoft.com/office/drawing/2014/chart" uri="{C3380CC4-5D6E-409C-BE32-E72D297353CC}">
              <c16:uniqueId val="{00000001-4C72-4848-AE05-B6C22F33A94F}"/>
            </c:ext>
          </c:extLst>
        </c:ser>
        <c:ser>
          <c:idx val="9"/>
          <c:order val="4"/>
          <c:tx>
            <c:strRef>
              <c:f>'Performance Tables GPU, NPU'!$G$139</c:f>
              <c:strCache>
                <c:ptCount val="1"/>
                <c:pt idx="0">
                  <c:v>Intel® Arc™  INT8</c:v>
                </c:pt>
              </c:strCache>
            </c:strRef>
          </c:tx>
          <c:spPr>
            <a:solidFill>
              <a:schemeClr val="accent4">
                <a:lumMod val="60000"/>
              </a:schemeClr>
            </a:solidFill>
            <a:ln>
              <a:noFill/>
            </a:ln>
            <a:effectLst/>
          </c:spPr>
          <c:invertIfNegative val="0"/>
          <c:val>
            <c:numRef>
              <c:f>'Performance Tables GPU, NPU'!$C$140:$C$142</c:f>
              <c:numCache>
                <c:formatCode>0.00</c:formatCode>
                <c:ptCount val="3"/>
                <c:pt idx="1">
                  <c:v>10.26167265264238</c:v>
                </c:pt>
                <c:pt idx="2">
                  <c:v>7.5352271870996903</c:v>
                </c:pt>
              </c:numCache>
            </c:numRef>
          </c:val>
          <c:extLst>
            <c:ext xmlns:c16="http://schemas.microsoft.com/office/drawing/2014/chart" uri="{C3380CC4-5D6E-409C-BE32-E72D297353CC}">
              <c16:uniqueId val="{00000002-3AED-40B8-95B8-0E570608F06A}"/>
            </c:ext>
          </c:extLst>
        </c:ser>
        <c:ser>
          <c:idx val="10"/>
          <c:order val="5"/>
          <c:tx>
            <c:strRef>
              <c:f>'Performance Tables GPU, NPU'!$H$139</c:f>
              <c:strCache>
                <c:ptCount val="1"/>
                <c:pt idx="0">
                  <c:v>Intel® Arc™  FP16</c:v>
                </c:pt>
              </c:strCache>
            </c:strRef>
          </c:tx>
          <c:spPr>
            <a:solidFill>
              <a:schemeClr val="accent5">
                <a:lumMod val="60000"/>
              </a:schemeClr>
            </a:solidFill>
            <a:ln>
              <a:noFill/>
            </a:ln>
            <a:effectLst/>
          </c:spPr>
          <c:invertIfNegative val="0"/>
          <c:val>
            <c:numRef>
              <c:f>'Performance Tables GPU, NPU'!$D$140:$D$142</c:f>
              <c:numCache>
                <c:formatCode>0.00</c:formatCode>
                <c:ptCount val="3"/>
                <c:pt idx="0">
                  <c:v>11.712</c:v>
                </c:pt>
                <c:pt idx="1">
                  <c:v>10.72271070126528</c:v>
                </c:pt>
                <c:pt idx="2">
                  <c:v>7.0631445119367138</c:v>
                </c:pt>
              </c:numCache>
            </c:numRef>
          </c:val>
          <c:extLst>
            <c:ext xmlns:c16="http://schemas.microsoft.com/office/drawing/2014/chart" uri="{C3380CC4-5D6E-409C-BE32-E72D297353CC}">
              <c16:uniqueId val="{00000003-3AED-40B8-95B8-0E570608F06A}"/>
            </c:ext>
          </c:extLst>
        </c:ser>
        <c:ser>
          <c:idx val="0"/>
          <c:order val="6"/>
          <c:tx>
            <c:strRef>
              <c:f>'Performance Tables GPU, NPU'!$F$144</c:f>
              <c:strCache>
                <c:ptCount val="1"/>
                <c:pt idx="0">
                  <c:v>Intel® Flex-140 INT4</c:v>
                </c:pt>
              </c:strCache>
            </c:strRef>
          </c:tx>
          <c:spPr>
            <a:solidFill>
              <a:schemeClr val="accent1"/>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NPU'!$B$145:$B$147</c:f>
              <c:numCache>
                <c:formatCode>0.000</c:formatCode>
                <c:ptCount val="3"/>
                <c:pt idx="1">
                  <c:v>5.8999999999999997E-2</c:v>
                </c:pt>
              </c:numCache>
            </c:numRef>
          </c:val>
          <c:extLst>
            <c:ext xmlns:c16="http://schemas.microsoft.com/office/drawing/2014/chart" uri="{C3380CC4-5D6E-409C-BE32-E72D297353CC}">
              <c16:uniqueId val="{00000000-CF29-4193-9F3F-C170A70C1714}"/>
            </c:ext>
          </c:extLst>
        </c:ser>
        <c:ser>
          <c:idx val="11"/>
          <c:order val="7"/>
          <c:tx>
            <c:strRef>
              <c:f>'Performance Tables GPU, NPU'!$G$144</c:f>
              <c:strCache>
                <c:ptCount val="1"/>
                <c:pt idx="0">
                  <c:v>Intel® Flex-140 INT8</c:v>
                </c:pt>
              </c:strCache>
            </c:strRef>
          </c:tx>
          <c:spPr>
            <a:solidFill>
              <a:schemeClr val="accent6">
                <a:lumMod val="60000"/>
              </a:schemeClr>
            </a:solidFill>
            <a:ln>
              <a:noFill/>
            </a:ln>
            <a:effectLst/>
          </c:spPr>
          <c:invertIfNegative val="0"/>
          <c:val>
            <c:numRef>
              <c:f>'Performance Tables GPU, NPU'!$C$145:$C$147</c:f>
              <c:numCache>
                <c:formatCode>0.00</c:formatCode>
                <c:ptCount val="3"/>
              </c:numCache>
            </c:numRef>
          </c:val>
          <c:extLst>
            <c:ext xmlns:c16="http://schemas.microsoft.com/office/drawing/2014/chart" uri="{C3380CC4-5D6E-409C-BE32-E72D297353CC}">
              <c16:uniqueId val="{00000004-3AED-40B8-95B8-0E570608F06A}"/>
            </c:ext>
          </c:extLst>
        </c:ser>
        <c:ser>
          <c:idx val="12"/>
          <c:order val="8"/>
          <c:tx>
            <c:strRef>
              <c:f>'Performance Tables GPU, NPU'!$H$144</c:f>
              <c:strCache>
                <c:ptCount val="1"/>
                <c:pt idx="0">
                  <c:v>Intel® Flex-140 FP16</c:v>
                </c:pt>
              </c:strCache>
            </c:strRef>
          </c:tx>
          <c:spPr>
            <a:solidFill>
              <a:schemeClr val="accent1">
                <a:lumMod val="80000"/>
                <a:lumOff val="20000"/>
              </a:schemeClr>
            </a:solidFill>
            <a:ln>
              <a:noFill/>
            </a:ln>
            <a:effectLst/>
          </c:spPr>
          <c:invertIfNegative val="0"/>
          <c:val>
            <c:numRef>
              <c:f>'Performance Tables GPU, NPU'!$D$145:$D$147</c:f>
              <c:numCache>
                <c:formatCode>0.00</c:formatCode>
                <c:ptCount val="3"/>
              </c:numCache>
            </c:numRef>
          </c:val>
          <c:extLst>
            <c:ext xmlns:c16="http://schemas.microsoft.com/office/drawing/2014/chart" uri="{C3380CC4-5D6E-409C-BE32-E72D297353CC}">
              <c16:uniqueId val="{00000005-3AED-40B8-95B8-0E570608F06A}"/>
            </c:ext>
          </c:extLst>
        </c:ser>
        <c:ser>
          <c:idx val="2"/>
          <c:order val="9"/>
          <c:tx>
            <c:strRef>
              <c:f>'Performance Tables GPU, NPU'!$F$149</c:f>
              <c:strCache>
                <c:ptCount val="1"/>
                <c:pt idx="0">
                  <c:v>Intel® Core™  i7-1360P iGPU INT4</c:v>
                </c:pt>
              </c:strCache>
            </c:strRef>
          </c:tx>
          <c:spPr>
            <a:solidFill>
              <a:schemeClr val="accent3"/>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NPU'!$B$150:$B$152</c:f>
              <c:numCache>
                <c:formatCode>0.00</c:formatCode>
                <c:ptCount val="3"/>
                <c:pt idx="1">
                  <c:v>4.59</c:v>
                </c:pt>
                <c:pt idx="2">
                  <c:v>3.23</c:v>
                </c:pt>
              </c:numCache>
            </c:numRef>
          </c:val>
          <c:extLst>
            <c:ext xmlns:c16="http://schemas.microsoft.com/office/drawing/2014/chart" uri="{C3380CC4-5D6E-409C-BE32-E72D297353CC}">
              <c16:uniqueId val="{00000000-F069-4400-99B9-9BC0A792672C}"/>
            </c:ext>
          </c:extLst>
        </c:ser>
        <c:ser>
          <c:idx val="13"/>
          <c:order val="10"/>
          <c:tx>
            <c:strRef>
              <c:f>'Performance Tables GPU, NPU'!$G$149</c:f>
              <c:strCache>
                <c:ptCount val="1"/>
                <c:pt idx="0">
                  <c:v>Intel® Core™  i7-1360P iGPU INT8</c:v>
                </c:pt>
              </c:strCache>
            </c:strRef>
          </c:tx>
          <c:spPr>
            <a:solidFill>
              <a:schemeClr val="accent2">
                <a:lumMod val="80000"/>
                <a:lumOff val="20000"/>
              </a:schemeClr>
            </a:solidFill>
            <a:ln>
              <a:noFill/>
            </a:ln>
            <a:effectLst/>
          </c:spPr>
          <c:invertIfNegative val="0"/>
          <c:val>
            <c:numRef>
              <c:f>'Performance Tables GPU, NPU'!$C$150:$C$152</c:f>
              <c:numCache>
                <c:formatCode>General</c:formatCode>
                <c:ptCount val="3"/>
                <c:pt idx="1">
                  <c:v>3.48</c:v>
                </c:pt>
              </c:numCache>
            </c:numRef>
          </c:val>
          <c:extLst>
            <c:ext xmlns:c16="http://schemas.microsoft.com/office/drawing/2014/chart" uri="{C3380CC4-5D6E-409C-BE32-E72D297353CC}">
              <c16:uniqueId val="{00000006-3AED-40B8-95B8-0E570608F06A}"/>
            </c:ext>
          </c:extLst>
        </c:ser>
        <c:ser>
          <c:idx val="4"/>
          <c:order val="11"/>
          <c:tx>
            <c:strRef>
              <c:f>'Performance Tables GPU, NPU'!$F$154</c:f>
              <c:strCache>
                <c:ptCount val="1"/>
                <c:pt idx="0">
                  <c:v>Intel® Core™ Ultra7-165H iGPU INT4</c:v>
                </c:pt>
              </c:strCache>
            </c:strRef>
          </c:tx>
          <c:spPr>
            <a:solidFill>
              <a:schemeClr val="accent5"/>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NPU'!$B$155:$B$157</c:f>
              <c:numCache>
                <c:formatCode>0.00</c:formatCode>
                <c:ptCount val="3"/>
                <c:pt idx="1">
                  <c:v>8.5500000000000007</c:v>
                </c:pt>
                <c:pt idx="2">
                  <c:v>6.01</c:v>
                </c:pt>
              </c:numCache>
            </c:numRef>
          </c:val>
          <c:extLst>
            <c:ext xmlns:c16="http://schemas.microsoft.com/office/drawing/2014/chart" uri="{C3380CC4-5D6E-409C-BE32-E72D297353CC}">
              <c16:uniqueId val="{00000000-F51B-4243-8F86-8E6E1038F675}"/>
            </c:ext>
          </c:extLst>
        </c:ser>
        <c:ser>
          <c:idx val="5"/>
          <c:order val="12"/>
          <c:tx>
            <c:strRef>
              <c:f>'Performance Tables GPU, NPU'!$G$154</c:f>
              <c:strCache>
                <c:ptCount val="1"/>
                <c:pt idx="0">
                  <c:v>Intel® Core™ Ultra7-165H iGPU INT8</c:v>
                </c:pt>
              </c:strCache>
            </c:strRef>
          </c:tx>
          <c:spPr>
            <a:solidFill>
              <a:schemeClr val="accent6"/>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NPU'!$C$155:$C$157</c:f>
              <c:numCache>
                <c:formatCode>0.00</c:formatCode>
                <c:ptCount val="3"/>
                <c:pt idx="1">
                  <c:v>5.45</c:v>
                </c:pt>
                <c:pt idx="2" formatCode="General">
                  <c:v>4.3099999999999996</c:v>
                </c:pt>
              </c:numCache>
            </c:numRef>
          </c:val>
          <c:extLst>
            <c:ext xmlns:c16="http://schemas.microsoft.com/office/drawing/2014/chart" uri="{C3380CC4-5D6E-409C-BE32-E72D297353CC}">
              <c16:uniqueId val="{00000001-F51B-4243-8F86-8E6E1038F675}"/>
            </c:ext>
          </c:extLst>
        </c:ser>
        <c:ser>
          <c:idx val="6"/>
          <c:order val="13"/>
          <c:tx>
            <c:strRef>
              <c:f>'Performance Tables GPU, NPU'!$H$154</c:f>
              <c:strCache>
                <c:ptCount val="1"/>
                <c:pt idx="0">
                  <c:v>Intel® Core™ Ultra7-165H iGPU FP16</c:v>
                </c:pt>
              </c:strCache>
            </c:strRef>
          </c:tx>
          <c:spPr>
            <a:solidFill>
              <a:schemeClr val="accent1">
                <a:lumMod val="60000"/>
              </a:schemeClr>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NPU'!$D$155:$D$157</c:f>
              <c:numCache>
                <c:formatCode>General</c:formatCode>
                <c:ptCount val="3"/>
                <c:pt idx="0">
                  <c:v>4.16</c:v>
                </c:pt>
                <c:pt idx="1">
                  <c:v>3.27</c:v>
                </c:pt>
                <c:pt idx="2">
                  <c:v>2.54</c:v>
                </c:pt>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1"/>
                <c:order val="0"/>
                <c:tx>
                  <c:strRef>
                    <c:extLst>
                      <c:ext uri="{02D57815-91ED-43cb-92C2-25804820EDAC}">
                        <c15:formulaRef>
                          <c15:sqref>'Performance Tables GPU, NPU'!$F$134</c15:sqref>
                        </c15:formulaRef>
                      </c:ext>
                    </c:extLst>
                    <c:strCache>
                      <c:ptCount val="1"/>
                      <c:pt idx="0">
                        <c:v>Intel® Flex-170 INT4</c:v>
                      </c:pt>
                    </c:strCache>
                  </c:strRef>
                </c:tx>
                <c:spPr>
                  <a:solidFill>
                    <a:schemeClr val="accent2"/>
                  </a:solidFill>
                  <a:ln>
                    <a:noFill/>
                  </a:ln>
                  <a:effectLst/>
                </c:spPr>
                <c:invertIfNegative val="0"/>
                <c:cat>
                  <c:strRef>
                    <c:extLst>
                      <c:ext uri="{02D57815-91ED-43cb-92C2-25804820EDAC}">
                        <c15:formulaRef>
                          <c15:sqref>'Performance Tables GPU, NPU'!$A$155:$A$157</c15:sqref>
                        </c15:formulaRef>
                      </c:ext>
                    </c:extLst>
                    <c:strCache>
                      <c:ptCount val="3"/>
                      <c:pt idx="0">
                        <c:v>chatGLM2-6b</c:v>
                      </c:pt>
                      <c:pt idx="1">
                        <c:v>Llama-2-7b-chat</c:v>
                      </c:pt>
                      <c:pt idx="2">
                        <c:v>Mistral-7b</c:v>
                      </c:pt>
                    </c:strCache>
                  </c:strRef>
                </c:cat>
                <c:val>
                  <c:numRef>
                    <c:extLst>
                      <c:ext uri="{02D57815-91ED-43cb-92C2-25804820EDAC}">
                        <c15:formulaRef>
                          <c15:sqref>'Performance Tables GPU, NPU'!$B$135:$B$137</c15:sqref>
                        </c15:formulaRef>
                      </c:ext>
                    </c:extLst>
                    <c:numCache>
                      <c:formatCode>0.0</c:formatCode>
                      <c:ptCount val="3"/>
                      <c:pt idx="1">
                        <c:v>9.8394400177897072</c:v>
                      </c:pt>
                      <c:pt idx="2">
                        <c:v>7.6708352542383285</c:v>
                      </c:pt>
                    </c:numCache>
                  </c:numRef>
                </c:val>
                <c:extLst>
                  <c:ext xmlns:c16="http://schemas.microsoft.com/office/drawing/2014/chart" uri="{C3380CC4-5D6E-409C-BE32-E72D297353CC}">
                    <c16:uniqueId val="{00000002-7568-4353-A3CF-B55F22A12971}"/>
                  </c:ext>
                </c:extLst>
              </c15:ser>
            </c15:filteredBarSeries>
            <c15:filteredBarSeries>
              <c15:ser>
                <c:idx val="7"/>
                <c:order val="1"/>
                <c:tx>
                  <c:strRef>
                    <c:extLst xmlns:c15="http://schemas.microsoft.com/office/drawing/2012/chart">
                      <c:ext xmlns:c15="http://schemas.microsoft.com/office/drawing/2012/chart" uri="{02D57815-91ED-43cb-92C2-25804820EDAC}">
                        <c15:formulaRef>
                          <c15:sqref>'Performance Tables GPU, NPU'!$G$134</c15:sqref>
                        </c15:formulaRef>
                      </c:ext>
                    </c:extLst>
                    <c:strCache>
                      <c:ptCount val="1"/>
                      <c:pt idx="0">
                        <c:v>Intel® Flex-170 INT8</c:v>
                      </c:pt>
                    </c:strCache>
                  </c:strRef>
                </c:tx>
                <c:spPr>
                  <a:solidFill>
                    <a:schemeClr val="accent2">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NPU'!$C$135:$C$137</c15:sqref>
                        </c15:formulaRef>
                      </c:ext>
                    </c:extLst>
                    <c:numCache>
                      <c:formatCode>0.00</c:formatCode>
                      <c:ptCount val="3"/>
                      <c:pt idx="1">
                        <c:v>11.152163463951188</c:v>
                      </c:pt>
                      <c:pt idx="2">
                        <c:v>9.6124546652606853</c:v>
                      </c:pt>
                    </c:numCache>
                  </c:numRef>
                </c:val>
                <c:extLst xmlns:c15="http://schemas.microsoft.com/office/drawing/2012/chart">
                  <c:ext xmlns:c16="http://schemas.microsoft.com/office/drawing/2014/chart" uri="{C3380CC4-5D6E-409C-BE32-E72D297353CC}">
                    <c16:uniqueId val="{00000000-3AED-40B8-95B8-0E570608F06A}"/>
                  </c:ext>
                </c:extLst>
              </c15:ser>
            </c15:filteredBarSeries>
            <c15:filteredBarSeries>
              <c15:ser>
                <c:idx val="8"/>
                <c:order val="2"/>
                <c:tx>
                  <c:strRef>
                    <c:extLst xmlns:c15="http://schemas.microsoft.com/office/drawing/2012/chart">
                      <c:ext xmlns:c15="http://schemas.microsoft.com/office/drawing/2012/chart" uri="{02D57815-91ED-43cb-92C2-25804820EDAC}">
                        <c15:formulaRef>
                          <c15:sqref>'Performance Tables GPU, NPU'!$H$134</c15:sqref>
                        </c15:formulaRef>
                      </c:ext>
                    </c:extLst>
                    <c:strCache>
                      <c:ptCount val="1"/>
                      <c:pt idx="0">
                        <c:v>Intel® Flex-170 FP16</c:v>
                      </c:pt>
                    </c:strCache>
                  </c:strRef>
                </c:tx>
                <c:spPr>
                  <a:solidFill>
                    <a:schemeClr val="accent3">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NPU'!$D$135:$D$137</c15:sqref>
                        </c15:formulaRef>
                      </c:ext>
                    </c:extLst>
                    <c:numCache>
                      <c:formatCode>0.00</c:formatCode>
                      <c:ptCount val="3"/>
                    </c:numCache>
                  </c:numRef>
                </c:val>
                <c:extLst xmlns:c15="http://schemas.microsoft.com/office/drawing/2012/chart">
                  <c:ext xmlns:c16="http://schemas.microsoft.com/office/drawing/2014/chart" uri="{C3380CC4-5D6E-409C-BE32-E72D297353CC}">
                    <c16:uniqueId val="{00000001-3AED-40B8-95B8-0E570608F06A}"/>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NPU'!$G$134</c:f>
              <c:strCache>
                <c:ptCount val="1"/>
                <c:pt idx="0">
                  <c:v>Intel® Flex-170 INT8</c:v>
                </c:pt>
              </c:strCache>
              <c:extLst xmlns:c15="http://schemas.microsoft.com/office/drawing/2012/chart"/>
            </c:strRef>
          </c:tx>
          <c:spPr>
            <a:solidFill>
              <a:schemeClr val="accent5"/>
            </a:solidFill>
            <a:ln>
              <a:noFill/>
            </a:ln>
            <a:effectLst/>
          </c:spPr>
          <c:invertIfNegative val="0"/>
          <c:cat>
            <c:strRef>
              <c:f>'Performance Tables GPU, NPU'!$A$158</c:f>
              <c:strCache>
                <c:ptCount val="1"/>
                <c:pt idx="0">
                  <c:v>Stable-Diffusion-v2-1</c:v>
                </c:pt>
              </c:strCache>
            </c:strRef>
          </c:cat>
          <c:val>
            <c:numRef>
              <c:f>'Performance Tables GPU, NPU'!$C$138</c:f>
              <c:numCache>
                <c:formatCode>0.00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NPU'!$H$134</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NPU'!$A$158</c:f>
              <c:strCache>
                <c:ptCount val="1"/>
                <c:pt idx="0">
                  <c:v>Stable-Diffusion-v2-1</c:v>
                </c:pt>
              </c:strCache>
            </c:strRef>
          </c:cat>
          <c:val>
            <c:numRef>
              <c:f>'Performance Tables GPU, NPU'!$D$138</c:f>
              <c:numCache>
                <c:formatCode>0.00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0"/>
          <c:order val="2"/>
          <c:tx>
            <c:strRef>
              <c:f>'Performance Tables GPU, NPU'!$G$139</c:f>
              <c:strCache>
                <c:ptCount val="1"/>
                <c:pt idx="0">
                  <c:v>Intel® Arc™  INT8</c:v>
                </c:pt>
              </c:strCache>
              <c:extLst xmlns:c15="http://schemas.microsoft.com/office/drawing/2012/chart"/>
            </c:strRef>
          </c:tx>
          <c:spPr>
            <a:solidFill>
              <a:schemeClr val="accent1"/>
            </a:solidFill>
            <a:ln>
              <a:noFill/>
            </a:ln>
            <a:effectLst/>
          </c:spPr>
          <c:invertIfNegative val="0"/>
          <c:cat>
            <c:strRef>
              <c:f>'Performance Tables GPU, NPU'!$A$158</c:f>
              <c:strCache>
                <c:ptCount val="1"/>
                <c:pt idx="0">
                  <c:v>Stable-Diffusion-v2-1</c:v>
                </c:pt>
              </c:strCache>
            </c:strRef>
          </c:cat>
          <c:val>
            <c:numRef>
              <c:f>'Performance Tables GPU, NPU'!$C$143</c:f>
              <c:numCache>
                <c:formatCode>General</c:formatCode>
                <c:ptCount val="1"/>
                <c:pt idx="0">
                  <c:v>7.91</c:v>
                </c:pt>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NPU'!$H$139</c:f>
              <c:strCache>
                <c:ptCount val="1"/>
                <c:pt idx="0">
                  <c:v>Intel® Arc™  FP16</c:v>
                </c:pt>
              </c:strCache>
              <c:extLst xmlns:c15="http://schemas.microsoft.com/office/drawing/2012/chart"/>
            </c:strRef>
          </c:tx>
          <c:spPr>
            <a:solidFill>
              <a:schemeClr val="accent2"/>
            </a:solidFill>
            <a:ln>
              <a:noFill/>
            </a:ln>
            <a:effectLst/>
          </c:spPr>
          <c:invertIfNegative val="0"/>
          <c:cat>
            <c:strRef>
              <c:f>'Performance Tables GPU, NPU'!$A$158</c:f>
              <c:strCache>
                <c:ptCount val="1"/>
                <c:pt idx="0">
                  <c:v>Stable-Diffusion-v2-1</c:v>
                </c:pt>
              </c:strCache>
            </c:strRef>
          </c:cat>
          <c:val>
            <c:numRef>
              <c:f>'Performance Tables GPU, NPU'!$D$143</c:f>
              <c:numCache>
                <c:formatCode>General</c:formatCode>
                <c:ptCount val="1"/>
                <c:pt idx="0">
                  <c:v>5.12</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2"/>
          <c:order val="4"/>
          <c:tx>
            <c:strRef>
              <c:f>'Performance Tables GPU, NPU'!$G$149</c:f>
              <c:strCache>
                <c:ptCount val="1"/>
                <c:pt idx="0">
                  <c:v>Intel® Core™  i7-1360P iGPU INT8</c:v>
                </c:pt>
              </c:strCache>
            </c:strRef>
          </c:tx>
          <c:spPr>
            <a:solidFill>
              <a:schemeClr val="accent3"/>
            </a:solidFill>
            <a:ln>
              <a:noFill/>
            </a:ln>
            <a:effectLst/>
          </c:spPr>
          <c:invertIfNegative val="0"/>
          <c:cat>
            <c:strRef>
              <c:f>'Performance Tables GPU, NPU'!$A$158</c:f>
              <c:strCache>
                <c:ptCount val="1"/>
                <c:pt idx="0">
                  <c:v>Stable-Diffusion-v2-1</c:v>
                </c:pt>
              </c:strCache>
            </c:strRef>
          </c:cat>
          <c:val>
            <c:numRef>
              <c:f>'Performance Tables GPU, NPU'!$C$153</c:f>
              <c:numCache>
                <c:formatCode>General</c:formatCode>
                <c:ptCount val="1"/>
              </c:numCache>
            </c:numRef>
          </c:val>
          <c:extLst>
            <c:ext xmlns:c16="http://schemas.microsoft.com/office/drawing/2014/chart" uri="{C3380CC4-5D6E-409C-BE32-E72D297353CC}">
              <c16:uniqueId val="{00000000-00E1-4A35-ADC7-7755156F8F10}"/>
            </c:ext>
          </c:extLst>
        </c:ser>
        <c:ser>
          <c:idx val="3"/>
          <c:order val="5"/>
          <c:tx>
            <c:strRef>
              <c:f>'Performance Tables GPU, NPU'!$H$149</c:f>
              <c:strCache>
                <c:ptCount val="1"/>
                <c:pt idx="0">
                  <c:v>Intel® Core™  i7-1360P iGPU FP16</c:v>
                </c:pt>
              </c:strCache>
            </c:strRef>
          </c:tx>
          <c:spPr>
            <a:solidFill>
              <a:schemeClr val="accent4"/>
            </a:solidFill>
            <a:ln>
              <a:noFill/>
            </a:ln>
            <a:effectLst/>
          </c:spPr>
          <c:invertIfNegative val="0"/>
          <c:cat>
            <c:strRef>
              <c:f>'Performance Tables GPU, NPU'!$A$158</c:f>
              <c:strCache>
                <c:ptCount val="1"/>
                <c:pt idx="0">
                  <c:v>Stable-Diffusion-v2-1</c:v>
                </c:pt>
              </c:strCache>
            </c:strRef>
          </c:cat>
          <c:val>
            <c:numRef>
              <c:f>'Performance Tables GPU, NPU'!$D$153</c:f>
              <c:numCache>
                <c:formatCode>General</c:formatCode>
                <c:ptCount val="1"/>
                <c:pt idx="0">
                  <c:v>34.19</c:v>
                </c:pt>
              </c:numCache>
            </c:numRef>
          </c:val>
          <c:extLst>
            <c:ext xmlns:c16="http://schemas.microsoft.com/office/drawing/2014/chart" uri="{C3380CC4-5D6E-409C-BE32-E72D297353CC}">
              <c16:uniqueId val="{00000001-00E1-4A35-ADC7-7755156F8F10}"/>
            </c:ext>
          </c:extLst>
        </c:ser>
        <c:ser>
          <c:idx val="6"/>
          <c:order val="6"/>
          <c:tx>
            <c:strRef>
              <c:f>'Performance Tables GPU, NPU'!$G$154</c:f>
              <c:strCache>
                <c:ptCount val="1"/>
                <c:pt idx="0">
                  <c:v>Intel® Core™ Ultra7-165H iGPU INT8</c:v>
                </c:pt>
              </c:strCache>
            </c:strRef>
          </c:tx>
          <c:spPr>
            <a:solidFill>
              <a:schemeClr val="accent1">
                <a:lumMod val="60000"/>
              </a:schemeClr>
            </a:solidFill>
            <a:ln>
              <a:noFill/>
            </a:ln>
            <a:effectLst/>
          </c:spPr>
          <c:invertIfNegative val="0"/>
          <c:cat>
            <c:strRef>
              <c:f>'Performance Tables GPU, NPU'!$A$158</c:f>
              <c:strCache>
                <c:ptCount val="1"/>
                <c:pt idx="0">
                  <c:v>Stable-Diffusion-v2-1</c:v>
                </c:pt>
              </c:strCache>
            </c:strRef>
          </c:cat>
          <c:val>
            <c:numRef>
              <c:f>'Performance Tables GPU, NPU'!$C$158</c:f>
              <c:numCache>
                <c:formatCode>General</c:formatCode>
                <c:ptCount val="1"/>
                <c:pt idx="0">
                  <c:v>21</c:v>
                </c:pt>
              </c:numCache>
            </c:numRef>
          </c:val>
          <c:extLst>
            <c:ext xmlns:c16="http://schemas.microsoft.com/office/drawing/2014/chart" uri="{C3380CC4-5D6E-409C-BE32-E72D297353CC}">
              <c16:uniqueId val="{00000001-0149-4A02-BBD2-291E9BB35C1C}"/>
            </c:ext>
          </c:extLst>
        </c:ser>
        <c:ser>
          <c:idx val="7"/>
          <c:order val="7"/>
          <c:tx>
            <c:strRef>
              <c:f>'Performance Tables GPU, NPU'!$H$154</c:f>
              <c:strCache>
                <c:ptCount val="1"/>
                <c:pt idx="0">
                  <c:v>Intel® Core™ Ultra7-165H iGPU FP16</c:v>
                </c:pt>
              </c:strCache>
            </c:strRef>
          </c:tx>
          <c:spPr>
            <a:solidFill>
              <a:schemeClr val="accent2">
                <a:lumMod val="60000"/>
              </a:schemeClr>
            </a:solidFill>
            <a:ln>
              <a:noFill/>
            </a:ln>
            <a:effectLst/>
          </c:spPr>
          <c:invertIfNegative val="0"/>
          <c:cat>
            <c:strRef>
              <c:f>'Performance Tables GPU, NPU'!$A$158</c:f>
              <c:strCache>
                <c:ptCount val="1"/>
                <c:pt idx="0">
                  <c:v>Stable-Diffusion-v2-1</c:v>
                </c:pt>
              </c:strCache>
            </c:strRef>
          </c:cat>
          <c:val>
            <c:numRef>
              <c:f>'Performance Tables GPU, NPU'!$D$158</c:f>
              <c:numCache>
                <c:formatCode>General</c:formatCode>
                <c:ptCount val="1"/>
                <c:pt idx="0">
                  <c:v>21.1</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46.143999999999998</c:v>
                </c:pt>
                <c:pt idx="1">
                  <c:v>5.1390000000000002</c:v>
                </c:pt>
                <c:pt idx="2">
                  <c:v>58.036999999999999</c:v>
                </c:pt>
                <c:pt idx="3">
                  <c:v>0.58799999999999997</c:v>
                </c:pt>
                <c:pt idx="4">
                  <c:v>478.98099999999999</c:v>
                </c:pt>
                <c:pt idx="5">
                  <c:v>201.75700000000001</c:v>
                </c:pt>
                <c:pt idx="6">
                  <c:v>0.88800000000000001</c:v>
                </c:pt>
                <c:pt idx="7">
                  <c:v>299.67899999999997</c:v>
                </c:pt>
                <c:pt idx="8">
                  <c:v>8.91</c:v>
                </c:pt>
                <c:pt idx="9">
                  <c:v>260.69299999999998</c:v>
                </c:pt>
                <c:pt idx="10">
                  <c:v>115.15600000000001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23.262</c:v>
                </c:pt>
                <c:pt idx="1">
                  <c:v>2.3540000000000001</c:v>
                </c:pt>
                <c:pt idx="2">
                  <c:v>32.040999999999997</c:v>
                </c:pt>
                <c:pt idx="3">
                  <c:v>0.28799999999999998</c:v>
                </c:pt>
                <c:pt idx="4">
                  <c:v>308.86900000000003</c:v>
                </c:pt>
                <c:pt idx="5">
                  <c:v>71.248999999999995</c:v>
                </c:pt>
                <c:pt idx="6">
                  <c:v>0.22900000000000001</c:v>
                </c:pt>
                <c:pt idx="7">
                  <c:v>137.07</c:v>
                </c:pt>
                <c:pt idx="8">
                  <c:v>2.56</c:v>
                </c:pt>
                <c:pt idx="9">
                  <c:v>93.043000000000006</c:v>
                </c:pt>
                <c:pt idx="10">
                  <c:v>50.72</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98.134</c:v>
                </c:pt>
                <c:pt idx="1">
                  <c:v>9.5980000000000008</c:v>
                </c:pt>
                <c:pt idx="2">
                  <c:v>129.06899999999999</c:v>
                </c:pt>
                <c:pt idx="3">
                  <c:v>1.4730000000000001</c:v>
                </c:pt>
                <c:pt idx="4">
                  <c:v>2005.5129999999999</c:v>
                </c:pt>
                <c:pt idx="5">
                  <c:v>477.93200000000002</c:v>
                </c:pt>
                <c:pt idx="6">
                  <c:v>6.4080000000000004</c:v>
                </c:pt>
                <c:pt idx="7">
                  <c:v>927.37199999999996</c:v>
                </c:pt>
                <c:pt idx="8">
                  <c:v>13.916</c:v>
                </c:pt>
                <c:pt idx="9">
                  <c:v>535.29200000000003</c:v>
                </c:pt>
                <c:pt idx="10">
                  <c:v>239.97900000000001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42.451000000000001</c:v>
                </c:pt>
                <c:pt idx="1">
                  <c:v>3.8809999999999998</c:v>
                </c:pt>
                <c:pt idx="2">
                  <c:v>54.113</c:v>
                </c:pt>
                <c:pt idx="3">
                  <c:v>0.54900000000000004</c:v>
                </c:pt>
                <c:pt idx="4">
                  <c:v>1034.549</c:v>
                </c:pt>
                <c:pt idx="5">
                  <c:v>143.27199999999999</c:v>
                </c:pt>
                <c:pt idx="6">
                  <c:v>1.974</c:v>
                </c:pt>
                <c:pt idx="7">
                  <c:v>345.68099999999998</c:v>
                </c:pt>
                <c:pt idx="8">
                  <c:v>4.4980000000000002</c:v>
                </c:pt>
                <c:pt idx="9">
                  <c:v>179.626</c:v>
                </c:pt>
                <c:pt idx="10">
                  <c:v>96.561999999999998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i7-1360P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104.62</c:v>
                </c:pt>
                <c:pt idx="1">
                  <c:v>8.4420000000000002</c:v>
                </c:pt>
                <c:pt idx="2">
                  <c:v>108.282</c:v>
                </c:pt>
                <c:pt idx="3">
                  <c:v>1.377</c:v>
                </c:pt>
                <c:pt idx="4">
                  <c:v>1547.011</c:v>
                </c:pt>
                <c:pt idx="5">
                  <c:v>423.70600000000002</c:v>
                </c:pt>
                <c:pt idx="6">
                  <c:v>4.9219999999999997</c:v>
                </c:pt>
                <c:pt idx="7">
                  <c:v>758.87099999999998</c:v>
                </c:pt>
                <c:pt idx="8">
                  <c:v>20.273</c:v>
                </c:pt>
                <c:pt idx="9">
                  <c:v>506.91500000000002</c:v>
                </c:pt>
                <c:pt idx="10">
                  <c:v>229.66399999999999</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i7-1360P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1">
                  <c:v>4.3159999999999998</c:v>
                </c:pt>
                <c:pt idx="2">
                  <c:v>41.003999999999998</c:v>
                </c:pt>
                <c:pt idx="4">
                  <c:v>691.97900000000004</c:v>
                </c:pt>
                <c:pt idx="6">
                  <c:v>1.5349999999999999</c:v>
                </c:pt>
                <c:pt idx="7">
                  <c:v>286.7</c:v>
                </c:pt>
                <c:pt idx="8">
                  <c:v>5.8719999999999999</c:v>
                </c:pt>
                <c:pt idx="10">
                  <c:v>88.588999999999999</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24.213000000000001</c:v>
                </c:pt>
                <c:pt idx="1">
                  <c:v>2.149</c:v>
                </c:pt>
                <c:pt idx="2">
                  <c:v>37.509</c:v>
                </c:pt>
                <c:pt idx="3">
                  <c:v>0.27600000000000002</c:v>
                </c:pt>
                <c:pt idx="4">
                  <c:v>463.96199999999999</c:v>
                </c:pt>
                <c:pt idx="5">
                  <c:v>126.125</c:v>
                </c:pt>
                <c:pt idx="6">
                  <c:v>0.76200000000000001</c:v>
                </c:pt>
                <c:pt idx="7">
                  <c:v>245.44300000000001</c:v>
                </c:pt>
                <c:pt idx="8">
                  <c:v>3.819</c:v>
                </c:pt>
                <c:pt idx="9">
                  <c:v>150.24700000000001</c:v>
                </c:pt>
                <c:pt idx="10">
                  <c:v>68.465000000000003</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9.4130000000000003</c:v>
                </c:pt>
                <c:pt idx="1">
                  <c:v>0.60599999999999998</c:v>
                </c:pt>
                <c:pt idx="2">
                  <c:v>17.138999999999999</c:v>
                </c:pt>
                <c:pt idx="3">
                  <c:v>0</c:v>
                </c:pt>
                <c:pt idx="4">
                  <c:v>229.851</c:v>
                </c:pt>
                <c:pt idx="5">
                  <c:v>35.154000000000003</c:v>
                </c:pt>
                <c:pt idx="6">
                  <c:v>0.35599999999999998</c:v>
                </c:pt>
                <c:pt idx="7">
                  <c:v>79.492999999999995</c:v>
                </c:pt>
                <c:pt idx="8">
                  <c:v>0.98</c:v>
                </c:pt>
                <c:pt idx="9">
                  <c:v>41.415999999999997</c:v>
                </c:pt>
                <c:pt idx="10">
                  <c:v>23.49</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16.284926814472151</c:v>
                </c:pt>
                <c:pt idx="1">
                  <c:v>1.0269652292640581</c:v>
                </c:pt>
                <c:pt idx="2">
                  <c:v>23.231446724216781</c:v>
                </c:pt>
                <c:pt idx="3">
                  <c:v>0.1582548823601943</c:v>
                </c:pt>
                <c:pt idx="4">
                  <c:v>239.7002230123845</c:v>
                </c:pt>
                <c:pt idx="5">
                  <c:v>60.467377525702453</c:v>
                </c:pt>
                <c:pt idx="6">
                  <c:v>0</c:v>
                </c:pt>
                <c:pt idx="7">
                  <c:v>114.6283773464976</c:v>
                </c:pt>
                <c:pt idx="8">
                  <c:v>1.290968149435946</c:v>
                </c:pt>
                <c:pt idx="9">
                  <c:v>78.191146073197203</c:v>
                </c:pt>
                <c:pt idx="10">
                  <c:v>37.485080954603497</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10.736559766930791</c:v>
                </c:pt>
                <c:pt idx="1">
                  <c:v>0.79058516299162884</c:v>
                </c:pt>
                <c:pt idx="2">
                  <c:v>14.652640807618249</c:v>
                </c:pt>
                <c:pt idx="3">
                  <c:v>0.1274220190729832</c:v>
                </c:pt>
                <c:pt idx="4">
                  <c:v>162.69017179669919</c:v>
                </c:pt>
                <c:pt idx="5">
                  <c:v>32.133236141957923</c:v>
                </c:pt>
                <c:pt idx="6">
                  <c:v>0</c:v>
                </c:pt>
                <c:pt idx="7">
                  <c:v>65.095535102963126</c:v>
                </c:pt>
                <c:pt idx="8">
                  <c:v>0.79380694234516302</c:v>
                </c:pt>
                <c:pt idx="9">
                  <c:v>40.490469772116903</c:v>
                </c:pt>
                <c:pt idx="10">
                  <c:v>22.688871802739499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86.841480000000004</c:v>
                </c:pt>
                <c:pt idx="1">
                  <c:v>9.1282069999999997</c:v>
                </c:pt>
                <c:pt idx="2">
                  <c:v>104.7452</c:v>
                </c:pt>
                <c:pt idx="3">
                  <c:v>1.206685</c:v>
                </c:pt>
                <c:pt idx="4">
                  <c:v>1435.6</c:v>
                </c:pt>
                <c:pt idx="5">
                  <c:v>382.45069999999998</c:v>
                </c:pt>
                <c:pt idx="6">
                  <c:v>3.9603830000000002</c:v>
                </c:pt>
                <c:pt idx="7">
                  <c:v>698.32619999999997</c:v>
                </c:pt>
                <c:pt idx="8">
                  <c:v>15.959020000000001</c:v>
                </c:pt>
                <c:pt idx="9">
                  <c:v>464.50900000000001</c:v>
                </c:pt>
                <c:pt idx="10">
                  <c:v>192.98249999999999</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38.751890000000003</c:v>
                </c:pt>
                <c:pt idx="1">
                  <c:v>3.7000160000000002</c:v>
                </c:pt>
                <c:pt idx="2">
                  <c:v>49.217149999999997</c:v>
                </c:pt>
                <c:pt idx="3">
                  <c:v>0.42802000000000001</c:v>
                </c:pt>
                <c:pt idx="4">
                  <c:v>597.4742</c:v>
                </c:pt>
                <c:pt idx="5">
                  <c:v>122.9122</c:v>
                </c:pt>
                <c:pt idx="6">
                  <c:v>1.0173319999999999</c:v>
                </c:pt>
                <c:pt idx="7">
                  <c:v>250.53639999999999</c:v>
                </c:pt>
                <c:pt idx="8">
                  <c:v>4.1252469999999999</c:v>
                </c:pt>
                <c:pt idx="9">
                  <c:v>155.86699999999999</c:v>
                </c:pt>
                <c:pt idx="10">
                  <c:v>80.905010000000004</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val>
            <c:numRef>
              <c:f>'Performance Tables CPU+GPU'!$B$75:$B$85</c:f>
              <c:numCache>
                <c:formatCode>0.00</c:formatCode>
                <c:ptCount val="11"/>
                <c:pt idx="0">
                  <c:v>110.47</c:v>
                </c:pt>
                <c:pt idx="1">
                  <c:v>10.69</c:v>
                </c:pt>
                <c:pt idx="2">
                  <c:v>113.74</c:v>
                </c:pt>
                <c:pt idx="3">
                  <c:v>1.26</c:v>
                </c:pt>
                <c:pt idx="4">
                  <c:v>2441.4</c:v>
                </c:pt>
                <c:pt idx="5">
                  <c:v>519.62</c:v>
                </c:pt>
                <c:pt idx="6">
                  <c:v>4.0599999999999996</c:v>
                </c:pt>
                <c:pt idx="8">
                  <c:v>7.79</c:v>
                </c:pt>
                <c:pt idx="9">
                  <c:v>558.6</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val>
            <c:numRef>
              <c:f>'Performance Tables CPU+GPU'!$C$75:$C$85</c:f>
              <c:numCache>
                <c:formatCode>0.00</c:formatCode>
                <c:ptCount val="11"/>
                <c:pt idx="0">
                  <c:v>74.06</c:v>
                </c:pt>
                <c:pt idx="1">
                  <c:v>5.59</c:v>
                </c:pt>
                <c:pt idx="2">
                  <c:v>87.6</c:v>
                </c:pt>
                <c:pt idx="3">
                  <c:v>0.6</c:v>
                </c:pt>
                <c:pt idx="4">
                  <c:v>1349.39</c:v>
                </c:pt>
                <c:pt idx="5">
                  <c:v>218.44</c:v>
                </c:pt>
                <c:pt idx="7">
                  <c:v>301.57</c:v>
                </c:pt>
                <c:pt idx="8">
                  <c:v>7.68</c:v>
                </c:pt>
                <c:pt idx="9">
                  <c:v>234.83</c:v>
                </c:pt>
                <c:pt idx="10">
                  <c:v>108.97</c:v>
                </c:pt>
              </c:numCache>
            </c:numRef>
          </c:val>
          <c:extLst>
            <c:ext xmlns:c16="http://schemas.microsoft.com/office/drawing/2014/chart" uri="{C3380CC4-5D6E-409C-BE32-E72D297353CC}">
              <c16:uniqueId val="{00000001-5A43-484E-990C-FCA1F848DEB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182.17500000000001</c:v>
                </c:pt>
                <c:pt idx="1">
                  <c:v>158.21100000000001</c:v>
                </c:pt>
                <c:pt idx="2">
                  <c:v>35.597000000000001</c:v>
                </c:pt>
                <c:pt idx="3">
                  <c:v>33.762999999999998</c:v>
                </c:pt>
                <c:pt idx="4">
                  <c:v>17.277000000000001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184.501</c:v>
                </c:pt>
                <c:pt idx="1">
                  <c:v>161.749</c:v>
                </c:pt>
                <c:pt idx="2">
                  <c:v>36.322000000000003</c:v>
                </c:pt>
                <c:pt idx="3">
                  <c:v>35.656999999999996</c:v>
                </c:pt>
                <c:pt idx="4">
                  <c:v>17.530999999999999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467.28</c:v>
                </c:pt>
                <c:pt idx="1">
                  <c:v>414.88900000000001</c:v>
                </c:pt>
                <c:pt idx="2">
                  <c:v>99.010999999999996</c:v>
                </c:pt>
                <c:pt idx="3">
                  <c:v>93.597999999999999</c:v>
                </c:pt>
                <c:pt idx="4">
                  <c:v>26.006</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478.58199999999999</c:v>
                </c:pt>
                <c:pt idx="1">
                  <c:v>423.68099999999998</c:v>
                </c:pt>
                <c:pt idx="2">
                  <c:v>101.38800000000001</c:v>
                </c:pt>
                <c:pt idx="3">
                  <c:v>100.379</c:v>
                </c:pt>
                <c:pt idx="4">
                  <c:v>26.405000000000001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12</xdr:col>
      <xdr:colOff>19050</xdr:colOff>
      <xdr:row>63</xdr:row>
      <xdr:rowOff>95250</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438149</xdr:colOff>
      <xdr:row>64</xdr:row>
      <xdr:rowOff>152400</xdr:rowOff>
    </xdr:from>
    <xdr:to>
      <xdr:col>11</xdr:col>
      <xdr:colOff>590549</xdr:colOff>
      <xdr:row>77</xdr:row>
      <xdr:rowOff>38101</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51</xdr:row>
      <xdr:rowOff>104774</xdr:rowOff>
    </xdr:from>
    <xdr:to>
      <xdr:col>11</xdr:col>
      <xdr:colOff>15240</xdr:colOff>
      <xdr:row>64</xdr:row>
      <xdr:rowOff>142875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algorithmName="SHA-512" hashValue="O4+AkI/QfbSNANFf9pXyFZFOppN+sgbqjBEiPBe3fnN3Yp5e01XuNbpqIXR/H8TQuH2ZHAvrfdw4zkqFzmdwaA==" saltValue="sW9zscRUqLDW6FJNst4BoQ=="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topLeftCell="A3" workbookViewId="0">
      <selection activeCell="R3" sqref="R3"/>
    </sheetView>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115</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09"/>
  <sheetViews>
    <sheetView workbookViewId="0">
      <pane ySplit="1" topLeftCell="A2" activePane="bottomLeft" state="frozen"/>
      <selection pane="bottomLeft" activeCell="G122" sqref="G122"/>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28.28515625" customWidth="1"/>
    <col min="9" max="12" width="24.7109375" hidden="1" customWidth="1"/>
    <col min="13" max="13" width="31.28515625" hidden="1" customWidth="1"/>
    <col min="14" max="14" width="19.7109375" customWidth="1"/>
    <col min="15" max="15" width="67.85546875" bestFit="1" customWidth="1"/>
  </cols>
  <sheetData>
    <row r="1" spans="1:15" x14ac:dyDescent="0.25">
      <c r="A1" s="2" t="s">
        <v>112</v>
      </c>
      <c r="B1" s="26" t="s">
        <v>8</v>
      </c>
      <c r="C1" s="26"/>
      <c r="D1" s="2" t="s">
        <v>9</v>
      </c>
      <c r="E1" s="2" t="s">
        <v>10</v>
      </c>
      <c r="F1" s="2" t="s">
        <v>11</v>
      </c>
      <c r="G1" s="2" t="s">
        <v>12</v>
      </c>
      <c r="H1" s="5"/>
      <c r="I1" t="s">
        <v>33</v>
      </c>
      <c r="J1" t="s">
        <v>33</v>
      </c>
      <c r="K1" t="s">
        <v>45</v>
      </c>
      <c r="L1" t="s">
        <v>31</v>
      </c>
      <c r="M1" t="s">
        <v>32</v>
      </c>
      <c r="N1" s="1" t="s">
        <v>0</v>
      </c>
    </row>
    <row r="2" spans="1:15" x14ac:dyDescent="0.25">
      <c r="A2" s="2" t="s">
        <v>79</v>
      </c>
      <c r="B2" s="2" t="s">
        <v>14</v>
      </c>
      <c r="C2" s="2" t="s">
        <v>15</v>
      </c>
      <c r="D2" s="2" t="s">
        <v>14</v>
      </c>
      <c r="E2" s="2" t="s">
        <v>14</v>
      </c>
      <c r="F2" s="2" t="s">
        <v>14</v>
      </c>
      <c r="G2" s="2" t="s">
        <v>111</v>
      </c>
      <c r="H2" s="5"/>
      <c r="I2" s="13" t="str">
        <f>CONCATENATE(G2, ," ", B2)</f>
        <v>Intel® Atom x7425E INT8</v>
      </c>
      <c r="J2" s="13" t="str">
        <f>CONCATENATE($G2, ," ", C2)</f>
        <v>Intel® Atom x7425E FP32</v>
      </c>
      <c r="K2" s="13">
        <v>1</v>
      </c>
      <c r="L2" s="13">
        <v>58</v>
      </c>
      <c r="M2" s="13">
        <v>12</v>
      </c>
      <c r="N2" t="s">
        <v>2</v>
      </c>
      <c r="O2" s="10" t="s">
        <v>3</v>
      </c>
    </row>
    <row r="3" spans="1:15" x14ac:dyDescent="0.25">
      <c r="A3" s="3" t="s">
        <v>16</v>
      </c>
      <c r="B3" s="22">
        <v>10.773</v>
      </c>
      <c r="C3" s="22">
        <v>5.4690000000000003</v>
      </c>
      <c r="D3" s="12">
        <v>96.683999999999997</v>
      </c>
      <c r="E3" s="4">
        <f t="shared" ref="E3:E13" si="0">B3/(K3*L3)</f>
        <v>0.18574137931034482</v>
      </c>
      <c r="F3" s="4">
        <f t="shared" ref="F3:F13" si="1">B3/(K3*M3)</f>
        <v>0.89774999999999994</v>
      </c>
      <c r="G3" s="2"/>
      <c r="H3" s="5"/>
      <c r="K3">
        <f>K2</f>
        <v>1</v>
      </c>
      <c r="L3">
        <f t="shared" ref="L3:M3" si="2">L2</f>
        <v>58</v>
      </c>
      <c r="M3">
        <f t="shared" si="2"/>
        <v>12</v>
      </c>
      <c r="N3" t="s">
        <v>4</v>
      </c>
      <c r="O3" s="11" t="s">
        <v>5</v>
      </c>
    </row>
    <row r="4" spans="1:15" x14ac:dyDescent="0.25">
      <c r="A4" s="3" t="s">
        <v>17</v>
      </c>
      <c r="B4" s="22">
        <v>1.038</v>
      </c>
      <c r="C4" s="22">
        <v>0.47399999999999998</v>
      </c>
      <c r="D4" s="12">
        <v>990.66</v>
      </c>
      <c r="E4" s="4">
        <f t="shared" si="0"/>
        <v>1.789655172413793E-2</v>
      </c>
      <c r="F4" s="4">
        <f t="shared" si="1"/>
        <v>8.6500000000000007E-2</v>
      </c>
      <c r="G4" s="2"/>
      <c r="H4" s="5"/>
      <c r="K4">
        <f t="shared" ref="K4:K13" si="3">K3</f>
        <v>1</v>
      </c>
      <c r="L4">
        <f t="shared" ref="L4:L13" si="4">L3</f>
        <v>58</v>
      </c>
      <c r="M4">
        <f t="shared" ref="M4:M13" si="5">M3</f>
        <v>12</v>
      </c>
      <c r="N4" t="s">
        <v>6</v>
      </c>
      <c r="O4" s="10" t="s">
        <v>7</v>
      </c>
    </row>
    <row r="5" spans="1:15" x14ac:dyDescent="0.25">
      <c r="A5" s="3" t="s">
        <v>80</v>
      </c>
      <c r="B5" s="22">
        <v>14.054</v>
      </c>
      <c r="C5" s="22">
        <v>10.37</v>
      </c>
      <c r="D5" s="12">
        <v>73.712000000000003</v>
      </c>
      <c r="E5" s="4">
        <f t="shared" si="0"/>
        <v>0.2423103448275862</v>
      </c>
      <c r="F5" s="4">
        <f t="shared" si="1"/>
        <v>1.1711666666666667</v>
      </c>
      <c r="G5" s="2"/>
      <c r="H5" s="5"/>
      <c r="K5">
        <f t="shared" si="3"/>
        <v>1</v>
      </c>
      <c r="L5">
        <f t="shared" si="4"/>
        <v>58</v>
      </c>
      <c r="M5">
        <f t="shared" si="5"/>
        <v>12</v>
      </c>
      <c r="N5" s="1"/>
    </row>
    <row r="6" spans="1:15" x14ac:dyDescent="0.25">
      <c r="A6" s="3" t="s">
        <v>90</v>
      </c>
      <c r="B6" s="22">
        <v>0.151</v>
      </c>
      <c r="C6" s="22">
        <v>7.1999999999999995E-2</v>
      </c>
      <c r="D6" s="12">
        <v>6974.759</v>
      </c>
      <c r="E6" s="4">
        <f t="shared" si="0"/>
        <v>2.6034482758620688E-3</v>
      </c>
      <c r="F6" s="4">
        <f t="shared" si="1"/>
        <v>1.2583333333333334E-2</v>
      </c>
      <c r="G6" s="2"/>
      <c r="H6" s="5"/>
      <c r="K6">
        <f t="shared" si="3"/>
        <v>1</v>
      </c>
      <c r="L6">
        <f t="shared" si="4"/>
        <v>58</v>
      </c>
      <c r="M6">
        <f t="shared" si="5"/>
        <v>12</v>
      </c>
      <c r="N6" s="1"/>
    </row>
    <row r="7" spans="1:15" x14ac:dyDescent="0.25">
      <c r="A7" s="3" t="s">
        <v>36</v>
      </c>
      <c r="B7" s="22">
        <v>274.12799999999999</v>
      </c>
      <c r="C7" s="22">
        <v>192.62299999999999</v>
      </c>
      <c r="D7" s="12">
        <v>4.0199999999999996</v>
      </c>
      <c r="E7" s="4">
        <f t="shared" si="0"/>
        <v>4.7263448275862068</v>
      </c>
      <c r="F7" s="4">
        <f t="shared" si="1"/>
        <v>22.843999999999998</v>
      </c>
      <c r="G7" s="2"/>
      <c r="H7" s="5"/>
      <c r="K7">
        <f t="shared" si="3"/>
        <v>1</v>
      </c>
      <c r="L7">
        <f t="shared" si="4"/>
        <v>58</v>
      </c>
      <c r="M7">
        <f t="shared" si="5"/>
        <v>12</v>
      </c>
      <c r="N7" s="1"/>
    </row>
    <row r="8" spans="1:15" x14ac:dyDescent="0.25">
      <c r="A8" s="3" t="s">
        <v>27</v>
      </c>
      <c r="B8" s="22">
        <v>45.506999999999998</v>
      </c>
      <c r="C8" s="22">
        <v>20.414000000000001</v>
      </c>
      <c r="D8" s="12">
        <v>23.724</v>
      </c>
      <c r="E8" s="4">
        <f t="shared" si="0"/>
        <v>0.78460344827586204</v>
      </c>
      <c r="F8" s="4">
        <f t="shared" si="1"/>
        <v>3.7922499999999997</v>
      </c>
      <c r="G8" s="2"/>
      <c r="H8" s="5"/>
      <c r="K8">
        <f t="shared" si="3"/>
        <v>1</v>
      </c>
      <c r="L8">
        <f t="shared" si="4"/>
        <v>58</v>
      </c>
      <c r="M8">
        <f t="shared" si="5"/>
        <v>12</v>
      </c>
      <c r="N8" s="1"/>
    </row>
    <row r="9" spans="1:15" x14ac:dyDescent="0.25">
      <c r="A9" s="3" t="s">
        <v>29</v>
      </c>
      <c r="B9" s="22">
        <v>0.76200000000000001</v>
      </c>
      <c r="C9" s="22">
        <v>0.35699999999999998</v>
      </c>
      <c r="D9" s="12">
        <v>1330.8720000000001</v>
      </c>
      <c r="E9" s="4">
        <f t="shared" si="0"/>
        <v>1.3137931034482759E-2</v>
      </c>
      <c r="F9" s="4">
        <f t="shared" si="1"/>
        <v>6.3500000000000001E-2</v>
      </c>
      <c r="G9" s="2"/>
      <c r="H9" s="5"/>
      <c r="K9">
        <f t="shared" si="3"/>
        <v>1</v>
      </c>
      <c r="L9">
        <f t="shared" si="4"/>
        <v>58</v>
      </c>
      <c r="M9">
        <f t="shared" si="5"/>
        <v>12</v>
      </c>
      <c r="N9" s="1"/>
    </row>
    <row r="10" spans="1:15" x14ac:dyDescent="0.25">
      <c r="A10" s="3" t="s">
        <v>91</v>
      </c>
      <c r="B10" s="22">
        <v>97.302999999999997</v>
      </c>
      <c r="C10" s="22">
        <v>50.853999999999999</v>
      </c>
      <c r="D10" s="12">
        <v>10.68</v>
      </c>
      <c r="E10" s="4">
        <f t="shared" si="0"/>
        <v>1.6776379310344827</v>
      </c>
      <c r="F10" s="4">
        <f t="shared" si="1"/>
        <v>8.1085833333333337</v>
      </c>
      <c r="G10" s="2"/>
      <c r="H10" s="5"/>
      <c r="K10">
        <f t="shared" si="3"/>
        <v>1</v>
      </c>
      <c r="L10">
        <f t="shared" si="4"/>
        <v>58</v>
      </c>
      <c r="M10">
        <f t="shared" si="5"/>
        <v>12</v>
      </c>
      <c r="N10" s="1"/>
    </row>
    <row r="11" spans="1:15" x14ac:dyDescent="0.25">
      <c r="A11" s="3" t="s">
        <v>18</v>
      </c>
      <c r="B11" s="22">
        <v>1.1619999999999999</v>
      </c>
      <c r="C11" s="22">
        <v>0.58099999999999996</v>
      </c>
      <c r="D11" s="12">
        <v>891.46299999999997</v>
      </c>
      <c r="E11" s="4">
        <f t="shared" si="0"/>
        <v>2.003448275862069E-2</v>
      </c>
      <c r="F11" s="4">
        <f t="shared" si="1"/>
        <v>9.6833333333333327E-2</v>
      </c>
      <c r="G11" s="2"/>
      <c r="H11" s="5"/>
      <c r="K11">
        <f t="shared" si="3"/>
        <v>1</v>
      </c>
      <c r="L11">
        <f t="shared" si="4"/>
        <v>58</v>
      </c>
      <c r="M11">
        <f t="shared" si="5"/>
        <v>12</v>
      </c>
      <c r="N11" s="1"/>
    </row>
    <row r="12" spans="1:15" x14ac:dyDescent="0.25">
      <c r="A12" s="3" t="s">
        <v>28</v>
      </c>
      <c r="B12" s="22">
        <v>52.619</v>
      </c>
      <c r="C12" s="22">
        <v>25.768000000000001</v>
      </c>
      <c r="D12" s="12">
        <v>20.238</v>
      </c>
      <c r="E12" s="4">
        <f t="shared" si="0"/>
        <v>0.90722413793103451</v>
      </c>
      <c r="F12" s="4">
        <f t="shared" si="1"/>
        <v>4.3849166666666664</v>
      </c>
      <c r="G12" s="2"/>
      <c r="H12" s="5"/>
      <c r="K12">
        <f t="shared" si="3"/>
        <v>1</v>
      </c>
      <c r="L12">
        <f t="shared" si="4"/>
        <v>58</v>
      </c>
      <c r="M12">
        <f t="shared" si="5"/>
        <v>12</v>
      </c>
      <c r="N12" s="1"/>
    </row>
    <row r="13" spans="1:15" x14ac:dyDescent="0.25">
      <c r="A13" s="3" t="s">
        <v>37</v>
      </c>
      <c r="B13" s="22">
        <v>21.478000000000002</v>
      </c>
      <c r="C13" s="22">
        <v>12.564</v>
      </c>
      <c r="D13" s="12">
        <v>48.493000000000002</v>
      </c>
      <c r="E13" s="4">
        <f t="shared" si="0"/>
        <v>0.37031034482758624</v>
      </c>
      <c r="F13" s="4">
        <f t="shared" si="1"/>
        <v>1.7898333333333334</v>
      </c>
      <c r="G13" s="2"/>
      <c r="H13" s="5"/>
      <c r="K13">
        <f t="shared" si="3"/>
        <v>1</v>
      </c>
      <c r="L13">
        <f t="shared" si="4"/>
        <v>58</v>
      </c>
      <c r="M13">
        <f t="shared" si="5"/>
        <v>12</v>
      </c>
      <c r="N13" s="1"/>
    </row>
    <row r="14" spans="1:15" x14ac:dyDescent="0.25">
      <c r="A14" s="2" t="s">
        <v>79</v>
      </c>
      <c r="B14" s="2" t="s">
        <v>14</v>
      </c>
      <c r="C14" s="2" t="s">
        <v>15</v>
      </c>
      <c r="D14" s="2" t="s">
        <v>14</v>
      </c>
      <c r="E14" s="2" t="s">
        <v>14</v>
      </c>
      <c r="F14" s="2" t="s">
        <v>14</v>
      </c>
      <c r="G14" s="2" t="s">
        <v>84</v>
      </c>
      <c r="H14" s="5"/>
      <c r="I14" s="13" t="str">
        <f>CONCATENATE(G14, ," ", B14)</f>
        <v>Intel® Atom x6425E INT8</v>
      </c>
      <c r="J14" s="13" t="str">
        <f>CONCATENATE($G14, ," ", C14)</f>
        <v>Intel® Atom x6425E FP32</v>
      </c>
      <c r="K14" s="13">
        <v>1</v>
      </c>
      <c r="L14" s="13">
        <v>67</v>
      </c>
      <c r="M14" s="13">
        <v>12</v>
      </c>
      <c r="N14" s="1"/>
    </row>
    <row r="15" spans="1:15" x14ac:dyDescent="0.25">
      <c r="A15" s="3" t="s">
        <v>16</v>
      </c>
      <c r="B15" s="22">
        <v>4.7009999999999996</v>
      </c>
      <c r="C15" s="22">
        <v>1.925</v>
      </c>
      <c r="D15" s="12">
        <v>217.60102599999999</v>
      </c>
      <c r="E15" s="4">
        <f t="shared" ref="E15:E25" si="6">B15/(K15*L15)</f>
        <v>7.01641791044776E-2</v>
      </c>
      <c r="F15" s="4">
        <f t="shared" ref="F15:F25" si="7">B15/(K15*M15)</f>
        <v>0.39174999999999999</v>
      </c>
      <c r="G15" s="2"/>
      <c r="H15" s="5"/>
      <c r="K15">
        <f>K14</f>
        <v>1</v>
      </c>
      <c r="L15">
        <f t="shared" ref="L15:M15" si="8">L14</f>
        <v>67</v>
      </c>
      <c r="M15">
        <f t="shared" si="8"/>
        <v>12</v>
      </c>
      <c r="N15" s="1"/>
    </row>
    <row r="16" spans="1:15" x14ac:dyDescent="0.25">
      <c r="A16" s="3" t="s">
        <v>17</v>
      </c>
      <c r="B16" s="22">
        <v>0.46600000000000003</v>
      </c>
      <c r="C16" s="22">
        <v>0.182</v>
      </c>
      <c r="D16" s="12">
        <v>2211.1389039999999</v>
      </c>
      <c r="E16" s="4">
        <f t="shared" si="6"/>
        <v>6.9552238805970154E-3</v>
      </c>
      <c r="F16" s="4">
        <f t="shared" si="7"/>
        <v>3.8833333333333338E-2</v>
      </c>
      <c r="G16" s="2"/>
      <c r="H16" s="5"/>
      <c r="K16">
        <f t="shared" ref="K16:K25" si="9">K15</f>
        <v>1</v>
      </c>
      <c r="L16">
        <f t="shared" ref="L16:L25" si="10">L15</f>
        <v>67</v>
      </c>
      <c r="M16">
        <f t="shared" ref="M16:M25" si="11">M15</f>
        <v>12</v>
      </c>
      <c r="N16" s="1"/>
    </row>
    <row r="17" spans="1:14" x14ac:dyDescent="0.25">
      <c r="A17" s="3" t="s">
        <v>80</v>
      </c>
      <c r="B17" s="22">
        <v>7.298</v>
      </c>
      <c r="C17" s="22">
        <v>5.1369999999999996</v>
      </c>
      <c r="D17" s="12">
        <v>139.52725000000001</v>
      </c>
      <c r="E17" s="4">
        <f t="shared" si="6"/>
        <v>0.10892537313432836</v>
      </c>
      <c r="F17" s="4">
        <f t="shared" si="7"/>
        <v>0.60816666666666663</v>
      </c>
      <c r="G17" s="2"/>
      <c r="H17" s="5"/>
      <c r="K17">
        <f t="shared" si="9"/>
        <v>1</v>
      </c>
      <c r="L17">
        <f t="shared" si="10"/>
        <v>67</v>
      </c>
      <c r="M17">
        <f t="shared" si="11"/>
        <v>12</v>
      </c>
      <c r="N17" s="1"/>
    </row>
    <row r="18" spans="1:14" x14ac:dyDescent="0.25">
      <c r="A18" s="3" t="s">
        <v>90</v>
      </c>
      <c r="B18" s="22">
        <v>0.05</v>
      </c>
      <c r="C18" s="22">
        <v>2.8000000000000001E-2</v>
      </c>
      <c r="D18" s="12">
        <v>20233.897360999999</v>
      </c>
      <c r="E18" s="4">
        <f t="shared" si="6"/>
        <v>7.4626865671641792E-4</v>
      </c>
      <c r="F18" s="4">
        <f t="shared" si="7"/>
        <v>4.1666666666666666E-3</v>
      </c>
      <c r="G18" s="2"/>
      <c r="H18" s="5"/>
      <c r="K18">
        <f t="shared" si="9"/>
        <v>1</v>
      </c>
      <c r="L18">
        <f t="shared" si="10"/>
        <v>67</v>
      </c>
      <c r="M18">
        <f t="shared" si="11"/>
        <v>12</v>
      </c>
      <c r="N18" s="1"/>
    </row>
    <row r="19" spans="1:14" x14ac:dyDescent="0.25">
      <c r="A19" s="3" t="s">
        <v>36</v>
      </c>
      <c r="B19" s="22">
        <v>135.071</v>
      </c>
      <c r="C19" s="22">
        <v>81.305999999999997</v>
      </c>
      <c r="D19" s="12">
        <v>7.7535249999999998</v>
      </c>
      <c r="E19" s="4">
        <f t="shared" si="6"/>
        <v>2.0159850746268657</v>
      </c>
      <c r="F19" s="4">
        <f t="shared" si="7"/>
        <v>11.255916666666666</v>
      </c>
      <c r="G19" s="2"/>
      <c r="H19" s="5"/>
      <c r="K19">
        <f t="shared" si="9"/>
        <v>1</v>
      </c>
      <c r="L19">
        <f t="shared" si="10"/>
        <v>67</v>
      </c>
      <c r="M19">
        <f t="shared" si="11"/>
        <v>12</v>
      </c>
      <c r="N19" s="1"/>
    </row>
    <row r="20" spans="1:14" x14ac:dyDescent="0.25">
      <c r="A20" s="3" t="s">
        <v>27</v>
      </c>
      <c r="B20" s="22">
        <v>19.859000000000002</v>
      </c>
      <c r="C20" s="22">
        <v>8.1489999999999991</v>
      </c>
      <c r="D20" s="12">
        <v>51.978178</v>
      </c>
      <c r="E20" s="4">
        <f t="shared" si="6"/>
        <v>0.29640298507462687</v>
      </c>
      <c r="F20" s="4">
        <f t="shared" si="7"/>
        <v>1.6549166666666668</v>
      </c>
      <c r="G20" s="2"/>
      <c r="H20" s="5"/>
      <c r="K20">
        <f t="shared" si="9"/>
        <v>1</v>
      </c>
      <c r="L20">
        <f t="shared" si="10"/>
        <v>67</v>
      </c>
      <c r="M20">
        <f t="shared" si="11"/>
        <v>12</v>
      </c>
      <c r="N20" s="1"/>
    </row>
    <row r="21" spans="1:14" x14ac:dyDescent="0.25">
      <c r="A21" s="3" t="s">
        <v>29</v>
      </c>
      <c r="B21" s="22"/>
      <c r="C21" s="22"/>
      <c r="D21" s="12" t="s">
        <v>116</v>
      </c>
      <c r="E21" s="4">
        <f t="shared" si="6"/>
        <v>0</v>
      </c>
      <c r="F21" s="4">
        <f t="shared" si="7"/>
        <v>0</v>
      </c>
      <c r="G21" s="2"/>
      <c r="H21" s="5"/>
      <c r="K21">
        <f t="shared" si="9"/>
        <v>1</v>
      </c>
      <c r="L21">
        <f t="shared" si="10"/>
        <v>67</v>
      </c>
      <c r="M21">
        <f t="shared" si="11"/>
        <v>12</v>
      </c>
      <c r="N21" s="1"/>
    </row>
    <row r="22" spans="1:14" x14ac:dyDescent="0.25">
      <c r="A22" s="3" t="s">
        <v>91</v>
      </c>
      <c r="B22" s="22">
        <v>45.567</v>
      </c>
      <c r="C22" s="22">
        <v>21.619</v>
      </c>
      <c r="D22" s="12">
        <v>22.800854000000001</v>
      </c>
      <c r="E22" s="4">
        <f t="shared" si="6"/>
        <v>0.68010447761194026</v>
      </c>
      <c r="F22" s="4">
        <f t="shared" si="7"/>
        <v>3.79725</v>
      </c>
      <c r="G22" s="2"/>
      <c r="H22" s="5"/>
      <c r="K22">
        <f t="shared" si="9"/>
        <v>1</v>
      </c>
      <c r="L22">
        <f t="shared" si="10"/>
        <v>67</v>
      </c>
      <c r="M22">
        <f t="shared" si="11"/>
        <v>12</v>
      </c>
      <c r="N22" s="1"/>
    </row>
    <row r="23" spans="1:14" x14ac:dyDescent="0.25">
      <c r="A23" s="3" t="s">
        <v>18</v>
      </c>
      <c r="B23" s="22">
        <v>0.48499999999999999</v>
      </c>
      <c r="C23" s="22">
        <v>5.8999999999999997E-2</v>
      </c>
      <c r="D23" s="12">
        <v>2092.1746509999998</v>
      </c>
      <c r="E23" s="4">
        <f t="shared" si="6"/>
        <v>7.2388059701492535E-3</v>
      </c>
      <c r="F23" s="4">
        <f t="shared" si="7"/>
        <v>4.0416666666666663E-2</v>
      </c>
      <c r="G23" s="2"/>
      <c r="H23" s="5"/>
      <c r="K23">
        <f t="shared" si="9"/>
        <v>1</v>
      </c>
      <c r="L23">
        <f t="shared" si="10"/>
        <v>67</v>
      </c>
      <c r="M23">
        <f t="shared" si="11"/>
        <v>12</v>
      </c>
      <c r="N23" s="1"/>
    </row>
    <row r="24" spans="1:14" x14ac:dyDescent="0.25">
      <c r="A24" s="3" t="s">
        <v>28</v>
      </c>
      <c r="B24" s="22">
        <v>22.824999999999999</v>
      </c>
      <c r="C24" s="22">
        <v>10.279</v>
      </c>
      <c r="D24" s="12">
        <v>44.921649000000002</v>
      </c>
      <c r="E24" s="4">
        <f t="shared" si="6"/>
        <v>0.34067164179104475</v>
      </c>
      <c r="F24" s="4">
        <f t="shared" si="7"/>
        <v>1.9020833333333333</v>
      </c>
      <c r="G24" s="2"/>
      <c r="H24" s="5"/>
      <c r="K24">
        <f t="shared" si="9"/>
        <v>1</v>
      </c>
      <c r="L24">
        <f t="shared" si="10"/>
        <v>67</v>
      </c>
      <c r="M24">
        <f t="shared" si="11"/>
        <v>12</v>
      </c>
      <c r="N24" s="1"/>
    </row>
    <row r="25" spans="1:14" x14ac:dyDescent="0.25">
      <c r="A25" s="3" t="s">
        <v>37</v>
      </c>
      <c r="B25" s="22">
        <v>10.276999999999999</v>
      </c>
      <c r="C25" s="22">
        <v>5.13</v>
      </c>
      <c r="D25" s="12">
        <v>100.607693</v>
      </c>
      <c r="E25" s="4">
        <f t="shared" si="6"/>
        <v>0.15338805970149252</v>
      </c>
      <c r="F25" s="4">
        <f t="shared" si="7"/>
        <v>0.8564166666666666</v>
      </c>
      <c r="G25" s="2"/>
      <c r="H25" s="5"/>
      <c r="K25">
        <f t="shared" si="9"/>
        <v>1</v>
      </c>
      <c r="L25">
        <f t="shared" si="10"/>
        <v>67</v>
      </c>
      <c r="M25">
        <f t="shared" si="11"/>
        <v>12</v>
      </c>
      <c r="N25" s="1"/>
    </row>
    <row r="26" spans="1:14" x14ac:dyDescent="0.25">
      <c r="A26" s="2" t="s">
        <v>79</v>
      </c>
      <c r="B26" s="2" t="s">
        <v>14</v>
      </c>
      <c r="C26" s="2" t="s">
        <v>15</v>
      </c>
      <c r="D26" s="2" t="s">
        <v>14</v>
      </c>
      <c r="E26" s="2" t="s">
        <v>14</v>
      </c>
      <c r="F26" s="2" t="s">
        <v>14</v>
      </c>
      <c r="G26" s="2" t="s">
        <v>25</v>
      </c>
      <c r="H26" s="5"/>
      <c r="I26" s="13" t="str">
        <f>CONCATENATE(G26, ," ", B26)</f>
        <v>Intel® Celeron 6305E INT8</v>
      </c>
      <c r="J26" s="13" t="str">
        <f>CONCATENATE($G26, ," ", C26)</f>
        <v>Intel® Celeron 6305E FP32</v>
      </c>
      <c r="K26" s="13">
        <v>1</v>
      </c>
      <c r="L26" s="13">
        <v>107</v>
      </c>
      <c r="M26" s="13">
        <v>15</v>
      </c>
    </row>
    <row r="27" spans="1:14" x14ac:dyDescent="0.25">
      <c r="A27" s="3" t="s">
        <v>16</v>
      </c>
      <c r="B27" s="12">
        <v>11.167999999999999</v>
      </c>
      <c r="C27" s="12">
        <v>4.2130000000000001</v>
      </c>
      <c r="D27" s="12">
        <v>89.311000000000007</v>
      </c>
      <c r="E27" s="4">
        <f t="shared" ref="E27:E37" si="12">B27/(K27*L27)</f>
        <v>0.10437383177570093</v>
      </c>
      <c r="F27" s="4">
        <f t="shared" ref="F27:F37" si="13">B27/(K27*M27)</f>
        <v>0.74453333333333327</v>
      </c>
      <c r="G27" s="3"/>
      <c r="I27" s="13"/>
      <c r="J27" s="13"/>
      <c r="K27">
        <f>K26</f>
        <v>1</v>
      </c>
      <c r="L27">
        <f>L26</f>
        <v>107</v>
      </c>
      <c r="M27">
        <f>M26</f>
        <v>15</v>
      </c>
    </row>
    <row r="28" spans="1:14" x14ac:dyDescent="0.25">
      <c r="A28" s="3" t="s">
        <v>17</v>
      </c>
      <c r="B28" s="12">
        <v>1.1539999999999999</v>
      </c>
      <c r="C28" s="12">
        <v>0.377</v>
      </c>
      <c r="D28" s="12">
        <v>870.53300000000002</v>
      </c>
      <c r="E28" s="4">
        <f t="shared" si="12"/>
        <v>1.0785046728971962E-2</v>
      </c>
      <c r="F28" s="4">
        <f t="shared" si="13"/>
        <v>7.6933333333333326E-2</v>
      </c>
      <c r="G28" s="3"/>
      <c r="I28" s="14"/>
      <c r="J28" s="14"/>
      <c r="K28">
        <f t="shared" ref="K28:K37" si="14">K27</f>
        <v>1</v>
      </c>
      <c r="L28">
        <f t="shared" ref="L28:L37" si="15">L27</f>
        <v>107</v>
      </c>
      <c r="M28">
        <f t="shared" ref="M28:M37" si="16">M27</f>
        <v>15</v>
      </c>
    </row>
    <row r="29" spans="1:14" x14ac:dyDescent="0.25">
      <c r="A29" s="3" t="s">
        <v>80</v>
      </c>
      <c r="B29" s="12">
        <v>18.727</v>
      </c>
      <c r="C29" s="12">
        <v>11.297000000000001</v>
      </c>
      <c r="D29" s="12">
        <v>57.774999999999999</v>
      </c>
      <c r="E29" s="4">
        <f t="shared" si="12"/>
        <v>0.17501869158878505</v>
      </c>
      <c r="F29" s="4">
        <f t="shared" si="13"/>
        <v>1.2484666666666666</v>
      </c>
      <c r="G29" s="3"/>
      <c r="I29" s="13"/>
      <c r="J29" s="13"/>
      <c r="K29">
        <f t="shared" si="14"/>
        <v>1</v>
      </c>
      <c r="L29">
        <f t="shared" si="15"/>
        <v>107</v>
      </c>
      <c r="M29">
        <f t="shared" si="16"/>
        <v>15</v>
      </c>
      <c r="N29" s="1"/>
    </row>
    <row r="30" spans="1:14" x14ac:dyDescent="0.25">
      <c r="A30" s="3" t="s">
        <v>90</v>
      </c>
      <c r="B30" s="12">
        <v>0.16200000000000001</v>
      </c>
      <c r="C30" s="12">
        <v>4.7E-2</v>
      </c>
      <c r="D30" s="12">
        <v>6593.375</v>
      </c>
      <c r="E30" s="4">
        <f t="shared" si="12"/>
        <v>1.5140186915887852E-3</v>
      </c>
      <c r="F30" s="4">
        <f t="shared" si="13"/>
        <v>1.0800000000000001E-2</v>
      </c>
      <c r="G30" s="3"/>
      <c r="I30" s="13"/>
      <c r="J30" s="13"/>
      <c r="K30">
        <f t="shared" si="14"/>
        <v>1</v>
      </c>
      <c r="L30">
        <f t="shared" si="15"/>
        <v>107</v>
      </c>
      <c r="M30">
        <f t="shared" si="16"/>
        <v>15</v>
      </c>
      <c r="N30" s="1"/>
    </row>
    <row r="31" spans="1:14" x14ac:dyDescent="0.25">
      <c r="A31" s="3" t="s">
        <v>36</v>
      </c>
      <c r="B31" s="12">
        <v>267.81299999999999</v>
      </c>
      <c r="C31" s="12">
        <v>133.00200000000001</v>
      </c>
      <c r="D31" s="12">
        <v>3.653</v>
      </c>
      <c r="E31" s="4">
        <f t="shared" si="12"/>
        <v>2.5029252336448597</v>
      </c>
      <c r="F31" s="4">
        <f t="shared" si="13"/>
        <v>17.854199999999999</v>
      </c>
      <c r="G31" s="3"/>
      <c r="I31" s="13"/>
      <c r="J31" s="13"/>
      <c r="K31">
        <f t="shared" si="14"/>
        <v>1</v>
      </c>
      <c r="L31">
        <f t="shared" si="15"/>
        <v>107</v>
      </c>
      <c r="M31">
        <f>M30</f>
        <v>15</v>
      </c>
      <c r="N31" s="1"/>
    </row>
    <row r="32" spans="1:14" x14ac:dyDescent="0.25">
      <c r="A32" s="3" t="s">
        <v>27</v>
      </c>
      <c r="B32" s="12">
        <v>49.453000000000003</v>
      </c>
      <c r="C32" s="12">
        <v>14.305</v>
      </c>
      <c r="D32" s="12">
        <v>19.968</v>
      </c>
      <c r="E32" s="4">
        <f t="shared" si="12"/>
        <v>0.46217757009345795</v>
      </c>
      <c r="F32" s="4">
        <f t="shared" si="13"/>
        <v>3.2968666666666668</v>
      </c>
      <c r="G32" s="3"/>
      <c r="I32" s="13"/>
      <c r="J32" s="13"/>
      <c r="K32">
        <f t="shared" si="14"/>
        <v>1</v>
      </c>
      <c r="L32">
        <f t="shared" si="15"/>
        <v>107</v>
      </c>
      <c r="M32">
        <f t="shared" si="16"/>
        <v>15</v>
      </c>
      <c r="N32" s="1"/>
    </row>
    <row r="33" spans="1:14" x14ac:dyDescent="0.25">
      <c r="A33" s="3" t="s">
        <v>29</v>
      </c>
      <c r="B33" s="12">
        <v>0.88900000000000001</v>
      </c>
      <c r="C33" s="12">
        <v>0.22800000000000001</v>
      </c>
      <c r="D33" s="12">
        <v>1136.2739999999999</v>
      </c>
      <c r="E33" s="4">
        <f t="shared" si="12"/>
        <v>8.3084112149532704E-3</v>
      </c>
      <c r="F33" s="4">
        <f t="shared" si="13"/>
        <v>5.9266666666666669E-2</v>
      </c>
      <c r="G33" s="3"/>
      <c r="I33" s="13"/>
      <c r="J33" s="13"/>
      <c r="K33">
        <f t="shared" si="14"/>
        <v>1</v>
      </c>
      <c r="L33">
        <f t="shared" si="15"/>
        <v>107</v>
      </c>
      <c r="M33">
        <f t="shared" si="16"/>
        <v>15</v>
      </c>
      <c r="N33" s="1"/>
    </row>
    <row r="34" spans="1:14" x14ac:dyDescent="0.25">
      <c r="A34" s="3" t="s">
        <v>91</v>
      </c>
      <c r="B34" s="12">
        <v>107.322</v>
      </c>
      <c r="C34" s="12">
        <v>36.734000000000002</v>
      </c>
      <c r="D34" s="12">
        <v>9.2479999999999993</v>
      </c>
      <c r="E34" s="4">
        <f t="shared" si="12"/>
        <v>1.0030093457943925</v>
      </c>
      <c r="F34" s="4">
        <f t="shared" si="13"/>
        <v>7.1547999999999998</v>
      </c>
      <c r="G34" s="3"/>
      <c r="I34" s="13"/>
      <c r="J34" s="13"/>
      <c r="K34">
        <f t="shared" si="14"/>
        <v>1</v>
      </c>
      <c r="L34">
        <f t="shared" si="15"/>
        <v>107</v>
      </c>
      <c r="M34">
        <f t="shared" si="16"/>
        <v>15</v>
      </c>
      <c r="N34" s="1"/>
    </row>
    <row r="35" spans="1:14" x14ac:dyDescent="0.25">
      <c r="A35" s="3" t="s">
        <v>18</v>
      </c>
      <c r="B35" s="12">
        <v>1.478</v>
      </c>
      <c r="C35" s="12">
        <v>0.372</v>
      </c>
      <c r="D35" s="12">
        <v>704.16600000000005</v>
      </c>
      <c r="E35" s="4">
        <f t="shared" si="12"/>
        <v>1.3813084112149532E-2</v>
      </c>
      <c r="F35" s="4">
        <f t="shared" si="13"/>
        <v>9.8533333333333334E-2</v>
      </c>
      <c r="G35" s="3"/>
      <c r="I35" s="13"/>
      <c r="J35" s="13"/>
      <c r="K35">
        <f t="shared" si="14"/>
        <v>1</v>
      </c>
      <c r="L35">
        <f t="shared" si="15"/>
        <v>107</v>
      </c>
      <c r="M35">
        <f t="shared" si="16"/>
        <v>15</v>
      </c>
      <c r="N35" s="1"/>
    </row>
    <row r="36" spans="1:14" x14ac:dyDescent="0.25">
      <c r="A36" s="3" t="s">
        <v>28</v>
      </c>
      <c r="B36" s="12">
        <v>53.027999999999999</v>
      </c>
      <c r="C36" s="12">
        <v>17.803000000000001</v>
      </c>
      <c r="D36" s="12">
        <v>18.722000000000001</v>
      </c>
      <c r="E36" s="4">
        <f t="shared" si="12"/>
        <v>0.49558878504672899</v>
      </c>
      <c r="F36" s="4">
        <f t="shared" si="13"/>
        <v>3.5352000000000001</v>
      </c>
      <c r="G36" s="3"/>
      <c r="I36" s="13"/>
      <c r="J36" s="13"/>
      <c r="K36">
        <f t="shared" si="14"/>
        <v>1</v>
      </c>
      <c r="L36">
        <f t="shared" si="15"/>
        <v>107</v>
      </c>
      <c r="M36">
        <f t="shared" si="16"/>
        <v>15</v>
      </c>
      <c r="N36" s="1"/>
    </row>
    <row r="37" spans="1:14" x14ac:dyDescent="0.25">
      <c r="A37" s="3" t="s">
        <v>37</v>
      </c>
      <c r="B37" s="12">
        <v>24.062000000000001</v>
      </c>
      <c r="C37" s="12">
        <v>9.56</v>
      </c>
      <c r="D37" s="12">
        <v>42.296999999999997</v>
      </c>
      <c r="E37" s="4">
        <f t="shared" si="12"/>
        <v>0.22487850467289722</v>
      </c>
      <c r="F37" s="4">
        <f t="shared" si="13"/>
        <v>1.6041333333333334</v>
      </c>
      <c r="G37" s="3"/>
      <c r="I37" s="13"/>
      <c r="J37" s="13"/>
      <c r="K37">
        <f t="shared" si="14"/>
        <v>1</v>
      </c>
      <c r="L37">
        <f t="shared" si="15"/>
        <v>107</v>
      </c>
      <c r="M37">
        <f t="shared" si="16"/>
        <v>15</v>
      </c>
      <c r="N37" s="1"/>
    </row>
    <row r="38" spans="1:14" x14ac:dyDescent="0.25">
      <c r="A38" s="2" t="str">
        <f>A26</f>
        <v>Model name</v>
      </c>
      <c r="B38" s="2" t="s">
        <v>14</v>
      </c>
      <c r="C38" s="2" t="s">
        <v>15</v>
      </c>
      <c r="D38" s="2" t="s">
        <v>14</v>
      </c>
      <c r="E38" s="2" t="s">
        <v>14</v>
      </c>
      <c r="F38" s="2" t="s">
        <v>14</v>
      </c>
      <c r="G38" s="2" t="s">
        <v>19</v>
      </c>
      <c r="H38" s="5"/>
      <c r="I38" s="13" t="str">
        <f>CONCATENATE(G38, ," ", B38)</f>
        <v>Intel® Core™ i3-8100 INT8</v>
      </c>
      <c r="J38" s="13" t="str">
        <f>CONCATENATE($G38, ," ", C38)</f>
        <v>Intel® Core™ i3-8100 FP32</v>
      </c>
      <c r="K38" s="13">
        <v>1</v>
      </c>
      <c r="L38" s="13">
        <v>117</v>
      </c>
      <c r="M38" s="13">
        <v>65</v>
      </c>
    </row>
    <row r="39" spans="1:14" x14ac:dyDescent="0.25">
      <c r="A39" s="3" t="s">
        <v>16</v>
      </c>
      <c r="B39" s="12">
        <v>21.233000000000001</v>
      </c>
      <c r="C39" s="12">
        <v>14.803000000000001</v>
      </c>
      <c r="D39" s="12">
        <v>31.779</v>
      </c>
      <c r="E39" s="4">
        <f t="shared" ref="E39:E49" si="17">B39/(K39*L39)</f>
        <v>0.1814786324786325</v>
      </c>
      <c r="F39" s="4">
        <f t="shared" ref="F39:F49" si="18">B39/(K39*M39)</f>
        <v>0.32666153846153845</v>
      </c>
      <c r="G39" s="3"/>
      <c r="I39" s="13"/>
      <c r="J39" s="13"/>
      <c r="K39">
        <f>K38</f>
        <v>1</v>
      </c>
      <c r="L39">
        <f>L38</f>
        <v>117</v>
      </c>
      <c r="M39">
        <f>M38</f>
        <v>65</v>
      </c>
    </row>
    <row r="40" spans="1:14" x14ac:dyDescent="0.25">
      <c r="A40" s="3" t="s">
        <v>17</v>
      </c>
      <c r="B40" s="12">
        <v>2.0840000000000001</v>
      </c>
      <c r="C40" s="12">
        <v>1.296</v>
      </c>
      <c r="D40" s="12"/>
      <c r="E40" s="4">
        <f t="shared" si="17"/>
        <v>1.7811965811965813E-2</v>
      </c>
      <c r="F40" s="4">
        <f t="shared" si="18"/>
        <v>3.2061538461538461E-2</v>
      </c>
      <c r="G40" s="3"/>
      <c r="I40" s="13"/>
      <c r="J40" s="13"/>
      <c r="K40">
        <f t="shared" ref="K40:K61" si="19">K39</f>
        <v>1</v>
      </c>
      <c r="L40">
        <f t="shared" ref="L40:M61" si="20">L39</f>
        <v>117</v>
      </c>
      <c r="M40">
        <f t="shared" ref="M40:M49" si="21">M39</f>
        <v>65</v>
      </c>
    </row>
    <row r="41" spans="1:14" x14ac:dyDescent="0.25">
      <c r="A41" s="3" t="s">
        <v>80</v>
      </c>
      <c r="B41" s="12">
        <v>36.622999999999998</v>
      </c>
      <c r="C41" s="12">
        <v>24.795999999999999</v>
      </c>
      <c r="D41" s="12">
        <v>17.943999999999999</v>
      </c>
      <c r="E41" s="4">
        <f t="shared" si="17"/>
        <v>0.31301709401709399</v>
      </c>
      <c r="F41" s="4">
        <f t="shared" si="18"/>
        <v>0.56343076923076918</v>
      </c>
      <c r="G41" s="3"/>
      <c r="I41" s="13"/>
      <c r="J41" s="13"/>
      <c r="K41">
        <f t="shared" si="19"/>
        <v>1</v>
      </c>
      <c r="L41">
        <f t="shared" si="20"/>
        <v>117</v>
      </c>
      <c r="M41">
        <f t="shared" si="21"/>
        <v>65</v>
      </c>
    </row>
    <row r="42" spans="1:14" x14ac:dyDescent="0.25">
      <c r="A42" s="3" t="s">
        <v>90</v>
      </c>
      <c r="B42" s="12">
        <v>0.3</v>
      </c>
      <c r="C42" s="12">
        <v>0.188</v>
      </c>
      <c r="D42" s="12">
        <v>2348.8710000000001</v>
      </c>
      <c r="E42" s="4">
        <f t="shared" si="17"/>
        <v>2.5641025641025641E-3</v>
      </c>
      <c r="F42" s="4">
        <f t="shared" si="18"/>
        <v>4.6153846153846149E-3</v>
      </c>
      <c r="G42" s="3"/>
      <c r="I42" s="13"/>
      <c r="J42" s="13"/>
      <c r="K42">
        <f t="shared" si="19"/>
        <v>1</v>
      </c>
      <c r="L42">
        <f t="shared" si="20"/>
        <v>117</v>
      </c>
      <c r="M42">
        <f t="shared" si="21"/>
        <v>65</v>
      </c>
    </row>
    <row r="43" spans="1:14" x14ac:dyDescent="0.25">
      <c r="A43" s="3" t="s">
        <v>36</v>
      </c>
      <c r="B43" s="12">
        <v>536.05799999999999</v>
      </c>
      <c r="C43" s="12">
        <v>449.995</v>
      </c>
      <c r="D43" s="12">
        <v>1.383</v>
      </c>
      <c r="E43" s="4">
        <f t="shared" si="17"/>
        <v>4.5816923076923075</v>
      </c>
      <c r="F43" s="4">
        <f t="shared" si="18"/>
        <v>8.2470461538461546</v>
      </c>
      <c r="G43" s="3"/>
      <c r="I43" s="13"/>
      <c r="J43" s="13"/>
      <c r="K43">
        <f t="shared" si="19"/>
        <v>1</v>
      </c>
      <c r="L43">
        <f t="shared" si="20"/>
        <v>117</v>
      </c>
      <c r="M43">
        <f t="shared" si="21"/>
        <v>65</v>
      </c>
    </row>
    <row r="44" spans="1:14" x14ac:dyDescent="0.25">
      <c r="A44" s="3" t="s">
        <v>27</v>
      </c>
      <c r="B44" s="12">
        <v>97.093999999999994</v>
      </c>
      <c r="C44" s="12">
        <v>50.674999999999997</v>
      </c>
      <c r="D44" s="12">
        <v>7.1020000000000003</v>
      </c>
      <c r="E44" s="4">
        <f t="shared" si="17"/>
        <v>0.82986324786324783</v>
      </c>
      <c r="F44" s="4">
        <f t="shared" si="18"/>
        <v>1.493753846153846</v>
      </c>
      <c r="G44" s="3"/>
      <c r="I44" s="13"/>
      <c r="J44" s="13"/>
      <c r="K44">
        <f t="shared" si="19"/>
        <v>1</v>
      </c>
      <c r="L44">
        <f t="shared" si="20"/>
        <v>117</v>
      </c>
      <c r="M44">
        <f t="shared" si="21"/>
        <v>65</v>
      </c>
    </row>
    <row r="45" spans="1:14" x14ac:dyDescent="0.25">
      <c r="A45" s="3" t="s">
        <v>29</v>
      </c>
      <c r="B45" s="12">
        <v>1.6739999999999999</v>
      </c>
      <c r="C45" s="12">
        <v>0.96099999999999997</v>
      </c>
      <c r="D45" s="12">
        <v>397.92399999999998</v>
      </c>
      <c r="E45" s="4">
        <f t="shared" si="17"/>
        <v>1.4307692307692308E-2</v>
      </c>
      <c r="F45" s="4">
        <f t="shared" si="18"/>
        <v>2.5753846153846151E-2</v>
      </c>
      <c r="G45" s="3"/>
      <c r="I45" s="13"/>
      <c r="J45" s="13"/>
      <c r="K45">
        <f t="shared" si="19"/>
        <v>1</v>
      </c>
      <c r="L45">
        <f t="shared" si="20"/>
        <v>117</v>
      </c>
      <c r="M45">
        <f t="shared" si="21"/>
        <v>65</v>
      </c>
    </row>
    <row r="46" spans="1:14" x14ac:dyDescent="0.25">
      <c r="A46" s="3" t="s">
        <v>91</v>
      </c>
      <c r="B46" s="12">
        <v>211.66800000000001</v>
      </c>
      <c r="C46" s="12">
        <v>121.943</v>
      </c>
      <c r="D46" s="12">
        <v>3.1349999999999998</v>
      </c>
      <c r="E46" s="4">
        <f t="shared" si="17"/>
        <v>1.8091282051282052</v>
      </c>
      <c r="F46" s="4">
        <f t="shared" si="18"/>
        <v>3.2564307692307692</v>
      </c>
      <c r="G46" s="3"/>
      <c r="I46" s="13"/>
      <c r="J46" s="13"/>
      <c r="K46">
        <f t="shared" si="19"/>
        <v>1</v>
      </c>
      <c r="L46">
        <f t="shared" si="20"/>
        <v>117</v>
      </c>
      <c r="M46">
        <f t="shared" si="21"/>
        <v>65</v>
      </c>
    </row>
    <row r="47" spans="1:14" x14ac:dyDescent="0.25">
      <c r="A47" s="3" t="s">
        <v>18</v>
      </c>
      <c r="B47" s="12">
        <v>2.4249999999999998</v>
      </c>
      <c r="C47" s="12">
        <v>1.546</v>
      </c>
      <c r="D47" s="12"/>
      <c r="E47" s="4">
        <f t="shared" si="17"/>
        <v>2.0726495726495726E-2</v>
      </c>
      <c r="F47" s="4">
        <f t="shared" si="18"/>
        <v>3.7307692307692306E-2</v>
      </c>
      <c r="G47" s="3"/>
      <c r="I47" s="13"/>
      <c r="J47" s="13"/>
      <c r="K47">
        <f t="shared" si="19"/>
        <v>1</v>
      </c>
      <c r="L47">
        <f t="shared" si="20"/>
        <v>117</v>
      </c>
      <c r="M47">
        <f t="shared" si="21"/>
        <v>65</v>
      </c>
    </row>
    <row r="48" spans="1:14" x14ac:dyDescent="0.25">
      <c r="A48" s="3" t="s">
        <v>28</v>
      </c>
      <c r="B48" s="12">
        <v>111.33</v>
      </c>
      <c r="C48" s="12">
        <v>62.856999999999999</v>
      </c>
      <c r="D48" s="12"/>
      <c r="E48" s="4">
        <f t="shared" si="17"/>
        <v>0.95153846153846156</v>
      </c>
      <c r="F48" s="4">
        <f t="shared" si="18"/>
        <v>1.7127692307692308</v>
      </c>
      <c r="G48" s="3"/>
      <c r="I48" s="13"/>
      <c r="J48" s="13"/>
      <c r="K48">
        <f t="shared" si="19"/>
        <v>1</v>
      </c>
      <c r="L48">
        <f t="shared" si="20"/>
        <v>117</v>
      </c>
      <c r="M48">
        <f t="shared" si="21"/>
        <v>65</v>
      </c>
    </row>
    <row r="49" spans="1:13" x14ac:dyDescent="0.25">
      <c r="A49" s="3" t="s">
        <v>37</v>
      </c>
      <c r="B49" s="12">
        <v>53.441000000000003</v>
      </c>
      <c r="C49" s="12">
        <v>32.991999999999997</v>
      </c>
      <c r="D49" s="12">
        <v>12.353999999999999</v>
      </c>
      <c r="E49" s="4">
        <f t="shared" si="17"/>
        <v>0.45676068376068379</v>
      </c>
      <c r="F49" s="4">
        <f t="shared" si="18"/>
        <v>0.82216923076923076</v>
      </c>
      <c r="G49" s="3"/>
      <c r="I49" s="13"/>
      <c r="J49" s="13"/>
      <c r="K49">
        <f t="shared" si="19"/>
        <v>1</v>
      </c>
      <c r="L49">
        <f t="shared" si="20"/>
        <v>117</v>
      </c>
      <c r="M49">
        <f t="shared" si="21"/>
        <v>65</v>
      </c>
    </row>
    <row r="50" spans="1:13" x14ac:dyDescent="0.25">
      <c r="A50" s="2" t="str">
        <f>A38</f>
        <v>Model name</v>
      </c>
      <c r="B50" s="2" t="str">
        <f t="shared" ref="B50:F50" si="22">B38</f>
        <v>INT8</v>
      </c>
      <c r="C50" s="2" t="str">
        <f t="shared" si="22"/>
        <v>FP32</v>
      </c>
      <c r="D50" s="2" t="str">
        <f t="shared" si="22"/>
        <v>INT8</v>
      </c>
      <c r="E50" s="2" t="str">
        <f t="shared" si="22"/>
        <v>INT8</v>
      </c>
      <c r="F50" s="2" t="str">
        <f t="shared" si="22"/>
        <v>INT8</v>
      </c>
      <c r="G50" s="24" t="s">
        <v>113</v>
      </c>
      <c r="I50" s="13" t="str">
        <f>CONCATENATE(G50, ," ", B50)</f>
        <v>Intel® Core™ i5-8500 INT8</v>
      </c>
      <c r="J50" s="13" t="str">
        <f>CONCATENATE($G50, ," ", C50)</f>
        <v>Intel® Core™ i5-8500 FP32</v>
      </c>
      <c r="K50">
        <v>1</v>
      </c>
      <c r="L50">
        <v>192</v>
      </c>
      <c r="M50">
        <v>65</v>
      </c>
    </row>
    <row r="51" spans="1:13" x14ac:dyDescent="0.25">
      <c r="A51" s="3" t="s">
        <v>16</v>
      </c>
      <c r="B51" s="12">
        <v>33.01</v>
      </c>
      <c r="C51" s="12">
        <v>21.977</v>
      </c>
      <c r="D51" s="12">
        <v>48.728000000000002</v>
      </c>
      <c r="E51" s="4">
        <f t="shared" ref="E51:E61" si="23">B51/(K51*L51)</f>
        <v>0.17192708333333331</v>
      </c>
      <c r="F51" s="4">
        <f t="shared" ref="F51:F61" si="24">B51/(K51*M51)</f>
        <v>0.50784615384615384</v>
      </c>
      <c r="G51" s="3"/>
      <c r="I51" s="13"/>
      <c r="J51" s="13"/>
      <c r="K51">
        <f t="shared" si="19"/>
        <v>1</v>
      </c>
      <c r="L51">
        <f t="shared" si="20"/>
        <v>192</v>
      </c>
      <c r="M51">
        <f t="shared" si="20"/>
        <v>65</v>
      </c>
    </row>
    <row r="52" spans="1:13" x14ac:dyDescent="0.25">
      <c r="A52" s="3" t="s">
        <v>17</v>
      </c>
      <c r="B52" s="12">
        <v>3.2170000000000001</v>
      </c>
      <c r="C52" s="12">
        <v>1.958</v>
      </c>
      <c r="D52" s="12">
        <v>525.70299999999997</v>
      </c>
      <c r="E52" s="4">
        <f t="shared" si="23"/>
        <v>1.6755208333333334E-2</v>
      </c>
      <c r="F52" s="4">
        <f t="shared" si="24"/>
        <v>4.9492307692307697E-2</v>
      </c>
      <c r="G52" s="3"/>
      <c r="I52" s="13"/>
      <c r="J52" s="13"/>
      <c r="K52">
        <f t="shared" si="19"/>
        <v>1</v>
      </c>
      <c r="L52">
        <f t="shared" si="20"/>
        <v>192</v>
      </c>
      <c r="M52">
        <f t="shared" ref="M52" si="25">M51</f>
        <v>65</v>
      </c>
    </row>
    <row r="53" spans="1:13" x14ac:dyDescent="0.25">
      <c r="A53" s="3" t="s">
        <v>80</v>
      </c>
      <c r="B53" s="12">
        <v>58.192999999999998</v>
      </c>
      <c r="C53" s="12">
        <v>38.475000000000001</v>
      </c>
      <c r="D53" s="12">
        <v>26.436</v>
      </c>
      <c r="E53" s="4">
        <f t="shared" si="23"/>
        <v>0.30308854166666666</v>
      </c>
      <c r="F53" s="4">
        <f t="shared" si="24"/>
        <v>0.89527692307692308</v>
      </c>
      <c r="G53" s="3"/>
      <c r="I53" s="13"/>
      <c r="J53" s="13"/>
      <c r="K53">
        <f t="shared" si="19"/>
        <v>1</v>
      </c>
      <c r="L53">
        <f t="shared" si="20"/>
        <v>192</v>
      </c>
      <c r="M53">
        <f t="shared" ref="M53" si="26">M52</f>
        <v>65</v>
      </c>
    </row>
    <row r="54" spans="1:13" x14ac:dyDescent="0.25">
      <c r="A54" s="3" t="s">
        <v>90</v>
      </c>
      <c r="B54" s="12">
        <v>0.46500000000000002</v>
      </c>
      <c r="C54" s="12">
        <v>0.28799999999999998</v>
      </c>
      <c r="D54" s="12">
        <v>3573.0459999999998</v>
      </c>
      <c r="E54" s="4">
        <f t="shared" si="23"/>
        <v>2.421875E-3</v>
      </c>
      <c r="F54" s="4">
        <f t="shared" si="24"/>
        <v>7.1538461538461539E-3</v>
      </c>
      <c r="G54" s="3"/>
      <c r="I54" s="13"/>
      <c r="J54" s="13"/>
      <c r="K54">
        <f t="shared" si="19"/>
        <v>1</v>
      </c>
      <c r="L54">
        <f t="shared" si="20"/>
        <v>192</v>
      </c>
      <c r="M54">
        <f t="shared" ref="M54" si="27">M53</f>
        <v>65</v>
      </c>
    </row>
    <row r="55" spans="1:13" x14ac:dyDescent="0.25">
      <c r="A55" s="3" t="s">
        <v>36</v>
      </c>
      <c r="B55" s="12">
        <v>852.28099999999995</v>
      </c>
      <c r="C55" s="12">
        <v>661.41700000000003</v>
      </c>
      <c r="D55" s="12">
        <v>1.774</v>
      </c>
      <c r="E55" s="4">
        <f t="shared" si="23"/>
        <v>4.4389635416666664</v>
      </c>
      <c r="F55" s="4">
        <f t="shared" si="24"/>
        <v>13.112015384615384</v>
      </c>
      <c r="G55" s="3"/>
      <c r="I55" s="13"/>
      <c r="J55" s="13"/>
      <c r="K55">
        <f t="shared" si="19"/>
        <v>1</v>
      </c>
      <c r="L55">
        <f t="shared" si="20"/>
        <v>192</v>
      </c>
      <c r="M55">
        <f t="shared" ref="M55" si="28">M54</f>
        <v>65</v>
      </c>
    </row>
    <row r="56" spans="1:13" x14ac:dyDescent="0.25">
      <c r="A56" s="3" t="s">
        <v>27</v>
      </c>
      <c r="B56" s="12">
        <v>150.05000000000001</v>
      </c>
      <c r="C56" s="12">
        <v>77.289000000000001</v>
      </c>
      <c r="D56" s="12">
        <v>14.558</v>
      </c>
      <c r="E56" s="4">
        <f t="shared" si="23"/>
        <v>0.78151041666666676</v>
      </c>
      <c r="F56" s="4">
        <f t="shared" si="24"/>
        <v>2.3084615384615388</v>
      </c>
      <c r="G56" s="3"/>
      <c r="I56" s="13"/>
      <c r="J56" s="13"/>
      <c r="K56">
        <f t="shared" si="19"/>
        <v>1</v>
      </c>
      <c r="L56">
        <f t="shared" si="20"/>
        <v>192</v>
      </c>
      <c r="M56">
        <f t="shared" ref="M56" si="29">M55</f>
        <v>65</v>
      </c>
    </row>
    <row r="57" spans="1:13" x14ac:dyDescent="0.25">
      <c r="A57" s="3" t="s">
        <v>29</v>
      </c>
      <c r="B57" s="12">
        <v>2.5939999999999999</v>
      </c>
      <c r="C57" s="12">
        <v>1.4590000000000001</v>
      </c>
      <c r="D57" s="12">
        <v>698.82799999999997</v>
      </c>
      <c r="E57" s="4">
        <f t="shared" si="23"/>
        <v>1.3510416666666665E-2</v>
      </c>
      <c r="F57" s="4">
        <f t="shared" si="24"/>
        <v>3.9907692307692304E-2</v>
      </c>
      <c r="G57" s="3"/>
      <c r="I57" s="13"/>
      <c r="J57" s="13"/>
      <c r="K57">
        <f t="shared" si="19"/>
        <v>1</v>
      </c>
      <c r="L57">
        <f t="shared" si="20"/>
        <v>192</v>
      </c>
      <c r="M57">
        <f t="shared" ref="M57" si="30">M56</f>
        <v>65</v>
      </c>
    </row>
    <row r="58" spans="1:13" x14ac:dyDescent="0.25">
      <c r="A58" s="3" t="s">
        <v>91</v>
      </c>
      <c r="B58" s="12">
        <v>331.43599999999998</v>
      </c>
      <c r="C58" s="12">
        <v>192.476</v>
      </c>
      <c r="D58" s="12">
        <v>5.4189999999999996</v>
      </c>
      <c r="E58" s="4">
        <f t="shared" si="23"/>
        <v>1.7262291666666665</v>
      </c>
      <c r="F58" s="4">
        <f t="shared" si="24"/>
        <v>5.0990153846153845</v>
      </c>
      <c r="G58" s="3"/>
      <c r="I58" s="13"/>
      <c r="J58" s="13"/>
      <c r="K58">
        <f t="shared" si="19"/>
        <v>1</v>
      </c>
      <c r="L58">
        <f t="shared" si="20"/>
        <v>192</v>
      </c>
      <c r="M58">
        <f t="shared" ref="M58" si="31">M57</f>
        <v>65</v>
      </c>
    </row>
    <row r="59" spans="1:13" x14ac:dyDescent="0.25">
      <c r="A59" s="3" t="s">
        <v>18</v>
      </c>
      <c r="B59" s="12">
        <v>3.7530000000000001</v>
      </c>
      <c r="C59" s="12">
        <v>2.3460000000000001</v>
      </c>
      <c r="D59" s="12">
        <v>438.68400000000003</v>
      </c>
      <c r="E59" s="4">
        <f t="shared" si="23"/>
        <v>1.9546875000000002E-2</v>
      </c>
      <c r="F59" s="4">
        <f t="shared" si="24"/>
        <v>5.7738461538461537E-2</v>
      </c>
      <c r="G59" s="3"/>
      <c r="I59" s="13"/>
      <c r="J59" s="13"/>
      <c r="K59">
        <f t="shared" si="19"/>
        <v>1</v>
      </c>
      <c r="L59">
        <f t="shared" si="20"/>
        <v>192</v>
      </c>
      <c r="M59">
        <f t="shared" ref="M59" si="32">M58</f>
        <v>65</v>
      </c>
    </row>
    <row r="60" spans="1:13" x14ac:dyDescent="0.25">
      <c r="A60" s="3" t="s">
        <v>28</v>
      </c>
      <c r="B60" s="12">
        <v>172.29599999999999</v>
      </c>
      <c r="C60" s="12">
        <v>95.105000000000004</v>
      </c>
      <c r="D60" s="12">
        <v>11.047000000000001</v>
      </c>
      <c r="E60" s="4">
        <f t="shared" si="23"/>
        <v>0.89737499999999992</v>
      </c>
      <c r="F60" s="4">
        <f t="shared" si="24"/>
        <v>2.6507076923076922</v>
      </c>
      <c r="G60" s="3"/>
      <c r="I60" s="13"/>
      <c r="J60" s="13"/>
      <c r="K60">
        <f t="shared" si="19"/>
        <v>1</v>
      </c>
      <c r="L60">
        <f t="shared" si="20"/>
        <v>192</v>
      </c>
      <c r="M60">
        <f t="shared" ref="M60" si="33">M59</f>
        <v>65</v>
      </c>
    </row>
    <row r="61" spans="1:13" x14ac:dyDescent="0.25">
      <c r="A61" s="3" t="s">
        <v>37</v>
      </c>
      <c r="B61" s="12">
        <v>83.67</v>
      </c>
      <c r="C61" s="12">
        <v>50.143000000000001</v>
      </c>
      <c r="D61" s="12">
        <v>20.125</v>
      </c>
      <c r="E61" s="4">
        <f t="shared" si="23"/>
        <v>0.43578125000000001</v>
      </c>
      <c r="F61" s="4">
        <f t="shared" si="24"/>
        <v>1.2872307692307692</v>
      </c>
      <c r="G61" s="3"/>
      <c r="I61" s="13"/>
      <c r="J61" s="13"/>
      <c r="K61">
        <f t="shared" si="19"/>
        <v>1</v>
      </c>
      <c r="L61">
        <f t="shared" si="20"/>
        <v>192</v>
      </c>
      <c r="M61">
        <f t="shared" ref="M61" si="34">M60</f>
        <v>65</v>
      </c>
    </row>
    <row r="62" spans="1:13" x14ac:dyDescent="0.25">
      <c r="A62" s="2" t="str">
        <f>A38</f>
        <v>Model name</v>
      </c>
      <c r="B62" s="2" t="s">
        <v>14</v>
      </c>
      <c r="C62" s="2" t="s">
        <v>15</v>
      </c>
      <c r="D62" s="2" t="s">
        <v>14</v>
      </c>
      <c r="E62" s="2" t="s">
        <v>14</v>
      </c>
      <c r="F62" s="2" t="s">
        <v>14</v>
      </c>
      <c r="G62" s="2" t="s">
        <v>20</v>
      </c>
      <c r="H62" s="5"/>
      <c r="I62" s="13" t="str">
        <f>CONCATENATE(G62, ," ", B62)</f>
        <v>Intel® Core™ i7-8700T INT8</v>
      </c>
      <c r="J62" s="13" t="str">
        <f>CONCATENATE($G62, ," ", C62)</f>
        <v>Intel® Core™ i7-8700T FP32</v>
      </c>
      <c r="K62" s="13">
        <v>1</v>
      </c>
      <c r="L62" s="13">
        <v>303</v>
      </c>
      <c r="M62" s="13">
        <v>35</v>
      </c>
    </row>
    <row r="63" spans="1:13" x14ac:dyDescent="0.25">
      <c r="A63" s="3" t="s">
        <v>16</v>
      </c>
      <c r="B63" s="12">
        <v>27.404</v>
      </c>
      <c r="C63" s="12">
        <v>17.959</v>
      </c>
      <c r="D63" s="12">
        <v>43.317</v>
      </c>
      <c r="E63" s="4">
        <f t="shared" ref="E63:E73" si="35">B63/(K63*L63)</f>
        <v>9.0442244224422444E-2</v>
      </c>
      <c r="F63" s="4">
        <f t="shared" ref="F63:F73" si="36">B63/(K63*M63)</f>
        <v>0.78297142857142854</v>
      </c>
      <c r="G63" s="3"/>
      <c r="I63" s="14"/>
      <c r="J63" s="14"/>
      <c r="K63">
        <f>K62</f>
        <v>1</v>
      </c>
      <c r="L63">
        <f>L62</f>
        <v>303</v>
      </c>
      <c r="M63">
        <f>M62</f>
        <v>35</v>
      </c>
    </row>
    <row r="64" spans="1:13" x14ac:dyDescent="0.25">
      <c r="A64" s="3" t="s">
        <v>17</v>
      </c>
      <c r="B64" s="12">
        <v>2.68</v>
      </c>
      <c r="C64" s="12">
        <v>1.593</v>
      </c>
      <c r="D64" s="12">
        <v>413.29899999999998</v>
      </c>
      <c r="E64" s="4">
        <f t="shared" si="35"/>
        <v>8.8448844884488446E-3</v>
      </c>
      <c r="F64" s="4">
        <f t="shared" si="36"/>
        <v>7.6571428571428582E-2</v>
      </c>
      <c r="G64" s="3"/>
      <c r="I64" s="14"/>
      <c r="J64" s="14"/>
      <c r="K64">
        <f t="shared" ref="K64:K73" si="37">K63</f>
        <v>1</v>
      </c>
      <c r="L64">
        <f t="shared" ref="L64:L73" si="38">L63</f>
        <v>303</v>
      </c>
      <c r="M64">
        <f t="shared" ref="M64:M73" si="39">M63</f>
        <v>35</v>
      </c>
    </row>
    <row r="65" spans="1:13" x14ac:dyDescent="0.25">
      <c r="A65" s="3" t="s">
        <v>80</v>
      </c>
      <c r="B65" s="12">
        <v>51.813000000000002</v>
      </c>
      <c r="C65" s="12">
        <v>35.030999999999999</v>
      </c>
      <c r="D65" s="12">
        <v>24.190999999999999</v>
      </c>
      <c r="E65" s="4">
        <f t="shared" si="35"/>
        <v>0.17100000000000001</v>
      </c>
      <c r="F65" s="4">
        <f t="shared" si="36"/>
        <v>1.4803714285714287</v>
      </c>
      <c r="G65" s="3"/>
      <c r="I65" s="14"/>
      <c r="J65" s="14"/>
      <c r="K65">
        <f t="shared" si="37"/>
        <v>1</v>
      </c>
      <c r="L65">
        <f t="shared" si="38"/>
        <v>303</v>
      </c>
      <c r="M65">
        <f t="shared" si="39"/>
        <v>35</v>
      </c>
    </row>
    <row r="66" spans="1:13" x14ac:dyDescent="0.25">
      <c r="A66" s="3" t="s">
        <v>90</v>
      </c>
      <c r="B66" s="12">
        <v>0.35899999999999999</v>
      </c>
      <c r="C66" s="12">
        <v>0.20899999999999999</v>
      </c>
      <c r="D66" s="12">
        <v>3151.5030000000002</v>
      </c>
      <c r="E66" s="4">
        <f t="shared" si="35"/>
        <v>1.1848184818481849E-3</v>
      </c>
      <c r="F66" s="4">
        <f t="shared" si="36"/>
        <v>1.0257142857142857E-2</v>
      </c>
      <c r="G66" s="3"/>
      <c r="I66" s="13"/>
      <c r="J66" s="13"/>
      <c r="K66">
        <f t="shared" si="37"/>
        <v>1</v>
      </c>
      <c r="L66">
        <f t="shared" si="38"/>
        <v>303</v>
      </c>
      <c r="M66">
        <f t="shared" si="39"/>
        <v>35</v>
      </c>
    </row>
    <row r="67" spans="1:13" x14ac:dyDescent="0.25">
      <c r="A67" s="3" t="s">
        <v>36</v>
      </c>
      <c r="B67" s="12">
        <v>735.91</v>
      </c>
      <c r="C67" s="12">
        <v>501.57</v>
      </c>
      <c r="D67" s="12">
        <v>1.875</v>
      </c>
      <c r="E67" s="4">
        <f t="shared" si="35"/>
        <v>2.4287458745874586</v>
      </c>
      <c r="F67" s="4">
        <f t="shared" si="36"/>
        <v>21.026</v>
      </c>
      <c r="G67" s="3"/>
      <c r="I67" s="14"/>
      <c r="J67" s="14"/>
      <c r="K67">
        <f t="shared" si="37"/>
        <v>1</v>
      </c>
      <c r="L67">
        <f t="shared" si="38"/>
        <v>303</v>
      </c>
      <c r="M67">
        <f t="shared" si="39"/>
        <v>35</v>
      </c>
    </row>
    <row r="68" spans="1:13" x14ac:dyDescent="0.25">
      <c r="A68" s="3" t="s">
        <v>27</v>
      </c>
      <c r="B68" s="12">
        <v>122.35599999999999</v>
      </c>
      <c r="C68" s="12">
        <v>60.878</v>
      </c>
      <c r="D68" s="12">
        <v>9.9949999999999992</v>
      </c>
      <c r="E68" s="4">
        <f t="shared" si="35"/>
        <v>0.40381518151815182</v>
      </c>
      <c r="F68" s="4">
        <f t="shared" si="36"/>
        <v>3.495885714285714</v>
      </c>
      <c r="G68" s="3"/>
      <c r="I68" s="14"/>
      <c r="J68" s="14"/>
      <c r="K68">
        <f t="shared" si="37"/>
        <v>1</v>
      </c>
      <c r="L68">
        <f t="shared" si="38"/>
        <v>303</v>
      </c>
      <c r="M68">
        <f t="shared" si="39"/>
        <v>35</v>
      </c>
    </row>
    <row r="69" spans="1:13" x14ac:dyDescent="0.25">
      <c r="A69" s="3" t="s">
        <v>29</v>
      </c>
      <c r="B69" s="12">
        <v>2.0099999999999998</v>
      </c>
      <c r="C69" s="12">
        <v>1.1240000000000001</v>
      </c>
      <c r="D69" s="12">
        <v>564.48699999999997</v>
      </c>
      <c r="E69" s="4">
        <f t="shared" si="35"/>
        <v>6.6336633663366326E-3</v>
      </c>
      <c r="F69" s="4">
        <f t="shared" si="36"/>
        <v>5.7428571428571419E-2</v>
      </c>
      <c r="G69" s="3"/>
      <c r="I69" s="14"/>
      <c r="J69" s="14"/>
      <c r="K69">
        <f t="shared" si="37"/>
        <v>1</v>
      </c>
      <c r="L69">
        <f t="shared" si="38"/>
        <v>303</v>
      </c>
      <c r="M69">
        <f t="shared" si="39"/>
        <v>35</v>
      </c>
    </row>
    <row r="70" spans="1:13" x14ac:dyDescent="0.25">
      <c r="A70" s="3" t="s">
        <v>91</v>
      </c>
      <c r="B70" s="12">
        <v>274.875</v>
      </c>
      <c r="C70" s="12">
        <v>156.595</v>
      </c>
      <c r="D70" s="12">
        <v>4.343</v>
      </c>
      <c r="E70" s="4">
        <f t="shared" si="35"/>
        <v>0.90717821782178221</v>
      </c>
      <c r="F70" s="4">
        <f t="shared" si="36"/>
        <v>7.8535714285714286</v>
      </c>
      <c r="G70" s="3"/>
      <c r="I70" s="14"/>
      <c r="J70" s="14"/>
      <c r="K70">
        <f t="shared" si="37"/>
        <v>1</v>
      </c>
      <c r="L70">
        <f t="shared" si="38"/>
        <v>303</v>
      </c>
      <c r="M70">
        <f t="shared" si="39"/>
        <v>35</v>
      </c>
    </row>
    <row r="71" spans="1:13" x14ac:dyDescent="0.25">
      <c r="A71" s="3" t="s">
        <v>18</v>
      </c>
      <c r="B71" s="12">
        <v>3.0070000000000001</v>
      </c>
      <c r="C71" s="12">
        <v>1.831</v>
      </c>
      <c r="D71" s="12">
        <v>387.91300000000001</v>
      </c>
      <c r="E71" s="4">
        <f t="shared" si="35"/>
        <v>9.9240924092409248E-3</v>
      </c>
      <c r="F71" s="4">
        <f t="shared" si="36"/>
        <v>8.5914285714285721E-2</v>
      </c>
      <c r="G71" s="3"/>
      <c r="I71" s="14"/>
      <c r="J71" s="14"/>
      <c r="K71">
        <f t="shared" si="37"/>
        <v>1</v>
      </c>
      <c r="L71">
        <f t="shared" si="38"/>
        <v>303</v>
      </c>
      <c r="M71">
        <f t="shared" si="39"/>
        <v>35</v>
      </c>
    </row>
    <row r="72" spans="1:13" x14ac:dyDescent="0.25">
      <c r="A72" s="3" t="s">
        <v>28</v>
      </c>
      <c r="B72" s="12">
        <v>136.80000000000001</v>
      </c>
      <c r="C72" s="12">
        <v>74.802000000000007</v>
      </c>
      <c r="D72" s="12">
        <v>8.2219999999999995</v>
      </c>
      <c r="E72" s="4">
        <f t="shared" si="35"/>
        <v>0.4514851485148515</v>
      </c>
      <c r="F72" s="4">
        <f t="shared" si="36"/>
        <v>3.9085714285714288</v>
      </c>
      <c r="G72" s="3"/>
      <c r="I72" s="14"/>
      <c r="J72" s="14"/>
      <c r="K72">
        <f t="shared" si="37"/>
        <v>1</v>
      </c>
      <c r="L72">
        <f t="shared" si="38"/>
        <v>303</v>
      </c>
      <c r="M72">
        <f t="shared" si="39"/>
        <v>35</v>
      </c>
    </row>
    <row r="73" spans="1:13" x14ac:dyDescent="0.25">
      <c r="A73" s="3" t="s">
        <v>37</v>
      </c>
      <c r="B73" s="12">
        <v>71.152000000000001</v>
      </c>
      <c r="C73" s="12">
        <v>42.106999999999999</v>
      </c>
      <c r="D73" s="12">
        <v>16.542999999999999</v>
      </c>
      <c r="E73" s="4">
        <f t="shared" si="35"/>
        <v>0.23482508250825082</v>
      </c>
      <c r="F73" s="4">
        <f t="shared" si="36"/>
        <v>2.0329142857142859</v>
      </c>
      <c r="G73" s="3"/>
      <c r="I73" s="14"/>
      <c r="J73" s="14"/>
      <c r="K73">
        <f t="shared" si="37"/>
        <v>1</v>
      </c>
      <c r="L73">
        <f t="shared" si="38"/>
        <v>303</v>
      </c>
      <c r="M73">
        <f t="shared" si="39"/>
        <v>35</v>
      </c>
    </row>
    <row r="74" spans="1:13" x14ac:dyDescent="0.25">
      <c r="A74" s="2" t="str">
        <f>A62</f>
        <v>Model name</v>
      </c>
      <c r="B74" s="2" t="s">
        <v>14</v>
      </c>
      <c r="C74" s="2" t="s">
        <v>15</v>
      </c>
      <c r="D74" s="2" t="s">
        <v>14</v>
      </c>
      <c r="E74" s="2" t="s">
        <v>14</v>
      </c>
      <c r="F74" s="2" t="s">
        <v>14</v>
      </c>
      <c r="G74" s="2" t="s">
        <v>38</v>
      </c>
      <c r="H74" s="5"/>
      <c r="I74" s="13" t="str">
        <f>CONCATENATE(G74, ," ", B74)</f>
        <v>Intel® Core™ i5-10500TE INT8</v>
      </c>
      <c r="J74" s="13" t="str">
        <f>CONCATENATE($G74, ," ", C74)</f>
        <v>Intel® Core™ i5-10500TE FP32</v>
      </c>
      <c r="K74" s="13">
        <v>1</v>
      </c>
      <c r="L74" s="13">
        <v>214</v>
      </c>
      <c r="M74" s="13">
        <v>35</v>
      </c>
    </row>
    <row r="75" spans="1:13" x14ac:dyDescent="0.25">
      <c r="A75" s="3" t="s">
        <v>16</v>
      </c>
      <c r="B75" s="12">
        <v>32.335000000000001</v>
      </c>
      <c r="C75" s="12">
        <v>21.643000000000001</v>
      </c>
      <c r="D75" s="12">
        <v>36.520000000000003</v>
      </c>
      <c r="E75" s="4">
        <f t="shared" ref="E75:E85" si="40">B75/(K75*L75)</f>
        <v>0.1510981308411215</v>
      </c>
      <c r="F75" s="4">
        <f t="shared" ref="F75:F85" si="41">B75/(K75*M75)</f>
        <v>0.92385714285714293</v>
      </c>
      <c r="G75" s="3"/>
      <c r="I75" s="14"/>
      <c r="J75" s="14"/>
      <c r="K75">
        <f>K74</f>
        <v>1</v>
      </c>
      <c r="L75">
        <f>L74</f>
        <v>214</v>
      </c>
      <c r="M75">
        <f>M74</f>
        <v>35</v>
      </c>
    </row>
    <row r="76" spans="1:13" x14ac:dyDescent="0.25">
      <c r="A76" s="3" t="s">
        <v>17</v>
      </c>
      <c r="B76" s="12">
        <v>2.988</v>
      </c>
      <c r="C76" s="12">
        <v>1.845</v>
      </c>
      <c r="D76" s="12">
        <v>352.44200000000001</v>
      </c>
      <c r="E76" s="4">
        <f t="shared" si="40"/>
        <v>1.3962616822429906E-2</v>
      </c>
      <c r="F76" s="4">
        <f t="shared" si="41"/>
        <v>8.537142857142857E-2</v>
      </c>
      <c r="G76" s="3"/>
      <c r="I76" s="14"/>
      <c r="J76" s="14"/>
      <c r="K76">
        <f t="shared" ref="K76:K85" si="42">K75</f>
        <v>1</v>
      </c>
      <c r="L76">
        <f t="shared" ref="L76:L85" si="43">L75</f>
        <v>214</v>
      </c>
      <c r="M76">
        <f t="shared" ref="M76:M85" si="44">M75</f>
        <v>35</v>
      </c>
    </row>
    <row r="77" spans="1:13" x14ac:dyDescent="0.25">
      <c r="A77" s="3" t="s">
        <v>80</v>
      </c>
      <c r="B77" s="12">
        <v>59.667999999999999</v>
      </c>
      <c r="C77" s="12">
        <v>29.988</v>
      </c>
      <c r="D77" s="12">
        <v>20.959</v>
      </c>
      <c r="E77" s="4">
        <f t="shared" si="40"/>
        <v>0.27882242990654205</v>
      </c>
      <c r="F77" s="4">
        <f t="shared" si="41"/>
        <v>1.7047999999999999</v>
      </c>
      <c r="G77" s="3"/>
      <c r="I77" s="14"/>
      <c r="J77" s="14"/>
      <c r="K77">
        <f t="shared" si="42"/>
        <v>1</v>
      </c>
      <c r="L77">
        <f t="shared" si="43"/>
        <v>214</v>
      </c>
      <c r="M77">
        <f t="shared" si="44"/>
        <v>35</v>
      </c>
    </row>
    <row r="78" spans="1:13" x14ac:dyDescent="0.25">
      <c r="A78" s="3" t="s">
        <v>90</v>
      </c>
      <c r="B78" s="12">
        <v>0.42899999999999999</v>
      </c>
      <c r="C78" s="12">
        <v>0.27100000000000002</v>
      </c>
      <c r="D78" s="12">
        <v>2650.018</v>
      </c>
      <c r="E78" s="4">
        <f t="shared" si="40"/>
        <v>2.0046728971962616E-3</v>
      </c>
      <c r="F78" s="4">
        <f t="shared" si="41"/>
        <v>1.2257142857142857E-2</v>
      </c>
      <c r="G78" s="3"/>
      <c r="I78" s="13"/>
      <c r="J78" s="13"/>
      <c r="K78">
        <f t="shared" si="42"/>
        <v>1</v>
      </c>
      <c r="L78">
        <f t="shared" si="43"/>
        <v>214</v>
      </c>
      <c r="M78">
        <f t="shared" si="44"/>
        <v>35</v>
      </c>
    </row>
    <row r="79" spans="1:13" x14ac:dyDescent="0.25">
      <c r="A79" s="3" t="s">
        <v>36</v>
      </c>
      <c r="B79" s="12">
        <v>897.495</v>
      </c>
      <c r="C79" s="12">
        <v>492.97</v>
      </c>
      <c r="D79" s="12">
        <v>1.607</v>
      </c>
      <c r="E79" s="4">
        <f t="shared" si="40"/>
        <v>4.1939018691588785</v>
      </c>
      <c r="F79" s="4">
        <f t="shared" si="41"/>
        <v>25.642714285714288</v>
      </c>
      <c r="G79" s="3"/>
      <c r="I79" s="14"/>
      <c r="J79" s="14"/>
      <c r="K79">
        <f t="shared" si="42"/>
        <v>1</v>
      </c>
      <c r="L79">
        <f t="shared" si="43"/>
        <v>214</v>
      </c>
      <c r="M79">
        <f t="shared" si="44"/>
        <v>35</v>
      </c>
    </row>
    <row r="80" spans="1:13" x14ac:dyDescent="0.25">
      <c r="A80" s="3" t="s">
        <v>27</v>
      </c>
      <c r="B80" s="12">
        <v>144.94999999999999</v>
      </c>
      <c r="C80" s="12">
        <v>73.712000000000003</v>
      </c>
      <c r="D80" s="12">
        <v>8.1980000000000004</v>
      </c>
      <c r="E80" s="4">
        <f t="shared" si="40"/>
        <v>0.6773364485981308</v>
      </c>
      <c r="F80" s="4">
        <f t="shared" si="41"/>
        <v>4.1414285714285715</v>
      </c>
      <c r="G80" s="3"/>
      <c r="I80" s="14"/>
      <c r="J80" s="14"/>
      <c r="K80">
        <f t="shared" si="42"/>
        <v>1</v>
      </c>
      <c r="L80">
        <f t="shared" si="43"/>
        <v>214</v>
      </c>
      <c r="M80">
        <f t="shared" si="44"/>
        <v>35</v>
      </c>
    </row>
    <row r="81" spans="1:13" x14ac:dyDescent="0.25">
      <c r="A81" s="3" t="s">
        <v>29</v>
      </c>
      <c r="B81" s="12">
        <v>2.423</v>
      </c>
      <c r="C81" s="12">
        <v>1.3959999999999999</v>
      </c>
      <c r="D81" s="12">
        <v>457.15300000000002</v>
      </c>
      <c r="E81" s="4">
        <f t="shared" si="40"/>
        <v>1.1322429906542057E-2</v>
      </c>
      <c r="F81" s="4">
        <f t="shared" si="41"/>
        <v>6.9228571428571431E-2</v>
      </c>
      <c r="G81" s="3"/>
      <c r="I81" s="14"/>
      <c r="J81" s="14"/>
      <c r="K81">
        <f t="shared" si="42"/>
        <v>1</v>
      </c>
      <c r="L81">
        <f t="shared" si="43"/>
        <v>214</v>
      </c>
      <c r="M81">
        <f t="shared" si="44"/>
        <v>35</v>
      </c>
    </row>
    <row r="82" spans="1:13" x14ac:dyDescent="0.25">
      <c r="A82" s="3" t="s">
        <v>91</v>
      </c>
      <c r="B82" s="12">
        <v>327.82299999999998</v>
      </c>
      <c r="C82" s="12">
        <v>170.58500000000001</v>
      </c>
      <c r="D82" s="12">
        <v>3.629</v>
      </c>
      <c r="E82" s="4">
        <f t="shared" si="40"/>
        <v>1.5318831775700934</v>
      </c>
      <c r="F82" s="4">
        <f t="shared" si="41"/>
        <v>9.3663714285714281</v>
      </c>
      <c r="G82" s="3"/>
      <c r="I82" s="14"/>
      <c r="J82" s="14"/>
      <c r="K82">
        <f t="shared" si="42"/>
        <v>1</v>
      </c>
      <c r="L82">
        <f t="shared" si="43"/>
        <v>214</v>
      </c>
      <c r="M82">
        <f t="shared" si="44"/>
        <v>35</v>
      </c>
    </row>
    <row r="83" spans="1:13" x14ac:dyDescent="0.25">
      <c r="A83" s="3" t="s">
        <v>18</v>
      </c>
      <c r="B83" s="12">
        <v>3.613</v>
      </c>
      <c r="C83" s="12">
        <v>2.274</v>
      </c>
      <c r="D83" s="12">
        <v>323.40699999999998</v>
      </c>
      <c r="E83" s="4">
        <f t="shared" si="40"/>
        <v>1.6883177570093458E-2</v>
      </c>
      <c r="F83" s="4">
        <f t="shared" si="41"/>
        <v>0.10322857142857143</v>
      </c>
      <c r="G83" s="3"/>
      <c r="I83" s="14"/>
      <c r="J83" s="14"/>
      <c r="K83">
        <f t="shared" si="42"/>
        <v>1</v>
      </c>
      <c r="L83">
        <f t="shared" si="43"/>
        <v>214</v>
      </c>
      <c r="M83">
        <f t="shared" si="44"/>
        <v>35</v>
      </c>
    </row>
    <row r="84" spans="1:13" x14ac:dyDescent="0.25">
      <c r="A84" s="3" t="s">
        <v>28</v>
      </c>
      <c r="B84" s="12">
        <v>167.226</v>
      </c>
      <c r="C84" s="12">
        <v>89.819000000000003</v>
      </c>
      <c r="D84" s="12">
        <v>6.7670000000000003</v>
      </c>
      <c r="E84" s="4">
        <f t="shared" si="40"/>
        <v>0.78142990654205602</v>
      </c>
      <c r="F84" s="4">
        <f t="shared" si="41"/>
        <v>4.7778857142857145</v>
      </c>
      <c r="G84" s="3"/>
      <c r="I84" s="14"/>
      <c r="J84" s="14"/>
      <c r="K84">
        <f t="shared" si="42"/>
        <v>1</v>
      </c>
      <c r="L84">
        <f t="shared" si="43"/>
        <v>214</v>
      </c>
      <c r="M84">
        <f t="shared" si="44"/>
        <v>35</v>
      </c>
    </row>
    <row r="85" spans="1:13" x14ac:dyDescent="0.25">
      <c r="A85" s="3" t="s">
        <v>37</v>
      </c>
      <c r="B85" s="12">
        <v>80.513000000000005</v>
      </c>
      <c r="C85" s="12">
        <v>47</v>
      </c>
      <c r="D85" s="12">
        <v>13.83</v>
      </c>
      <c r="E85" s="4">
        <f t="shared" si="40"/>
        <v>0.37622897196261684</v>
      </c>
      <c r="F85" s="4">
        <f t="shared" si="41"/>
        <v>2.3003714285714287</v>
      </c>
      <c r="G85" s="3"/>
      <c r="I85" s="14"/>
      <c r="J85" s="14"/>
      <c r="K85">
        <f t="shared" si="42"/>
        <v>1</v>
      </c>
      <c r="L85">
        <f t="shared" si="43"/>
        <v>214</v>
      </c>
      <c r="M85">
        <f t="shared" si="44"/>
        <v>35</v>
      </c>
    </row>
    <row r="86" spans="1:13" x14ac:dyDescent="0.25">
      <c r="A86" s="2" t="str">
        <f>A74</f>
        <v>Model name</v>
      </c>
      <c r="B86" s="2" t="s">
        <v>14</v>
      </c>
      <c r="C86" s="2" t="s">
        <v>15</v>
      </c>
      <c r="D86" s="2" t="s">
        <v>14</v>
      </c>
      <c r="E86" s="2" t="s">
        <v>14</v>
      </c>
      <c r="F86" s="2" t="s">
        <v>14</v>
      </c>
      <c r="G86" s="2" t="s">
        <v>26</v>
      </c>
      <c r="H86" s="5"/>
      <c r="I86" s="13" t="str">
        <f>CONCATENATE(G86, ," ", B86)</f>
        <v>Intel® Core™ i9-10900TE INT8</v>
      </c>
      <c r="J86" s="13" t="str">
        <f>CONCATENATE($G86, ," ", C86)</f>
        <v>Intel® Core™ i9-10900TE FP32</v>
      </c>
      <c r="K86" s="13">
        <v>1</v>
      </c>
      <c r="L86" s="13">
        <v>488</v>
      </c>
      <c r="M86" s="13">
        <v>35</v>
      </c>
    </row>
    <row r="87" spans="1:13" x14ac:dyDescent="0.25">
      <c r="A87" s="3" t="s">
        <v>16</v>
      </c>
      <c r="B87" s="12">
        <v>32.927</v>
      </c>
      <c r="C87" s="12">
        <v>21.140999999999998</v>
      </c>
      <c r="D87" s="12">
        <v>37.692</v>
      </c>
      <c r="E87" s="4">
        <f t="shared" ref="E87:E97" si="45">B87/(K87*L87)</f>
        <v>6.747336065573771E-2</v>
      </c>
      <c r="F87" s="4">
        <f t="shared" ref="F87:F97" si="46">B87/(K87*M87)</f>
        <v>0.94077142857142859</v>
      </c>
      <c r="G87" s="3"/>
      <c r="I87" s="13"/>
      <c r="J87" s="13"/>
      <c r="K87">
        <f>K86</f>
        <v>1</v>
      </c>
      <c r="L87">
        <f>L86</f>
        <v>488</v>
      </c>
      <c r="M87">
        <f>M86</f>
        <v>35</v>
      </c>
    </row>
    <row r="88" spans="1:13" x14ac:dyDescent="0.25">
      <c r="A88" s="3" t="s">
        <v>17</v>
      </c>
      <c r="B88" s="12">
        <v>3.2589999999999999</v>
      </c>
      <c r="C88" s="12">
        <v>1.946</v>
      </c>
      <c r="D88" s="12">
        <v>331.87400000000002</v>
      </c>
      <c r="E88" s="4">
        <f t="shared" si="45"/>
        <v>6.6782786885245899E-3</v>
      </c>
      <c r="F88" s="4">
        <f t="shared" si="46"/>
        <v>9.3114285714285705E-2</v>
      </c>
      <c r="G88" s="3"/>
      <c r="I88" s="13"/>
      <c r="J88" s="13"/>
      <c r="K88">
        <f t="shared" ref="K88:K97" si="47">K87</f>
        <v>1</v>
      </c>
      <c r="L88">
        <f t="shared" ref="L88:L97" si="48">L87</f>
        <v>488</v>
      </c>
      <c r="M88">
        <f t="shared" ref="M88:M97" si="49">M87</f>
        <v>35</v>
      </c>
    </row>
    <row r="89" spans="1:13" x14ac:dyDescent="0.25">
      <c r="A89" s="3" t="s">
        <v>80</v>
      </c>
      <c r="B89" s="12">
        <v>64.869</v>
      </c>
      <c r="C89" s="12">
        <v>35.976999999999997</v>
      </c>
      <c r="D89" s="12">
        <v>18.843</v>
      </c>
      <c r="E89" s="4">
        <f t="shared" si="45"/>
        <v>0.13292827868852458</v>
      </c>
      <c r="F89" s="4">
        <f t="shared" si="46"/>
        <v>1.8533999999999999</v>
      </c>
      <c r="G89" s="3"/>
      <c r="I89" s="13"/>
      <c r="J89" s="13"/>
      <c r="K89">
        <f t="shared" si="47"/>
        <v>1</v>
      </c>
      <c r="L89">
        <f t="shared" si="48"/>
        <v>488</v>
      </c>
      <c r="M89">
        <f t="shared" si="49"/>
        <v>35</v>
      </c>
    </row>
    <row r="90" spans="1:13" x14ac:dyDescent="0.25">
      <c r="A90" s="3" t="s">
        <v>90</v>
      </c>
      <c r="B90" s="12">
        <v>0.46100000000000002</v>
      </c>
      <c r="C90" s="12">
        <v>0.26500000000000001</v>
      </c>
      <c r="D90" s="12">
        <v>2598.087</v>
      </c>
      <c r="E90" s="4">
        <f t="shared" si="45"/>
        <v>9.4467213114754099E-4</v>
      </c>
      <c r="F90" s="4">
        <f t="shared" si="46"/>
        <v>1.3171428571428572E-2</v>
      </c>
      <c r="G90" s="3"/>
      <c r="I90" s="13"/>
      <c r="J90" s="13"/>
      <c r="K90">
        <f t="shared" si="47"/>
        <v>1</v>
      </c>
      <c r="L90">
        <f t="shared" si="48"/>
        <v>488</v>
      </c>
      <c r="M90">
        <f t="shared" si="49"/>
        <v>35</v>
      </c>
    </row>
    <row r="91" spans="1:13" x14ac:dyDescent="0.25">
      <c r="A91" s="3" t="s">
        <v>36</v>
      </c>
      <c r="B91" s="12">
        <v>918.44799999999998</v>
      </c>
      <c r="C91" s="12">
        <v>593.52700000000004</v>
      </c>
      <c r="D91" s="12">
        <v>1.546</v>
      </c>
      <c r="E91" s="4">
        <f t="shared" si="45"/>
        <v>1.8820655737704917</v>
      </c>
      <c r="F91" s="4">
        <f t="shared" si="46"/>
        <v>26.241371428571426</v>
      </c>
      <c r="G91" s="3"/>
      <c r="I91" s="13"/>
      <c r="J91" s="13"/>
      <c r="K91">
        <f t="shared" si="47"/>
        <v>1</v>
      </c>
      <c r="L91">
        <f t="shared" si="48"/>
        <v>488</v>
      </c>
      <c r="M91">
        <f t="shared" si="49"/>
        <v>35</v>
      </c>
    </row>
    <row r="92" spans="1:13" x14ac:dyDescent="0.25">
      <c r="A92" s="3" t="s">
        <v>27</v>
      </c>
      <c r="B92" s="12">
        <v>152.56700000000001</v>
      </c>
      <c r="C92" s="12">
        <v>72.581000000000003</v>
      </c>
      <c r="D92" s="12">
        <v>7.8440000000000003</v>
      </c>
      <c r="E92" s="4">
        <f t="shared" si="45"/>
        <v>0.31263729508196725</v>
      </c>
      <c r="F92" s="4">
        <f t="shared" si="46"/>
        <v>4.359057142857143</v>
      </c>
      <c r="G92" s="3"/>
      <c r="I92" s="13"/>
      <c r="J92" s="13"/>
      <c r="K92">
        <f t="shared" si="47"/>
        <v>1</v>
      </c>
      <c r="L92">
        <f t="shared" si="48"/>
        <v>488</v>
      </c>
      <c r="M92">
        <f t="shared" si="49"/>
        <v>35</v>
      </c>
    </row>
    <row r="93" spans="1:13" x14ac:dyDescent="0.25">
      <c r="A93" s="3" t="s">
        <v>29</v>
      </c>
      <c r="B93" s="12">
        <v>2.5910000000000002</v>
      </c>
      <c r="C93" s="12">
        <v>1.4319999999999999</v>
      </c>
      <c r="D93" s="12"/>
      <c r="E93" s="4">
        <f t="shared" si="45"/>
        <v>5.3094262295081971E-3</v>
      </c>
      <c r="F93" s="4">
        <f t="shared" si="46"/>
        <v>7.402857142857143E-2</v>
      </c>
      <c r="G93" s="3"/>
      <c r="I93" s="13"/>
      <c r="J93" s="13"/>
      <c r="K93">
        <f t="shared" si="47"/>
        <v>1</v>
      </c>
      <c r="L93">
        <f t="shared" si="48"/>
        <v>488</v>
      </c>
      <c r="M93">
        <f t="shared" si="49"/>
        <v>35</v>
      </c>
    </row>
    <row r="94" spans="1:13" x14ac:dyDescent="0.25">
      <c r="A94" s="3" t="s">
        <v>91</v>
      </c>
      <c r="B94" s="12">
        <v>354.87599999999998</v>
      </c>
      <c r="C94" s="12">
        <v>187.34100000000001</v>
      </c>
      <c r="D94" s="12">
        <v>3.4430000000000001</v>
      </c>
      <c r="E94" s="4">
        <f t="shared" si="45"/>
        <v>0.72720491803278686</v>
      </c>
      <c r="F94" s="4">
        <f t="shared" si="46"/>
        <v>10.139314285714285</v>
      </c>
      <c r="G94" s="3"/>
      <c r="I94" s="13"/>
      <c r="J94" s="13"/>
      <c r="K94">
        <f t="shared" si="47"/>
        <v>1</v>
      </c>
      <c r="L94">
        <f t="shared" si="48"/>
        <v>488</v>
      </c>
      <c r="M94">
        <f t="shared" si="49"/>
        <v>35</v>
      </c>
    </row>
    <row r="95" spans="1:13" x14ac:dyDescent="0.25">
      <c r="A95" s="3" t="s">
        <v>18</v>
      </c>
      <c r="B95" s="12">
        <v>3.7389999999999999</v>
      </c>
      <c r="C95" s="12">
        <v>2.3340000000000001</v>
      </c>
      <c r="D95" s="12"/>
      <c r="E95" s="4">
        <f t="shared" si="45"/>
        <v>7.6618852459016387E-3</v>
      </c>
      <c r="F95" s="4">
        <f t="shared" si="46"/>
        <v>0.10682857142857143</v>
      </c>
      <c r="G95" s="3"/>
      <c r="I95" s="13"/>
      <c r="J95" s="13"/>
      <c r="K95">
        <f t="shared" si="47"/>
        <v>1</v>
      </c>
      <c r="L95">
        <f t="shared" si="48"/>
        <v>488</v>
      </c>
      <c r="M95">
        <f t="shared" si="49"/>
        <v>35</v>
      </c>
    </row>
    <row r="96" spans="1:13" x14ac:dyDescent="0.25">
      <c r="A96" s="3" t="s">
        <v>28</v>
      </c>
      <c r="B96" s="12">
        <v>179.541</v>
      </c>
      <c r="C96" s="12">
        <v>91.783000000000001</v>
      </c>
      <c r="D96" s="12">
        <v>6.5179999999999998</v>
      </c>
      <c r="E96" s="4">
        <f t="shared" si="45"/>
        <v>0.36791188524590163</v>
      </c>
      <c r="F96" s="4">
        <f t="shared" si="46"/>
        <v>5.1297428571428574</v>
      </c>
      <c r="G96" s="3"/>
      <c r="I96" s="14"/>
      <c r="J96" s="14"/>
      <c r="K96">
        <f t="shared" si="47"/>
        <v>1</v>
      </c>
      <c r="L96">
        <f t="shared" si="48"/>
        <v>488</v>
      </c>
      <c r="M96">
        <f t="shared" si="49"/>
        <v>35</v>
      </c>
    </row>
    <row r="97" spans="1:13" x14ac:dyDescent="0.25">
      <c r="A97" s="3" t="s">
        <v>37</v>
      </c>
      <c r="B97" s="12">
        <v>90.869</v>
      </c>
      <c r="C97" s="12">
        <v>51.902000000000001</v>
      </c>
      <c r="D97" s="12">
        <v>12.882</v>
      </c>
      <c r="E97" s="4">
        <f t="shared" si="45"/>
        <v>0.18620696721311475</v>
      </c>
      <c r="F97" s="4">
        <f t="shared" si="46"/>
        <v>2.596257142857143</v>
      </c>
      <c r="G97" s="3"/>
      <c r="I97" s="13"/>
      <c r="J97" s="13"/>
      <c r="K97">
        <f t="shared" si="47"/>
        <v>1</v>
      </c>
      <c r="L97">
        <f t="shared" si="48"/>
        <v>488</v>
      </c>
      <c r="M97">
        <f t="shared" si="49"/>
        <v>35</v>
      </c>
    </row>
    <row r="98" spans="1:13" x14ac:dyDescent="0.25">
      <c r="A98" s="2" t="str">
        <f>A86</f>
        <v>Model name</v>
      </c>
      <c r="B98" s="2" t="s">
        <v>14</v>
      </c>
      <c r="C98" s="2" t="s">
        <v>15</v>
      </c>
      <c r="D98" s="2" t="s">
        <v>14</v>
      </c>
      <c r="E98" s="2" t="s">
        <v>14</v>
      </c>
      <c r="F98" s="2" t="s">
        <v>14</v>
      </c>
      <c r="G98" s="2" t="s">
        <v>92</v>
      </c>
      <c r="H98" s="5"/>
      <c r="I98" s="13" t="str">
        <f>CONCATENATE(G98, ," ", B98)</f>
        <v>Intel® Core™ i7-1360P INT8</v>
      </c>
      <c r="J98" s="13" t="str">
        <f>CONCATENATE($G98, ," ", C98)</f>
        <v>Intel® Core™ i7-1360P FP32</v>
      </c>
      <c r="K98" s="13">
        <v>1</v>
      </c>
      <c r="L98" s="13">
        <v>480</v>
      </c>
      <c r="M98" s="13">
        <v>28</v>
      </c>
    </row>
    <row r="99" spans="1:13" x14ac:dyDescent="0.25">
      <c r="A99" s="3" t="s">
        <v>16</v>
      </c>
      <c r="B99" s="12">
        <v>59.523000000000003</v>
      </c>
      <c r="C99" s="12">
        <v>24.123999999999999</v>
      </c>
      <c r="D99" s="12">
        <v>25.286999999999999</v>
      </c>
      <c r="E99" s="4">
        <f t="shared" ref="E99:E109" si="50">B99/(K99*L99)</f>
        <v>0.12400625000000001</v>
      </c>
      <c r="F99" s="4">
        <f t="shared" ref="F99:F109" si="51">B99/(K99*M99)</f>
        <v>2.1258214285714288</v>
      </c>
      <c r="G99" s="3"/>
      <c r="I99" s="13"/>
      <c r="J99" s="13"/>
      <c r="K99">
        <f>K98</f>
        <v>1</v>
      </c>
      <c r="L99">
        <f>L98</f>
        <v>480</v>
      </c>
      <c r="M99">
        <f>M98</f>
        <v>28</v>
      </c>
    </row>
    <row r="100" spans="1:13" x14ac:dyDescent="0.25">
      <c r="A100" s="3" t="s">
        <v>17</v>
      </c>
      <c r="B100" s="12">
        <v>5.64</v>
      </c>
      <c r="C100" s="12">
        <v>2.137</v>
      </c>
      <c r="D100" s="12">
        <v>235.94800000000001</v>
      </c>
      <c r="E100" s="4">
        <f t="shared" si="50"/>
        <v>1.175E-2</v>
      </c>
      <c r="F100" s="4">
        <f t="shared" si="51"/>
        <v>0.20142857142857143</v>
      </c>
      <c r="G100" s="3"/>
      <c r="I100" s="13"/>
      <c r="J100" s="13"/>
      <c r="K100">
        <f t="shared" ref="K100:M109" si="52">K99</f>
        <v>1</v>
      </c>
      <c r="L100">
        <f t="shared" si="52"/>
        <v>480</v>
      </c>
      <c r="M100">
        <f t="shared" si="52"/>
        <v>28</v>
      </c>
    </row>
    <row r="101" spans="1:13" x14ac:dyDescent="0.25">
      <c r="A101" s="3" t="s">
        <v>80</v>
      </c>
      <c r="B101" s="12">
        <v>80.311999999999998</v>
      </c>
      <c r="C101" s="12">
        <v>38.14</v>
      </c>
      <c r="D101" s="12">
        <v>17.177</v>
      </c>
      <c r="E101" s="4">
        <f t="shared" si="50"/>
        <v>0.16731666666666667</v>
      </c>
      <c r="F101" s="4">
        <f t="shared" si="51"/>
        <v>2.8682857142857143</v>
      </c>
      <c r="G101" s="3"/>
      <c r="I101" s="13"/>
      <c r="J101" s="13"/>
      <c r="K101">
        <f t="shared" si="52"/>
        <v>1</v>
      </c>
      <c r="L101">
        <f t="shared" si="52"/>
        <v>480</v>
      </c>
      <c r="M101">
        <f t="shared" si="52"/>
        <v>28</v>
      </c>
    </row>
    <row r="102" spans="1:13" x14ac:dyDescent="0.25">
      <c r="A102" s="3" t="s">
        <v>90</v>
      </c>
      <c r="B102" s="12">
        <v>0.872</v>
      </c>
      <c r="C102" s="12">
        <v>0.30399999999999999</v>
      </c>
      <c r="D102" s="12">
        <v>1487.826</v>
      </c>
      <c r="E102" s="4">
        <f t="shared" si="50"/>
        <v>1.8166666666666667E-3</v>
      </c>
      <c r="F102" s="4">
        <f t="shared" si="51"/>
        <v>3.1142857142857142E-2</v>
      </c>
      <c r="G102" s="3"/>
      <c r="I102" s="13"/>
      <c r="J102" s="13"/>
      <c r="K102">
        <f t="shared" ref="K102:M102" si="53">K101</f>
        <v>1</v>
      </c>
      <c r="L102">
        <f t="shared" si="53"/>
        <v>480</v>
      </c>
      <c r="M102">
        <f t="shared" si="53"/>
        <v>28</v>
      </c>
    </row>
    <row r="103" spans="1:13" x14ac:dyDescent="0.25">
      <c r="A103" s="3" t="s">
        <v>36</v>
      </c>
      <c r="B103" s="12">
        <v>1404.106</v>
      </c>
      <c r="C103" s="12"/>
      <c r="D103" s="12">
        <v>1.244</v>
      </c>
      <c r="E103" s="4">
        <f t="shared" si="50"/>
        <v>2.9252208333333334</v>
      </c>
      <c r="F103" s="4">
        <f t="shared" si="51"/>
        <v>50.146642857142858</v>
      </c>
      <c r="G103" s="3"/>
      <c r="I103" s="13"/>
      <c r="J103" s="13"/>
      <c r="K103">
        <f t="shared" ref="K103:M103" si="54">K102</f>
        <v>1</v>
      </c>
      <c r="L103">
        <f t="shared" si="54"/>
        <v>480</v>
      </c>
      <c r="M103">
        <f t="shared" si="54"/>
        <v>28</v>
      </c>
    </row>
    <row r="104" spans="1:13" x14ac:dyDescent="0.25">
      <c r="A104" s="3" t="s">
        <v>27</v>
      </c>
      <c r="B104" s="12">
        <v>295.91300000000001</v>
      </c>
      <c r="C104" s="12">
        <v>85.882000000000005</v>
      </c>
      <c r="D104" s="12">
        <v>5.3049999999999997</v>
      </c>
      <c r="E104" s="4">
        <f t="shared" si="50"/>
        <v>0.61648541666666667</v>
      </c>
      <c r="F104" s="4">
        <f t="shared" si="51"/>
        <v>10.568321428571428</v>
      </c>
      <c r="G104" s="3"/>
      <c r="I104" s="13"/>
      <c r="J104" s="13"/>
      <c r="K104">
        <f t="shared" ref="K104:M104" si="55">K103</f>
        <v>1</v>
      </c>
      <c r="L104">
        <f t="shared" si="55"/>
        <v>480</v>
      </c>
      <c r="M104">
        <f t="shared" si="55"/>
        <v>28</v>
      </c>
    </row>
    <row r="105" spans="1:13" x14ac:dyDescent="0.25">
      <c r="A105" s="3" t="s">
        <v>29</v>
      </c>
      <c r="B105" s="12">
        <v>4.9169999999999998</v>
      </c>
      <c r="C105" s="12">
        <v>1.55</v>
      </c>
      <c r="D105" s="12">
        <v>260.32900000000001</v>
      </c>
      <c r="E105" s="4">
        <f t="shared" si="50"/>
        <v>1.0243749999999999E-2</v>
      </c>
      <c r="F105" s="4">
        <f t="shared" si="51"/>
        <v>0.17560714285714285</v>
      </c>
      <c r="G105" s="3"/>
      <c r="I105" s="13"/>
      <c r="J105" s="13"/>
      <c r="K105">
        <f t="shared" si="52"/>
        <v>1</v>
      </c>
      <c r="L105">
        <f t="shared" si="52"/>
        <v>480</v>
      </c>
      <c r="M105">
        <f t="shared" si="52"/>
        <v>28</v>
      </c>
    </row>
    <row r="106" spans="1:13" x14ac:dyDescent="0.25">
      <c r="A106" s="3" t="s">
        <v>91</v>
      </c>
      <c r="B106" s="12">
        <v>591.07600000000002</v>
      </c>
      <c r="C106" s="12">
        <v>218.2</v>
      </c>
      <c r="D106" s="12">
        <v>2.68</v>
      </c>
      <c r="E106" s="4">
        <f t="shared" si="50"/>
        <v>1.2314083333333334</v>
      </c>
      <c r="F106" s="4">
        <f t="shared" si="51"/>
        <v>21.109857142857145</v>
      </c>
      <c r="G106" s="3"/>
      <c r="I106" s="13"/>
      <c r="J106" s="13"/>
      <c r="K106">
        <f t="shared" si="52"/>
        <v>1</v>
      </c>
      <c r="L106">
        <f t="shared" si="52"/>
        <v>480</v>
      </c>
      <c r="M106">
        <f t="shared" si="52"/>
        <v>28</v>
      </c>
    </row>
    <row r="107" spans="1:13" x14ac:dyDescent="0.25">
      <c r="A107" s="3" t="s">
        <v>18</v>
      </c>
      <c r="B107" s="12">
        <v>6.8860000000000001</v>
      </c>
      <c r="C107" s="12">
        <v>2.5449999999999999</v>
      </c>
      <c r="D107" s="12">
        <v>194.304</v>
      </c>
      <c r="E107" s="4">
        <f t="shared" si="50"/>
        <v>1.4345833333333334E-2</v>
      </c>
      <c r="F107" s="4">
        <f t="shared" si="51"/>
        <v>0.24592857142857144</v>
      </c>
      <c r="G107" s="3"/>
      <c r="I107" s="13"/>
      <c r="J107" s="13"/>
      <c r="K107">
        <f t="shared" si="52"/>
        <v>1</v>
      </c>
      <c r="L107">
        <f t="shared" si="52"/>
        <v>480</v>
      </c>
      <c r="M107">
        <f t="shared" si="52"/>
        <v>28</v>
      </c>
    </row>
    <row r="108" spans="1:13" x14ac:dyDescent="0.25">
      <c r="A108" s="3" t="s">
        <v>28</v>
      </c>
      <c r="B108" s="12">
        <v>329.44600000000003</v>
      </c>
      <c r="C108" s="12">
        <v>107.276</v>
      </c>
      <c r="D108" s="12">
        <v>4.5019999999999998</v>
      </c>
      <c r="E108" s="4">
        <f t="shared" si="50"/>
        <v>0.68634583333333343</v>
      </c>
      <c r="F108" s="4">
        <f t="shared" si="51"/>
        <v>11.765928571428573</v>
      </c>
      <c r="G108" s="3"/>
      <c r="I108" s="14"/>
      <c r="J108" s="14"/>
      <c r="K108">
        <f t="shared" si="52"/>
        <v>1</v>
      </c>
      <c r="L108">
        <f t="shared" si="52"/>
        <v>480</v>
      </c>
      <c r="M108">
        <f t="shared" si="52"/>
        <v>28</v>
      </c>
    </row>
    <row r="109" spans="1:13" x14ac:dyDescent="0.25">
      <c r="A109" s="3" t="s">
        <v>37</v>
      </c>
      <c r="B109" s="12">
        <v>138.35599999999999</v>
      </c>
      <c r="C109" s="12">
        <v>56.722000000000001</v>
      </c>
      <c r="D109" s="12">
        <v>9.6649999999999991</v>
      </c>
      <c r="E109" s="4">
        <f t="shared" si="50"/>
        <v>0.28824166666666667</v>
      </c>
      <c r="F109" s="4">
        <f t="shared" si="51"/>
        <v>4.9412857142857138</v>
      </c>
      <c r="G109" s="3"/>
      <c r="I109" s="13"/>
      <c r="J109" s="13"/>
      <c r="K109">
        <f t="shared" si="52"/>
        <v>1</v>
      </c>
      <c r="L109">
        <f t="shared" si="52"/>
        <v>480</v>
      </c>
      <c r="M109">
        <f t="shared" si="52"/>
        <v>28</v>
      </c>
    </row>
    <row r="110" spans="1:13" x14ac:dyDescent="0.25">
      <c r="A110" s="2" t="str">
        <f>A98</f>
        <v>Model name</v>
      </c>
      <c r="B110" s="2" t="s">
        <v>14</v>
      </c>
      <c r="C110" s="2" t="s">
        <v>15</v>
      </c>
      <c r="D110" s="2" t="s">
        <v>14</v>
      </c>
      <c r="E110" s="2" t="s">
        <v>14</v>
      </c>
      <c r="F110" s="2" t="s">
        <v>14</v>
      </c>
      <c r="G110" s="2" t="s">
        <v>101</v>
      </c>
      <c r="I110" s="13" t="str">
        <f>CONCATENATE(G110, ," ", B110)</f>
        <v>Intel® Core™Ultra7-165H INT8</v>
      </c>
      <c r="J110" s="13" t="str">
        <f>CONCATENATE($G110, ," ", C110)</f>
        <v>Intel® Core™Ultra7-165H FP32</v>
      </c>
      <c r="K110">
        <v>1</v>
      </c>
      <c r="L110">
        <v>460</v>
      </c>
      <c r="M110">
        <v>28</v>
      </c>
    </row>
    <row r="111" spans="1:13" x14ac:dyDescent="0.25">
      <c r="A111" s="3" t="s">
        <v>16</v>
      </c>
      <c r="B111" s="12">
        <v>45.55</v>
      </c>
      <c r="C111" s="12">
        <v>17.91</v>
      </c>
      <c r="D111" s="12"/>
      <c r="E111" s="4">
        <f t="shared" ref="E111:E121" si="56">B111/(K111*L111)</f>
        <v>9.9021739130434772E-2</v>
      </c>
      <c r="F111" s="4">
        <f t="shared" ref="F111:F121" si="57">B111/(K111*M111)</f>
        <v>1.6267857142857143</v>
      </c>
      <c r="G111" s="3"/>
      <c r="I111" s="13"/>
      <c r="J111" s="13"/>
      <c r="K111">
        <f>K110</f>
        <v>1</v>
      </c>
      <c r="L111">
        <f t="shared" ref="L111:M111" si="58">L110</f>
        <v>460</v>
      </c>
      <c r="M111">
        <f t="shared" si="58"/>
        <v>28</v>
      </c>
    </row>
    <row r="112" spans="1:13" x14ac:dyDescent="0.25">
      <c r="A112" s="3" t="s">
        <v>17</v>
      </c>
      <c r="B112" s="12">
        <v>4.47</v>
      </c>
      <c r="C112" s="12">
        <v>1.51</v>
      </c>
      <c r="D112" s="12"/>
      <c r="E112" s="4">
        <f t="shared" si="56"/>
        <v>9.7173913043478253E-3</v>
      </c>
      <c r="F112" s="4">
        <f t="shared" si="57"/>
        <v>0.15964285714285714</v>
      </c>
      <c r="G112" s="3"/>
      <c r="I112" s="13"/>
      <c r="J112" s="13"/>
      <c r="K112">
        <f t="shared" ref="K112:K121" si="59">K111</f>
        <v>1</v>
      </c>
      <c r="L112">
        <f t="shared" ref="L112:L121" si="60">L111</f>
        <v>460</v>
      </c>
      <c r="M112">
        <f t="shared" ref="M112:M121" si="61">M111</f>
        <v>28</v>
      </c>
    </row>
    <row r="113" spans="1:13" x14ac:dyDescent="0.25">
      <c r="A113" s="3" t="s">
        <v>80</v>
      </c>
      <c r="B113" s="12">
        <v>65.180000000000007</v>
      </c>
      <c r="C113" s="12">
        <v>38.36</v>
      </c>
      <c r="D113" s="12">
        <v>25.12</v>
      </c>
      <c r="E113" s="4">
        <f t="shared" si="56"/>
        <v>0.14169565217391306</v>
      </c>
      <c r="F113" s="4">
        <f t="shared" si="57"/>
        <v>2.3278571428571433</v>
      </c>
      <c r="G113" s="3"/>
      <c r="I113" s="13"/>
      <c r="J113" s="13"/>
      <c r="K113">
        <f t="shared" si="59"/>
        <v>1</v>
      </c>
      <c r="L113">
        <f t="shared" si="60"/>
        <v>460</v>
      </c>
      <c r="M113">
        <f t="shared" si="61"/>
        <v>28</v>
      </c>
    </row>
    <row r="114" spans="1:13" x14ac:dyDescent="0.25">
      <c r="A114" s="3" t="s">
        <v>90</v>
      </c>
      <c r="B114" s="12">
        <v>0.73</v>
      </c>
      <c r="C114" s="12">
        <v>0.23</v>
      </c>
      <c r="D114" s="12">
        <v>1854.42</v>
      </c>
      <c r="E114" s="4">
        <f t="shared" si="56"/>
        <v>1.5869565217391305E-3</v>
      </c>
      <c r="F114" s="4">
        <f t="shared" si="57"/>
        <v>2.6071428571428572E-2</v>
      </c>
      <c r="G114" s="3"/>
      <c r="I114" s="13"/>
      <c r="J114" s="13"/>
      <c r="K114">
        <f t="shared" si="59"/>
        <v>1</v>
      </c>
      <c r="L114">
        <f t="shared" si="60"/>
        <v>460</v>
      </c>
      <c r="M114">
        <f t="shared" si="61"/>
        <v>28</v>
      </c>
    </row>
    <row r="115" spans="1:13" x14ac:dyDescent="0.25">
      <c r="A115" s="3" t="s">
        <v>36</v>
      </c>
      <c r="B115" s="12">
        <v>1265.9000000000001</v>
      </c>
      <c r="C115" s="12">
        <v>547.69000000000005</v>
      </c>
      <c r="D115" s="12"/>
      <c r="E115" s="4">
        <f t="shared" si="56"/>
        <v>2.7519565217391304</v>
      </c>
      <c r="F115" s="4">
        <f t="shared" si="57"/>
        <v>45.210714285714289</v>
      </c>
      <c r="G115" s="3"/>
      <c r="I115" s="13"/>
      <c r="J115" s="13"/>
      <c r="K115">
        <f t="shared" si="59"/>
        <v>1</v>
      </c>
      <c r="L115">
        <f t="shared" si="60"/>
        <v>460</v>
      </c>
      <c r="M115">
        <f t="shared" si="61"/>
        <v>28</v>
      </c>
    </row>
    <row r="116" spans="1:13" x14ac:dyDescent="0.25">
      <c r="A116" s="3" t="s">
        <v>27</v>
      </c>
      <c r="B116" s="12">
        <v>260.29000000000002</v>
      </c>
      <c r="C116" s="12">
        <v>62</v>
      </c>
      <c r="D116" s="12"/>
      <c r="E116" s="4">
        <f t="shared" si="56"/>
        <v>0.56584782608695661</v>
      </c>
      <c r="F116" s="4">
        <f t="shared" si="57"/>
        <v>9.2960714285714285</v>
      </c>
      <c r="G116" s="3"/>
      <c r="I116" s="13"/>
      <c r="J116" s="13"/>
      <c r="K116">
        <f t="shared" si="59"/>
        <v>1</v>
      </c>
      <c r="L116">
        <f t="shared" si="60"/>
        <v>460</v>
      </c>
      <c r="M116">
        <f t="shared" si="61"/>
        <v>28</v>
      </c>
    </row>
    <row r="117" spans="1:13" x14ac:dyDescent="0.25">
      <c r="A117" s="3" t="s">
        <v>29</v>
      </c>
      <c r="B117" s="12">
        <v>4.07</v>
      </c>
      <c r="C117" s="12">
        <v>1.1599999999999999</v>
      </c>
      <c r="D117" s="12"/>
      <c r="E117" s="4">
        <f t="shared" ref="E117" si="62">B117/(K117*L117)</f>
        <v>8.8478260869565232E-3</v>
      </c>
      <c r="F117" s="4">
        <f t="shared" si="57"/>
        <v>0.14535714285714288</v>
      </c>
      <c r="G117" s="3"/>
      <c r="I117" s="13"/>
      <c r="J117" s="13"/>
      <c r="K117">
        <f t="shared" si="59"/>
        <v>1</v>
      </c>
      <c r="L117">
        <f t="shared" si="60"/>
        <v>460</v>
      </c>
      <c r="M117">
        <f t="shared" si="61"/>
        <v>28</v>
      </c>
    </row>
    <row r="118" spans="1:13" x14ac:dyDescent="0.25">
      <c r="A118" s="3" t="s">
        <v>91</v>
      </c>
      <c r="B118" s="12">
        <v>498.41</v>
      </c>
      <c r="C118" s="12">
        <v>161.66999999999999</v>
      </c>
      <c r="D118" s="12"/>
      <c r="E118" s="4">
        <f t="shared" si="56"/>
        <v>1.0835000000000001</v>
      </c>
      <c r="F118" s="4">
        <f t="shared" si="57"/>
        <v>17.800357142857145</v>
      </c>
      <c r="G118" s="3"/>
      <c r="K118">
        <f t="shared" si="59"/>
        <v>1</v>
      </c>
      <c r="L118">
        <f t="shared" si="60"/>
        <v>460</v>
      </c>
      <c r="M118">
        <f t="shared" si="61"/>
        <v>28</v>
      </c>
    </row>
    <row r="119" spans="1:13" x14ac:dyDescent="0.25">
      <c r="A119" s="3" t="s">
        <v>18</v>
      </c>
      <c r="B119" s="12">
        <v>1.92</v>
      </c>
      <c r="C119" s="12">
        <v>1.86</v>
      </c>
      <c r="D119" s="12"/>
      <c r="E119" s="4">
        <f t="shared" si="56"/>
        <v>4.1739130434782605E-3</v>
      </c>
      <c r="F119" s="4">
        <f t="shared" si="57"/>
        <v>6.8571428571428575E-2</v>
      </c>
      <c r="G119" s="3"/>
      <c r="I119" s="13"/>
      <c r="J119" s="13"/>
      <c r="K119">
        <f t="shared" si="59"/>
        <v>1</v>
      </c>
      <c r="L119">
        <f t="shared" si="60"/>
        <v>460</v>
      </c>
      <c r="M119">
        <f t="shared" si="61"/>
        <v>28</v>
      </c>
    </row>
    <row r="120" spans="1:13" x14ac:dyDescent="0.25">
      <c r="A120" s="3" t="s">
        <v>28</v>
      </c>
      <c r="B120" s="12">
        <v>276.05</v>
      </c>
      <c r="C120" s="12">
        <v>81.290000000000006</v>
      </c>
      <c r="D120" s="12">
        <v>5.61</v>
      </c>
      <c r="E120" s="4">
        <f t="shared" si="56"/>
        <v>0.60010869565217395</v>
      </c>
      <c r="F120" s="4">
        <f t="shared" si="57"/>
        <v>9.8589285714285726</v>
      </c>
      <c r="G120" s="3"/>
      <c r="I120" s="13"/>
      <c r="J120" s="13"/>
      <c r="K120">
        <f t="shared" si="59"/>
        <v>1</v>
      </c>
      <c r="L120">
        <f t="shared" si="60"/>
        <v>460</v>
      </c>
      <c r="M120">
        <f t="shared" si="61"/>
        <v>28</v>
      </c>
    </row>
    <row r="121" spans="1:13" x14ac:dyDescent="0.25">
      <c r="A121" s="3" t="s">
        <v>37</v>
      </c>
      <c r="B121" s="12">
        <v>115.88</v>
      </c>
      <c r="C121" s="12">
        <v>43.03</v>
      </c>
      <c r="D121" s="12">
        <v>15.93</v>
      </c>
      <c r="E121" s="4">
        <f t="shared" si="56"/>
        <v>0.25191304347826088</v>
      </c>
      <c r="F121" s="4">
        <f t="shared" si="57"/>
        <v>4.1385714285714288</v>
      </c>
      <c r="G121" s="3"/>
      <c r="I121" s="13"/>
      <c r="J121" s="13"/>
      <c r="K121">
        <f t="shared" si="59"/>
        <v>1</v>
      </c>
      <c r="L121">
        <f t="shared" si="60"/>
        <v>460</v>
      </c>
      <c r="M121">
        <f t="shared" si="61"/>
        <v>28</v>
      </c>
    </row>
    <row r="122" spans="1:13" x14ac:dyDescent="0.25">
      <c r="A122" s="2" t="str">
        <f>A86</f>
        <v>Model name</v>
      </c>
      <c r="B122" s="2" t="s">
        <v>14</v>
      </c>
      <c r="C122" s="2" t="s">
        <v>15</v>
      </c>
      <c r="D122" s="2" t="s">
        <v>14</v>
      </c>
      <c r="E122" s="2" t="s">
        <v>14</v>
      </c>
      <c r="F122" s="2" t="s">
        <v>14</v>
      </c>
      <c r="G122" s="2" t="s">
        <v>119</v>
      </c>
      <c r="H122" s="5"/>
      <c r="I122" s="13" t="str">
        <f>CONCATENATE(G122, ," ", B122)</f>
        <v>Intel® Core™ i7-1185G7 INT8</v>
      </c>
      <c r="J122" s="13" t="str">
        <f>CONCATENATE($G122, ," ", C122)</f>
        <v>Intel® Core™ i7-1185G7 FP32</v>
      </c>
      <c r="K122" s="13">
        <v>1</v>
      </c>
      <c r="L122" s="13">
        <v>589</v>
      </c>
      <c r="M122" s="13">
        <v>15</v>
      </c>
    </row>
    <row r="123" spans="1:13" x14ac:dyDescent="0.25">
      <c r="A123" s="3" t="s">
        <v>16</v>
      </c>
      <c r="B123" s="12">
        <v>50.622439999999997</v>
      </c>
      <c r="C123" s="12">
        <v>18.289909999999999</v>
      </c>
      <c r="D123" s="12">
        <v>22.896429999999999</v>
      </c>
      <c r="E123" s="4">
        <f t="shared" ref="E123:E133" si="63">B123/(K123*L123)</f>
        <v>8.5946417657045832E-2</v>
      </c>
      <c r="F123" s="4">
        <f t="shared" ref="F123:F133" si="64">B123/(K123*M123)</f>
        <v>3.374829333333333</v>
      </c>
      <c r="G123" s="3"/>
      <c r="I123" s="13"/>
      <c r="J123" s="13"/>
      <c r="K123">
        <f>K122</f>
        <v>1</v>
      </c>
      <c r="L123">
        <f>L122</f>
        <v>589</v>
      </c>
      <c r="M123">
        <f>M122</f>
        <v>15</v>
      </c>
    </row>
    <row r="124" spans="1:13" x14ac:dyDescent="0.25">
      <c r="A124" s="3" t="s">
        <v>17</v>
      </c>
      <c r="B124" s="12">
        <v>5.0392049999999999</v>
      </c>
      <c r="C124" s="12">
        <v>1.6456869999999999</v>
      </c>
      <c r="D124" s="12">
        <v>200.85910000000001</v>
      </c>
      <c r="E124" s="4">
        <f t="shared" si="63"/>
        <v>8.5555263157894735E-3</v>
      </c>
      <c r="F124" s="4">
        <f t="shared" si="64"/>
        <v>0.335947</v>
      </c>
      <c r="G124" s="3"/>
      <c r="I124" s="13"/>
      <c r="J124" s="13"/>
      <c r="K124">
        <f t="shared" ref="K124:K133" si="65">K123</f>
        <v>1</v>
      </c>
      <c r="L124">
        <f t="shared" ref="L124:L133" si="66">L123</f>
        <v>589</v>
      </c>
      <c r="M124">
        <f t="shared" ref="M124:M133" si="67">M123</f>
        <v>15</v>
      </c>
    </row>
    <row r="125" spans="1:13" x14ac:dyDescent="0.25">
      <c r="A125" s="3" t="s">
        <v>80</v>
      </c>
      <c r="B125" s="12">
        <v>72.73827</v>
      </c>
      <c r="C125" s="12">
        <v>40.845500000000001</v>
      </c>
      <c r="D125" s="12">
        <v>14.904389999999999</v>
      </c>
      <c r="E125" s="4">
        <f t="shared" si="63"/>
        <v>0.12349451612903226</v>
      </c>
      <c r="F125" s="4">
        <f t="shared" si="64"/>
        <v>4.8492179999999996</v>
      </c>
      <c r="G125" s="3"/>
      <c r="I125" s="13"/>
      <c r="J125" s="13"/>
      <c r="K125">
        <f t="shared" si="65"/>
        <v>1</v>
      </c>
      <c r="L125">
        <f t="shared" si="66"/>
        <v>589</v>
      </c>
      <c r="M125">
        <f t="shared" si="67"/>
        <v>15</v>
      </c>
    </row>
    <row r="126" spans="1:13" x14ac:dyDescent="0.25">
      <c r="A126" s="3" t="s">
        <v>90</v>
      </c>
      <c r="B126" s="12">
        <v>0.70363500000000001</v>
      </c>
      <c r="C126" s="12">
        <v>0.19869600000000001</v>
      </c>
      <c r="D126" s="12">
        <v>1433.548</v>
      </c>
      <c r="E126" s="4">
        <f t="shared" si="63"/>
        <v>1.1946264855687606E-3</v>
      </c>
      <c r="F126" s="4">
        <f t="shared" si="64"/>
        <v>4.6908999999999999E-2</v>
      </c>
      <c r="G126" s="3"/>
      <c r="I126" s="13"/>
      <c r="J126" s="13"/>
      <c r="K126">
        <f t="shared" si="65"/>
        <v>1</v>
      </c>
      <c r="L126">
        <f t="shared" si="66"/>
        <v>589</v>
      </c>
      <c r="M126">
        <f t="shared" si="67"/>
        <v>15</v>
      </c>
    </row>
    <row r="127" spans="1:13" x14ac:dyDescent="0.25">
      <c r="A127" s="3" t="s">
        <v>36</v>
      </c>
      <c r="B127" s="12">
        <v>1341.3910000000001</v>
      </c>
      <c r="C127" s="12">
        <v>514.37109999999996</v>
      </c>
      <c r="D127" s="12">
        <v>0.95872299999999999</v>
      </c>
      <c r="E127" s="4">
        <f t="shared" si="63"/>
        <v>2.2774040747028863</v>
      </c>
      <c r="F127" s="4">
        <f t="shared" si="64"/>
        <v>89.426066666666671</v>
      </c>
      <c r="G127" s="3"/>
      <c r="I127" s="13"/>
      <c r="J127" s="13"/>
      <c r="K127">
        <f t="shared" si="65"/>
        <v>1</v>
      </c>
      <c r="L127">
        <f t="shared" si="66"/>
        <v>589</v>
      </c>
      <c r="M127">
        <f t="shared" si="67"/>
        <v>15</v>
      </c>
    </row>
    <row r="128" spans="1:13" x14ac:dyDescent="0.25">
      <c r="A128" s="3" t="s">
        <v>27</v>
      </c>
      <c r="B128" s="12">
        <v>224.78489999999999</v>
      </c>
      <c r="C128" s="12">
        <v>61.419319999999999</v>
      </c>
      <c r="D128" s="12">
        <v>4.9406790000000003</v>
      </c>
      <c r="E128" s="4">
        <f t="shared" si="63"/>
        <v>0.38163820033955859</v>
      </c>
      <c r="F128" s="4">
        <f t="shared" si="64"/>
        <v>14.985659999999999</v>
      </c>
      <c r="G128" s="3"/>
      <c r="I128" s="13"/>
      <c r="J128" s="13"/>
      <c r="K128">
        <f t="shared" si="65"/>
        <v>1</v>
      </c>
      <c r="L128">
        <f t="shared" si="66"/>
        <v>589</v>
      </c>
      <c r="M128">
        <f t="shared" si="67"/>
        <v>15</v>
      </c>
    </row>
    <row r="129" spans="1:13" x14ac:dyDescent="0.25">
      <c r="A129" s="3" t="s">
        <v>29</v>
      </c>
      <c r="B129" s="12">
        <v>3.9590320000000001</v>
      </c>
      <c r="C129" s="12">
        <v>1.0181979999999999</v>
      </c>
      <c r="D129" s="12">
        <v>250.10140000000001</v>
      </c>
      <c r="E129" s="4">
        <f t="shared" si="63"/>
        <v>6.7216162988115455E-3</v>
      </c>
      <c r="F129" s="4">
        <f t="shared" si="64"/>
        <v>0.26393546666666667</v>
      </c>
      <c r="G129" s="3"/>
      <c r="I129" s="13"/>
      <c r="J129" s="13"/>
      <c r="K129">
        <f t="shared" si="65"/>
        <v>1</v>
      </c>
      <c r="L129">
        <f t="shared" si="66"/>
        <v>589</v>
      </c>
      <c r="M129">
        <f t="shared" si="67"/>
        <v>15</v>
      </c>
    </row>
    <row r="130" spans="1:13" x14ac:dyDescent="0.25">
      <c r="A130" s="3" t="s">
        <v>91</v>
      </c>
      <c r="B130" s="12">
        <v>515.76819999999998</v>
      </c>
      <c r="C130" s="12">
        <v>147.19900000000001</v>
      </c>
      <c r="D130" s="12">
        <v>2.1985939999999999</v>
      </c>
      <c r="E130" s="4">
        <f t="shared" si="63"/>
        <v>0.87566757215619695</v>
      </c>
      <c r="F130" s="4">
        <f t="shared" si="64"/>
        <v>34.384546666666665</v>
      </c>
      <c r="G130" s="3"/>
      <c r="I130" s="13"/>
      <c r="J130" s="13"/>
      <c r="K130">
        <f t="shared" si="65"/>
        <v>1</v>
      </c>
      <c r="L130">
        <f t="shared" si="66"/>
        <v>589</v>
      </c>
      <c r="M130">
        <f t="shared" si="67"/>
        <v>15</v>
      </c>
    </row>
    <row r="131" spans="1:13" x14ac:dyDescent="0.25">
      <c r="A131" s="3" t="s">
        <v>18</v>
      </c>
      <c r="B131" s="12">
        <v>6.5707459999999998</v>
      </c>
      <c r="C131" s="12">
        <v>1.6596299999999999</v>
      </c>
      <c r="D131" s="12">
        <v>155.82849999999999</v>
      </c>
      <c r="E131" s="4">
        <f t="shared" si="63"/>
        <v>1.115576570458404E-2</v>
      </c>
      <c r="F131" s="4">
        <f t="shared" si="64"/>
        <v>0.4380497333333333</v>
      </c>
      <c r="G131" s="3"/>
      <c r="I131" s="13"/>
      <c r="J131" s="13"/>
      <c r="K131">
        <f t="shared" si="65"/>
        <v>1</v>
      </c>
      <c r="L131">
        <f t="shared" si="66"/>
        <v>589</v>
      </c>
      <c r="M131">
        <f t="shared" si="67"/>
        <v>15</v>
      </c>
    </row>
    <row r="132" spans="1:13" x14ac:dyDescent="0.25">
      <c r="A132" s="3" t="s">
        <v>28</v>
      </c>
      <c r="B132" s="12">
        <v>244.39680000000001</v>
      </c>
      <c r="C132" s="12">
        <v>77.007559999999998</v>
      </c>
      <c r="D132" s="12">
        <v>4.2836780000000001</v>
      </c>
      <c r="E132" s="4">
        <f t="shared" si="63"/>
        <v>0.41493514431239392</v>
      </c>
      <c r="F132" s="4">
        <f t="shared" si="64"/>
        <v>16.293120000000002</v>
      </c>
      <c r="G132" s="3"/>
      <c r="I132" s="14"/>
      <c r="J132" s="14"/>
      <c r="K132">
        <f t="shared" si="65"/>
        <v>1</v>
      </c>
      <c r="L132">
        <f t="shared" si="66"/>
        <v>589</v>
      </c>
      <c r="M132">
        <f t="shared" si="67"/>
        <v>15</v>
      </c>
    </row>
    <row r="133" spans="1:13" x14ac:dyDescent="0.25">
      <c r="A133" s="3" t="s">
        <v>37</v>
      </c>
      <c r="B133" s="12">
        <v>110.21559999999999</v>
      </c>
      <c r="C133" s="12">
        <v>40.560870000000001</v>
      </c>
      <c r="D133" s="12">
        <v>10.385429999999999</v>
      </c>
      <c r="E133" s="4">
        <f t="shared" si="63"/>
        <v>0.18712325976230898</v>
      </c>
      <c r="F133" s="4">
        <f t="shared" si="64"/>
        <v>7.3477066666666664</v>
      </c>
      <c r="G133" s="3"/>
      <c r="I133" s="13"/>
      <c r="J133" s="13"/>
      <c r="K133">
        <f t="shared" si="65"/>
        <v>1</v>
      </c>
      <c r="L133">
        <f t="shared" si="66"/>
        <v>589</v>
      </c>
      <c r="M133">
        <f t="shared" si="67"/>
        <v>15</v>
      </c>
    </row>
    <row r="134" spans="1:13" hidden="1" x14ac:dyDescent="0.25">
      <c r="A134" s="2" t="str">
        <f>A122</f>
        <v>Model name</v>
      </c>
      <c r="B134" s="2" t="s">
        <v>14</v>
      </c>
      <c r="C134" s="2" t="s">
        <v>15</v>
      </c>
      <c r="D134" s="2" t="s">
        <v>14</v>
      </c>
      <c r="E134" s="2" t="s">
        <v>14</v>
      </c>
      <c r="F134" s="2" t="s">
        <v>14</v>
      </c>
      <c r="G134" s="2" t="s">
        <v>30</v>
      </c>
      <c r="H134" s="5"/>
      <c r="I134" s="13" t="str">
        <f>CONCATENATE(G134, ," ", B134)</f>
        <v>Intel® Core™ i9-12900TE INT8</v>
      </c>
      <c r="J134" s="13" t="str">
        <f>CONCATENATE($G134, ," ", C134)</f>
        <v>Intel® Core™ i9-12900TE FP32</v>
      </c>
      <c r="K134" s="13">
        <v>1</v>
      </c>
      <c r="L134" s="13">
        <v>544</v>
      </c>
      <c r="M134" s="13">
        <v>35</v>
      </c>
    </row>
    <row r="135" spans="1:13" hidden="1" x14ac:dyDescent="0.25">
      <c r="A135" s="3" t="s">
        <v>16</v>
      </c>
      <c r="B135" s="12"/>
      <c r="C135" s="12"/>
      <c r="D135" s="12"/>
      <c r="E135" s="4">
        <f t="shared" ref="E135:E145" si="68">B135/(K135*L135)</f>
        <v>0</v>
      </c>
      <c r="F135" s="4">
        <f t="shared" ref="F135:F145" si="69">B135/(K135*M135)</f>
        <v>0</v>
      </c>
      <c r="G135" s="3"/>
      <c r="I135" s="13"/>
      <c r="J135" s="13"/>
      <c r="K135">
        <f>K134</f>
        <v>1</v>
      </c>
      <c r="L135">
        <f>L134</f>
        <v>544</v>
      </c>
      <c r="M135">
        <f>M134</f>
        <v>35</v>
      </c>
    </row>
    <row r="136" spans="1:13" hidden="1" x14ac:dyDescent="0.25">
      <c r="A136" s="3" t="s">
        <v>17</v>
      </c>
      <c r="B136" s="12"/>
      <c r="C136" s="12"/>
      <c r="D136" s="12"/>
      <c r="E136" s="4">
        <f t="shared" si="68"/>
        <v>0</v>
      </c>
      <c r="F136" s="4">
        <f t="shared" si="69"/>
        <v>0</v>
      </c>
      <c r="G136" s="3"/>
      <c r="I136" s="14"/>
      <c r="J136" s="14"/>
      <c r="K136">
        <f t="shared" ref="K136:K145" si="70">K135</f>
        <v>1</v>
      </c>
      <c r="L136">
        <f t="shared" ref="L136:L145" si="71">L135</f>
        <v>544</v>
      </c>
      <c r="M136">
        <f t="shared" ref="M136:M145" si="72">M135</f>
        <v>35</v>
      </c>
    </row>
    <row r="137" spans="1:13" hidden="1" x14ac:dyDescent="0.25">
      <c r="A137" s="3" t="s">
        <v>80</v>
      </c>
      <c r="B137" s="12"/>
      <c r="C137" s="12"/>
      <c r="D137" s="12"/>
      <c r="E137" s="4">
        <f t="shared" si="68"/>
        <v>0</v>
      </c>
      <c r="F137" s="4">
        <f t="shared" si="69"/>
        <v>0</v>
      </c>
      <c r="G137" s="3"/>
      <c r="I137" s="13"/>
      <c r="J137" s="13"/>
      <c r="K137">
        <f t="shared" si="70"/>
        <v>1</v>
      </c>
      <c r="L137">
        <f t="shared" si="71"/>
        <v>544</v>
      </c>
      <c r="M137">
        <f t="shared" si="72"/>
        <v>35</v>
      </c>
    </row>
    <row r="138" spans="1:13" hidden="1" x14ac:dyDescent="0.25">
      <c r="A138" s="3" t="s">
        <v>90</v>
      </c>
      <c r="B138" s="12"/>
      <c r="C138" s="12"/>
      <c r="D138" s="12"/>
      <c r="E138" s="4">
        <f t="shared" si="68"/>
        <v>0</v>
      </c>
      <c r="F138" s="4">
        <f t="shared" si="69"/>
        <v>0</v>
      </c>
      <c r="G138" s="3"/>
      <c r="I138" s="13"/>
      <c r="J138" s="13"/>
      <c r="K138">
        <f t="shared" si="70"/>
        <v>1</v>
      </c>
      <c r="L138">
        <f t="shared" si="71"/>
        <v>544</v>
      </c>
      <c r="M138">
        <f t="shared" si="72"/>
        <v>35</v>
      </c>
    </row>
    <row r="139" spans="1:13" hidden="1" x14ac:dyDescent="0.25">
      <c r="A139" s="3" t="s">
        <v>36</v>
      </c>
      <c r="B139" s="12"/>
      <c r="C139" s="12"/>
      <c r="D139" s="12"/>
      <c r="E139" s="4">
        <f t="shared" si="68"/>
        <v>0</v>
      </c>
      <c r="F139" s="4">
        <f t="shared" si="69"/>
        <v>0</v>
      </c>
      <c r="G139" s="3"/>
      <c r="I139" s="13"/>
      <c r="J139" s="13"/>
      <c r="K139">
        <f t="shared" si="70"/>
        <v>1</v>
      </c>
      <c r="L139">
        <f t="shared" si="71"/>
        <v>544</v>
      </c>
      <c r="M139">
        <f t="shared" si="72"/>
        <v>35</v>
      </c>
    </row>
    <row r="140" spans="1:13" hidden="1" x14ac:dyDescent="0.25">
      <c r="A140" s="3" t="s">
        <v>27</v>
      </c>
      <c r="B140" s="12"/>
      <c r="C140" s="12"/>
      <c r="D140" s="12"/>
      <c r="E140" s="4">
        <f t="shared" si="68"/>
        <v>0</v>
      </c>
      <c r="F140" s="4">
        <f t="shared" si="69"/>
        <v>0</v>
      </c>
      <c r="G140" s="3"/>
      <c r="I140" s="13"/>
      <c r="J140" s="13"/>
      <c r="K140">
        <f t="shared" si="70"/>
        <v>1</v>
      </c>
      <c r="L140">
        <f t="shared" si="71"/>
        <v>544</v>
      </c>
      <c r="M140">
        <f t="shared" si="72"/>
        <v>35</v>
      </c>
    </row>
    <row r="141" spans="1:13" hidden="1" x14ac:dyDescent="0.25">
      <c r="A141" s="3" t="s">
        <v>29</v>
      </c>
      <c r="B141" s="12"/>
      <c r="C141" s="12"/>
      <c r="D141" s="12"/>
      <c r="E141" s="4">
        <f t="shared" si="68"/>
        <v>0</v>
      </c>
      <c r="F141" s="4">
        <f t="shared" si="69"/>
        <v>0</v>
      </c>
      <c r="G141" s="3"/>
      <c r="I141" s="13"/>
      <c r="J141" s="13"/>
      <c r="K141">
        <f t="shared" si="70"/>
        <v>1</v>
      </c>
      <c r="L141">
        <f t="shared" si="71"/>
        <v>544</v>
      </c>
      <c r="M141">
        <f t="shared" si="72"/>
        <v>35</v>
      </c>
    </row>
    <row r="142" spans="1:13" hidden="1" x14ac:dyDescent="0.25">
      <c r="A142" s="3" t="s">
        <v>91</v>
      </c>
      <c r="B142" s="12"/>
      <c r="C142" s="12"/>
      <c r="D142" s="12"/>
      <c r="E142" s="4">
        <f t="shared" si="68"/>
        <v>0</v>
      </c>
      <c r="F142" s="4">
        <f t="shared" si="69"/>
        <v>0</v>
      </c>
      <c r="G142" s="3"/>
      <c r="I142" s="13"/>
      <c r="J142" s="13"/>
      <c r="K142">
        <f t="shared" si="70"/>
        <v>1</v>
      </c>
      <c r="L142">
        <f t="shared" si="71"/>
        <v>544</v>
      </c>
      <c r="M142">
        <f t="shared" si="72"/>
        <v>35</v>
      </c>
    </row>
    <row r="143" spans="1:13" hidden="1" x14ac:dyDescent="0.25">
      <c r="A143" s="3" t="s">
        <v>18</v>
      </c>
      <c r="B143" s="12"/>
      <c r="C143" s="12"/>
      <c r="D143" s="12"/>
      <c r="E143" s="4">
        <f t="shared" si="68"/>
        <v>0</v>
      </c>
      <c r="F143" s="4">
        <f t="shared" si="69"/>
        <v>0</v>
      </c>
      <c r="G143" s="3"/>
      <c r="I143" s="13"/>
      <c r="J143" s="13"/>
      <c r="K143">
        <f t="shared" si="70"/>
        <v>1</v>
      </c>
      <c r="L143">
        <f t="shared" si="71"/>
        <v>544</v>
      </c>
      <c r="M143">
        <f t="shared" si="72"/>
        <v>35</v>
      </c>
    </row>
    <row r="144" spans="1:13" hidden="1" x14ac:dyDescent="0.25">
      <c r="A144" s="3" t="s">
        <v>28</v>
      </c>
      <c r="B144" s="12"/>
      <c r="C144" s="12"/>
      <c r="D144" s="12"/>
      <c r="E144" s="4">
        <f t="shared" si="68"/>
        <v>0</v>
      </c>
      <c r="F144" s="4">
        <f t="shared" si="69"/>
        <v>0</v>
      </c>
      <c r="G144" s="3"/>
      <c r="I144" s="13"/>
      <c r="J144" s="13"/>
      <c r="K144">
        <f t="shared" si="70"/>
        <v>1</v>
      </c>
      <c r="L144">
        <f t="shared" si="71"/>
        <v>544</v>
      </c>
      <c r="M144">
        <f t="shared" si="72"/>
        <v>35</v>
      </c>
    </row>
    <row r="145" spans="1:13" hidden="1" x14ac:dyDescent="0.25">
      <c r="A145" s="3" t="s">
        <v>37</v>
      </c>
      <c r="B145" s="12"/>
      <c r="C145" s="12"/>
      <c r="D145" s="12"/>
      <c r="E145" s="4">
        <f t="shared" si="68"/>
        <v>0</v>
      </c>
      <c r="F145" s="4">
        <f t="shared" si="69"/>
        <v>0</v>
      </c>
      <c r="G145" s="3"/>
      <c r="I145" s="13"/>
      <c r="J145" s="13"/>
      <c r="K145">
        <f t="shared" si="70"/>
        <v>1</v>
      </c>
      <c r="L145">
        <f t="shared" si="71"/>
        <v>544</v>
      </c>
      <c r="M145">
        <f t="shared" si="72"/>
        <v>35</v>
      </c>
    </row>
    <row r="146" spans="1:13" x14ac:dyDescent="0.25">
      <c r="A146" s="2" t="str">
        <f>A122</f>
        <v>Model name</v>
      </c>
      <c r="B146" s="2" t="s">
        <v>14</v>
      </c>
      <c r="C146" s="2" t="s">
        <v>15</v>
      </c>
      <c r="D146" s="2" t="s">
        <v>14</v>
      </c>
      <c r="E146" s="2" t="s">
        <v>14</v>
      </c>
      <c r="F146" s="2" t="s">
        <v>14</v>
      </c>
      <c r="G146" s="2" t="s">
        <v>82</v>
      </c>
      <c r="H146" s="5"/>
      <c r="I146" s="13" t="str">
        <f>CONCATENATE(G146, ," ", B146)</f>
        <v>Intel® Core™ i7-12700H INT8</v>
      </c>
      <c r="J146" s="13" t="str">
        <f>CONCATENATE($G146, ," ", C146)</f>
        <v>Intel® Core™ i7-12700H FP32</v>
      </c>
      <c r="K146" s="13">
        <v>1</v>
      </c>
      <c r="L146" s="13">
        <v>502</v>
      </c>
      <c r="M146" s="13">
        <v>45</v>
      </c>
    </row>
    <row r="147" spans="1:13" x14ac:dyDescent="0.25">
      <c r="A147" s="3" t="s">
        <v>16</v>
      </c>
      <c r="B147" s="12">
        <v>75.521000000000001</v>
      </c>
      <c r="C147" s="12">
        <v>31.280999999999999</v>
      </c>
      <c r="D147" s="12">
        <v>18.248000000000001</v>
      </c>
      <c r="E147" s="4">
        <f t="shared" ref="E147:E157" si="73">B147/(K147*L147)</f>
        <v>0.1504402390438247</v>
      </c>
      <c r="F147" s="4">
        <f t="shared" ref="F147:F157" si="74">B147/(K147*M147)</f>
        <v>1.6782444444444444</v>
      </c>
      <c r="G147" s="3"/>
      <c r="I147" s="13"/>
      <c r="J147" s="13"/>
      <c r="K147">
        <f>K146</f>
        <v>1</v>
      </c>
      <c r="L147">
        <f t="shared" ref="L147:M147" si="75">L146</f>
        <v>502</v>
      </c>
      <c r="M147">
        <f t="shared" si="75"/>
        <v>45</v>
      </c>
    </row>
    <row r="148" spans="1:13" x14ac:dyDescent="0.25">
      <c r="A148" s="3" t="s">
        <v>17</v>
      </c>
      <c r="B148" s="12">
        <v>7.391</v>
      </c>
      <c r="C148" s="12">
        <v>2.738</v>
      </c>
      <c r="D148" s="12">
        <v>171.37</v>
      </c>
      <c r="E148" s="4">
        <f t="shared" si="73"/>
        <v>1.4723107569721115E-2</v>
      </c>
      <c r="F148" s="4">
        <f t="shared" si="74"/>
        <v>0.16424444444444444</v>
      </c>
      <c r="G148" s="3"/>
      <c r="I148" s="13"/>
      <c r="J148" s="13"/>
      <c r="K148">
        <f t="shared" ref="K148:K157" si="76">K147</f>
        <v>1</v>
      </c>
      <c r="L148">
        <f t="shared" ref="L148:L157" si="77">L147</f>
        <v>502</v>
      </c>
      <c r="M148">
        <f t="shared" ref="M148:M157" si="78">M147</f>
        <v>45</v>
      </c>
    </row>
    <row r="149" spans="1:13" x14ac:dyDescent="0.25">
      <c r="A149" s="3" t="s">
        <v>80</v>
      </c>
      <c r="B149" s="12">
        <v>106.952</v>
      </c>
      <c r="C149" s="12">
        <v>54.496000000000002</v>
      </c>
      <c r="D149" s="12">
        <v>12.148</v>
      </c>
      <c r="E149" s="4">
        <f t="shared" si="73"/>
        <v>0.21305179282868525</v>
      </c>
      <c r="F149" s="4">
        <f t="shared" si="74"/>
        <v>2.3767111111111112</v>
      </c>
      <c r="G149" s="3"/>
      <c r="I149" s="13"/>
      <c r="J149" s="13"/>
      <c r="K149">
        <f t="shared" si="76"/>
        <v>1</v>
      </c>
      <c r="L149">
        <f t="shared" si="77"/>
        <v>502</v>
      </c>
      <c r="M149">
        <f t="shared" si="78"/>
        <v>45</v>
      </c>
    </row>
    <row r="150" spans="1:13" x14ac:dyDescent="0.25">
      <c r="A150" s="3" t="s">
        <v>90</v>
      </c>
      <c r="B150" s="12">
        <v>1.159</v>
      </c>
      <c r="C150" s="12">
        <v>0.373</v>
      </c>
      <c r="D150" s="12">
        <v>1096.1010000000001</v>
      </c>
      <c r="E150" s="4">
        <f t="shared" si="73"/>
        <v>2.3087649402390438E-3</v>
      </c>
      <c r="F150" s="4">
        <f t="shared" si="74"/>
        <v>2.5755555555555556E-2</v>
      </c>
      <c r="G150" s="3"/>
      <c r="I150" s="13"/>
      <c r="J150" s="13"/>
      <c r="K150">
        <f t="shared" si="76"/>
        <v>1</v>
      </c>
      <c r="L150">
        <f t="shared" si="77"/>
        <v>502</v>
      </c>
      <c r="M150">
        <f t="shared" si="78"/>
        <v>45</v>
      </c>
    </row>
    <row r="151" spans="1:13" x14ac:dyDescent="0.25">
      <c r="A151" s="3" t="s">
        <v>36</v>
      </c>
      <c r="B151" s="12">
        <v>1728.502</v>
      </c>
      <c r="C151" s="12">
        <v>929.24599999999998</v>
      </c>
      <c r="D151" s="12">
        <v>1.1080000000000001</v>
      </c>
      <c r="E151" s="4">
        <f t="shared" si="73"/>
        <v>3.4432310756972111</v>
      </c>
      <c r="F151" s="4">
        <f t="shared" si="74"/>
        <v>38.411155555555553</v>
      </c>
      <c r="G151" s="3"/>
      <c r="I151" s="13"/>
      <c r="J151" s="13"/>
      <c r="K151">
        <f t="shared" si="76"/>
        <v>1</v>
      </c>
      <c r="L151">
        <f t="shared" si="77"/>
        <v>502</v>
      </c>
      <c r="M151">
        <f t="shared" si="78"/>
        <v>45</v>
      </c>
    </row>
    <row r="152" spans="1:13" x14ac:dyDescent="0.25">
      <c r="A152" s="3" t="s">
        <v>27</v>
      </c>
      <c r="B152" s="12">
        <v>410.57499999999999</v>
      </c>
      <c r="C152" s="12">
        <v>109.86199999999999</v>
      </c>
      <c r="D152" s="12">
        <v>3.9790000000000001</v>
      </c>
      <c r="E152" s="4">
        <f t="shared" si="73"/>
        <v>0.81787848605577684</v>
      </c>
      <c r="F152" s="4">
        <f t="shared" si="74"/>
        <v>9.1238888888888887</v>
      </c>
      <c r="G152" s="3"/>
      <c r="I152" s="13"/>
      <c r="J152" s="13"/>
      <c r="K152">
        <f t="shared" si="76"/>
        <v>1</v>
      </c>
      <c r="L152">
        <f t="shared" si="77"/>
        <v>502</v>
      </c>
      <c r="M152">
        <f t="shared" si="78"/>
        <v>45</v>
      </c>
    </row>
    <row r="153" spans="1:13" x14ac:dyDescent="0.25">
      <c r="A153" s="3" t="s">
        <v>29</v>
      </c>
      <c r="B153" s="12">
        <v>6.4329999999999998</v>
      </c>
      <c r="C153" s="12">
        <v>1.9910000000000001</v>
      </c>
      <c r="D153" s="12">
        <v>174.631</v>
      </c>
      <c r="E153" s="4">
        <f t="shared" si="73"/>
        <v>1.2814741035856574E-2</v>
      </c>
      <c r="F153" s="4">
        <f t="shared" si="74"/>
        <v>0.14295555555555556</v>
      </c>
      <c r="G153" s="3"/>
      <c r="I153" s="13"/>
      <c r="J153" s="13"/>
      <c r="K153">
        <f t="shared" si="76"/>
        <v>1</v>
      </c>
      <c r="L153">
        <f t="shared" si="77"/>
        <v>502</v>
      </c>
      <c r="M153">
        <f t="shared" si="78"/>
        <v>45</v>
      </c>
    </row>
    <row r="154" spans="1:13" x14ac:dyDescent="0.25">
      <c r="A154" s="3" t="s">
        <v>91</v>
      </c>
      <c r="B154" s="12">
        <v>770.38099999999997</v>
      </c>
      <c r="C154" s="12">
        <v>282.86799999999999</v>
      </c>
      <c r="D154" s="12">
        <v>1.978</v>
      </c>
      <c r="E154" s="4">
        <f t="shared" si="73"/>
        <v>1.5346235059760955</v>
      </c>
      <c r="F154" s="4">
        <f t="shared" si="74"/>
        <v>17.119577777777778</v>
      </c>
      <c r="G154" s="3"/>
      <c r="I154" s="13"/>
      <c r="J154" s="13"/>
      <c r="K154">
        <f t="shared" si="76"/>
        <v>1</v>
      </c>
      <c r="L154">
        <f t="shared" si="77"/>
        <v>502</v>
      </c>
      <c r="M154">
        <f t="shared" si="78"/>
        <v>45</v>
      </c>
    </row>
    <row r="155" spans="1:13" x14ac:dyDescent="0.25">
      <c r="A155" s="3" t="s">
        <v>18</v>
      </c>
      <c r="B155" s="12">
        <v>9.1379999999999999</v>
      </c>
      <c r="C155" s="12">
        <v>3.238</v>
      </c>
      <c r="D155" s="12">
        <v>130.416</v>
      </c>
      <c r="E155" s="4">
        <f t="shared" si="73"/>
        <v>1.8203187250996015E-2</v>
      </c>
      <c r="F155" s="4">
        <f t="shared" si="74"/>
        <v>0.20306666666666667</v>
      </c>
      <c r="G155" s="3"/>
      <c r="I155" s="13"/>
      <c r="J155" s="13"/>
      <c r="K155">
        <f t="shared" si="76"/>
        <v>1</v>
      </c>
      <c r="L155">
        <f t="shared" si="77"/>
        <v>502</v>
      </c>
      <c r="M155">
        <f t="shared" si="78"/>
        <v>45</v>
      </c>
    </row>
    <row r="156" spans="1:13" x14ac:dyDescent="0.25">
      <c r="A156" s="3" t="s">
        <v>28</v>
      </c>
      <c r="B156" s="12">
        <v>456.81299999999999</v>
      </c>
      <c r="C156" s="12">
        <v>139.59100000000001</v>
      </c>
      <c r="D156" s="12">
        <v>3.181</v>
      </c>
      <c r="E156" s="4">
        <f t="shared" si="73"/>
        <v>0.9099860557768924</v>
      </c>
      <c r="F156" s="4">
        <f t="shared" si="74"/>
        <v>10.151399999999999</v>
      </c>
      <c r="G156" s="3"/>
      <c r="I156" s="13"/>
      <c r="J156" s="13"/>
      <c r="K156">
        <f t="shared" si="76"/>
        <v>1</v>
      </c>
      <c r="L156">
        <f t="shared" si="77"/>
        <v>502</v>
      </c>
      <c r="M156">
        <f t="shared" si="78"/>
        <v>45</v>
      </c>
    </row>
    <row r="157" spans="1:13" x14ac:dyDescent="0.25">
      <c r="A157" s="3" t="s">
        <v>37</v>
      </c>
      <c r="B157" s="12">
        <v>184.25899999999999</v>
      </c>
      <c r="C157" s="12">
        <v>74.613</v>
      </c>
      <c r="D157" s="12">
        <v>6.875</v>
      </c>
      <c r="E157" s="4">
        <f t="shared" si="73"/>
        <v>0.36704980079681271</v>
      </c>
      <c r="F157" s="4">
        <f t="shared" si="74"/>
        <v>4.0946444444444445</v>
      </c>
      <c r="G157" s="3"/>
      <c r="I157" s="13"/>
      <c r="J157" s="13"/>
      <c r="K157">
        <f t="shared" si="76"/>
        <v>1</v>
      </c>
      <c r="L157">
        <f t="shared" si="77"/>
        <v>502</v>
      </c>
      <c r="M157">
        <f t="shared" si="78"/>
        <v>45</v>
      </c>
    </row>
    <row r="158" spans="1:13" x14ac:dyDescent="0.25">
      <c r="A158" s="2" t="str">
        <f>A134</f>
        <v>Model name</v>
      </c>
      <c r="B158" s="2" t="s">
        <v>14</v>
      </c>
      <c r="C158" s="2" t="s">
        <v>15</v>
      </c>
      <c r="D158" s="2" t="s">
        <v>14</v>
      </c>
      <c r="E158" s="2" t="s">
        <v>14</v>
      </c>
      <c r="F158" s="2" t="s">
        <v>14</v>
      </c>
      <c r="G158" s="2" t="s">
        <v>35</v>
      </c>
      <c r="H158" s="5"/>
      <c r="I158" s="13" t="str">
        <f>CONCATENATE(G158, ," ", B158)</f>
        <v>Intel® Core™ i5-13600K INT8</v>
      </c>
      <c r="J158" s="13" t="str">
        <f>CONCATENATE($G158, ," ", C158)</f>
        <v>Intel® Core™ i5-13600K FP32</v>
      </c>
      <c r="K158" s="13">
        <v>1</v>
      </c>
      <c r="L158" s="13">
        <v>329</v>
      </c>
      <c r="M158" s="13">
        <v>125</v>
      </c>
    </row>
    <row r="159" spans="1:13" x14ac:dyDescent="0.25">
      <c r="A159" s="3" t="s">
        <v>16</v>
      </c>
      <c r="B159" s="12">
        <v>119.02200000000001</v>
      </c>
      <c r="C159" s="12">
        <v>47.465000000000003</v>
      </c>
      <c r="D159" s="12">
        <v>13.906000000000001</v>
      </c>
      <c r="E159" s="4">
        <f t="shared" ref="E159:E169" si="79">B159/(K159*L159)</f>
        <v>0.36176899696048637</v>
      </c>
      <c r="F159" s="4">
        <f t="shared" ref="F159:F169" si="80">B159/(K159*M159)</f>
        <v>0.95217600000000002</v>
      </c>
      <c r="G159" s="3"/>
      <c r="I159" s="14"/>
      <c r="J159" s="14"/>
      <c r="K159">
        <f>K158</f>
        <v>1</v>
      </c>
      <c r="L159">
        <f>L158</f>
        <v>329</v>
      </c>
      <c r="M159">
        <f>M158</f>
        <v>125</v>
      </c>
    </row>
    <row r="160" spans="1:13" x14ac:dyDescent="0.25">
      <c r="A160" s="3" t="s">
        <v>17</v>
      </c>
      <c r="B160" s="12">
        <v>10.769</v>
      </c>
      <c r="C160" s="12">
        <v>3.9580000000000002</v>
      </c>
      <c r="D160" s="12">
        <v>124.57899999999999</v>
      </c>
      <c r="E160" s="4">
        <f t="shared" si="79"/>
        <v>3.2732522796352581E-2</v>
      </c>
      <c r="F160" s="4">
        <f t="shared" si="80"/>
        <v>8.6152000000000006E-2</v>
      </c>
      <c r="G160" s="3"/>
      <c r="I160" s="14"/>
      <c r="J160" s="14"/>
      <c r="K160">
        <f t="shared" ref="K160:K169" si="81">K159</f>
        <v>1</v>
      </c>
      <c r="L160">
        <f t="shared" ref="L160:L169" si="82">L159</f>
        <v>329</v>
      </c>
      <c r="M160">
        <f t="shared" ref="M160:M169" si="83">M159</f>
        <v>125</v>
      </c>
    </row>
    <row r="161" spans="1:13" x14ac:dyDescent="0.25">
      <c r="A161" s="3" t="s">
        <v>80</v>
      </c>
      <c r="B161" s="12">
        <v>150.24600000000001</v>
      </c>
      <c r="C161" s="12">
        <v>92.114999999999995</v>
      </c>
      <c r="D161" s="12">
        <v>9.3650000000000002</v>
      </c>
      <c r="E161" s="4">
        <f t="shared" si="79"/>
        <v>0.45667477203647422</v>
      </c>
      <c r="F161" s="4">
        <f t="shared" si="80"/>
        <v>1.2019680000000001</v>
      </c>
      <c r="G161" s="3"/>
      <c r="I161" s="14"/>
      <c r="J161" s="14"/>
      <c r="K161">
        <f t="shared" si="81"/>
        <v>1</v>
      </c>
      <c r="L161">
        <f t="shared" si="82"/>
        <v>329</v>
      </c>
      <c r="M161">
        <f t="shared" si="83"/>
        <v>125</v>
      </c>
    </row>
    <row r="162" spans="1:13" x14ac:dyDescent="0.25">
      <c r="A162" s="3" t="s">
        <v>90</v>
      </c>
      <c r="B162" s="12">
        <v>1.6060000000000001</v>
      </c>
      <c r="C162" s="12">
        <v>0.52600000000000002</v>
      </c>
      <c r="D162" s="12">
        <v>824.35900000000004</v>
      </c>
      <c r="E162" s="4">
        <f t="shared" si="79"/>
        <v>4.8814589665653494E-3</v>
      </c>
      <c r="F162" s="4">
        <f t="shared" si="80"/>
        <v>1.2848E-2</v>
      </c>
      <c r="G162" s="3"/>
      <c r="I162" s="13"/>
      <c r="J162" s="13"/>
      <c r="K162">
        <f t="shared" si="81"/>
        <v>1</v>
      </c>
      <c r="L162">
        <f t="shared" si="82"/>
        <v>329</v>
      </c>
      <c r="M162">
        <f t="shared" si="83"/>
        <v>125</v>
      </c>
    </row>
    <row r="163" spans="1:13" x14ac:dyDescent="0.25">
      <c r="A163" s="3" t="s">
        <v>36</v>
      </c>
      <c r="B163" s="12">
        <v>2984.1439999999998</v>
      </c>
      <c r="C163" s="12">
        <v>1373.164</v>
      </c>
      <c r="D163" s="12">
        <v>0.69799999999999995</v>
      </c>
      <c r="E163" s="4">
        <f t="shared" si="79"/>
        <v>9.0703465045592697</v>
      </c>
      <c r="F163" s="4">
        <f t="shared" si="80"/>
        <v>23.873151999999997</v>
      </c>
      <c r="G163" s="3"/>
      <c r="I163" s="14"/>
      <c r="J163" s="14"/>
      <c r="K163">
        <f t="shared" si="81"/>
        <v>1</v>
      </c>
      <c r="L163">
        <f t="shared" si="82"/>
        <v>329</v>
      </c>
      <c r="M163">
        <f t="shared" si="83"/>
        <v>125</v>
      </c>
    </row>
    <row r="164" spans="1:13" x14ac:dyDescent="0.25">
      <c r="A164" s="3" t="s">
        <v>27</v>
      </c>
      <c r="B164" s="12">
        <v>556.17399999999998</v>
      </c>
      <c r="C164" s="12">
        <v>151.72800000000001</v>
      </c>
      <c r="D164" s="12">
        <v>3.1360000000000001</v>
      </c>
      <c r="E164" s="4">
        <f t="shared" si="79"/>
        <v>1.6904984802431611</v>
      </c>
      <c r="F164" s="4">
        <f t="shared" si="80"/>
        <v>4.4493919999999996</v>
      </c>
      <c r="G164" s="3"/>
      <c r="I164" s="14"/>
      <c r="J164" s="14"/>
      <c r="K164">
        <f t="shared" si="81"/>
        <v>1</v>
      </c>
      <c r="L164">
        <f t="shared" si="82"/>
        <v>329</v>
      </c>
      <c r="M164">
        <f t="shared" si="83"/>
        <v>125</v>
      </c>
    </row>
    <row r="165" spans="1:13" x14ac:dyDescent="0.25">
      <c r="A165" s="3" t="s">
        <v>29</v>
      </c>
      <c r="B165" s="12">
        <v>8.9529999999999994</v>
      </c>
      <c r="C165" s="12">
        <v>2.6629999999999998</v>
      </c>
      <c r="D165" s="12">
        <v>130.15100000000001</v>
      </c>
      <c r="E165" s="4">
        <f t="shared" si="79"/>
        <v>2.7212765957446806E-2</v>
      </c>
      <c r="F165" s="4">
        <f t="shared" si="80"/>
        <v>7.1623999999999993E-2</v>
      </c>
      <c r="G165" s="3"/>
      <c r="I165" s="14"/>
      <c r="J165" s="14"/>
      <c r="K165">
        <f t="shared" si="81"/>
        <v>1</v>
      </c>
      <c r="L165">
        <f t="shared" si="82"/>
        <v>329</v>
      </c>
      <c r="M165">
        <f t="shared" si="83"/>
        <v>125</v>
      </c>
    </row>
    <row r="166" spans="1:13" x14ac:dyDescent="0.25">
      <c r="A166" s="3" t="s">
        <v>91</v>
      </c>
      <c r="B166" s="12">
        <v>1085.31</v>
      </c>
      <c r="C166" s="12">
        <v>388.7</v>
      </c>
      <c r="D166" s="12">
        <v>1.526</v>
      </c>
      <c r="E166" s="4">
        <f t="shared" si="79"/>
        <v>3.2988145896656533</v>
      </c>
      <c r="F166" s="4">
        <f t="shared" si="80"/>
        <v>8.68248</v>
      </c>
      <c r="G166" s="3"/>
      <c r="I166" s="14"/>
      <c r="J166" s="14"/>
      <c r="K166">
        <f t="shared" si="81"/>
        <v>1</v>
      </c>
      <c r="L166">
        <f t="shared" si="82"/>
        <v>329</v>
      </c>
      <c r="M166">
        <f t="shared" si="83"/>
        <v>125</v>
      </c>
    </row>
    <row r="167" spans="1:13" x14ac:dyDescent="0.25">
      <c r="A167" s="3" t="s">
        <v>18</v>
      </c>
      <c r="B167" s="12">
        <v>12.625</v>
      </c>
      <c r="C167" s="12">
        <v>4.37</v>
      </c>
      <c r="D167" s="12">
        <v>96.941000000000003</v>
      </c>
      <c r="E167" s="4">
        <f t="shared" si="79"/>
        <v>3.8373860182370823E-2</v>
      </c>
      <c r="F167" s="4">
        <f t="shared" si="80"/>
        <v>0.10100000000000001</v>
      </c>
      <c r="G167" s="3"/>
      <c r="I167" s="14"/>
      <c r="J167" s="14"/>
      <c r="K167">
        <f t="shared" si="81"/>
        <v>1</v>
      </c>
      <c r="L167">
        <f t="shared" si="82"/>
        <v>329</v>
      </c>
      <c r="M167">
        <f t="shared" si="83"/>
        <v>125</v>
      </c>
    </row>
    <row r="168" spans="1:13" x14ac:dyDescent="0.25">
      <c r="A168" s="3" t="s">
        <v>28</v>
      </c>
      <c r="B168" s="12">
        <v>633.91899999999998</v>
      </c>
      <c r="C168" s="12">
        <v>205.57300000000001</v>
      </c>
      <c r="D168" s="12">
        <v>2.2879999999999998</v>
      </c>
      <c r="E168" s="4">
        <f t="shared" si="79"/>
        <v>1.9268054711246201</v>
      </c>
      <c r="F168" s="4">
        <f t="shared" si="80"/>
        <v>5.0713520000000001</v>
      </c>
      <c r="G168" s="3"/>
      <c r="I168" s="14"/>
      <c r="J168" s="14"/>
      <c r="K168">
        <f t="shared" si="81"/>
        <v>1</v>
      </c>
      <c r="L168">
        <f t="shared" si="82"/>
        <v>329</v>
      </c>
      <c r="M168">
        <f t="shared" si="83"/>
        <v>125</v>
      </c>
    </row>
    <row r="169" spans="1:13" x14ac:dyDescent="0.25">
      <c r="A169" s="3" t="s">
        <v>37</v>
      </c>
      <c r="B169" s="12">
        <v>270.91000000000003</v>
      </c>
      <c r="C169" s="12">
        <v>103.199</v>
      </c>
      <c r="D169" s="12">
        <v>5.3479999999999999</v>
      </c>
      <c r="E169" s="4">
        <f t="shared" si="79"/>
        <v>0.82343465045592712</v>
      </c>
      <c r="F169" s="4">
        <f t="shared" si="80"/>
        <v>2.1672800000000003</v>
      </c>
      <c r="G169" s="3"/>
      <c r="I169" s="14"/>
      <c r="J169" s="14"/>
      <c r="K169">
        <f t="shared" si="81"/>
        <v>1</v>
      </c>
      <c r="L169">
        <f t="shared" si="82"/>
        <v>329</v>
      </c>
      <c r="M169">
        <f t="shared" si="83"/>
        <v>125</v>
      </c>
    </row>
    <row r="170" spans="1:13" x14ac:dyDescent="0.25">
      <c r="A170" s="2" t="str">
        <f>A158</f>
        <v>Model name</v>
      </c>
      <c r="B170" s="2" t="s">
        <v>14</v>
      </c>
      <c r="C170" s="2" t="s">
        <v>15</v>
      </c>
      <c r="D170" s="2" t="s">
        <v>14</v>
      </c>
      <c r="E170" s="2" t="s">
        <v>14</v>
      </c>
      <c r="F170" s="2" t="s">
        <v>14</v>
      </c>
      <c r="G170" s="2" t="s">
        <v>43</v>
      </c>
      <c r="H170" s="5"/>
      <c r="I170" s="13" t="str">
        <f>CONCATENATE(G170, ," ", B170)</f>
        <v>Intel® Core™  i9-13900K INT8</v>
      </c>
      <c r="J170" s="13" t="str">
        <f>CONCATENATE($G170, ," ", C170)</f>
        <v>Intel® Core™  i9-13900K FP32</v>
      </c>
      <c r="K170" s="13">
        <v>1</v>
      </c>
      <c r="L170" s="13">
        <v>599</v>
      </c>
      <c r="M170" s="13">
        <v>125</v>
      </c>
    </row>
    <row r="171" spans="1:13" x14ac:dyDescent="0.25">
      <c r="A171" s="3" t="s">
        <v>16</v>
      </c>
      <c r="B171" s="12">
        <v>172.88136800000001</v>
      </c>
      <c r="C171" s="12">
        <v>67.985973999999999</v>
      </c>
      <c r="D171" s="12">
        <v>11.054582</v>
      </c>
      <c r="E171" s="4">
        <f t="shared" ref="E171:E181" si="84">B171/(K171*L171)</f>
        <v>0.28861664106844742</v>
      </c>
      <c r="F171" s="4">
        <f t="shared" ref="F171:F181" si="85">B171/(K171*M171)</f>
        <v>1.3830509440000001</v>
      </c>
      <c r="G171" s="3"/>
      <c r="I171" s="14"/>
      <c r="J171" s="14"/>
      <c r="K171">
        <f>K170</f>
        <v>1</v>
      </c>
      <c r="L171">
        <f>L170</f>
        <v>599</v>
      </c>
      <c r="M171">
        <f>M170</f>
        <v>125</v>
      </c>
    </row>
    <row r="172" spans="1:13" x14ac:dyDescent="0.25">
      <c r="A172" s="3" t="s">
        <v>17</v>
      </c>
      <c r="B172" s="12">
        <v>16.235256</v>
      </c>
      <c r="C172" s="12">
        <v>5.902793</v>
      </c>
      <c r="D172" s="12">
        <v>92.192009999999996</v>
      </c>
      <c r="E172" s="4">
        <f t="shared" si="84"/>
        <v>2.7103933222036726E-2</v>
      </c>
      <c r="F172" s="4">
        <f t="shared" si="85"/>
        <v>0.129882048</v>
      </c>
      <c r="G172" s="3"/>
      <c r="I172" s="14"/>
      <c r="J172" s="14"/>
      <c r="K172">
        <f t="shared" ref="K172:K181" si="86">K171</f>
        <v>1</v>
      </c>
      <c r="L172">
        <f t="shared" ref="L172:L181" si="87">L171</f>
        <v>599</v>
      </c>
      <c r="M172">
        <f t="shared" ref="M172:M181" si="88">M171</f>
        <v>125</v>
      </c>
    </row>
    <row r="173" spans="1:13" x14ac:dyDescent="0.25">
      <c r="A173" s="3" t="s">
        <v>80</v>
      </c>
      <c r="B173" s="12">
        <v>225.58734999999999</v>
      </c>
      <c r="C173" s="12">
        <v>113.56705700000001</v>
      </c>
      <c r="D173" s="12">
        <v>7.3957769999999998</v>
      </c>
      <c r="E173" s="4">
        <f t="shared" si="84"/>
        <v>0.37660659432387311</v>
      </c>
      <c r="F173" s="4">
        <f t="shared" si="85"/>
        <v>1.8046987999999999</v>
      </c>
      <c r="G173" s="3"/>
      <c r="I173" s="14"/>
      <c r="J173" s="14"/>
      <c r="K173">
        <f t="shared" si="86"/>
        <v>1</v>
      </c>
      <c r="L173">
        <f t="shared" si="87"/>
        <v>599</v>
      </c>
      <c r="M173">
        <f t="shared" si="88"/>
        <v>125</v>
      </c>
    </row>
    <row r="174" spans="1:13" x14ac:dyDescent="0.25">
      <c r="A174" s="3" t="s">
        <v>90</v>
      </c>
      <c r="B174" s="12">
        <v>2.4818730000000002</v>
      </c>
      <c r="C174" s="12"/>
      <c r="D174" s="12">
        <v>664.29429700000003</v>
      </c>
      <c r="E174" s="4">
        <f t="shared" si="84"/>
        <v>4.1433606010016699E-3</v>
      </c>
      <c r="F174" s="4">
        <f t="shared" si="85"/>
        <v>1.9854984000000003E-2</v>
      </c>
      <c r="G174" s="3"/>
      <c r="I174" s="13"/>
      <c r="J174" s="13"/>
      <c r="K174">
        <f t="shared" si="86"/>
        <v>1</v>
      </c>
      <c r="L174">
        <f t="shared" si="87"/>
        <v>599</v>
      </c>
      <c r="M174">
        <f t="shared" si="88"/>
        <v>125</v>
      </c>
    </row>
    <row r="175" spans="1:13" x14ac:dyDescent="0.25">
      <c r="A175" s="3" t="s">
        <v>36</v>
      </c>
      <c r="B175" s="12">
        <v>4340.7618769999999</v>
      </c>
      <c r="C175" s="12">
        <v>2106.262819</v>
      </c>
      <c r="D175" s="12">
        <v>0.570936</v>
      </c>
      <c r="E175" s="4">
        <f t="shared" si="84"/>
        <v>7.2466809298831381</v>
      </c>
      <c r="F175" s="4">
        <f t="shared" si="85"/>
        <v>34.726095016000002</v>
      </c>
      <c r="G175" s="3"/>
      <c r="I175" s="14"/>
      <c r="J175" s="14"/>
      <c r="K175">
        <f>K174</f>
        <v>1</v>
      </c>
      <c r="L175">
        <f>L174</f>
        <v>599</v>
      </c>
      <c r="M175">
        <f>M174</f>
        <v>125</v>
      </c>
    </row>
    <row r="176" spans="1:13" x14ac:dyDescent="0.25">
      <c r="A176" s="3" t="s">
        <v>27</v>
      </c>
      <c r="B176" s="12">
        <v>797.85021099999994</v>
      </c>
      <c r="C176" s="12">
        <v>235.27063999999999</v>
      </c>
      <c r="D176" s="12">
        <v>2.286165</v>
      </c>
      <c r="E176" s="4">
        <f t="shared" si="84"/>
        <v>1.3319703021702838</v>
      </c>
      <c r="F176" s="4">
        <f t="shared" si="85"/>
        <v>6.3828016879999998</v>
      </c>
      <c r="G176" s="3"/>
      <c r="I176" s="14"/>
      <c r="J176" s="14"/>
      <c r="K176">
        <f t="shared" si="86"/>
        <v>1</v>
      </c>
      <c r="L176">
        <f t="shared" si="87"/>
        <v>599</v>
      </c>
      <c r="M176">
        <f t="shared" si="88"/>
        <v>125</v>
      </c>
    </row>
    <row r="177" spans="1:13" x14ac:dyDescent="0.25">
      <c r="A177" s="3" t="s">
        <v>29</v>
      </c>
      <c r="B177" s="12">
        <v>12.992722000000001</v>
      </c>
      <c r="C177" s="12">
        <v>4.2005720000000002</v>
      </c>
      <c r="D177" s="12">
        <v>102.09990500000001</v>
      </c>
      <c r="E177" s="4">
        <f t="shared" si="84"/>
        <v>2.1690687813021702E-2</v>
      </c>
      <c r="F177" s="4">
        <f t="shared" si="85"/>
        <v>0.103941776</v>
      </c>
      <c r="G177" s="3"/>
      <c r="I177" s="14"/>
      <c r="J177" s="14"/>
      <c r="K177">
        <f t="shared" si="86"/>
        <v>1</v>
      </c>
      <c r="L177">
        <f t="shared" si="87"/>
        <v>599</v>
      </c>
      <c r="M177">
        <f t="shared" si="88"/>
        <v>125</v>
      </c>
    </row>
    <row r="178" spans="1:13" x14ac:dyDescent="0.25">
      <c r="A178" s="3" t="s">
        <v>91</v>
      </c>
      <c r="B178" s="12">
        <v>1635.4979370000001</v>
      </c>
      <c r="C178" s="12">
        <v>612.62097500000004</v>
      </c>
      <c r="D178" s="12">
        <v>1.1472119999999999</v>
      </c>
      <c r="E178" s="4">
        <f t="shared" si="84"/>
        <v>2.7303805292153589</v>
      </c>
      <c r="F178" s="4">
        <f t="shared" si="85"/>
        <v>13.083983496</v>
      </c>
      <c r="G178" s="3"/>
      <c r="I178" s="14"/>
      <c r="J178" s="14"/>
      <c r="K178">
        <f t="shared" si="86"/>
        <v>1</v>
      </c>
      <c r="L178">
        <f t="shared" si="87"/>
        <v>599</v>
      </c>
      <c r="M178">
        <f t="shared" si="88"/>
        <v>125</v>
      </c>
    </row>
    <row r="179" spans="1:13" x14ac:dyDescent="0.25">
      <c r="A179" s="3" t="s">
        <v>18</v>
      </c>
      <c r="B179" s="12">
        <v>18.869730000000001</v>
      </c>
      <c r="C179" s="12">
        <v>6.9518649999999997</v>
      </c>
      <c r="D179" s="12">
        <v>73.982511000000002</v>
      </c>
      <c r="E179" s="4">
        <f t="shared" si="84"/>
        <v>3.150205342237062E-2</v>
      </c>
      <c r="F179" s="4">
        <f t="shared" si="85"/>
        <v>0.15095784000000001</v>
      </c>
      <c r="G179" s="3"/>
      <c r="I179" s="14"/>
      <c r="J179" s="14"/>
      <c r="K179">
        <f t="shared" si="86"/>
        <v>1</v>
      </c>
      <c r="L179">
        <f t="shared" si="87"/>
        <v>599</v>
      </c>
      <c r="M179">
        <f t="shared" si="88"/>
        <v>125</v>
      </c>
    </row>
    <row r="180" spans="1:13" x14ac:dyDescent="0.25">
      <c r="A180" s="3" t="s">
        <v>28</v>
      </c>
      <c r="B180" s="12">
        <v>902.15222400000005</v>
      </c>
      <c r="C180" s="12">
        <v>300.9939</v>
      </c>
      <c r="D180" s="12">
        <v>1.896738</v>
      </c>
      <c r="E180" s="4">
        <f t="shared" si="84"/>
        <v>1.506097202003339</v>
      </c>
      <c r="F180" s="4">
        <f t="shared" si="85"/>
        <v>7.2172177920000005</v>
      </c>
      <c r="G180" s="3"/>
      <c r="I180" s="14"/>
      <c r="J180" s="14"/>
      <c r="K180">
        <f t="shared" si="86"/>
        <v>1</v>
      </c>
      <c r="L180">
        <f t="shared" si="87"/>
        <v>599</v>
      </c>
      <c r="M180">
        <f t="shared" si="88"/>
        <v>125</v>
      </c>
    </row>
    <row r="181" spans="1:13" x14ac:dyDescent="0.25">
      <c r="A181" s="3" t="s">
        <v>37</v>
      </c>
      <c r="B181" s="12">
        <v>395.80831899999998</v>
      </c>
      <c r="C181" s="12">
        <v>159.67900399999999</v>
      </c>
      <c r="D181" s="12">
        <v>4.1610240000000003</v>
      </c>
      <c r="E181" s="4">
        <f t="shared" si="84"/>
        <v>0.66078183472454088</v>
      </c>
      <c r="F181" s="4">
        <f t="shared" si="85"/>
        <v>3.1664665519999997</v>
      </c>
      <c r="G181" s="3"/>
      <c r="I181" s="14"/>
      <c r="J181" s="14"/>
      <c r="K181">
        <f t="shared" si="86"/>
        <v>1</v>
      </c>
      <c r="L181">
        <f t="shared" si="87"/>
        <v>599</v>
      </c>
      <c r="M181">
        <f t="shared" si="88"/>
        <v>125</v>
      </c>
    </row>
    <row r="182" spans="1:13" x14ac:dyDescent="0.25">
      <c r="A182" s="2" t="str">
        <f>A170</f>
        <v>Model name</v>
      </c>
      <c r="B182" s="2" t="s">
        <v>14</v>
      </c>
      <c r="C182" s="2" t="s">
        <v>15</v>
      </c>
      <c r="D182" s="2" t="s">
        <v>14</v>
      </c>
      <c r="E182" s="2" t="s">
        <v>14</v>
      </c>
      <c r="F182" s="2" t="s">
        <v>14</v>
      </c>
      <c r="G182" s="2" t="s">
        <v>39</v>
      </c>
      <c r="H182" s="5"/>
      <c r="I182" s="13" t="str">
        <f>CONCATENATE(G182, ," ", B182)</f>
        <v>Intel® Xeon® E2124G INT8</v>
      </c>
      <c r="J182" s="13" t="str">
        <f>CONCATENATE($G182, ," ", C182)</f>
        <v>Intel® Xeon® E2124G FP32</v>
      </c>
      <c r="K182" s="13">
        <v>1</v>
      </c>
      <c r="L182" s="13">
        <v>249</v>
      </c>
      <c r="M182" s="13">
        <v>71</v>
      </c>
    </row>
    <row r="183" spans="1:13" x14ac:dyDescent="0.25">
      <c r="A183" s="3" t="s">
        <v>16</v>
      </c>
      <c r="B183" s="12">
        <v>20.734000000000002</v>
      </c>
      <c r="C183" s="12">
        <v>14.458</v>
      </c>
      <c r="D183" s="12">
        <v>50.377000000000002</v>
      </c>
      <c r="E183" s="4">
        <f t="shared" ref="E183:E193" si="89">B183/(K183*L183)</f>
        <v>8.3269076305220888E-2</v>
      </c>
      <c r="F183" s="4">
        <f t="shared" ref="F183:F193" si="90">B183/(K183*M183)</f>
        <v>0.29202816901408452</v>
      </c>
      <c r="G183" s="3"/>
      <c r="I183" s="14"/>
      <c r="J183" s="14"/>
      <c r="K183">
        <f>K182</f>
        <v>1</v>
      </c>
      <c r="L183">
        <f>L182</f>
        <v>249</v>
      </c>
      <c r="M183">
        <f>M182</f>
        <v>71</v>
      </c>
    </row>
    <row r="184" spans="1:13" x14ac:dyDescent="0.25">
      <c r="A184" s="3" t="s">
        <v>17</v>
      </c>
      <c r="B184" s="12">
        <v>2.109</v>
      </c>
      <c r="C184" s="12">
        <v>1.319</v>
      </c>
      <c r="D184" s="12">
        <v>485.596</v>
      </c>
      <c r="E184" s="4">
        <f t="shared" si="89"/>
        <v>8.4698795180722895E-3</v>
      </c>
      <c r="F184" s="4">
        <f t="shared" si="90"/>
        <v>2.9704225352112677E-2</v>
      </c>
      <c r="G184" s="3"/>
      <c r="I184" s="14"/>
      <c r="J184" s="14"/>
      <c r="K184">
        <f t="shared" ref="K184:K193" si="91">K183</f>
        <v>1</v>
      </c>
      <c r="L184">
        <f t="shared" ref="L184:L193" si="92">L183</f>
        <v>249</v>
      </c>
      <c r="M184">
        <f t="shared" ref="M184:M193" si="93">M183</f>
        <v>71</v>
      </c>
    </row>
    <row r="185" spans="1:13" x14ac:dyDescent="0.25">
      <c r="A185" s="3" t="s">
        <v>80</v>
      </c>
      <c r="B185" s="12">
        <v>35.058</v>
      </c>
      <c r="C185" s="12">
        <v>27.29</v>
      </c>
      <c r="D185" s="12">
        <v>29.379000000000001</v>
      </c>
      <c r="E185" s="4">
        <f t="shared" si="89"/>
        <v>0.14079518072289157</v>
      </c>
      <c r="F185" s="4">
        <f t="shared" si="90"/>
        <v>0.49377464788732395</v>
      </c>
      <c r="G185" s="3"/>
      <c r="I185" s="14"/>
      <c r="J185" s="14"/>
      <c r="K185">
        <f t="shared" si="91"/>
        <v>1</v>
      </c>
      <c r="L185">
        <f t="shared" si="92"/>
        <v>249</v>
      </c>
      <c r="M185">
        <f t="shared" si="93"/>
        <v>71</v>
      </c>
    </row>
    <row r="186" spans="1:13" x14ac:dyDescent="0.25">
      <c r="A186" s="3" t="s">
        <v>90</v>
      </c>
      <c r="B186" s="12">
        <v>0.28899999999999998</v>
      </c>
      <c r="C186" s="12">
        <v>0.18</v>
      </c>
      <c r="D186" s="12">
        <v>3510</v>
      </c>
      <c r="E186" s="4">
        <f t="shared" si="89"/>
        <v>1.1606425702811243E-3</v>
      </c>
      <c r="F186" s="4">
        <f t="shared" si="90"/>
        <v>4.0704225352112674E-3</v>
      </c>
      <c r="G186" s="3"/>
      <c r="I186" s="13"/>
      <c r="J186" s="13"/>
      <c r="K186">
        <f t="shared" si="91"/>
        <v>1</v>
      </c>
      <c r="L186">
        <f t="shared" si="92"/>
        <v>249</v>
      </c>
      <c r="M186">
        <f t="shared" si="93"/>
        <v>71</v>
      </c>
    </row>
    <row r="187" spans="1:13" x14ac:dyDescent="0.25">
      <c r="A187" s="3" t="s">
        <v>36</v>
      </c>
      <c r="B187" s="12">
        <v>520.572</v>
      </c>
      <c r="C187" s="12">
        <v>443.13400000000001</v>
      </c>
      <c r="D187" s="12">
        <v>2.089</v>
      </c>
      <c r="E187" s="4">
        <f t="shared" si="89"/>
        <v>2.0906506024096387</v>
      </c>
      <c r="F187" s="4">
        <f t="shared" si="90"/>
        <v>7.3319999999999999</v>
      </c>
      <c r="G187" s="3"/>
      <c r="I187" s="14"/>
      <c r="J187" s="14"/>
      <c r="K187">
        <f t="shared" si="91"/>
        <v>1</v>
      </c>
      <c r="L187">
        <f t="shared" si="92"/>
        <v>249</v>
      </c>
      <c r="M187">
        <f t="shared" si="93"/>
        <v>71</v>
      </c>
    </row>
    <row r="188" spans="1:13" x14ac:dyDescent="0.25">
      <c r="A188" s="3" t="s">
        <v>27</v>
      </c>
      <c r="B188" s="12">
        <v>92.632999999999996</v>
      </c>
      <c r="C188" s="12">
        <v>49.511000000000003</v>
      </c>
      <c r="D188" s="12">
        <v>11.129</v>
      </c>
      <c r="E188" s="4">
        <f t="shared" si="89"/>
        <v>0.37202008032128514</v>
      </c>
      <c r="F188" s="4">
        <f t="shared" si="90"/>
        <v>1.3046901408450704</v>
      </c>
      <c r="G188" s="3"/>
      <c r="I188" s="14"/>
      <c r="J188" s="14"/>
      <c r="K188">
        <f t="shared" si="91"/>
        <v>1</v>
      </c>
      <c r="L188">
        <f t="shared" si="92"/>
        <v>249</v>
      </c>
      <c r="M188">
        <f t="shared" si="93"/>
        <v>71</v>
      </c>
    </row>
    <row r="189" spans="1:13" x14ac:dyDescent="0.25">
      <c r="A189" s="3" t="s">
        <v>29</v>
      </c>
      <c r="B189" s="12">
        <v>1.5980000000000001</v>
      </c>
      <c r="C189" s="12">
        <v>0.92</v>
      </c>
      <c r="D189" s="12">
        <v>624.13199999999995</v>
      </c>
      <c r="E189" s="4">
        <f t="shared" si="89"/>
        <v>6.4176706827309242E-3</v>
      </c>
      <c r="F189" s="4">
        <f t="shared" si="90"/>
        <v>2.2507042253521129E-2</v>
      </c>
      <c r="G189" s="3"/>
      <c r="I189" s="14"/>
      <c r="J189" s="14"/>
      <c r="K189">
        <f t="shared" si="91"/>
        <v>1</v>
      </c>
      <c r="L189">
        <f t="shared" si="92"/>
        <v>249</v>
      </c>
      <c r="M189">
        <f t="shared" si="93"/>
        <v>71</v>
      </c>
    </row>
    <row r="190" spans="1:13" x14ac:dyDescent="0.25">
      <c r="A190" s="3" t="s">
        <v>91</v>
      </c>
      <c r="B190" s="12">
        <v>202.54499999999999</v>
      </c>
      <c r="C190" s="12">
        <v>124.914</v>
      </c>
      <c r="D190" s="12">
        <v>5.1139999999999999</v>
      </c>
      <c r="E190" s="4">
        <f t="shared" si="89"/>
        <v>0.81343373493975901</v>
      </c>
      <c r="F190" s="4">
        <f t="shared" si="90"/>
        <v>2.8527464788732391</v>
      </c>
      <c r="G190" s="3"/>
      <c r="I190" s="14"/>
      <c r="J190" s="14"/>
      <c r="K190">
        <f t="shared" si="91"/>
        <v>1</v>
      </c>
      <c r="L190">
        <f t="shared" si="92"/>
        <v>249</v>
      </c>
      <c r="M190">
        <f t="shared" si="93"/>
        <v>71</v>
      </c>
    </row>
    <row r="191" spans="1:13" x14ac:dyDescent="0.25">
      <c r="A191" s="3" t="s">
        <v>18</v>
      </c>
      <c r="B191" s="12">
        <v>2.3260000000000001</v>
      </c>
      <c r="C191" s="12">
        <v>1.48</v>
      </c>
      <c r="D191" s="12">
        <v>441.88799999999998</v>
      </c>
      <c r="E191" s="4">
        <f t="shared" si="89"/>
        <v>9.3413654618473892E-3</v>
      </c>
      <c r="F191" s="4">
        <f t="shared" si="90"/>
        <v>3.2760563380281695E-2</v>
      </c>
      <c r="G191" s="3"/>
      <c r="I191" s="14"/>
      <c r="J191" s="14"/>
      <c r="K191">
        <f t="shared" si="91"/>
        <v>1</v>
      </c>
      <c r="L191">
        <f t="shared" si="92"/>
        <v>249</v>
      </c>
      <c r="M191">
        <f t="shared" si="93"/>
        <v>71</v>
      </c>
    </row>
    <row r="192" spans="1:13" x14ac:dyDescent="0.25">
      <c r="A192" s="3" t="s">
        <v>28</v>
      </c>
      <c r="B192" s="12">
        <v>105.744</v>
      </c>
      <c r="C192" s="12">
        <v>61.64</v>
      </c>
      <c r="D192" s="12">
        <v>9.4830000000000005</v>
      </c>
      <c r="E192" s="4">
        <f t="shared" si="89"/>
        <v>0.42467469879518072</v>
      </c>
      <c r="F192" s="4">
        <f t="shared" si="90"/>
        <v>1.4893521126760563</v>
      </c>
      <c r="G192" s="3"/>
      <c r="I192" s="14"/>
      <c r="J192" s="14"/>
      <c r="K192">
        <f t="shared" si="91"/>
        <v>1</v>
      </c>
      <c r="L192">
        <f t="shared" si="92"/>
        <v>249</v>
      </c>
      <c r="M192">
        <f t="shared" si="93"/>
        <v>71</v>
      </c>
    </row>
    <row r="193" spans="1:13" x14ac:dyDescent="0.25">
      <c r="A193" s="3" t="s">
        <v>37</v>
      </c>
      <c r="B193" s="12">
        <v>52.125</v>
      </c>
      <c r="C193" s="12">
        <v>32.774999999999999</v>
      </c>
      <c r="D193" s="12">
        <v>19.536000000000001</v>
      </c>
      <c r="E193" s="4">
        <f t="shared" si="89"/>
        <v>0.20933734939759036</v>
      </c>
      <c r="F193" s="4">
        <f t="shared" si="90"/>
        <v>0.73415492957746475</v>
      </c>
      <c r="G193" s="3"/>
      <c r="I193" s="14"/>
      <c r="J193" s="14"/>
      <c r="K193">
        <f t="shared" si="91"/>
        <v>1</v>
      </c>
      <c r="L193">
        <f t="shared" si="92"/>
        <v>249</v>
      </c>
      <c r="M193">
        <f t="shared" si="93"/>
        <v>71</v>
      </c>
    </row>
    <row r="194" spans="1:13" x14ac:dyDescent="0.25">
      <c r="A194" s="2" t="str">
        <f>A182</f>
        <v>Model name</v>
      </c>
      <c r="B194" s="2" t="s">
        <v>14</v>
      </c>
      <c r="C194" s="2" t="s">
        <v>15</v>
      </c>
      <c r="D194" s="2" t="s">
        <v>14</v>
      </c>
      <c r="E194" s="2" t="s">
        <v>14</v>
      </c>
      <c r="F194" s="2" t="s">
        <v>14</v>
      </c>
      <c r="G194" s="2" t="s">
        <v>24</v>
      </c>
      <c r="H194" s="5"/>
      <c r="I194" s="13" t="str">
        <f>CONCATENATE(G194, ," ", B194)</f>
        <v>Intel® Xeon® W1290P INT8</v>
      </c>
      <c r="J194" s="13" t="str">
        <f>CONCATENATE($G194, ," ", C194)</f>
        <v>Intel® Xeon® W1290P FP32</v>
      </c>
      <c r="K194" s="13">
        <v>1</v>
      </c>
      <c r="L194" s="13">
        <v>594</v>
      </c>
      <c r="M194" s="13">
        <v>125</v>
      </c>
    </row>
    <row r="195" spans="1:13" x14ac:dyDescent="0.25">
      <c r="A195" s="3" t="s">
        <v>16</v>
      </c>
      <c r="B195" s="12">
        <v>51.066000000000003</v>
      </c>
      <c r="C195" s="12">
        <v>33.314</v>
      </c>
      <c r="D195" s="12">
        <v>28.169</v>
      </c>
      <c r="E195" s="4">
        <f t="shared" ref="E195:E205" si="94">B195/(K195*L195)</f>
        <v>8.5969696969696974E-2</v>
      </c>
      <c r="F195" s="4">
        <f t="shared" ref="F195:F205" si="95">B195/(K195*M195)</f>
        <v>0.408528</v>
      </c>
      <c r="G195" s="3"/>
      <c r="I195" s="14"/>
      <c r="J195" s="14"/>
      <c r="K195">
        <f>K194</f>
        <v>1</v>
      </c>
      <c r="L195">
        <f>L194</f>
        <v>594</v>
      </c>
      <c r="M195">
        <f>M194</f>
        <v>125</v>
      </c>
    </row>
    <row r="196" spans="1:13" x14ac:dyDescent="0.25">
      <c r="A196" s="3" t="s">
        <v>17</v>
      </c>
      <c r="B196" s="12">
        <v>4.6680000000000001</v>
      </c>
      <c r="C196" s="12">
        <v>3.0950000000000002</v>
      </c>
      <c r="D196" s="12">
        <v>224.59299999999999</v>
      </c>
      <c r="E196" s="4">
        <f t="shared" si="94"/>
        <v>7.8585858585858582E-3</v>
      </c>
      <c r="F196" s="4">
        <f t="shared" si="95"/>
        <v>3.7344000000000002E-2</v>
      </c>
      <c r="G196" s="3"/>
      <c r="I196" s="14"/>
      <c r="J196" s="14"/>
      <c r="K196">
        <f t="shared" ref="K196:K205" si="96">K195</f>
        <v>1</v>
      </c>
      <c r="L196">
        <f t="shared" ref="L196:L205" si="97">L195</f>
        <v>594</v>
      </c>
      <c r="M196">
        <f t="shared" ref="M196:M205" si="98">M195</f>
        <v>125</v>
      </c>
    </row>
    <row r="197" spans="1:13" x14ac:dyDescent="0.25">
      <c r="A197" s="3" t="s">
        <v>80</v>
      </c>
      <c r="B197" s="12">
        <v>97.075000000000003</v>
      </c>
      <c r="C197" s="12">
        <v>40.01</v>
      </c>
      <c r="D197" s="12">
        <v>13.92</v>
      </c>
      <c r="E197" s="4">
        <f t="shared" si="94"/>
        <v>0.16342592592592592</v>
      </c>
      <c r="F197" s="4">
        <f t="shared" si="95"/>
        <v>0.77660000000000007</v>
      </c>
      <c r="G197" s="3"/>
      <c r="I197" s="14"/>
      <c r="J197" s="14"/>
      <c r="K197">
        <f t="shared" si="96"/>
        <v>1</v>
      </c>
      <c r="L197">
        <f t="shared" si="97"/>
        <v>594</v>
      </c>
      <c r="M197">
        <f t="shared" si="98"/>
        <v>125</v>
      </c>
    </row>
    <row r="198" spans="1:13" x14ac:dyDescent="0.25">
      <c r="A198" s="3" t="s">
        <v>90</v>
      </c>
      <c r="B198" s="12">
        <v>0.71399999999999997</v>
      </c>
      <c r="C198" s="12">
        <v>0.47</v>
      </c>
      <c r="D198" s="12">
        <v>1648.5319999999999</v>
      </c>
      <c r="E198" s="4">
        <f t="shared" si="94"/>
        <v>1.202020202020202E-3</v>
      </c>
      <c r="F198" s="4">
        <f t="shared" si="95"/>
        <v>5.7120000000000001E-3</v>
      </c>
      <c r="G198" s="3"/>
      <c r="I198" s="13"/>
      <c r="J198" s="13"/>
      <c r="K198">
        <f t="shared" si="96"/>
        <v>1</v>
      </c>
      <c r="L198">
        <f t="shared" si="97"/>
        <v>594</v>
      </c>
      <c r="M198">
        <f t="shared" si="98"/>
        <v>125</v>
      </c>
    </row>
    <row r="199" spans="1:13" x14ac:dyDescent="0.25">
      <c r="A199" s="3" t="s">
        <v>36</v>
      </c>
      <c r="B199" s="12">
        <v>1442.1990000000001</v>
      </c>
      <c r="C199" s="12">
        <v>549.37099999999998</v>
      </c>
      <c r="D199" s="12">
        <v>1.2789999999999999</v>
      </c>
      <c r="E199" s="4">
        <f t="shared" si="94"/>
        <v>2.4279444444444445</v>
      </c>
      <c r="F199" s="4">
        <f t="shared" si="95"/>
        <v>11.537592</v>
      </c>
      <c r="G199" s="3"/>
      <c r="I199" s="14"/>
      <c r="J199" s="14"/>
      <c r="K199">
        <f t="shared" si="96"/>
        <v>1</v>
      </c>
      <c r="L199">
        <f t="shared" si="97"/>
        <v>594</v>
      </c>
      <c r="M199">
        <f t="shared" si="98"/>
        <v>125</v>
      </c>
    </row>
    <row r="200" spans="1:13" x14ac:dyDescent="0.25">
      <c r="A200" s="3" t="s">
        <v>27</v>
      </c>
      <c r="B200" s="12">
        <v>241.17599999999999</v>
      </c>
      <c r="C200" s="12">
        <v>96.125</v>
      </c>
      <c r="D200" s="12">
        <v>5.4260000000000002</v>
      </c>
      <c r="E200" s="4">
        <f t="shared" si="94"/>
        <v>0.406020202020202</v>
      </c>
      <c r="F200" s="4">
        <f t="shared" si="95"/>
        <v>1.929408</v>
      </c>
      <c r="G200" s="3"/>
      <c r="I200" s="14"/>
      <c r="J200" s="14"/>
      <c r="K200">
        <f t="shared" si="96"/>
        <v>1</v>
      </c>
      <c r="L200">
        <f t="shared" si="97"/>
        <v>594</v>
      </c>
      <c r="M200">
        <f t="shared" si="98"/>
        <v>125</v>
      </c>
    </row>
    <row r="201" spans="1:13" x14ac:dyDescent="0.25">
      <c r="A201" s="3" t="s">
        <v>29</v>
      </c>
      <c r="B201" s="12">
        <v>4.3460000000000001</v>
      </c>
      <c r="C201" s="12">
        <v>2.4420000000000002</v>
      </c>
      <c r="D201" s="12">
        <v>237.48500000000001</v>
      </c>
      <c r="E201" s="4">
        <f t="shared" si="94"/>
        <v>7.3164983164983165E-3</v>
      </c>
      <c r="F201" s="4">
        <f t="shared" si="95"/>
        <v>3.4768E-2</v>
      </c>
      <c r="G201" s="3"/>
      <c r="I201" s="14"/>
      <c r="J201" s="14"/>
      <c r="K201">
        <f t="shared" si="96"/>
        <v>1</v>
      </c>
      <c r="L201">
        <f t="shared" si="97"/>
        <v>594</v>
      </c>
      <c r="M201">
        <f t="shared" si="98"/>
        <v>125</v>
      </c>
    </row>
    <row r="202" spans="1:13" x14ac:dyDescent="0.25">
      <c r="A202" s="3" t="s">
        <v>91</v>
      </c>
      <c r="B202" s="12">
        <v>574.51300000000003</v>
      </c>
      <c r="C202" s="12">
        <v>222.626</v>
      </c>
      <c r="D202" s="12">
        <v>2.37</v>
      </c>
      <c r="E202" s="4">
        <f t="shared" si="94"/>
        <v>0.96719360269360277</v>
      </c>
      <c r="F202" s="4">
        <f t="shared" si="95"/>
        <v>4.5961040000000004</v>
      </c>
      <c r="G202" s="3"/>
      <c r="I202" s="14"/>
      <c r="J202" s="14"/>
      <c r="K202">
        <f t="shared" si="96"/>
        <v>1</v>
      </c>
      <c r="L202">
        <f t="shared" si="97"/>
        <v>594</v>
      </c>
      <c r="M202">
        <f t="shared" si="98"/>
        <v>125</v>
      </c>
    </row>
    <row r="203" spans="1:13" x14ac:dyDescent="0.25">
      <c r="A203" s="3" t="s">
        <v>18</v>
      </c>
      <c r="B203" s="12">
        <v>6.1890000000000001</v>
      </c>
      <c r="C203" s="12">
        <v>3.9489999999999998</v>
      </c>
      <c r="D203" s="12">
        <v>180.214</v>
      </c>
      <c r="E203" s="4">
        <f t="shared" si="94"/>
        <v>1.041919191919192E-2</v>
      </c>
      <c r="F203" s="4">
        <f t="shared" si="95"/>
        <v>4.9512E-2</v>
      </c>
      <c r="G203" s="3"/>
      <c r="I203" s="14"/>
      <c r="J203" s="14"/>
      <c r="K203">
        <f t="shared" si="96"/>
        <v>1</v>
      </c>
      <c r="L203">
        <f t="shared" si="97"/>
        <v>594</v>
      </c>
      <c r="M203">
        <f t="shared" si="98"/>
        <v>125</v>
      </c>
    </row>
    <row r="204" spans="1:13" x14ac:dyDescent="0.25">
      <c r="A204" s="3" t="s">
        <v>28</v>
      </c>
      <c r="B204" s="12">
        <v>298.93799999999999</v>
      </c>
      <c r="C204" s="12">
        <v>146.65100000000001</v>
      </c>
      <c r="D204" s="12">
        <v>3.9860000000000002</v>
      </c>
      <c r="E204" s="4">
        <f t="shared" si="94"/>
        <v>0.50326262626262619</v>
      </c>
      <c r="F204" s="4">
        <f t="shared" si="95"/>
        <v>2.3915039999999999</v>
      </c>
      <c r="G204" s="3"/>
      <c r="I204" s="14"/>
      <c r="J204" s="14"/>
      <c r="K204">
        <f t="shared" si="96"/>
        <v>1</v>
      </c>
      <c r="L204">
        <f t="shared" si="97"/>
        <v>594</v>
      </c>
      <c r="M204">
        <f t="shared" si="98"/>
        <v>125</v>
      </c>
    </row>
    <row r="205" spans="1:13" x14ac:dyDescent="0.25">
      <c r="A205" s="3" t="s">
        <v>37</v>
      </c>
      <c r="B205" s="12">
        <v>135.16900000000001</v>
      </c>
      <c r="C205" s="12">
        <v>72.578000000000003</v>
      </c>
      <c r="D205" s="12">
        <v>9.1969999999999992</v>
      </c>
      <c r="E205" s="4">
        <f t="shared" si="94"/>
        <v>0.22755723905723907</v>
      </c>
      <c r="F205" s="4">
        <f t="shared" si="95"/>
        <v>1.0813520000000001</v>
      </c>
      <c r="G205" s="3"/>
      <c r="I205" s="14"/>
      <c r="J205" s="14"/>
      <c r="K205">
        <f t="shared" si="96"/>
        <v>1</v>
      </c>
      <c r="L205">
        <f t="shared" si="97"/>
        <v>594</v>
      </c>
      <c r="M205">
        <f t="shared" si="98"/>
        <v>125</v>
      </c>
    </row>
    <row r="206" spans="1:13" x14ac:dyDescent="0.25">
      <c r="A206" s="2" t="str">
        <f>A194</f>
        <v>Model name</v>
      </c>
      <c r="B206" s="2" t="s">
        <v>14</v>
      </c>
      <c r="C206" s="2" t="s">
        <v>15</v>
      </c>
      <c r="D206" s="2" t="s">
        <v>14</v>
      </c>
      <c r="E206" s="2" t="s">
        <v>14</v>
      </c>
      <c r="F206" s="2" t="s">
        <v>14</v>
      </c>
      <c r="G206" s="2" t="s">
        <v>23</v>
      </c>
      <c r="H206" s="5"/>
      <c r="I206" s="13" t="str">
        <f>CONCATENATE(G206, ," ", B206)</f>
        <v>Intel® Xeon® Silver 4216R INT8</v>
      </c>
      <c r="J206" s="13" t="str">
        <f>CONCATENATE($G206, ," ", C206)</f>
        <v>Intel® Xeon® Silver 4216R FP32</v>
      </c>
      <c r="K206" s="13">
        <v>2</v>
      </c>
      <c r="L206" s="13">
        <v>1011</v>
      </c>
      <c r="M206" s="13">
        <v>125</v>
      </c>
    </row>
    <row r="207" spans="1:13" x14ac:dyDescent="0.25">
      <c r="A207" s="3" t="s">
        <v>16</v>
      </c>
      <c r="B207" s="12">
        <v>200.64699999999999</v>
      </c>
      <c r="C207" s="12">
        <v>75.581999999999994</v>
      </c>
      <c r="D207" s="12">
        <v>14.489000000000001</v>
      </c>
      <c r="E207" s="4">
        <f t="shared" ref="E207:E217" si="99">B207/(K207*L207)</f>
        <v>9.9231948565776454E-2</v>
      </c>
      <c r="F207" s="4">
        <f t="shared" ref="F207:F217" si="100">B207/(K207*M207)</f>
        <v>0.80258799999999997</v>
      </c>
      <c r="G207" s="3"/>
      <c r="I207" s="13"/>
      <c r="J207" s="13"/>
      <c r="K207">
        <f>K206</f>
        <v>2</v>
      </c>
      <c r="L207">
        <f>L206</f>
        <v>1011</v>
      </c>
      <c r="M207">
        <f>M206</f>
        <v>125</v>
      </c>
    </row>
    <row r="208" spans="1:13" x14ac:dyDescent="0.25">
      <c r="A208" s="3" t="s">
        <v>17</v>
      </c>
      <c r="B208" s="12">
        <v>20.692</v>
      </c>
      <c r="C208" s="12">
        <v>6.8209999999999997</v>
      </c>
      <c r="D208" s="12">
        <v>107.51600000000001</v>
      </c>
      <c r="E208" s="4">
        <f t="shared" si="99"/>
        <v>1.0233432245301682E-2</v>
      </c>
      <c r="F208" s="4">
        <f t="shared" si="100"/>
        <v>8.2767999999999994E-2</v>
      </c>
      <c r="G208" s="3"/>
      <c r="I208" s="14"/>
      <c r="J208" s="14"/>
      <c r="K208">
        <f t="shared" ref="K208:K217" si="101">K207</f>
        <v>2</v>
      </c>
      <c r="L208">
        <f t="shared" ref="L208:L217" si="102">L207</f>
        <v>1011</v>
      </c>
      <c r="M208">
        <f t="shared" ref="M208:M217" si="103">M207</f>
        <v>125</v>
      </c>
    </row>
    <row r="209" spans="1:13" x14ac:dyDescent="0.25">
      <c r="A209" s="3" t="s">
        <v>80</v>
      </c>
      <c r="B209" s="12">
        <v>247.78899999999999</v>
      </c>
      <c r="C209" s="12">
        <v>155.28399999999999</v>
      </c>
      <c r="D209" s="12">
        <v>12.663</v>
      </c>
      <c r="E209" s="4">
        <f t="shared" si="99"/>
        <v>0.12254648862512363</v>
      </c>
      <c r="F209" s="4">
        <f t="shared" si="100"/>
        <v>0.99115599999999993</v>
      </c>
      <c r="G209" s="3"/>
      <c r="I209" s="13"/>
      <c r="J209" s="13"/>
      <c r="K209">
        <f t="shared" si="101"/>
        <v>2</v>
      </c>
      <c r="L209">
        <f t="shared" si="102"/>
        <v>1011</v>
      </c>
      <c r="M209">
        <f t="shared" si="103"/>
        <v>125</v>
      </c>
    </row>
    <row r="210" spans="1:13" x14ac:dyDescent="0.25">
      <c r="A210" s="3" t="s">
        <v>90</v>
      </c>
      <c r="B210" s="12">
        <v>2.8540000000000001</v>
      </c>
      <c r="C210" s="12">
        <v>0.84899999999999998</v>
      </c>
      <c r="D210" s="12">
        <v>890.40499999999997</v>
      </c>
      <c r="E210" s="4">
        <f t="shared" si="99"/>
        <v>1.4114737883283877E-3</v>
      </c>
      <c r="F210" s="4">
        <f t="shared" si="100"/>
        <v>1.1416000000000001E-2</v>
      </c>
      <c r="G210" s="3"/>
      <c r="I210" s="13"/>
      <c r="J210" s="13"/>
      <c r="K210">
        <f t="shared" si="101"/>
        <v>2</v>
      </c>
      <c r="L210">
        <f t="shared" si="102"/>
        <v>1011</v>
      </c>
      <c r="M210">
        <f t="shared" si="103"/>
        <v>125</v>
      </c>
    </row>
    <row r="211" spans="1:13" x14ac:dyDescent="0.25">
      <c r="A211" s="3" t="s">
        <v>36</v>
      </c>
      <c r="B211" s="12">
        <v>5126.0469999999996</v>
      </c>
      <c r="C211" s="12">
        <v>1870.2660000000001</v>
      </c>
      <c r="D211" s="12">
        <v>1.5189999999999999</v>
      </c>
      <c r="E211" s="4">
        <f t="shared" si="99"/>
        <v>2.5351369930761618</v>
      </c>
      <c r="F211" s="4">
        <f t="shared" si="100"/>
        <v>20.504187999999999</v>
      </c>
      <c r="G211" s="3"/>
      <c r="I211" s="13"/>
      <c r="J211" s="13"/>
      <c r="K211">
        <f t="shared" si="101"/>
        <v>2</v>
      </c>
      <c r="L211">
        <f t="shared" si="102"/>
        <v>1011</v>
      </c>
      <c r="M211">
        <f t="shared" si="103"/>
        <v>125</v>
      </c>
    </row>
    <row r="212" spans="1:13" x14ac:dyDescent="0.25">
      <c r="A212" s="3" t="s">
        <v>27</v>
      </c>
      <c r="B212" s="12">
        <v>926.75800000000004</v>
      </c>
      <c r="C212" s="12">
        <v>254.393</v>
      </c>
      <c r="D212" s="12">
        <v>3.1240000000000001</v>
      </c>
      <c r="E212" s="4">
        <f t="shared" si="99"/>
        <v>0.45833728981206728</v>
      </c>
      <c r="F212" s="4">
        <f t="shared" si="100"/>
        <v>3.7070320000000003</v>
      </c>
      <c r="G212" s="3"/>
      <c r="I212" s="13"/>
      <c r="J212" s="13"/>
      <c r="K212">
        <f t="shared" si="101"/>
        <v>2</v>
      </c>
      <c r="L212">
        <f t="shared" si="102"/>
        <v>1011</v>
      </c>
      <c r="M212">
        <f t="shared" si="103"/>
        <v>125</v>
      </c>
    </row>
    <row r="213" spans="1:13" x14ac:dyDescent="0.25">
      <c r="A213" s="3" t="s">
        <v>29</v>
      </c>
      <c r="B213" s="12">
        <v>16.696999999999999</v>
      </c>
      <c r="C213" s="12">
        <v>4.3129999999999997</v>
      </c>
      <c r="D213" s="12">
        <v>121.777</v>
      </c>
      <c r="E213" s="4">
        <f t="shared" si="99"/>
        <v>8.2576656775469829E-3</v>
      </c>
      <c r="F213" s="4">
        <f t="shared" si="100"/>
        <v>6.6788E-2</v>
      </c>
      <c r="G213" s="3"/>
      <c r="I213" s="13"/>
      <c r="J213" s="13"/>
      <c r="K213">
        <f t="shared" si="101"/>
        <v>2</v>
      </c>
      <c r="L213">
        <f t="shared" si="102"/>
        <v>1011</v>
      </c>
      <c r="M213">
        <f t="shared" si="103"/>
        <v>125</v>
      </c>
    </row>
    <row r="214" spans="1:13" x14ac:dyDescent="0.25">
      <c r="A214" s="3" t="s">
        <v>91</v>
      </c>
      <c r="B214" s="12">
        <v>1982.451</v>
      </c>
      <c r="C214" s="12">
        <v>600.42899999999997</v>
      </c>
      <c r="D214" s="12">
        <v>1.734</v>
      </c>
      <c r="E214" s="4">
        <f t="shared" si="99"/>
        <v>0.98044065281899107</v>
      </c>
      <c r="F214" s="4">
        <f t="shared" si="100"/>
        <v>7.9298039999999999</v>
      </c>
      <c r="G214" s="3"/>
      <c r="I214" s="13"/>
      <c r="J214" s="13"/>
      <c r="K214">
        <f t="shared" si="101"/>
        <v>2</v>
      </c>
      <c r="L214">
        <f t="shared" si="102"/>
        <v>1011</v>
      </c>
      <c r="M214">
        <f t="shared" si="103"/>
        <v>125</v>
      </c>
    </row>
    <row r="215" spans="1:13" x14ac:dyDescent="0.25">
      <c r="A215" s="3" t="s">
        <v>18</v>
      </c>
      <c r="B215" s="12">
        <v>27.516999999999999</v>
      </c>
      <c r="C215" s="12">
        <v>6.88</v>
      </c>
      <c r="D215" s="12">
        <v>74.721000000000004</v>
      </c>
      <c r="E215" s="4">
        <f t="shared" si="99"/>
        <v>1.3608803165182986E-2</v>
      </c>
      <c r="F215" s="4">
        <f t="shared" si="100"/>
        <v>0.110068</v>
      </c>
      <c r="G215" s="3"/>
      <c r="I215" s="13"/>
      <c r="J215" s="13"/>
      <c r="K215">
        <f t="shared" si="101"/>
        <v>2</v>
      </c>
      <c r="L215">
        <f t="shared" si="102"/>
        <v>1011</v>
      </c>
      <c r="M215">
        <f t="shared" si="103"/>
        <v>125</v>
      </c>
    </row>
    <row r="216" spans="1:13" x14ac:dyDescent="0.25">
      <c r="A216" s="3" t="s">
        <v>28</v>
      </c>
      <c r="B216" s="12">
        <v>998.25400000000002</v>
      </c>
      <c r="C216" s="12">
        <v>320.755</v>
      </c>
      <c r="D216" s="12">
        <v>2.698</v>
      </c>
      <c r="E216" s="4">
        <f t="shared" si="99"/>
        <v>0.49369634025717113</v>
      </c>
      <c r="F216" s="4">
        <f t="shared" si="100"/>
        <v>3.9930159999999999</v>
      </c>
      <c r="G216" s="3"/>
      <c r="I216" s="13"/>
      <c r="J216" s="13"/>
      <c r="K216">
        <f t="shared" si="101"/>
        <v>2</v>
      </c>
      <c r="L216">
        <f t="shared" si="102"/>
        <v>1011</v>
      </c>
      <c r="M216">
        <f t="shared" si="103"/>
        <v>125</v>
      </c>
    </row>
    <row r="217" spans="1:13" x14ac:dyDescent="0.25">
      <c r="A217" s="3" t="s">
        <v>37</v>
      </c>
      <c r="B217" s="12">
        <v>423.73599999999999</v>
      </c>
      <c r="C217" s="12">
        <v>162.565</v>
      </c>
      <c r="D217" s="12">
        <v>6.2480000000000002</v>
      </c>
      <c r="E217" s="4">
        <f t="shared" si="99"/>
        <v>0.20956280909990108</v>
      </c>
      <c r="F217" s="4">
        <f t="shared" si="100"/>
        <v>1.694944</v>
      </c>
      <c r="G217" s="3"/>
      <c r="I217" s="13"/>
      <c r="J217" s="13"/>
      <c r="K217">
        <f t="shared" si="101"/>
        <v>2</v>
      </c>
      <c r="L217">
        <f t="shared" si="102"/>
        <v>1011</v>
      </c>
      <c r="M217">
        <f t="shared" si="103"/>
        <v>125</v>
      </c>
    </row>
    <row r="218" spans="1:13" x14ac:dyDescent="0.25">
      <c r="A218" s="2" t="str">
        <f>A206</f>
        <v>Model name</v>
      </c>
      <c r="B218" s="2" t="s">
        <v>14</v>
      </c>
      <c r="C218" s="2" t="s">
        <v>15</v>
      </c>
      <c r="D218" s="2" t="s">
        <v>14</v>
      </c>
      <c r="E218" s="2" t="s">
        <v>14</v>
      </c>
      <c r="F218" s="2" t="s">
        <v>14</v>
      </c>
      <c r="G218" s="2" t="s">
        <v>21</v>
      </c>
      <c r="H218" s="5"/>
      <c r="I218" s="13" t="str">
        <f>CONCATENATE(G218, ," ", B218)</f>
        <v>Intel® Xeon® Gold 5218T INT8</v>
      </c>
      <c r="J218" s="13" t="str">
        <f>CONCATENATE($G218, ," ", C218)</f>
        <v>Intel® Xeon® Gold 5218T FP32</v>
      </c>
      <c r="K218" s="13">
        <v>2</v>
      </c>
      <c r="L218" s="13">
        <v>1572</v>
      </c>
      <c r="M218" s="13">
        <v>105</v>
      </c>
    </row>
    <row r="219" spans="1:13" x14ac:dyDescent="0.25">
      <c r="A219" s="3" t="s">
        <v>16</v>
      </c>
      <c r="B219" s="12">
        <v>212.095</v>
      </c>
      <c r="C219" s="12">
        <v>79.41</v>
      </c>
      <c r="D219" s="12">
        <v>14.290295</v>
      </c>
      <c r="E219" s="4">
        <f t="shared" ref="E219:E229" si="104">B219/(K219*L219)</f>
        <v>6.7460241730279896E-2</v>
      </c>
      <c r="F219" s="4">
        <f t="shared" ref="F219:F229" si="105">B219/(K219*M219)</f>
        <v>1.0099761904761904</v>
      </c>
      <c r="G219" s="3"/>
      <c r="I219" s="13"/>
      <c r="J219" s="13"/>
      <c r="K219">
        <f>K218</f>
        <v>2</v>
      </c>
      <c r="L219">
        <f>L218</f>
        <v>1572</v>
      </c>
      <c r="M219">
        <f>M218</f>
        <v>105</v>
      </c>
    </row>
    <row r="220" spans="1:13" x14ac:dyDescent="0.25">
      <c r="A220" s="3" t="s">
        <v>17</v>
      </c>
      <c r="B220" s="12">
        <v>21.742999999999999</v>
      </c>
      <c r="C220" s="12">
        <v>6.91</v>
      </c>
      <c r="D220" s="12">
        <v>104.5303</v>
      </c>
      <c r="E220" s="4">
        <f t="shared" si="104"/>
        <v>6.9157124681933834E-3</v>
      </c>
      <c r="F220" s="4">
        <f t="shared" si="105"/>
        <v>0.10353809523809523</v>
      </c>
      <c r="G220" s="3"/>
      <c r="I220" s="14"/>
      <c r="J220" s="14"/>
      <c r="K220">
        <f t="shared" ref="K220:K229" si="106">K219</f>
        <v>2</v>
      </c>
      <c r="L220">
        <f t="shared" ref="L220:L229" si="107">L219</f>
        <v>1572</v>
      </c>
      <c r="M220">
        <f t="shared" ref="M220:M229" si="108">M219</f>
        <v>105</v>
      </c>
    </row>
    <row r="221" spans="1:13" x14ac:dyDescent="0.25">
      <c r="A221" s="3" t="s">
        <v>80</v>
      </c>
      <c r="B221" s="12">
        <v>258.09699999999998</v>
      </c>
      <c r="C221" s="12">
        <v>164.68100000000001</v>
      </c>
      <c r="D221" s="12">
        <v>12.273744000000001</v>
      </c>
      <c r="E221" s="4">
        <f t="shared" si="104"/>
        <v>8.2091921119592876E-2</v>
      </c>
      <c r="F221" s="4">
        <f t="shared" si="105"/>
        <v>1.2290333333333332</v>
      </c>
      <c r="G221" s="3"/>
      <c r="I221" s="13"/>
      <c r="J221" s="13"/>
      <c r="K221">
        <f t="shared" si="106"/>
        <v>2</v>
      </c>
      <c r="L221">
        <f t="shared" si="107"/>
        <v>1572</v>
      </c>
      <c r="M221">
        <f t="shared" si="108"/>
        <v>105</v>
      </c>
    </row>
    <row r="222" spans="1:13" x14ac:dyDescent="0.25">
      <c r="A222" s="3" t="s">
        <v>90</v>
      </c>
      <c r="B222" s="12">
        <v>3.008</v>
      </c>
      <c r="C222" s="12">
        <v>0.88600000000000001</v>
      </c>
      <c r="D222" s="12">
        <v>879.015896</v>
      </c>
      <c r="E222" s="4">
        <f t="shared" si="104"/>
        <v>9.5674300254452928E-4</v>
      </c>
      <c r="F222" s="4">
        <f t="shared" si="105"/>
        <v>1.4323809523809523E-2</v>
      </c>
      <c r="G222" s="3"/>
      <c r="I222" s="13"/>
      <c r="J222" s="13"/>
      <c r="K222">
        <f t="shared" si="106"/>
        <v>2</v>
      </c>
      <c r="L222">
        <f t="shared" si="107"/>
        <v>1572</v>
      </c>
      <c r="M222">
        <f t="shared" si="108"/>
        <v>105</v>
      </c>
    </row>
    <row r="223" spans="1:13" x14ac:dyDescent="0.25">
      <c r="A223" s="3" t="s">
        <v>36</v>
      </c>
      <c r="B223" s="12">
        <v>5419.9040000000005</v>
      </c>
      <c r="C223" s="12">
        <v>1946.3820000000001</v>
      </c>
      <c r="D223" s="12">
        <v>1.4686030000000001</v>
      </c>
      <c r="E223" s="4">
        <f t="shared" si="104"/>
        <v>1.7238880407124684</v>
      </c>
      <c r="F223" s="4">
        <f t="shared" si="105"/>
        <v>25.80906666666667</v>
      </c>
      <c r="G223" s="3"/>
      <c r="I223" s="13"/>
      <c r="J223" s="13"/>
      <c r="K223">
        <f t="shared" si="106"/>
        <v>2</v>
      </c>
      <c r="L223">
        <f t="shared" si="107"/>
        <v>1572</v>
      </c>
      <c r="M223">
        <f t="shared" si="108"/>
        <v>105</v>
      </c>
    </row>
    <row r="224" spans="1:13" x14ac:dyDescent="0.25">
      <c r="A224" s="3" t="s">
        <v>27</v>
      </c>
      <c r="B224" s="12">
        <v>972.12300000000005</v>
      </c>
      <c r="C224" s="12">
        <v>268.09899999999999</v>
      </c>
      <c r="D224" s="12">
        <v>3.024845</v>
      </c>
      <c r="E224" s="4">
        <f t="shared" si="104"/>
        <v>0.30919942748091606</v>
      </c>
      <c r="F224" s="4">
        <f t="shared" si="105"/>
        <v>4.6291571428571432</v>
      </c>
      <c r="G224" s="3"/>
      <c r="I224" s="13"/>
      <c r="J224" s="13"/>
      <c r="K224">
        <f t="shared" si="106"/>
        <v>2</v>
      </c>
      <c r="L224">
        <f t="shared" si="107"/>
        <v>1572</v>
      </c>
      <c r="M224">
        <f t="shared" si="108"/>
        <v>105</v>
      </c>
    </row>
    <row r="225" spans="1:13" x14ac:dyDescent="0.25">
      <c r="A225" s="3" t="s">
        <v>29</v>
      </c>
      <c r="B225" s="12">
        <v>17.648</v>
      </c>
      <c r="C225" s="12">
        <v>4.569</v>
      </c>
      <c r="D225" s="12">
        <v>115.888555</v>
      </c>
      <c r="E225" s="4">
        <f t="shared" si="104"/>
        <v>5.6132315521628499E-3</v>
      </c>
      <c r="F225" s="4">
        <f t="shared" si="105"/>
        <v>8.4038095238095231E-2</v>
      </c>
      <c r="G225" s="3"/>
      <c r="I225" s="13"/>
      <c r="J225" s="13"/>
      <c r="K225">
        <f t="shared" si="106"/>
        <v>2</v>
      </c>
      <c r="L225">
        <f t="shared" si="107"/>
        <v>1572</v>
      </c>
      <c r="M225">
        <f t="shared" si="108"/>
        <v>105</v>
      </c>
    </row>
    <row r="226" spans="1:13" x14ac:dyDescent="0.25">
      <c r="A226" s="3" t="s">
        <v>91</v>
      </c>
      <c r="B226" s="12">
        <v>2092.4270000000001</v>
      </c>
      <c r="C226" s="12">
        <v>633.85299999999995</v>
      </c>
      <c r="D226" s="12">
        <v>1.663656</v>
      </c>
      <c r="E226" s="4">
        <f t="shared" si="104"/>
        <v>0.66553021628498732</v>
      </c>
      <c r="F226" s="4">
        <f t="shared" si="105"/>
        <v>9.9639380952380954</v>
      </c>
      <c r="G226" s="3"/>
      <c r="I226" s="13"/>
      <c r="J226" s="13"/>
      <c r="K226">
        <f t="shared" si="106"/>
        <v>2</v>
      </c>
      <c r="L226">
        <f t="shared" si="107"/>
        <v>1572</v>
      </c>
      <c r="M226">
        <f t="shared" si="108"/>
        <v>105</v>
      </c>
    </row>
    <row r="227" spans="1:13" x14ac:dyDescent="0.25">
      <c r="A227" s="3" t="s">
        <v>18</v>
      </c>
      <c r="B227" s="12">
        <v>29.181000000000001</v>
      </c>
      <c r="C227" s="12">
        <v>7.2889999999999997</v>
      </c>
      <c r="D227" s="12">
        <v>71.015030999999993</v>
      </c>
      <c r="E227" s="4">
        <f t="shared" si="104"/>
        <v>9.2814885496183205E-3</v>
      </c>
      <c r="F227" s="4">
        <f t="shared" si="105"/>
        <v>0.13895714285714286</v>
      </c>
      <c r="G227" s="3"/>
      <c r="I227" s="13"/>
      <c r="J227" s="13"/>
      <c r="K227">
        <f t="shared" si="106"/>
        <v>2</v>
      </c>
      <c r="L227">
        <f t="shared" si="107"/>
        <v>1572</v>
      </c>
      <c r="M227">
        <f t="shared" si="108"/>
        <v>105</v>
      </c>
    </row>
    <row r="228" spans="1:13" x14ac:dyDescent="0.25">
      <c r="A228" s="3" t="s">
        <v>28</v>
      </c>
      <c r="B228" s="12">
        <v>1044.701</v>
      </c>
      <c r="C228" s="12">
        <v>337.55</v>
      </c>
      <c r="D228" s="12">
        <v>2.6166260000000001</v>
      </c>
      <c r="E228" s="4">
        <f t="shared" si="104"/>
        <v>0.33228403307888044</v>
      </c>
      <c r="F228" s="4">
        <f t="shared" si="105"/>
        <v>4.9747666666666666</v>
      </c>
      <c r="G228" s="3"/>
      <c r="I228" s="13"/>
      <c r="J228" s="13"/>
      <c r="K228">
        <f t="shared" si="106"/>
        <v>2</v>
      </c>
      <c r="L228">
        <f t="shared" si="107"/>
        <v>1572</v>
      </c>
      <c r="M228">
        <f t="shared" si="108"/>
        <v>105</v>
      </c>
    </row>
    <row r="229" spans="1:13" x14ac:dyDescent="0.25">
      <c r="A229" s="3" t="s">
        <v>37</v>
      </c>
      <c r="B229" s="12">
        <v>450.75599999999997</v>
      </c>
      <c r="C229" s="12">
        <v>172.78200000000001</v>
      </c>
      <c r="D229" s="12">
        <v>6.0055189999999996</v>
      </c>
      <c r="E229" s="4">
        <f t="shared" si="104"/>
        <v>0.14337022900763358</v>
      </c>
      <c r="F229" s="4">
        <f t="shared" si="105"/>
        <v>2.1464571428571428</v>
      </c>
      <c r="G229" s="3"/>
      <c r="I229" s="13"/>
      <c r="J229" s="13"/>
      <c r="K229">
        <f t="shared" si="106"/>
        <v>2</v>
      </c>
      <c r="L229">
        <f t="shared" si="107"/>
        <v>1572</v>
      </c>
      <c r="M229">
        <f t="shared" si="108"/>
        <v>105</v>
      </c>
    </row>
    <row r="230" spans="1:13" x14ac:dyDescent="0.25">
      <c r="A230" s="2" t="str">
        <f>A218</f>
        <v>Model name</v>
      </c>
      <c r="B230" s="2" t="s">
        <v>14</v>
      </c>
      <c r="C230" s="2" t="s">
        <v>15</v>
      </c>
      <c r="D230" s="2" t="s">
        <v>14</v>
      </c>
      <c r="E230" s="2" t="s">
        <v>14</v>
      </c>
      <c r="F230" s="2" t="s">
        <v>14</v>
      </c>
      <c r="G230" s="2" t="s">
        <v>22</v>
      </c>
      <c r="H230" s="5"/>
      <c r="I230" s="13" t="str">
        <f>CONCATENATE(G230, ," ", B230)</f>
        <v>Intel® Xeon® Platinum 8270 INT8</v>
      </c>
      <c r="J230" s="13" t="str">
        <f>CONCATENATE($G230, ," ", C230)</f>
        <v>Intel® Xeon® Platinum 8270 FP32</v>
      </c>
      <c r="K230" s="13">
        <v>2</v>
      </c>
      <c r="L230" s="13">
        <v>8477</v>
      </c>
      <c r="M230" s="13">
        <v>205</v>
      </c>
    </row>
    <row r="231" spans="1:13" x14ac:dyDescent="0.25">
      <c r="A231" s="3" t="s">
        <v>16</v>
      </c>
      <c r="B231" s="12">
        <v>559.572</v>
      </c>
      <c r="C231" s="12">
        <v>220.34</v>
      </c>
      <c r="D231" s="12">
        <v>7.6995689999999994</v>
      </c>
      <c r="E231" s="4">
        <f t="shared" ref="E231:E241" si="109">B231/(K231*L231)</f>
        <v>3.3005308481774215E-2</v>
      </c>
      <c r="F231" s="4">
        <f t="shared" ref="F231:F241" si="110">B231/(K231*M231)</f>
        <v>1.3648097560975609</v>
      </c>
      <c r="G231" s="3"/>
      <c r="K231">
        <f>K230</f>
        <v>2</v>
      </c>
      <c r="L231">
        <f>L230</f>
        <v>8477</v>
      </c>
      <c r="M231">
        <f>M230</f>
        <v>205</v>
      </c>
    </row>
    <row r="232" spans="1:13" x14ac:dyDescent="0.25">
      <c r="A232" s="3" t="s">
        <v>17</v>
      </c>
      <c r="B232" s="12">
        <v>51.045999999999999</v>
      </c>
      <c r="C232" s="12">
        <v>17.891999999999999</v>
      </c>
      <c r="D232" s="12">
        <v>54.772973</v>
      </c>
      <c r="E232" s="4">
        <f t="shared" si="109"/>
        <v>3.0108528960717234E-3</v>
      </c>
      <c r="F232" s="4">
        <f t="shared" si="110"/>
        <v>0.12450243902439025</v>
      </c>
      <c r="G232" s="3"/>
      <c r="K232">
        <f t="shared" ref="K232:K241" si="111">K231</f>
        <v>2</v>
      </c>
      <c r="L232">
        <f t="shared" ref="L232:L241" si="112">L231</f>
        <v>8477</v>
      </c>
      <c r="M232">
        <f t="shared" ref="M232:M241" si="113">M231</f>
        <v>205</v>
      </c>
    </row>
    <row r="233" spans="1:13" x14ac:dyDescent="0.25">
      <c r="A233" s="3" t="s">
        <v>80</v>
      </c>
      <c r="B233" s="12">
        <v>515.55499999999995</v>
      </c>
      <c r="C233" s="12">
        <v>310.53199999999998</v>
      </c>
      <c r="D233" s="12">
        <v>7.6302110000000001</v>
      </c>
      <c r="E233" s="4">
        <f t="shared" si="109"/>
        <v>3.0409048012268489E-2</v>
      </c>
      <c r="F233" s="4">
        <f t="shared" si="110"/>
        <v>1.257451219512195</v>
      </c>
      <c r="G233" s="3"/>
      <c r="K233">
        <f t="shared" si="111"/>
        <v>2</v>
      </c>
      <c r="L233">
        <f t="shared" si="112"/>
        <v>8477</v>
      </c>
      <c r="M233">
        <f t="shared" si="113"/>
        <v>205</v>
      </c>
    </row>
    <row r="234" spans="1:13" x14ac:dyDescent="0.25">
      <c r="A234" s="3" t="s">
        <v>90</v>
      </c>
      <c r="B234" s="12">
        <v>8.0220000000000002</v>
      </c>
      <c r="C234" s="12">
        <v>2.2189999999999999</v>
      </c>
      <c r="D234" s="12">
        <v>459.83436699999999</v>
      </c>
      <c r="E234" s="4">
        <f t="shared" si="109"/>
        <v>4.7316267547481422E-4</v>
      </c>
      <c r="F234" s="4">
        <f t="shared" si="110"/>
        <v>1.9565853658536587E-2</v>
      </c>
      <c r="G234" s="3"/>
      <c r="I234" s="13"/>
      <c r="J234" s="13"/>
      <c r="K234">
        <f t="shared" si="111"/>
        <v>2</v>
      </c>
      <c r="L234">
        <f t="shared" si="112"/>
        <v>8477</v>
      </c>
      <c r="M234">
        <f t="shared" si="113"/>
        <v>205</v>
      </c>
    </row>
    <row r="235" spans="1:13" x14ac:dyDescent="0.25">
      <c r="A235" s="3" t="s">
        <v>36</v>
      </c>
      <c r="B235" s="12">
        <v>14128.677</v>
      </c>
      <c r="C235" s="12">
        <v>4405.5069999999996</v>
      </c>
      <c r="D235" s="12">
        <v>0.95204199999999994</v>
      </c>
      <c r="E235" s="4">
        <f t="shared" si="109"/>
        <v>0.83335360386929336</v>
      </c>
      <c r="F235" s="4">
        <f t="shared" si="110"/>
        <v>34.460187804878046</v>
      </c>
      <c r="G235" s="3"/>
      <c r="K235">
        <f t="shared" si="111"/>
        <v>2</v>
      </c>
      <c r="L235">
        <f t="shared" si="112"/>
        <v>8477</v>
      </c>
      <c r="M235">
        <f t="shared" si="113"/>
        <v>205</v>
      </c>
    </row>
    <row r="236" spans="1:13" x14ac:dyDescent="0.25">
      <c r="A236" s="3" t="s">
        <v>27</v>
      </c>
      <c r="B236" s="12">
        <v>2851.9520000000002</v>
      </c>
      <c r="C236" s="12">
        <v>736.95399999999995</v>
      </c>
      <c r="D236" s="12">
        <v>1.6161890000000001</v>
      </c>
      <c r="E236" s="4">
        <f t="shared" si="109"/>
        <v>0.16821705792143449</v>
      </c>
      <c r="F236" s="4">
        <f t="shared" si="110"/>
        <v>6.9559804878048785</v>
      </c>
      <c r="G236" s="3"/>
      <c r="K236">
        <f t="shared" si="111"/>
        <v>2</v>
      </c>
      <c r="L236">
        <f t="shared" si="112"/>
        <v>8477</v>
      </c>
      <c r="M236">
        <f t="shared" si="113"/>
        <v>205</v>
      </c>
    </row>
    <row r="237" spans="1:13" x14ac:dyDescent="0.25">
      <c r="A237" s="3" t="s">
        <v>29</v>
      </c>
      <c r="B237" s="12">
        <v>57.704000000000001</v>
      </c>
      <c r="C237" s="12">
        <v>14.898</v>
      </c>
      <c r="D237" s="12">
        <v>35.971169000000003</v>
      </c>
      <c r="E237" s="4">
        <f t="shared" si="109"/>
        <v>3.4035625811018049E-3</v>
      </c>
      <c r="F237" s="4">
        <f t="shared" si="110"/>
        <v>0.14074146341463414</v>
      </c>
      <c r="G237" s="3"/>
      <c r="K237">
        <f t="shared" si="111"/>
        <v>2</v>
      </c>
      <c r="L237">
        <f t="shared" si="112"/>
        <v>8477</v>
      </c>
      <c r="M237">
        <f t="shared" si="113"/>
        <v>205</v>
      </c>
    </row>
    <row r="238" spans="1:13" x14ac:dyDescent="0.25">
      <c r="A238" s="3" t="s">
        <v>91</v>
      </c>
      <c r="B238" s="12">
        <v>5885.3770000000004</v>
      </c>
      <c r="C238" s="12">
        <v>1654.08</v>
      </c>
      <c r="D238" s="12">
        <v>1.099175</v>
      </c>
      <c r="E238" s="4">
        <f t="shared" si="109"/>
        <v>0.34713796154299875</v>
      </c>
      <c r="F238" s="4">
        <f t="shared" si="110"/>
        <v>14.354578048780489</v>
      </c>
      <c r="G238" s="3"/>
      <c r="K238">
        <f t="shared" si="111"/>
        <v>2</v>
      </c>
      <c r="L238">
        <f t="shared" si="112"/>
        <v>8477</v>
      </c>
      <c r="M238">
        <f t="shared" si="113"/>
        <v>205</v>
      </c>
    </row>
    <row r="239" spans="1:13" x14ac:dyDescent="0.25">
      <c r="A239" s="3" t="s">
        <v>18</v>
      </c>
      <c r="B239" s="12">
        <v>94.99</v>
      </c>
      <c r="C239" s="12">
        <v>21.818000000000001</v>
      </c>
      <c r="D239" s="12">
        <v>23.441981999999999</v>
      </c>
      <c r="E239" s="4">
        <f t="shared" si="109"/>
        <v>5.6028075970272501E-3</v>
      </c>
      <c r="F239" s="4">
        <f t="shared" si="110"/>
        <v>0.23168292682926828</v>
      </c>
      <c r="G239" s="3"/>
      <c r="K239">
        <f t="shared" si="111"/>
        <v>2</v>
      </c>
      <c r="L239">
        <f t="shared" si="112"/>
        <v>8477</v>
      </c>
      <c r="M239">
        <f t="shared" si="113"/>
        <v>205</v>
      </c>
    </row>
    <row r="240" spans="1:13" x14ac:dyDescent="0.25">
      <c r="A240" s="3" t="s">
        <v>28</v>
      </c>
      <c r="B240" s="12">
        <v>2795.4879999999998</v>
      </c>
      <c r="C240" s="12">
        <v>899.98099999999999</v>
      </c>
      <c r="D240" s="12">
        <v>1.2981830000000001</v>
      </c>
      <c r="E240" s="4">
        <f t="shared" si="109"/>
        <v>0.16488663442255513</v>
      </c>
      <c r="F240" s="4">
        <f t="shared" si="110"/>
        <v>6.8182634146341456</v>
      </c>
      <c r="G240" s="3"/>
      <c r="K240">
        <f t="shared" si="111"/>
        <v>2</v>
      </c>
      <c r="L240">
        <f t="shared" si="112"/>
        <v>8477</v>
      </c>
      <c r="M240">
        <f t="shared" si="113"/>
        <v>205</v>
      </c>
    </row>
    <row r="241" spans="1:13" x14ac:dyDescent="0.25">
      <c r="A241" s="3" t="s">
        <v>37</v>
      </c>
      <c r="B241" s="12">
        <v>972.93899999999996</v>
      </c>
      <c r="C241" s="12">
        <v>452.63900000000001</v>
      </c>
      <c r="D241" s="12">
        <v>3.5501130000000001</v>
      </c>
      <c r="E241" s="4">
        <f t="shared" si="109"/>
        <v>5.7386988321340093E-2</v>
      </c>
      <c r="F241" s="4">
        <f t="shared" si="110"/>
        <v>2.3730219512195121</v>
      </c>
      <c r="G241" s="3"/>
      <c r="K241">
        <f t="shared" si="111"/>
        <v>2</v>
      </c>
      <c r="L241">
        <f t="shared" si="112"/>
        <v>8477</v>
      </c>
      <c r="M241">
        <f t="shared" si="113"/>
        <v>205</v>
      </c>
    </row>
    <row r="242" spans="1:13" x14ac:dyDescent="0.25">
      <c r="A242" s="2" t="str">
        <f>A230</f>
        <v>Model name</v>
      </c>
      <c r="B242" s="2" t="s">
        <v>14</v>
      </c>
      <c r="C242" s="2" t="s">
        <v>15</v>
      </c>
      <c r="D242" s="2" t="s">
        <v>14</v>
      </c>
      <c r="E242" s="2" t="s">
        <v>14</v>
      </c>
      <c r="F242" s="2" t="s">
        <v>14</v>
      </c>
      <c r="G242" s="2" t="s">
        <v>40</v>
      </c>
      <c r="H242" s="5"/>
      <c r="I242" s="13" t="str">
        <f>CONCATENATE(G242, ," ", B242)</f>
        <v>Intel® Xeon® Silver 4316 INT8</v>
      </c>
      <c r="J242" s="13" t="str">
        <f>CONCATENATE($G242, ," ", C242)</f>
        <v>Intel® Xeon® Silver 4316 FP32</v>
      </c>
      <c r="K242" s="13">
        <v>2</v>
      </c>
      <c r="L242" s="13">
        <v>1137</v>
      </c>
      <c r="M242" s="13">
        <v>150</v>
      </c>
    </row>
    <row r="243" spans="1:13" x14ac:dyDescent="0.25">
      <c r="A243" s="3" t="s">
        <v>16</v>
      </c>
      <c r="B243" s="12">
        <v>431.54399999999998</v>
      </c>
      <c r="C243" s="12">
        <v>168.143</v>
      </c>
      <c r="D243" s="12">
        <v>8.0180000000000007</v>
      </c>
      <c r="E243" s="4">
        <f t="shared" ref="E243:E253" si="114">B243/(K243*L243)</f>
        <v>0.1897730870712401</v>
      </c>
      <c r="F243" s="4">
        <f t="shared" ref="F243:F253" si="115">B243/(K243*M243)</f>
        <v>1.43848</v>
      </c>
      <c r="G243" s="3"/>
      <c r="K243">
        <f>K242</f>
        <v>2</v>
      </c>
      <c r="L243">
        <f>L242</f>
        <v>1137</v>
      </c>
      <c r="M243">
        <f>M242</f>
        <v>150</v>
      </c>
    </row>
    <row r="244" spans="1:13" x14ac:dyDescent="0.25">
      <c r="A244" s="3" t="s">
        <v>17</v>
      </c>
      <c r="B244" s="12">
        <v>38.469000000000001</v>
      </c>
      <c r="C244" s="12">
        <v>15.156000000000001</v>
      </c>
      <c r="D244" s="12">
        <v>110.203</v>
      </c>
      <c r="E244" s="4">
        <f t="shared" si="114"/>
        <v>1.6916886543535622E-2</v>
      </c>
      <c r="F244" s="4">
        <f t="shared" si="115"/>
        <v>0.12823000000000001</v>
      </c>
      <c r="G244" s="3"/>
      <c r="K244">
        <f t="shared" ref="K244:K253" si="116">K243</f>
        <v>2</v>
      </c>
      <c r="L244">
        <f t="shared" ref="L244:L253" si="117">L243</f>
        <v>1137</v>
      </c>
      <c r="M244">
        <f t="shared" ref="M244:M253" si="118">M243</f>
        <v>150</v>
      </c>
    </row>
    <row r="245" spans="1:13" x14ac:dyDescent="0.25">
      <c r="A245" s="3" t="s">
        <v>80</v>
      </c>
      <c r="B245" s="12">
        <v>480.495</v>
      </c>
      <c r="C245" s="12">
        <v>288.29199999999997</v>
      </c>
      <c r="D245" s="12"/>
      <c r="E245" s="4">
        <f t="shared" si="114"/>
        <v>0.21129947229551452</v>
      </c>
      <c r="F245" s="4">
        <f t="shared" si="115"/>
        <v>1.60165</v>
      </c>
      <c r="G245" s="3"/>
      <c r="K245">
        <f t="shared" si="116"/>
        <v>2</v>
      </c>
      <c r="L245">
        <f t="shared" si="117"/>
        <v>1137</v>
      </c>
      <c r="M245">
        <f t="shared" si="118"/>
        <v>150</v>
      </c>
    </row>
    <row r="246" spans="1:13" x14ac:dyDescent="0.25">
      <c r="A246" s="3" t="s">
        <v>90</v>
      </c>
      <c r="B246" s="12">
        <v>6.694</v>
      </c>
      <c r="C246" s="12">
        <v>1.8009999999999999</v>
      </c>
      <c r="D246" s="12">
        <v>503.553</v>
      </c>
      <c r="E246" s="4">
        <f t="shared" si="114"/>
        <v>2.9437115215479332E-3</v>
      </c>
      <c r="F246" s="4">
        <f t="shared" si="115"/>
        <v>2.2313333333333334E-2</v>
      </c>
      <c r="G246" s="3"/>
      <c r="I246" s="13"/>
      <c r="J246" s="13"/>
      <c r="K246">
        <f t="shared" si="116"/>
        <v>2</v>
      </c>
      <c r="L246">
        <f t="shared" si="117"/>
        <v>1137</v>
      </c>
      <c r="M246">
        <f t="shared" si="118"/>
        <v>150</v>
      </c>
    </row>
    <row r="247" spans="1:13" x14ac:dyDescent="0.25">
      <c r="A247" s="3" t="s">
        <v>36</v>
      </c>
      <c r="B247" s="12">
        <v>12313.334000000001</v>
      </c>
      <c r="C247" s="12">
        <v>3650.6570000000002</v>
      </c>
      <c r="D247" s="12"/>
      <c r="E247" s="4">
        <f t="shared" si="114"/>
        <v>5.4148346525945472</v>
      </c>
      <c r="F247" s="4">
        <f t="shared" si="115"/>
        <v>41.044446666666666</v>
      </c>
      <c r="G247" s="3"/>
      <c r="K247">
        <f t="shared" si="116"/>
        <v>2</v>
      </c>
      <c r="L247">
        <f t="shared" si="117"/>
        <v>1137</v>
      </c>
      <c r="M247">
        <f t="shared" si="118"/>
        <v>150</v>
      </c>
    </row>
    <row r="248" spans="1:13" x14ac:dyDescent="0.25">
      <c r="A248" s="3" t="s">
        <v>27</v>
      </c>
      <c r="B248" s="12">
        <v>2271.8270000000002</v>
      </c>
      <c r="C248" s="12">
        <v>565.274</v>
      </c>
      <c r="D248" s="12"/>
      <c r="E248" s="4">
        <f t="shared" si="114"/>
        <v>0.99904441512752873</v>
      </c>
      <c r="F248" s="4">
        <f t="shared" si="115"/>
        <v>7.5727566666666677</v>
      </c>
      <c r="G248" s="3"/>
      <c r="K248">
        <f t="shared" si="116"/>
        <v>2</v>
      </c>
      <c r="L248">
        <f t="shared" si="117"/>
        <v>1137</v>
      </c>
      <c r="M248">
        <f t="shared" si="118"/>
        <v>150</v>
      </c>
    </row>
    <row r="249" spans="1:13" x14ac:dyDescent="0.25">
      <c r="A249" s="3" t="s">
        <v>29</v>
      </c>
      <c r="B249" s="12">
        <v>42.613</v>
      </c>
      <c r="C249" s="12">
        <v>10.555</v>
      </c>
      <c r="D249" s="12">
        <v>53.725000000000001</v>
      </c>
      <c r="E249" s="4">
        <f t="shared" si="114"/>
        <v>1.8739226033421284E-2</v>
      </c>
      <c r="F249" s="4">
        <f t="shared" si="115"/>
        <v>0.14204333333333333</v>
      </c>
      <c r="G249" s="3"/>
      <c r="K249">
        <f t="shared" si="116"/>
        <v>2</v>
      </c>
      <c r="L249">
        <f t="shared" si="117"/>
        <v>1137</v>
      </c>
      <c r="M249">
        <f t="shared" si="118"/>
        <v>150</v>
      </c>
    </row>
    <row r="250" spans="1:13" x14ac:dyDescent="0.25">
      <c r="A250" s="3" t="s">
        <v>91</v>
      </c>
      <c r="B250" s="12">
        <v>4882.2719999999999</v>
      </c>
      <c r="C250" s="12">
        <v>1249.037</v>
      </c>
      <c r="D250" s="12">
        <v>0.80900000000000005</v>
      </c>
      <c r="E250" s="4">
        <f t="shared" si="114"/>
        <v>2.1469973614775726</v>
      </c>
      <c r="F250" s="4">
        <f t="shared" si="115"/>
        <v>16.274239999999999</v>
      </c>
      <c r="G250" s="3"/>
      <c r="K250">
        <f t="shared" si="116"/>
        <v>2</v>
      </c>
      <c r="L250">
        <f t="shared" si="117"/>
        <v>1137</v>
      </c>
      <c r="M250">
        <f t="shared" si="118"/>
        <v>150</v>
      </c>
    </row>
    <row r="251" spans="1:13" x14ac:dyDescent="0.25">
      <c r="A251" s="3" t="s">
        <v>18</v>
      </c>
      <c r="B251" s="12">
        <v>69.659000000000006</v>
      </c>
      <c r="C251" s="12">
        <v>16.126000000000001</v>
      </c>
      <c r="D251" s="12">
        <v>37.442999999999998</v>
      </c>
      <c r="E251" s="4">
        <f t="shared" si="114"/>
        <v>3.0632805628847848E-2</v>
      </c>
      <c r="F251" s="4">
        <f t="shared" si="115"/>
        <v>0.23219666666666669</v>
      </c>
      <c r="G251" s="3"/>
      <c r="K251">
        <f t="shared" si="116"/>
        <v>2</v>
      </c>
      <c r="L251">
        <f t="shared" si="117"/>
        <v>1137</v>
      </c>
      <c r="M251">
        <f t="shared" si="118"/>
        <v>150</v>
      </c>
    </row>
    <row r="252" spans="1:13" x14ac:dyDescent="0.25">
      <c r="A252" s="3" t="s">
        <v>28</v>
      </c>
      <c r="B252" s="12">
        <v>2216.6210000000001</v>
      </c>
      <c r="C252" s="12">
        <v>698.40200000000004</v>
      </c>
      <c r="D252" s="12">
        <v>1.302</v>
      </c>
      <c r="E252" s="4">
        <f t="shared" si="114"/>
        <v>0.97476737027264737</v>
      </c>
      <c r="F252" s="4">
        <f t="shared" si="115"/>
        <v>7.3887366666666674</v>
      </c>
      <c r="G252" s="3"/>
      <c r="K252">
        <f t="shared" si="116"/>
        <v>2</v>
      </c>
      <c r="L252">
        <f t="shared" si="117"/>
        <v>1137</v>
      </c>
      <c r="M252">
        <f t="shared" si="118"/>
        <v>150</v>
      </c>
    </row>
    <row r="253" spans="1:13" x14ac:dyDescent="0.25">
      <c r="A253" s="3" t="s">
        <v>37</v>
      </c>
      <c r="B253" s="12">
        <v>850.44399999999996</v>
      </c>
      <c r="C253" s="12">
        <v>341.14800000000002</v>
      </c>
      <c r="D253" s="12">
        <v>3.347</v>
      </c>
      <c r="E253" s="4">
        <f t="shared" si="114"/>
        <v>0.37398592788038698</v>
      </c>
      <c r="F253" s="4">
        <f t="shared" si="115"/>
        <v>2.8348133333333334</v>
      </c>
      <c r="G253" s="3"/>
      <c r="K253">
        <f t="shared" si="116"/>
        <v>2</v>
      </c>
      <c r="L253">
        <f t="shared" si="117"/>
        <v>1137</v>
      </c>
      <c r="M253">
        <f t="shared" si="118"/>
        <v>150</v>
      </c>
    </row>
    <row r="254" spans="1:13" x14ac:dyDescent="0.25">
      <c r="A254" s="2" t="str">
        <f>A242</f>
        <v>Model name</v>
      </c>
      <c r="B254" s="2" t="s">
        <v>14</v>
      </c>
      <c r="C254" s="2" t="s">
        <v>15</v>
      </c>
      <c r="D254" s="2" t="s">
        <v>94</v>
      </c>
      <c r="E254" s="2" t="s">
        <v>14</v>
      </c>
      <c r="F254" s="2" t="s">
        <v>14</v>
      </c>
      <c r="G254" s="25" t="s">
        <v>14</v>
      </c>
      <c r="H254" s="2" t="s">
        <v>114</v>
      </c>
      <c r="I254" s="13" t="str">
        <f>CONCATENATE(H254, ," ", B254)</f>
        <v>Intel® Xeon® Gold 6548N INT8</v>
      </c>
      <c r="J254" s="13" t="str">
        <f>CONCATENATE($H254, ," ", C254)</f>
        <v>Intel® Xeon® Gold 6548N FP32</v>
      </c>
      <c r="K254" s="13">
        <v>2</v>
      </c>
      <c r="L254">
        <v>3875</v>
      </c>
      <c r="M254">
        <v>250</v>
      </c>
    </row>
    <row r="255" spans="1:13" x14ac:dyDescent="0.25">
      <c r="A255" s="3" t="s">
        <v>16</v>
      </c>
      <c r="B255" s="12">
        <v>2776.37</v>
      </c>
      <c r="C255" s="12">
        <v>401.57</v>
      </c>
      <c r="D255" s="12">
        <v>1919.58</v>
      </c>
      <c r="E255" s="4">
        <f t="shared" ref="E255:E265" si="119">B255/(K255*L255)</f>
        <v>0.35824129032258062</v>
      </c>
      <c r="F255" s="4">
        <f t="shared" ref="F255:F265" si="120">B255/(K255*M255)</f>
        <v>5.55274</v>
      </c>
      <c r="G255" s="3">
        <v>3.56</v>
      </c>
      <c r="H255" s="3"/>
      <c r="J255" s="13" t="str">
        <f>CONCATENATE($H254, ," ", D254)</f>
        <v>Intel® Xeon® Gold 6548N BF16</v>
      </c>
      <c r="K255">
        <f>K254</f>
        <v>2</v>
      </c>
      <c r="L255">
        <f t="shared" ref="L255:M255" si="121">L254</f>
        <v>3875</v>
      </c>
      <c r="M255">
        <f t="shared" si="121"/>
        <v>250</v>
      </c>
    </row>
    <row r="256" spans="1:13" x14ac:dyDescent="0.25">
      <c r="A256" s="3" t="s">
        <v>17</v>
      </c>
      <c r="B256" s="12">
        <v>168.13</v>
      </c>
      <c r="C256" s="12">
        <v>36.049999999999997</v>
      </c>
      <c r="D256">
        <v>140.66</v>
      </c>
      <c r="E256" s="4">
        <f t="shared" si="119"/>
        <v>2.1694193548387097E-2</v>
      </c>
      <c r="F256" s="4">
        <f t="shared" si="120"/>
        <v>0.33626</v>
      </c>
      <c r="G256" s="3">
        <v>22.35</v>
      </c>
      <c r="H256" s="3"/>
      <c r="K256">
        <f t="shared" ref="K256:K265" si="122">K255</f>
        <v>2</v>
      </c>
      <c r="L256">
        <f t="shared" ref="L256:L265" si="123">L255</f>
        <v>3875</v>
      </c>
      <c r="M256">
        <f t="shared" ref="M256:M265" si="124">M255</f>
        <v>250</v>
      </c>
    </row>
    <row r="257" spans="1:13" x14ac:dyDescent="0.25">
      <c r="A257" s="3" t="s">
        <v>80</v>
      </c>
      <c r="B257" s="12">
        <v>805.5</v>
      </c>
      <c r="C257" s="12">
        <v>650.9</v>
      </c>
      <c r="D257" s="12">
        <v>628.46</v>
      </c>
      <c r="E257" s="4">
        <f t="shared" si="119"/>
        <v>0.10393548387096774</v>
      </c>
      <c r="F257" s="4">
        <f t="shared" si="120"/>
        <v>1.611</v>
      </c>
      <c r="G257" s="3">
        <v>4.59</v>
      </c>
      <c r="H257" s="3"/>
      <c r="K257">
        <f t="shared" si="122"/>
        <v>2</v>
      </c>
      <c r="L257">
        <f t="shared" si="123"/>
        <v>3875</v>
      </c>
      <c r="M257">
        <f t="shared" si="124"/>
        <v>250</v>
      </c>
    </row>
    <row r="258" spans="1:13" x14ac:dyDescent="0.25">
      <c r="A258" s="3" t="s">
        <v>90</v>
      </c>
      <c r="B258" s="12">
        <v>35.06</v>
      </c>
      <c r="C258" s="12">
        <v>4.09</v>
      </c>
      <c r="D258" s="12">
        <v>30.81</v>
      </c>
      <c r="E258" s="4">
        <f t="shared" si="119"/>
        <v>4.5238709677419353E-3</v>
      </c>
      <c r="F258" s="4">
        <f t="shared" si="120"/>
        <v>7.0120000000000002E-2</v>
      </c>
      <c r="G258" s="3">
        <v>212.67</v>
      </c>
      <c r="H258" s="3"/>
      <c r="K258">
        <f t="shared" si="122"/>
        <v>2</v>
      </c>
      <c r="L258">
        <f t="shared" si="123"/>
        <v>3875</v>
      </c>
      <c r="M258">
        <f t="shared" si="124"/>
        <v>250</v>
      </c>
    </row>
    <row r="259" spans="1:13" x14ac:dyDescent="0.25">
      <c r="A259" s="3" t="s">
        <v>36</v>
      </c>
      <c r="B259" s="12">
        <v>27836.3</v>
      </c>
      <c r="C259" s="12">
        <v>8272.19</v>
      </c>
      <c r="D259" s="12">
        <v>20665.45</v>
      </c>
      <c r="E259" s="4">
        <f t="shared" si="119"/>
        <v>3.5917806451612901</v>
      </c>
      <c r="F259" s="4">
        <f t="shared" si="120"/>
        <v>55.672599999999996</v>
      </c>
      <c r="G259" s="3">
        <v>0.49</v>
      </c>
      <c r="H259" s="3"/>
      <c r="K259">
        <f t="shared" si="122"/>
        <v>2</v>
      </c>
      <c r="L259">
        <f t="shared" si="123"/>
        <v>3875</v>
      </c>
      <c r="M259">
        <f t="shared" si="124"/>
        <v>250</v>
      </c>
    </row>
    <row r="260" spans="1:13" x14ac:dyDescent="0.25">
      <c r="A260" s="3" t="s">
        <v>27</v>
      </c>
      <c r="B260" s="12">
        <v>15064.63</v>
      </c>
      <c r="C260" s="12">
        <v>1311.15</v>
      </c>
      <c r="D260" s="12">
        <v>6829.01</v>
      </c>
      <c r="E260" s="4">
        <f t="shared" si="119"/>
        <v>1.9438232258064516</v>
      </c>
      <c r="F260" s="4">
        <f t="shared" si="120"/>
        <v>30.129259999999999</v>
      </c>
      <c r="G260" s="3">
        <v>0.64</v>
      </c>
      <c r="H260" s="3"/>
      <c r="K260">
        <f t="shared" si="122"/>
        <v>2</v>
      </c>
      <c r="L260">
        <f t="shared" si="123"/>
        <v>3875</v>
      </c>
      <c r="M260">
        <f t="shared" si="124"/>
        <v>250</v>
      </c>
    </row>
    <row r="261" spans="1:13" x14ac:dyDescent="0.25">
      <c r="A261" s="3" t="s">
        <v>29</v>
      </c>
      <c r="B261" s="12">
        <v>366.83</v>
      </c>
      <c r="C261" s="12">
        <v>23.68</v>
      </c>
      <c r="D261" s="12">
        <v>168.65</v>
      </c>
      <c r="E261" s="4">
        <f t="shared" si="119"/>
        <v>4.7332903225806452E-2</v>
      </c>
      <c r="F261" s="4">
        <f t="shared" si="120"/>
        <v>0.73365999999999998</v>
      </c>
      <c r="G261" s="3">
        <v>0.84</v>
      </c>
      <c r="H261" s="3"/>
      <c r="K261">
        <f t="shared" si="122"/>
        <v>2</v>
      </c>
      <c r="L261">
        <f t="shared" si="123"/>
        <v>3875</v>
      </c>
      <c r="M261">
        <f t="shared" si="124"/>
        <v>250</v>
      </c>
    </row>
    <row r="262" spans="1:13" x14ac:dyDescent="0.25">
      <c r="A262" s="3" t="s">
        <v>91</v>
      </c>
      <c r="B262" s="12">
        <v>18001.37</v>
      </c>
      <c r="C262" s="12">
        <v>3148.15</v>
      </c>
      <c r="D262" s="12">
        <v>9932.06</v>
      </c>
      <c r="E262" s="4">
        <f t="shared" si="119"/>
        <v>2.3227574193548386</v>
      </c>
      <c r="F262" s="4">
        <f t="shared" si="120"/>
        <v>36.002739999999996</v>
      </c>
      <c r="G262" s="3">
        <v>13.08</v>
      </c>
      <c r="H262" s="3"/>
      <c r="K262">
        <f t="shared" si="122"/>
        <v>2</v>
      </c>
      <c r="L262">
        <f t="shared" si="123"/>
        <v>3875</v>
      </c>
      <c r="M262">
        <f t="shared" si="124"/>
        <v>250</v>
      </c>
    </row>
    <row r="263" spans="1:13" x14ac:dyDescent="0.25">
      <c r="A263" s="3" t="s">
        <v>18</v>
      </c>
      <c r="B263" s="12">
        <v>400.71</v>
      </c>
      <c r="C263" s="12">
        <v>37.81</v>
      </c>
      <c r="D263" s="12">
        <v>177.24</v>
      </c>
      <c r="E263" s="4">
        <f t="shared" si="119"/>
        <v>5.1704516129032256E-2</v>
      </c>
      <c r="F263" s="4">
        <f t="shared" si="120"/>
        <v>0.80141999999999991</v>
      </c>
      <c r="G263" s="3">
        <v>14.98</v>
      </c>
      <c r="H263" s="3"/>
      <c r="K263">
        <f t="shared" si="122"/>
        <v>2</v>
      </c>
      <c r="L263">
        <f t="shared" si="123"/>
        <v>3875</v>
      </c>
      <c r="M263">
        <f t="shared" si="124"/>
        <v>250</v>
      </c>
    </row>
    <row r="264" spans="1:13" x14ac:dyDescent="0.25">
      <c r="A264" s="3" t="s">
        <v>28</v>
      </c>
      <c r="B264" s="12">
        <v>9162.59</v>
      </c>
      <c r="C264" s="12">
        <v>1678.19</v>
      </c>
      <c r="D264" s="12">
        <v>7567.48</v>
      </c>
      <c r="E264" s="4">
        <f t="shared" si="119"/>
        <v>1.1822696774193548</v>
      </c>
      <c r="F264" s="4">
        <f t="shared" si="120"/>
        <v>18.32518</v>
      </c>
      <c r="G264" s="3">
        <v>0.75</v>
      </c>
      <c r="H264" s="3"/>
      <c r="K264">
        <f t="shared" si="122"/>
        <v>2</v>
      </c>
      <c r="L264">
        <f t="shared" si="123"/>
        <v>3875</v>
      </c>
      <c r="M264">
        <f t="shared" si="124"/>
        <v>250</v>
      </c>
    </row>
    <row r="265" spans="1:13" x14ac:dyDescent="0.25">
      <c r="A265" s="3" t="s">
        <v>37</v>
      </c>
      <c r="B265" s="12">
        <v>2002.3</v>
      </c>
      <c r="C265" s="12">
        <v>808.04</v>
      </c>
      <c r="D265" s="12">
        <v>2156.54</v>
      </c>
      <c r="E265" s="4">
        <f t="shared" si="119"/>
        <v>0.25836129032258065</v>
      </c>
      <c r="F265" s="4">
        <f t="shared" si="120"/>
        <v>4.0045999999999999</v>
      </c>
      <c r="G265" s="3">
        <v>2.68</v>
      </c>
      <c r="H265" s="3"/>
      <c r="K265">
        <f t="shared" si="122"/>
        <v>2</v>
      </c>
      <c r="L265">
        <f t="shared" si="123"/>
        <v>3875</v>
      </c>
      <c r="M265">
        <f t="shared" si="124"/>
        <v>250</v>
      </c>
    </row>
    <row r="266" spans="1:13" x14ac:dyDescent="0.25">
      <c r="A266" s="2" t="str">
        <f>A242</f>
        <v>Model name</v>
      </c>
      <c r="B266" s="2" t="s">
        <v>14</v>
      </c>
      <c r="C266" s="2" t="s">
        <v>15</v>
      </c>
      <c r="D266" s="2" t="s">
        <v>14</v>
      </c>
      <c r="E266" s="2" t="s">
        <v>14</v>
      </c>
      <c r="F266" s="2" t="s">
        <v>14</v>
      </c>
      <c r="G266" s="2" t="s">
        <v>41</v>
      </c>
      <c r="H266" s="5"/>
      <c r="I266" s="13" t="str">
        <f>CONCATENATE(G266, ," ", B266)</f>
        <v>Intel® Xeon® Platinum 8380 INT8</v>
      </c>
      <c r="J266" s="13" t="str">
        <f>CONCATENATE($G266, ," ", C266)</f>
        <v>Intel® Xeon® Platinum 8380 FP32</v>
      </c>
      <c r="K266" s="13">
        <v>2</v>
      </c>
      <c r="L266" s="13">
        <v>9359</v>
      </c>
      <c r="M266" s="13">
        <v>270</v>
      </c>
    </row>
    <row r="267" spans="1:13" x14ac:dyDescent="0.25">
      <c r="A267" s="3" t="s">
        <v>16</v>
      </c>
      <c r="B267" s="12">
        <v>882.74400000000003</v>
      </c>
      <c r="C267" s="12">
        <v>339.81799999999998</v>
      </c>
      <c r="D267" s="12">
        <v>5.3419400000000001</v>
      </c>
      <c r="E267" s="4">
        <f t="shared" ref="E267:E277" si="125">B267/(K267*L267)</f>
        <v>4.7160166684474841E-2</v>
      </c>
      <c r="F267" s="4">
        <f t="shared" ref="F267:F277" si="126">B267/(K267*M267)</f>
        <v>1.6347111111111112</v>
      </c>
      <c r="G267" s="3"/>
      <c r="K267">
        <f>K266</f>
        <v>2</v>
      </c>
      <c r="L267">
        <f>L266</f>
        <v>9359</v>
      </c>
      <c r="M267">
        <f>M266</f>
        <v>270</v>
      </c>
    </row>
    <row r="268" spans="1:13" x14ac:dyDescent="0.25">
      <c r="A268" s="3" t="s">
        <v>17</v>
      </c>
      <c r="B268" s="12">
        <v>62.884</v>
      </c>
      <c r="C268" s="12">
        <v>27.018999999999998</v>
      </c>
      <c r="D268" s="12">
        <v>180.648248</v>
      </c>
      <c r="E268" s="4">
        <f t="shared" si="125"/>
        <v>3.3595469601453145E-3</v>
      </c>
      <c r="F268" s="4">
        <f t="shared" si="126"/>
        <v>0.11645185185185185</v>
      </c>
      <c r="G268" s="3"/>
      <c r="K268">
        <f t="shared" ref="K268:K277" si="127">K267</f>
        <v>2</v>
      </c>
      <c r="L268">
        <f t="shared" ref="L268:L277" si="128">L267</f>
        <v>9359</v>
      </c>
      <c r="M268">
        <f t="shared" ref="M268:M277" si="129">M267</f>
        <v>270</v>
      </c>
    </row>
    <row r="269" spans="1:13" x14ac:dyDescent="0.25">
      <c r="A269" s="3" t="s">
        <v>80</v>
      </c>
      <c r="B269" s="12">
        <v>839.89300000000003</v>
      </c>
      <c r="C269" s="12">
        <v>475.55599999999998</v>
      </c>
      <c r="D269" s="12"/>
      <c r="E269" s="4">
        <f t="shared" si="125"/>
        <v>4.4870872956512452E-2</v>
      </c>
      <c r="F269" s="4">
        <f t="shared" si="126"/>
        <v>1.5553574074074075</v>
      </c>
      <c r="G269" s="3"/>
      <c r="K269">
        <f>K268</f>
        <v>2</v>
      </c>
      <c r="L269">
        <f>L268</f>
        <v>9359</v>
      </c>
      <c r="M269">
        <f>M268</f>
        <v>270</v>
      </c>
    </row>
    <row r="270" spans="1:13" x14ac:dyDescent="0.25">
      <c r="A270" s="3" t="s">
        <v>90</v>
      </c>
      <c r="B270" s="12">
        <v>13.224</v>
      </c>
      <c r="C270" s="12">
        <v>3.4820000000000002</v>
      </c>
      <c r="D270" s="12">
        <v>454.04523399999999</v>
      </c>
      <c r="E270" s="4">
        <f t="shared" si="125"/>
        <v>7.0648573565551878E-4</v>
      </c>
      <c r="F270" s="4">
        <f t="shared" si="126"/>
        <v>2.448888888888889E-2</v>
      </c>
      <c r="G270" s="3"/>
      <c r="I270" s="13"/>
      <c r="J270" s="13"/>
      <c r="K270">
        <f t="shared" ref="K270:M270" si="130">K269</f>
        <v>2</v>
      </c>
      <c r="L270">
        <f t="shared" si="130"/>
        <v>9359</v>
      </c>
      <c r="M270">
        <f t="shared" si="130"/>
        <v>270</v>
      </c>
    </row>
    <row r="271" spans="1:13" x14ac:dyDescent="0.25">
      <c r="A271" s="3" t="s">
        <v>36</v>
      </c>
      <c r="B271" s="12">
        <v>22893.564999999999</v>
      </c>
      <c r="C271" s="12">
        <v>6956.01</v>
      </c>
      <c r="D271" s="12">
        <v>0.57556799999999997</v>
      </c>
      <c r="E271" s="4">
        <f t="shared" si="125"/>
        <v>1.2230775189657015</v>
      </c>
      <c r="F271" s="4">
        <f t="shared" si="126"/>
        <v>42.39549074074074</v>
      </c>
      <c r="G271" s="3"/>
      <c r="K271">
        <f t="shared" si="127"/>
        <v>2</v>
      </c>
      <c r="L271">
        <f t="shared" si="128"/>
        <v>9359</v>
      </c>
      <c r="M271">
        <f t="shared" si="129"/>
        <v>270</v>
      </c>
    </row>
    <row r="272" spans="1:13" x14ac:dyDescent="0.25">
      <c r="A272" s="3" t="s">
        <v>27</v>
      </c>
      <c r="B272" s="12">
        <v>4953.6549999999997</v>
      </c>
      <c r="C272" s="12">
        <v>1154.942</v>
      </c>
      <c r="D272" s="12">
        <v>1.041674</v>
      </c>
      <c r="E272" s="4">
        <f t="shared" si="125"/>
        <v>0.26464659685863873</v>
      </c>
      <c r="F272" s="4">
        <f t="shared" si="126"/>
        <v>9.1734351851851841</v>
      </c>
      <c r="G272" s="3"/>
      <c r="K272">
        <f t="shared" si="127"/>
        <v>2</v>
      </c>
      <c r="L272">
        <f t="shared" si="128"/>
        <v>9359</v>
      </c>
      <c r="M272">
        <f t="shared" si="129"/>
        <v>270</v>
      </c>
    </row>
    <row r="273" spans="1:13" x14ac:dyDescent="0.25">
      <c r="A273" s="3" t="s">
        <v>29</v>
      </c>
      <c r="B273" s="12">
        <v>78.117999999999995</v>
      </c>
      <c r="C273" s="12">
        <v>20.792999999999999</v>
      </c>
      <c r="D273" s="12">
        <v>62.061992999999987</v>
      </c>
      <c r="E273" s="4">
        <f t="shared" si="125"/>
        <v>4.1734159632439358E-3</v>
      </c>
      <c r="F273" s="4">
        <f t="shared" si="126"/>
        <v>0.14466296296296297</v>
      </c>
      <c r="G273" s="3"/>
      <c r="K273">
        <f t="shared" si="127"/>
        <v>2</v>
      </c>
      <c r="L273">
        <f t="shared" si="128"/>
        <v>9359</v>
      </c>
      <c r="M273">
        <f t="shared" si="129"/>
        <v>270</v>
      </c>
    </row>
    <row r="274" spans="1:13" x14ac:dyDescent="0.25">
      <c r="A274" s="3" t="s">
        <v>91</v>
      </c>
      <c r="B274" s="12">
        <v>10335.352000000001</v>
      </c>
      <c r="C274" s="12">
        <v>2211.7469999999998</v>
      </c>
      <c r="D274" s="12">
        <v>0.67288799999999993</v>
      </c>
      <c r="E274" s="4">
        <f t="shared" si="125"/>
        <v>0.55216112832567588</v>
      </c>
      <c r="F274" s="4">
        <f t="shared" si="126"/>
        <v>19.139540740740742</v>
      </c>
      <c r="G274" s="3"/>
      <c r="K274">
        <f t="shared" si="127"/>
        <v>2</v>
      </c>
      <c r="L274">
        <f t="shared" si="128"/>
        <v>9359</v>
      </c>
      <c r="M274">
        <f t="shared" si="129"/>
        <v>270</v>
      </c>
    </row>
    <row r="275" spans="1:13" x14ac:dyDescent="0.25">
      <c r="A275" s="3" t="s">
        <v>18</v>
      </c>
      <c r="B275" s="12">
        <v>127.998</v>
      </c>
      <c r="C275" s="12">
        <v>31.876999999999999</v>
      </c>
      <c r="D275" s="12">
        <v>42.926288</v>
      </c>
      <c r="E275" s="4">
        <f t="shared" si="125"/>
        <v>6.8382305801901917E-3</v>
      </c>
      <c r="F275" s="4">
        <f t="shared" si="126"/>
        <v>0.23703333333333335</v>
      </c>
      <c r="G275" s="3"/>
      <c r="K275">
        <f t="shared" si="127"/>
        <v>2</v>
      </c>
      <c r="L275">
        <f t="shared" si="128"/>
        <v>9359</v>
      </c>
      <c r="M275">
        <f t="shared" si="129"/>
        <v>270</v>
      </c>
    </row>
    <row r="276" spans="1:13" x14ac:dyDescent="0.25">
      <c r="A276" s="3" t="s">
        <v>28</v>
      </c>
      <c r="B276" s="12">
        <v>4562.1509999999998</v>
      </c>
      <c r="C276" s="12">
        <v>1355.7059999999999</v>
      </c>
      <c r="D276" s="12">
        <v>0.88763700000000001</v>
      </c>
      <c r="E276" s="4">
        <f t="shared" si="125"/>
        <v>0.24373068703921358</v>
      </c>
      <c r="F276" s="4">
        <f t="shared" si="126"/>
        <v>8.448427777777777</v>
      </c>
      <c r="G276" s="3"/>
      <c r="K276">
        <f t="shared" si="127"/>
        <v>2</v>
      </c>
      <c r="L276">
        <f t="shared" si="128"/>
        <v>9359</v>
      </c>
      <c r="M276">
        <f t="shared" si="129"/>
        <v>270</v>
      </c>
    </row>
    <row r="277" spans="1:13" x14ac:dyDescent="0.25">
      <c r="A277" s="3" t="s">
        <v>37</v>
      </c>
      <c r="B277" s="12">
        <v>1691.962</v>
      </c>
      <c r="C277" s="12">
        <v>587.63199999999995</v>
      </c>
      <c r="D277" s="12">
        <v>2.3679049999999999</v>
      </c>
      <c r="E277" s="4">
        <f t="shared" si="125"/>
        <v>9.0392242760978736E-2</v>
      </c>
      <c r="F277" s="4">
        <f t="shared" si="126"/>
        <v>3.1332629629629629</v>
      </c>
      <c r="G277" s="3"/>
      <c r="K277">
        <f t="shared" si="127"/>
        <v>2</v>
      </c>
      <c r="L277">
        <f t="shared" si="128"/>
        <v>9359</v>
      </c>
      <c r="M277">
        <f t="shared" si="129"/>
        <v>270</v>
      </c>
    </row>
    <row r="278" spans="1:13" x14ac:dyDescent="0.25">
      <c r="A278" s="2" t="str">
        <f>A266</f>
        <v>Model name</v>
      </c>
      <c r="B278" s="2" t="s">
        <v>14</v>
      </c>
      <c r="C278" s="2" t="s">
        <v>15</v>
      </c>
      <c r="D278" s="2" t="s">
        <v>94</v>
      </c>
      <c r="E278" s="2" t="s">
        <v>14</v>
      </c>
      <c r="F278" s="2" t="s">
        <v>14</v>
      </c>
      <c r="G278" s="2" t="s">
        <v>14</v>
      </c>
      <c r="H278" s="2" t="s">
        <v>42</v>
      </c>
      <c r="I278" s="13" t="str">
        <f>CONCATENATE(H278, ," ", B278)</f>
        <v>Intel® Xeon® Platinum 8490H INT8</v>
      </c>
      <c r="J278" s="13" t="str">
        <f>CONCATENATE($H278, ," ", C278)</f>
        <v>Intel® Xeon® Platinum 8490H FP32</v>
      </c>
      <c r="K278" s="13">
        <v>2</v>
      </c>
      <c r="L278" s="13">
        <v>17000</v>
      </c>
      <c r="M278" s="13">
        <v>350</v>
      </c>
    </row>
    <row r="279" spans="1:13" x14ac:dyDescent="0.25">
      <c r="A279" s="3" t="s">
        <v>16</v>
      </c>
      <c r="B279" s="12">
        <v>3180.1089999999999</v>
      </c>
      <c r="C279" s="12">
        <v>498.30900000000003</v>
      </c>
      <c r="D279" s="12">
        <v>2109.4488593395149</v>
      </c>
      <c r="E279" s="12">
        <v>3.7824309999999999</v>
      </c>
      <c r="F279" s="4">
        <f t="shared" ref="F279:F289" si="131">B279/(K279*L279)</f>
        <v>9.3532617647058822E-2</v>
      </c>
      <c r="G279" s="4">
        <f t="shared" ref="G279:G289" si="132">B279/(K279*M279)</f>
        <v>4.5430128571428572</v>
      </c>
      <c r="H279" s="3"/>
      <c r="J279" s="13" t="str">
        <f>CONCATENATE($H278, ," ", D278)</f>
        <v>Intel® Xeon® Platinum 8490H BF16</v>
      </c>
      <c r="K279">
        <f>K278</f>
        <v>2</v>
      </c>
      <c r="L279">
        <f>L278</f>
        <v>17000</v>
      </c>
      <c r="M279">
        <f>M278</f>
        <v>350</v>
      </c>
    </row>
    <row r="280" spans="1:13" x14ac:dyDescent="0.25">
      <c r="A280" s="3" t="s">
        <v>17</v>
      </c>
      <c r="B280" s="12">
        <v>251.62700000000001</v>
      </c>
      <c r="C280" s="12">
        <v>44.767000000000003</v>
      </c>
      <c r="D280" s="12">
        <v>181.7269707111588</v>
      </c>
      <c r="E280" s="12">
        <v>26.280179</v>
      </c>
      <c r="F280" s="4">
        <f t="shared" si="131"/>
        <v>7.4007941176470592E-3</v>
      </c>
      <c r="G280" s="4">
        <f t="shared" si="132"/>
        <v>0.35946714285714287</v>
      </c>
      <c r="H280" s="3"/>
      <c r="K280">
        <f t="shared" ref="K280:K289" si="133">K279</f>
        <v>2</v>
      </c>
      <c r="L280">
        <f t="shared" ref="L280:L289" si="134">L279</f>
        <v>17000</v>
      </c>
      <c r="M280">
        <f t="shared" ref="M280:M289" si="135">M279</f>
        <v>350</v>
      </c>
    </row>
    <row r="281" spans="1:13" x14ac:dyDescent="0.25">
      <c r="A281" s="3" t="s">
        <v>80</v>
      </c>
      <c r="B281" s="12">
        <v>1053.3030000000001</v>
      </c>
      <c r="C281" s="12">
        <v>856.327</v>
      </c>
      <c r="D281" s="12">
        <v>805.18061008587472</v>
      </c>
      <c r="E281" s="12">
        <v>5.8288259999999994</v>
      </c>
      <c r="F281" s="4">
        <f t="shared" si="131"/>
        <v>3.0979500000000004E-2</v>
      </c>
      <c r="G281" s="4">
        <f t="shared" si="132"/>
        <v>1.5047185714285716</v>
      </c>
      <c r="H281" s="3"/>
      <c r="K281">
        <f t="shared" si="133"/>
        <v>2</v>
      </c>
      <c r="L281">
        <f t="shared" si="134"/>
        <v>17000</v>
      </c>
      <c r="M281">
        <f t="shared" si="135"/>
        <v>350</v>
      </c>
    </row>
    <row r="282" spans="1:13" x14ac:dyDescent="0.25">
      <c r="A282" s="3" t="s">
        <v>90</v>
      </c>
      <c r="B282" s="12">
        <v>53.518000000000001</v>
      </c>
      <c r="C282" s="12">
        <v>5.3920000000000003</v>
      </c>
      <c r="D282" s="12">
        <v>39.051862089839858</v>
      </c>
      <c r="E282" s="12">
        <v>244.35040699999999</v>
      </c>
      <c r="F282" s="4">
        <f t="shared" si="131"/>
        <v>1.5740588235294117E-3</v>
      </c>
      <c r="G282" s="4">
        <f t="shared" si="132"/>
        <v>7.6454285714285711E-2</v>
      </c>
      <c r="H282" s="3"/>
      <c r="I282" s="13"/>
      <c r="J282" s="13"/>
      <c r="K282">
        <f t="shared" ref="K282:M283" si="136">K280</f>
        <v>2</v>
      </c>
      <c r="L282">
        <f t="shared" si="136"/>
        <v>17000</v>
      </c>
      <c r="M282">
        <f t="shared" si="136"/>
        <v>350</v>
      </c>
    </row>
    <row r="283" spans="1:13" x14ac:dyDescent="0.25">
      <c r="A283" s="3" t="s">
        <v>36</v>
      </c>
      <c r="B283" s="12">
        <v>39409.648000000001</v>
      </c>
      <c r="C283" s="12">
        <v>10895.422</v>
      </c>
      <c r="D283" s="12">
        <v>27400.45247620478</v>
      </c>
      <c r="E283" s="12">
        <v>0.69150599999999995</v>
      </c>
      <c r="F283" s="4">
        <f t="shared" si="131"/>
        <v>1.159107294117647</v>
      </c>
      <c r="G283" s="4">
        <f t="shared" si="132"/>
        <v>56.299497142857142</v>
      </c>
      <c r="H283" s="3"/>
      <c r="K283">
        <f t="shared" si="136"/>
        <v>2</v>
      </c>
      <c r="L283">
        <f t="shared" si="136"/>
        <v>17000</v>
      </c>
      <c r="M283">
        <f t="shared" si="136"/>
        <v>350</v>
      </c>
    </row>
    <row r="284" spans="1:13" x14ac:dyDescent="0.25">
      <c r="A284" s="3" t="s">
        <v>27</v>
      </c>
      <c r="B284" s="12">
        <v>20218.901000000002</v>
      </c>
      <c r="C284" s="12">
        <v>1652.8</v>
      </c>
      <c r="D284" s="12">
        <v>8214.8603229908094</v>
      </c>
      <c r="E284" s="12">
        <v>1.0403690000000001</v>
      </c>
      <c r="F284" s="4">
        <f t="shared" si="131"/>
        <v>0.59467355882352946</v>
      </c>
      <c r="G284" s="4">
        <f t="shared" si="132"/>
        <v>28.884144285714289</v>
      </c>
      <c r="H284" s="3"/>
      <c r="K284">
        <f t="shared" si="133"/>
        <v>2</v>
      </c>
      <c r="L284">
        <f t="shared" si="134"/>
        <v>17000</v>
      </c>
      <c r="M284">
        <f t="shared" si="135"/>
        <v>350</v>
      </c>
    </row>
    <row r="285" spans="1:13" x14ac:dyDescent="0.25">
      <c r="A285" s="3" t="s">
        <v>29</v>
      </c>
      <c r="B285" s="12">
        <v>453.04</v>
      </c>
      <c r="C285" s="12">
        <v>31.24</v>
      </c>
      <c r="D285" s="12">
        <v>215.2936948418444</v>
      </c>
      <c r="E285" s="12">
        <v>8.0705349999999996</v>
      </c>
      <c r="F285" s="4">
        <f t="shared" si="131"/>
        <v>1.3324705882352942E-2</v>
      </c>
      <c r="G285" s="4">
        <f t="shared" si="132"/>
        <v>0.6472</v>
      </c>
      <c r="H285" s="3"/>
      <c r="K285">
        <f t="shared" si="133"/>
        <v>2</v>
      </c>
      <c r="L285">
        <f t="shared" si="134"/>
        <v>17000</v>
      </c>
      <c r="M285">
        <f t="shared" si="135"/>
        <v>350</v>
      </c>
    </row>
    <row r="286" spans="1:13" x14ac:dyDescent="0.25">
      <c r="A286" s="3" t="s">
        <v>91</v>
      </c>
      <c r="B286" s="12">
        <v>23781.352999999999</v>
      </c>
      <c r="C286" s="12">
        <v>3555.2890000000002</v>
      </c>
      <c r="D286" s="12">
        <v>12484.420397071</v>
      </c>
      <c r="E286" s="12">
        <v>0.83254299999999992</v>
      </c>
      <c r="F286" s="4">
        <f t="shared" si="131"/>
        <v>0.69945155882352938</v>
      </c>
      <c r="G286" s="4">
        <f t="shared" si="132"/>
        <v>33.97336142857143</v>
      </c>
      <c r="H286" s="3"/>
      <c r="K286">
        <f t="shared" si="133"/>
        <v>2</v>
      </c>
      <c r="L286">
        <f t="shared" si="134"/>
        <v>17000</v>
      </c>
      <c r="M286">
        <f t="shared" si="135"/>
        <v>350</v>
      </c>
    </row>
    <row r="287" spans="1:13" x14ac:dyDescent="0.25">
      <c r="A287" s="3" t="s">
        <v>18</v>
      </c>
      <c r="B287" s="12"/>
      <c r="C287" s="12">
        <v>47.988999999999997</v>
      </c>
      <c r="D287" s="12">
        <v>221.36266888129191</v>
      </c>
      <c r="E287" s="12"/>
      <c r="F287" s="4">
        <f t="shared" si="131"/>
        <v>0</v>
      </c>
      <c r="G287" s="4">
        <f t="shared" si="132"/>
        <v>0</v>
      </c>
      <c r="H287" s="3"/>
      <c r="K287">
        <f t="shared" si="133"/>
        <v>2</v>
      </c>
      <c r="L287">
        <f t="shared" si="134"/>
        <v>17000</v>
      </c>
      <c r="M287">
        <f t="shared" si="135"/>
        <v>350</v>
      </c>
    </row>
    <row r="288" spans="1:13" x14ac:dyDescent="0.25">
      <c r="A288" s="3" t="s">
        <v>28</v>
      </c>
      <c r="B288" s="12"/>
      <c r="C288" s="12">
        <v>2117.712</v>
      </c>
      <c r="D288" s="12">
        <v>8327.9527460388035</v>
      </c>
      <c r="E288" s="12">
        <v>0.91858200000000001</v>
      </c>
      <c r="F288" s="4">
        <f t="shared" si="131"/>
        <v>0</v>
      </c>
      <c r="G288" s="4">
        <f t="shared" si="132"/>
        <v>0</v>
      </c>
      <c r="H288" s="3"/>
      <c r="K288">
        <f t="shared" si="133"/>
        <v>2</v>
      </c>
      <c r="L288">
        <f t="shared" si="134"/>
        <v>17000</v>
      </c>
      <c r="M288">
        <f t="shared" si="135"/>
        <v>350</v>
      </c>
    </row>
    <row r="289" spans="1:13" x14ac:dyDescent="0.25">
      <c r="A289" s="3" t="s">
        <v>37</v>
      </c>
      <c r="B289" s="12"/>
      <c r="C289" s="12">
        <v>996.11900000000003</v>
      </c>
      <c r="D289" s="12">
        <v>2524.6903203838292</v>
      </c>
      <c r="E289" s="12">
        <v>3.3254160000000001</v>
      </c>
      <c r="F289" s="4">
        <f t="shared" si="131"/>
        <v>0</v>
      </c>
      <c r="G289" s="4">
        <f t="shared" si="132"/>
        <v>0</v>
      </c>
      <c r="H289" s="3"/>
      <c r="K289">
        <f t="shared" si="133"/>
        <v>2</v>
      </c>
      <c r="L289">
        <f t="shared" si="134"/>
        <v>17000</v>
      </c>
      <c r="M289">
        <f t="shared" si="135"/>
        <v>350</v>
      </c>
    </row>
    <row r="290" spans="1:13" x14ac:dyDescent="0.25">
      <c r="A290" s="2" t="str">
        <f t="shared" ref="A290" si="137">A278</f>
        <v>Model name</v>
      </c>
      <c r="B290" s="2" t="s">
        <v>83</v>
      </c>
      <c r="C290" s="2" t="s">
        <v>14</v>
      </c>
      <c r="D290" s="2" t="s">
        <v>15</v>
      </c>
      <c r="E290" s="2" t="s">
        <v>44</v>
      </c>
      <c r="F290" s="2"/>
      <c r="G290" s="2" t="s">
        <v>43</v>
      </c>
      <c r="I290" s="13" t="str">
        <f>CONCATENATE(G290, ," ", B290)</f>
        <v>Intel® Core™  i9-13900K INT4</v>
      </c>
      <c r="J290" s="13" t="str">
        <f>CONCATENATE(G290, ," ", C290)</f>
        <v>Intel® Core™  i9-13900K INT8</v>
      </c>
      <c r="K290" s="13" t="str">
        <f>CONCATENATE(G290, ," ", D290)</f>
        <v>Intel® Core™  i9-13900K FP32</v>
      </c>
      <c r="L290" s="13" t="str">
        <f>CONCATENATE(G290, ," ", E290)</f>
        <v>Intel® Core™  i9-13900K FP16</v>
      </c>
    </row>
    <row r="291" spans="1:13" x14ac:dyDescent="0.25">
      <c r="A291" s="3" t="s">
        <v>78</v>
      </c>
      <c r="B291" s="23">
        <v>9.5190000000000001</v>
      </c>
      <c r="C291" s="23">
        <v>7.399</v>
      </c>
      <c r="D291" s="23"/>
      <c r="E291" s="23">
        <v>2.4670000000000001</v>
      </c>
      <c r="F291" s="3"/>
      <c r="G291" s="3" t="s">
        <v>104</v>
      </c>
    </row>
    <row r="292" spans="1:13" x14ac:dyDescent="0.25">
      <c r="A292" s="3" t="s">
        <v>46</v>
      </c>
      <c r="B292" s="23">
        <v>8.8539999999999992</v>
      </c>
      <c r="C292" s="23">
        <v>6.7080000000000002</v>
      </c>
      <c r="D292" s="23"/>
      <c r="E292" s="23">
        <v>2.1779999999999999</v>
      </c>
      <c r="F292" s="3"/>
      <c r="G292" s="3" t="s">
        <v>104</v>
      </c>
    </row>
    <row r="293" spans="1:13" x14ac:dyDescent="0.25">
      <c r="A293" s="3" t="s">
        <v>95</v>
      </c>
      <c r="B293" s="23">
        <v>9.3879999999999999</v>
      </c>
      <c r="C293" s="23">
        <v>6.32</v>
      </c>
      <c r="D293" s="23"/>
      <c r="E293" s="23">
        <v>2.0339999999999998</v>
      </c>
      <c r="F293" s="3"/>
      <c r="G293" s="3" t="s">
        <v>104</v>
      </c>
    </row>
    <row r="294" spans="1:13" x14ac:dyDescent="0.25">
      <c r="A294" s="3" t="s">
        <v>47</v>
      </c>
      <c r="B294" s="23"/>
      <c r="C294" s="23">
        <v>64.34</v>
      </c>
      <c r="D294" s="23"/>
      <c r="E294" s="23">
        <v>49.15</v>
      </c>
      <c r="F294" s="3"/>
      <c r="G294" s="3" t="s">
        <v>106</v>
      </c>
    </row>
    <row r="295" spans="1:13" x14ac:dyDescent="0.25">
      <c r="A295" s="2" t="str">
        <f>A290</f>
        <v>Model name</v>
      </c>
      <c r="B295" s="2" t="str">
        <f>B290</f>
        <v>INT4</v>
      </c>
      <c r="C295" s="2" t="s">
        <v>14</v>
      </c>
      <c r="D295" s="2" t="s">
        <v>15</v>
      </c>
      <c r="E295" s="2" t="s">
        <v>44</v>
      </c>
      <c r="F295" s="3"/>
      <c r="G295" s="2" t="s">
        <v>41</v>
      </c>
      <c r="I295" s="13" t="str">
        <f>CONCATENATE(G295, ," ", B295)</f>
        <v>Intel® Xeon® Platinum 8380 INT4</v>
      </c>
      <c r="J295" s="13" t="str">
        <f>CONCATENATE(G295, ," ", C295)</f>
        <v>Intel® Xeon® Platinum 8380 INT8</v>
      </c>
      <c r="K295" s="13" t="str">
        <f>CONCATENATE(G295, ," ", D295)</f>
        <v>Intel® Xeon® Platinum 8380 FP32</v>
      </c>
      <c r="L295" s="13" t="str">
        <f>CONCATENATE(G295, ," ", E295)</f>
        <v>Intel® Xeon® Platinum 8380 FP16</v>
      </c>
    </row>
    <row r="296" spans="1:13" x14ac:dyDescent="0.25">
      <c r="A296" s="3" t="s">
        <v>78</v>
      </c>
      <c r="B296" s="23">
        <v>12.545999999999999</v>
      </c>
      <c r="C296" s="23">
        <v>9.2080000000000002</v>
      </c>
      <c r="D296" s="23"/>
      <c r="E296" s="23">
        <v>4.7220000000000004</v>
      </c>
      <c r="F296" s="3"/>
      <c r="G296" s="3" t="s">
        <v>104</v>
      </c>
    </row>
    <row r="297" spans="1:13" x14ac:dyDescent="0.25">
      <c r="A297" s="3" t="s">
        <v>46</v>
      </c>
      <c r="B297" s="23">
        <v>17.260999999999999</v>
      </c>
      <c r="C297" s="23">
        <v>10.4</v>
      </c>
      <c r="D297" s="23"/>
      <c r="E297" s="23">
        <v>3.5630000000000002</v>
      </c>
      <c r="F297" s="3"/>
      <c r="G297" s="3" t="s">
        <v>104</v>
      </c>
    </row>
    <row r="298" spans="1:13" x14ac:dyDescent="0.25">
      <c r="A298" s="3" t="s">
        <v>95</v>
      </c>
      <c r="B298" s="23">
        <v>12.654999999999999</v>
      </c>
      <c r="C298" s="23">
        <v>7.4539999999999997</v>
      </c>
      <c r="D298" s="23"/>
      <c r="E298" s="23">
        <v>3.7290000000000001</v>
      </c>
      <c r="F298" s="3"/>
      <c r="G298" s="3" t="s">
        <v>104</v>
      </c>
    </row>
    <row r="299" spans="1:13" x14ac:dyDescent="0.25">
      <c r="A299" s="3" t="s">
        <v>47</v>
      </c>
      <c r="B299" s="23"/>
      <c r="C299" s="23">
        <v>21.65</v>
      </c>
      <c r="D299" s="23"/>
      <c r="E299" s="23">
        <v>20.89</v>
      </c>
      <c r="F299" s="3"/>
      <c r="G299" s="3" t="s">
        <v>106</v>
      </c>
    </row>
    <row r="300" spans="1:13" x14ac:dyDescent="0.25">
      <c r="A300" s="2" t="str">
        <f>A295</f>
        <v>Model name</v>
      </c>
      <c r="B300" s="2" t="str">
        <f>B295</f>
        <v>INT4</v>
      </c>
      <c r="C300" s="2" t="s">
        <v>14</v>
      </c>
      <c r="D300" s="2" t="s">
        <v>15</v>
      </c>
      <c r="E300" s="2" t="s">
        <v>44</v>
      </c>
      <c r="F300" s="3"/>
      <c r="G300" s="2" t="s">
        <v>42</v>
      </c>
      <c r="I300" s="13" t="str">
        <f>CONCATENATE(G300, ," ", B300)</f>
        <v>Intel® Xeon® Platinum 8490H INT4</v>
      </c>
      <c r="J300" s="13" t="str">
        <f>CONCATENATE(G300, ," ", C300)</f>
        <v>Intel® Xeon® Platinum 8490H INT8</v>
      </c>
      <c r="K300" s="13" t="str">
        <f>CONCATENATE(G300, ," ", D300)</f>
        <v>Intel® Xeon® Platinum 8490H FP32</v>
      </c>
      <c r="L300" s="13" t="str">
        <f>CONCATENATE(G300, ," ", E300)</f>
        <v>Intel® Xeon® Platinum 8490H FP16</v>
      </c>
    </row>
    <row r="301" spans="1:13" x14ac:dyDescent="0.25">
      <c r="A301" s="3" t="s">
        <v>78</v>
      </c>
      <c r="B301" s="23">
        <v>30.917999999999999</v>
      </c>
      <c r="C301" s="23">
        <v>23.172000000000001</v>
      </c>
      <c r="D301" s="23"/>
      <c r="E301" s="23">
        <v>15.576000000000001</v>
      </c>
      <c r="F301" s="3"/>
      <c r="G301" s="3" t="s">
        <v>104</v>
      </c>
    </row>
    <row r="302" spans="1:13" x14ac:dyDescent="0.25">
      <c r="A302" s="3" t="s">
        <v>46</v>
      </c>
      <c r="B302" s="23">
        <v>26.594999999999999</v>
      </c>
      <c r="C302" s="23">
        <v>19.908999999999999</v>
      </c>
      <c r="D302" s="23"/>
      <c r="E302" s="23">
        <v>13.481</v>
      </c>
      <c r="F302" s="3"/>
      <c r="G302" s="3" t="s">
        <v>104</v>
      </c>
    </row>
    <row r="303" spans="1:13" x14ac:dyDescent="0.25">
      <c r="A303" s="3" t="s">
        <v>95</v>
      </c>
      <c r="B303" s="23">
        <v>27.835000000000001</v>
      </c>
      <c r="C303" s="23">
        <v>19.09</v>
      </c>
      <c r="D303" s="23"/>
      <c r="E303" s="23">
        <v>12.615</v>
      </c>
      <c r="F303" s="3"/>
      <c r="G303" s="3" t="s">
        <v>104</v>
      </c>
    </row>
    <row r="304" spans="1:13" x14ac:dyDescent="0.25">
      <c r="A304" s="3" t="s">
        <v>47</v>
      </c>
      <c r="B304" s="23"/>
      <c r="C304" s="23">
        <v>4.1100000000000003</v>
      </c>
      <c r="D304" s="23"/>
      <c r="E304" s="23">
        <v>4.38</v>
      </c>
      <c r="F304" s="3"/>
      <c r="G304" s="3" t="s">
        <v>106</v>
      </c>
    </row>
    <row r="305" spans="1:12" x14ac:dyDescent="0.25">
      <c r="A305" s="2" t="str">
        <f>A300</f>
        <v>Model name</v>
      </c>
      <c r="B305" s="2" t="str">
        <f>B300</f>
        <v>INT4</v>
      </c>
      <c r="C305" s="2" t="s">
        <v>14</v>
      </c>
      <c r="D305" s="2" t="s">
        <v>15</v>
      </c>
      <c r="E305" s="2" t="s">
        <v>44</v>
      </c>
      <c r="F305" s="3"/>
      <c r="G305" s="2" t="s">
        <v>114</v>
      </c>
      <c r="I305" s="13" t="str">
        <f>CONCATENATE(G305, ," ", B305)</f>
        <v>Intel® Xeon® Gold 6548N INT4</v>
      </c>
      <c r="J305" s="13" t="str">
        <f>CONCATENATE(G305, ," ", C305)</f>
        <v>Intel® Xeon® Gold 6548N INT8</v>
      </c>
      <c r="K305" s="13" t="str">
        <f>CONCATENATE(G305, ," ", D305)</f>
        <v>Intel® Xeon® Gold 6548N FP32</v>
      </c>
      <c r="L305" s="13" t="str">
        <f>CONCATENATE(G305, ," ", E305)</f>
        <v>Intel® Xeon® Gold 6548N FP16</v>
      </c>
    </row>
    <row r="306" spans="1:12" x14ac:dyDescent="0.25">
      <c r="A306" s="3" t="s">
        <v>78</v>
      </c>
      <c r="B306" s="23">
        <v>33.299999999999997</v>
      </c>
      <c r="C306" s="23">
        <v>24</v>
      </c>
      <c r="D306" s="23"/>
      <c r="E306" s="23">
        <v>15.5</v>
      </c>
      <c r="F306" s="3"/>
      <c r="G306" s="3" t="s">
        <v>104</v>
      </c>
    </row>
    <row r="307" spans="1:12" x14ac:dyDescent="0.25">
      <c r="A307" s="3" t="s">
        <v>46</v>
      </c>
      <c r="B307" s="23">
        <v>30.2</v>
      </c>
      <c r="C307" s="23">
        <v>21.3</v>
      </c>
      <c r="D307" s="23"/>
      <c r="E307" s="23">
        <v>14.5</v>
      </c>
      <c r="F307" s="3"/>
      <c r="G307" s="3" t="s">
        <v>104</v>
      </c>
    </row>
    <row r="308" spans="1:12" x14ac:dyDescent="0.25">
      <c r="A308" s="3" t="s">
        <v>95</v>
      </c>
      <c r="B308" s="23">
        <v>26</v>
      </c>
      <c r="C308" s="23">
        <v>20.2</v>
      </c>
      <c r="D308" s="23"/>
      <c r="E308" s="23">
        <v>14.4</v>
      </c>
      <c r="F308" s="3"/>
      <c r="G308" s="3" t="s">
        <v>104</v>
      </c>
    </row>
    <row r="309" spans="1:12" x14ac:dyDescent="0.25">
      <c r="A309" s="3" t="s">
        <v>47</v>
      </c>
      <c r="B309" s="23"/>
      <c r="C309" s="23">
        <v>5.6</v>
      </c>
      <c r="D309" s="23"/>
      <c r="E309" s="23">
        <v>5.6</v>
      </c>
      <c r="F309" s="3"/>
      <c r="G309" s="3" t="s">
        <v>106</v>
      </c>
    </row>
  </sheetData>
  <sheetProtection algorithmName="SHA-512" hashValue="eK4dKDJ8BySp3JKiyTK2Upk27zymYMJgLueOLb550famL6S0opUKKhs3n9+bMxi4L09tnxUCTGxKUyEDRI9/2w==" saltValue="u5YmWH9lTBrF6sKlqDkRl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P158"/>
  <sheetViews>
    <sheetView workbookViewId="0">
      <selection activeCell="E138" sqref="E138"/>
    </sheetView>
  </sheetViews>
  <sheetFormatPr defaultRowHeight="15" x14ac:dyDescent="0.25"/>
  <cols>
    <col min="1" max="1" width="49.42578125" bestFit="1" customWidth="1"/>
    <col min="2" max="2" width="8.5703125" bestFit="1" customWidth="1"/>
    <col min="3" max="3" width="11.7109375" bestFit="1" customWidth="1"/>
    <col min="4" max="4" width="9.5703125" bestFit="1" customWidth="1"/>
    <col min="5" max="5" width="27.7109375" bestFit="1" customWidth="1"/>
    <col min="6" max="6" width="32.28515625" hidden="1" customWidth="1"/>
    <col min="7" max="7" width="22" hidden="1" customWidth="1"/>
    <col min="8" max="8" width="10.85546875" hidden="1" customWidth="1"/>
    <col min="9" max="9" width="22.42578125" customWidth="1"/>
  </cols>
  <sheetData>
    <row r="1" spans="1:10" x14ac:dyDescent="0.25">
      <c r="A1" s="2" t="s">
        <v>112</v>
      </c>
      <c r="B1" s="26" t="s">
        <v>8</v>
      </c>
      <c r="C1" s="26"/>
      <c r="D1" s="2" t="s">
        <v>9</v>
      </c>
      <c r="E1" s="2" t="s">
        <v>12</v>
      </c>
      <c r="F1" s="5"/>
      <c r="G1" s="5"/>
      <c r="I1" s="1" t="s">
        <v>0</v>
      </c>
    </row>
    <row r="2" spans="1:10" x14ac:dyDescent="0.25">
      <c r="A2" s="2" t="s">
        <v>13</v>
      </c>
      <c r="B2" s="2" t="s">
        <v>14</v>
      </c>
      <c r="C2" s="2" t="s">
        <v>44</v>
      </c>
      <c r="D2" s="2" t="s">
        <v>14</v>
      </c>
      <c r="E2" s="2" t="s">
        <v>111</v>
      </c>
      <c r="F2" s="5" t="str">
        <f>CONCATENATE($E2," ",B2)</f>
        <v>Intel® Atom x7425E INT8</v>
      </c>
      <c r="G2" s="5" t="str">
        <f>CONCATENATE($E2," ",C2)</f>
        <v>Intel® Atom x7425E FP16</v>
      </c>
      <c r="I2" t="s">
        <v>2</v>
      </c>
      <c r="J2" s="10" t="s">
        <v>3</v>
      </c>
    </row>
    <row r="3" spans="1:10" x14ac:dyDescent="0.25">
      <c r="A3" s="3" t="s">
        <v>16</v>
      </c>
      <c r="B3" s="12">
        <v>23.928000000000001</v>
      </c>
      <c r="C3" s="12">
        <v>19.561</v>
      </c>
      <c r="D3" s="12">
        <v>148.75899999999999</v>
      </c>
      <c r="E3" s="3"/>
      <c r="F3" s="5"/>
      <c r="G3" s="5"/>
      <c r="I3" t="s">
        <v>4</v>
      </c>
      <c r="J3" s="11" t="s">
        <v>5</v>
      </c>
    </row>
    <row r="4" spans="1:10" x14ac:dyDescent="0.25">
      <c r="A4" s="3" t="s">
        <v>17</v>
      </c>
      <c r="B4" s="12">
        <v>1.978</v>
      </c>
      <c r="C4" s="12">
        <v>1.7410000000000001</v>
      </c>
      <c r="D4" s="3">
        <v>1733.6780000000001</v>
      </c>
      <c r="E4" s="3"/>
      <c r="F4" s="5"/>
      <c r="G4" s="5"/>
      <c r="I4" t="s">
        <v>6</v>
      </c>
      <c r="J4" s="10" t="s">
        <v>7</v>
      </c>
    </row>
    <row r="5" spans="1:10" x14ac:dyDescent="0.25">
      <c r="A5" s="3" t="s">
        <v>80</v>
      </c>
      <c r="B5" s="12">
        <v>35.033000000000001</v>
      </c>
      <c r="C5" s="12">
        <v>30.596</v>
      </c>
      <c r="D5" s="12">
        <v>104.529</v>
      </c>
      <c r="E5" s="3"/>
      <c r="F5" s="5"/>
      <c r="G5" s="5"/>
      <c r="I5" s="1"/>
    </row>
    <row r="6" spans="1:10" x14ac:dyDescent="0.25">
      <c r="A6" s="3" t="s">
        <v>90</v>
      </c>
      <c r="B6" s="12">
        <v>0.23400000000000001</v>
      </c>
      <c r="C6" s="12">
        <v>0.193</v>
      </c>
      <c r="D6" s="12">
        <v>15873.602999999999</v>
      </c>
      <c r="E6" s="3"/>
      <c r="F6" s="5"/>
      <c r="G6" s="5"/>
      <c r="I6" s="1"/>
    </row>
    <row r="7" spans="1:10" x14ac:dyDescent="0.25">
      <c r="A7" s="3" t="s">
        <v>36</v>
      </c>
      <c r="B7" s="12">
        <v>446.07100000000003</v>
      </c>
      <c r="C7" s="12">
        <v>329.85500000000002</v>
      </c>
      <c r="D7" s="12">
        <v>8.7629999999999999</v>
      </c>
      <c r="E7" s="3"/>
      <c r="F7" s="5"/>
      <c r="G7" s="5"/>
      <c r="I7" s="1"/>
    </row>
    <row r="8" spans="1:10" x14ac:dyDescent="0.25">
      <c r="A8" s="3" t="s">
        <v>27</v>
      </c>
      <c r="B8" s="12">
        <v>109.556</v>
      </c>
      <c r="C8" s="12">
        <v>60.398000000000003</v>
      </c>
      <c r="D8" s="12">
        <v>35.667999999999999</v>
      </c>
      <c r="E8" s="3"/>
      <c r="F8" s="5"/>
      <c r="G8" s="5"/>
      <c r="I8" s="1"/>
    </row>
    <row r="9" spans="1:10" x14ac:dyDescent="0.25">
      <c r="A9" s="3" t="s">
        <v>29</v>
      </c>
      <c r="B9" s="12">
        <v>2.0670000000000002</v>
      </c>
      <c r="C9" s="12">
        <v>1.1180000000000001</v>
      </c>
      <c r="D9" s="12">
        <v>1814.53</v>
      </c>
      <c r="E9" s="3"/>
      <c r="F9" s="5"/>
      <c r="G9" s="5"/>
      <c r="I9" s="1"/>
    </row>
    <row r="10" spans="1:10" x14ac:dyDescent="0.25">
      <c r="A10" s="3" t="s">
        <v>91</v>
      </c>
      <c r="B10" s="12">
        <v>223.851</v>
      </c>
      <c r="C10" s="12">
        <v>130.102</v>
      </c>
      <c r="D10" s="12">
        <v>17.439</v>
      </c>
      <c r="E10" s="3"/>
      <c r="F10" s="5"/>
      <c r="G10" s="5"/>
      <c r="I10" s="1"/>
    </row>
    <row r="11" spans="1:10" x14ac:dyDescent="0.25">
      <c r="A11" s="3" t="s">
        <v>18</v>
      </c>
      <c r="B11" s="12">
        <v>3.4169999999999998</v>
      </c>
      <c r="C11" s="12">
        <v>1.895</v>
      </c>
      <c r="D11" s="12">
        <v>1169.356</v>
      </c>
      <c r="E11" s="3"/>
      <c r="F11" s="5"/>
      <c r="G11" s="5"/>
      <c r="I11" s="1"/>
    </row>
    <row r="12" spans="1:10" x14ac:dyDescent="0.25">
      <c r="A12" s="3" t="s">
        <v>28</v>
      </c>
      <c r="B12" s="12">
        <v>142.762</v>
      </c>
      <c r="C12" s="12">
        <v>74.789000000000001</v>
      </c>
      <c r="D12" s="12">
        <v>27.387</v>
      </c>
      <c r="E12" s="3"/>
      <c r="F12" s="5"/>
      <c r="G12" s="5"/>
      <c r="I12" s="1"/>
    </row>
    <row r="13" spans="1:10" x14ac:dyDescent="0.25">
      <c r="A13" s="3" t="s">
        <v>37</v>
      </c>
      <c r="B13" s="12">
        <v>61.298000000000002</v>
      </c>
      <c r="C13" s="12">
        <v>40.762999999999998</v>
      </c>
      <c r="D13" s="12">
        <v>64.316999999999993</v>
      </c>
      <c r="E13" s="3"/>
      <c r="F13" s="5"/>
      <c r="G13" s="5"/>
      <c r="I13" s="1"/>
    </row>
    <row r="14" spans="1:10" x14ac:dyDescent="0.25">
      <c r="A14" s="2" t="s">
        <v>13</v>
      </c>
      <c r="B14" s="2" t="s">
        <v>14</v>
      </c>
      <c r="C14" s="2" t="s">
        <v>44</v>
      </c>
      <c r="D14" s="2" t="s">
        <v>14</v>
      </c>
      <c r="E14" s="2" t="s">
        <v>99</v>
      </c>
      <c r="F14" s="5" t="str">
        <f>CONCATENATE($E14," ",B14)</f>
        <v>Intel® Atom x6425E iGPU INT8</v>
      </c>
      <c r="G14" s="5" t="str">
        <f>CONCATENATE($E14," ",C14)</f>
        <v>Intel® Atom x6425E iGPU FP16</v>
      </c>
      <c r="I14" s="1"/>
    </row>
    <row r="15" spans="1:10" x14ac:dyDescent="0.25">
      <c r="A15" s="3" t="s">
        <v>16</v>
      </c>
      <c r="B15" s="21">
        <v>13.506</v>
      </c>
      <c r="C15" s="21">
        <v>15.098000000000001</v>
      </c>
      <c r="D15" s="12">
        <v>295.68799999999999</v>
      </c>
      <c r="E15" s="3"/>
      <c r="F15" s="5"/>
      <c r="G15" s="5"/>
      <c r="I15" s="1"/>
    </row>
    <row r="16" spans="1:10" x14ac:dyDescent="0.25">
      <c r="A16" s="3" t="s">
        <v>17</v>
      </c>
      <c r="B16" s="21"/>
      <c r="C16" s="21">
        <v>1.466</v>
      </c>
      <c r="D16" s="12"/>
      <c r="E16" s="3"/>
      <c r="F16" s="5"/>
      <c r="G16" s="5"/>
      <c r="I16" s="1"/>
    </row>
    <row r="17" spans="1:9" x14ac:dyDescent="0.25">
      <c r="A17" s="3" t="s">
        <v>80</v>
      </c>
      <c r="B17" s="22">
        <v>21.547999999999998</v>
      </c>
      <c r="C17" s="22">
        <v>25.359000000000002</v>
      </c>
      <c r="D17" s="12">
        <v>185.244</v>
      </c>
      <c r="E17" s="3"/>
      <c r="F17" s="5"/>
      <c r="G17" s="5"/>
      <c r="I17" s="1"/>
    </row>
    <row r="18" spans="1:9" x14ac:dyDescent="0.25">
      <c r="A18" s="3" t="s">
        <v>90</v>
      </c>
      <c r="B18" s="22">
        <v>0.153</v>
      </c>
      <c r="C18" s="22">
        <v>0.16900000000000001</v>
      </c>
      <c r="D18" s="12">
        <v>26117.644</v>
      </c>
      <c r="E18" s="3"/>
      <c r="F18" s="5"/>
      <c r="G18" s="5"/>
      <c r="I18" s="1"/>
    </row>
    <row r="19" spans="1:9" x14ac:dyDescent="0.25">
      <c r="A19" s="3" t="s">
        <v>36</v>
      </c>
      <c r="B19" s="22">
        <v>196.411</v>
      </c>
      <c r="C19" s="22">
        <v>236.298</v>
      </c>
      <c r="D19" s="12">
        <v>20.108000000000001</v>
      </c>
      <c r="E19" s="3"/>
      <c r="F19" s="5"/>
      <c r="G19" s="5"/>
      <c r="I19" s="1"/>
    </row>
    <row r="20" spans="1:9" x14ac:dyDescent="0.25">
      <c r="A20" s="3" t="s">
        <v>27</v>
      </c>
      <c r="B20" s="22">
        <v>49.295999999999999</v>
      </c>
      <c r="C20" s="22">
        <v>52.423999999999999</v>
      </c>
      <c r="D20" s="12">
        <v>80.825999999999993</v>
      </c>
      <c r="E20" s="3"/>
      <c r="F20" s="5"/>
      <c r="G20" s="5"/>
      <c r="I20" s="1"/>
    </row>
    <row r="21" spans="1:9" x14ac:dyDescent="0.25">
      <c r="A21" s="3" t="s">
        <v>29</v>
      </c>
      <c r="B21" s="22">
        <v>1.1910000000000001</v>
      </c>
      <c r="C21" s="22">
        <v>1.1930000000000001</v>
      </c>
      <c r="D21" s="12">
        <v>3358.038</v>
      </c>
      <c r="E21" s="3"/>
      <c r="F21" s="5"/>
      <c r="G21" s="5"/>
      <c r="I21" s="1"/>
    </row>
    <row r="22" spans="1:9" x14ac:dyDescent="0.25">
      <c r="A22" s="3" t="s">
        <v>91</v>
      </c>
      <c r="B22" s="22">
        <v>95.55</v>
      </c>
      <c r="C22" s="22">
        <v>99.605000000000004</v>
      </c>
      <c r="D22" s="12">
        <v>41.192</v>
      </c>
      <c r="E22" s="3"/>
      <c r="F22" s="5"/>
      <c r="G22" s="5"/>
      <c r="I22" s="1"/>
    </row>
    <row r="23" spans="1:9" x14ac:dyDescent="0.25">
      <c r="A23" s="3" t="s">
        <v>18</v>
      </c>
      <c r="B23" s="22"/>
      <c r="C23" s="22">
        <v>1.998</v>
      </c>
      <c r="D23" s="12"/>
      <c r="E23" s="3"/>
      <c r="F23" s="5"/>
      <c r="G23" s="5"/>
      <c r="I23" s="1"/>
    </row>
    <row r="24" spans="1:9" x14ac:dyDescent="0.25">
      <c r="A24" s="3" t="s">
        <v>28</v>
      </c>
      <c r="B24" s="22">
        <v>67.028000000000006</v>
      </c>
      <c r="C24" s="22">
        <v>67.613</v>
      </c>
      <c r="D24" s="12">
        <v>59.216000000000001</v>
      </c>
      <c r="E24" s="3"/>
      <c r="F24" s="5"/>
      <c r="G24" s="5"/>
      <c r="I24" s="1"/>
    </row>
    <row r="25" spans="1:9" x14ac:dyDescent="0.25">
      <c r="A25" s="3" t="s">
        <v>37</v>
      </c>
      <c r="B25" s="22">
        <v>32.935000000000002</v>
      </c>
      <c r="C25" s="22">
        <v>34.622999999999998</v>
      </c>
      <c r="D25" s="12">
        <v>120.902</v>
      </c>
      <c r="E25" s="3"/>
      <c r="F25" s="5"/>
      <c r="G25" s="5"/>
      <c r="I25" s="1"/>
    </row>
    <row r="26" spans="1:9" x14ac:dyDescent="0.25">
      <c r="A26" s="2" t="s">
        <v>13</v>
      </c>
      <c r="B26" s="2" t="s">
        <v>14</v>
      </c>
      <c r="C26" s="2" t="s">
        <v>44</v>
      </c>
      <c r="D26" s="2" t="s">
        <v>14</v>
      </c>
      <c r="E26" s="2" t="s">
        <v>100</v>
      </c>
      <c r="F26" s="5" t="str">
        <f>CONCATENATE($E26," ",B26)</f>
        <v>Intel® Celeron®  6305E iGPU INT8</v>
      </c>
      <c r="G26" s="5" t="str">
        <f>CONCATENATE($E26," ",C26)</f>
        <v>Intel® Celeron®  6305E iGPU FP16</v>
      </c>
    </row>
    <row r="27" spans="1:9" x14ac:dyDescent="0.25">
      <c r="A27" s="3" t="s">
        <v>16</v>
      </c>
      <c r="B27" s="12">
        <v>45.561999999999998</v>
      </c>
      <c r="C27" s="12">
        <v>33.195</v>
      </c>
      <c r="D27" s="12">
        <v>87.623000000000005</v>
      </c>
      <c r="E27" s="2"/>
      <c r="F27" s="5"/>
      <c r="G27" s="5"/>
    </row>
    <row r="28" spans="1:9" x14ac:dyDescent="0.25">
      <c r="A28" s="3" t="s">
        <v>17</v>
      </c>
      <c r="B28" s="12">
        <v>4.92</v>
      </c>
      <c r="C28" s="12">
        <v>3.5680000000000001</v>
      </c>
      <c r="D28" s="12">
        <v>812.69600000000003</v>
      </c>
      <c r="E28" s="2"/>
      <c r="F28" s="5"/>
      <c r="G28" s="5"/>
    </row>
    <row r="29" spans="1:9" x14ac:dyDescent="0.25">
      <c r="A29" s="3" t="s">
        <v>80</v>
      </c>
      <c r="B29" s="12">
        <v>72.602000000000004</v>
      </c>
      <c r="C29" s="12">
        <v>60.561999999999998</v>
      </c>
      <c r="D29" s="12">
        <v>54.890999999999998</v>
      </c>
      <c r="E29" s="3"/>
      <c r="I29" s="1"/>
    </row>
    <row r="30" spans="1:9" x14ac:dyDescent="0.25">
      <c r="A30" s="3" t="s">
        <v>90</v>
      </c>
      <c r="B30" s="12">
        <v>0.53100000000000003</v>
      </c>
      <c r="C30" s="12">
        <v>0.54700000000000004</v>
      </c>
      <c r="D30" s="12">
        <v>7532.8670000000002</v>
      </c>
      <c r="E30" s="3"/>
      <c r="I30" s="1"/>
    </row>
    <row r="31" spans="1:9" x14ac:dyDescent="0.25">
      <c r="A31" s="3" t="s">
        <v>36</v>
      </c>
      <c r="B31" s="12">
        <v>666.74800000000005</v>
      </c>
      <c r="C31" s="12">
        <v>511.45400000000001</v>
      </c>
      <c r="D31" s="12">
        <v>5.5830000000000002</v>
      </c>
      <c r="E31" s="3"/>
      <c r="I31" s="1"/>
    </row>
    <row r="32" spans="1:9" x14ac:dyDescent="0.25">
      <c r="A32" s="3" t="s">
        <v>27</v>
      </c>
      <c r="B32" s="12">
        <v>213.75299999999999</v>
      </c>
      <c r="C32" s="12">
        <v>117.98399999999999</v>
      </c>
      <c r="D32" s="12">
        <v>18.609000000000002</v>
      </c>
      <c r="E32" s="3"/>
      <c r="I32" s="1"/>
    </row>
    <row r="33" spans="1:9" x14ac:dyDescent="0.25">
      <c r="A33" s="3" t="s">
        <v>29</v>
      </c>
      <c r="B33" s="12">
        <v>5.1580000000000004</v>
      </c>
      <c r="C33" s="12">
        <v>2.782</v>
      </c>
      <c r="D33" s="12">
        <v>775.19200000000001</v>
      </c>
      <c r="E33" s="3"/>
      <c r="I33" s="1"/>
    </row>
    <row r="34" spans="1:9" x14ac:dyDescent="0.25">
      <c r="A34" s="3" t="s">
        <v>91</v>
      </c>
      <c r="B34" s="12">
        <v>411.65899999999999</v>
      </c>
      <c r="C34" s="12">
        <v>221.34</v>
      </c>
      <c r="D34" s="12">
        <v>9.58</v>
      </c>
      <c r="E34" s="3"/>
      <c r="I34" s="1"/>
    </row>
    <row r="35" spans="1:9" x14ac:dyDescent="0.25">
      <c r="A35" s="3" t="s">
        <v>18</v>
      </c>
      <c r="B35" s="12">
        <v>8.4079999999999995</v>
      </c>
      <c r="C35" s="12">
        <v>4.444</v>
      </c>
      <c r="D35" s="12">
        <v>475.65600000000001</v>
      </c>
      <c r="E35" s="3"/>
      <c r="I35" s="1"/>
    </row>
    <row r="36" spans="1:9" x14ac:dyDescent="0.25">
      <c r="A36" s="3" t="s">
        <v>28</v>
      </c>
      <c r="B36" s="12">
        <v>291.70800000000003</v>
      </c>
      <c r="C36" s="12">
        <v>157.375</v>
      </c>
      <c r="D36" s="12">
        <v>13.612</v>
      </c>
      <c r="E36" s="3"/>
      <c r="I36" s="1"/>
    </row>
    <row r="37" spans="1:9" x14ac:dyDescent="0.25">
      <c r="A37" s="3" t="s">
        <v>37</v>
      </c>
      <c r="B37" s="12">
        <v>124.012</v>
      </c>
      <c r="C37" s="12">
        <v>82.335999999999999</v>
      </c>
      <c r="D37" s="12">
        <v>32.106999999999999</v>
      </c>
      <c r="E37" s="3"/>
      <c r="I37" s="1"/>
    </row>
    <row r="38" spans="1:9" x14ac:dyDescent="0.25">
      <c r="A38" s="2" t="s">
        <v>13</v>
      </c>
      <c r="B38" s="2" t="s">
        <v>14</v>
      </c>
      <c r="C38" s="2" t="s">
        <v>44</v>
      </c>
      <c r="D38" s="2" t="s">
        <v>14</v>
      </c>
      <c r="E38" s="2" t="s">
        <v>118</v>
      </c>
      <c r="F38" s="5" t="str">
        <f>CONCATENATE($E38," ",B38)</f>
        <v>Intel® Core™ i7-1185G7 iGPU INT8</v>
      </c>
      <c r="G38" s="5" t="str">
        <f>CONCATENATE($E38," ",C38)</f>
        <v>Intel® Core™ i7-1185G7 iGPU FP16</v>
      </c>
    </row>
    <row r="39" spans="1:9" x14ac:dyDescent="0.25">
      <c r="A39" s="3" t="s">
        <v>16</v>
      </c>
      <c r="B39" s="12">
        <v>67.762559999999993</v>
      </c>
      <c r="C39" s="12">
        <v>53.22448</v>
      </c>
      <c r="D39" s="12">
        <v>58.501899999999999</v>
      </c>
      <c r="E39" s="2"/>
      <c r="F39" s="5"/>
      <c r="G39" s="5"/>
    </row>
    <row r="40" spans="1:9" x14ac:dyDescent="0.25">
      <c r="A40" s="3" t="s">
        <v>17</v>
      </c>
      <c r="B40" s="12">
        <v>8.0366820000000008</v>
      </c>
      <c r="C40" s="12">
        <v>6.3253740000000001</v>
      </c>
      <c r="D40" s="12">
        <v>478.15839999999997</v>
      </c>
      <c r="E40" s="2"/>
      <c r="F40" s="5"/>
      <c r="G40" s="5"/>
    </row>
    <row r="41" spans="1:9" x14ac:dyDescent="0.25">
      <c r="A41" s="3" t="s">
        <v>80</v>
      </c>
      <c r="B41" s="12">
        <v>92.536490000000001</v>
      </c>
      <c r="C41" s="12">
        <v>76.935360000000003</v>
      </c>
      <c r="D41" s="12">
        <v>42.750860000000003</v>
      </c>
      <c r="E41" s="3"/>
    </row>
    <row r="42" spans="1:9" x14ac:dyDescent="0.25">
      <c r="A42" s="3" t="s">
        <v>90</v>
      </c>
      <c r="B42" s="12">
        <v>0.91802499999999998</v>
      </c>
      <c r="C42" s="12">
        <v>0.92728200000000005</v>
      </c>
      <c r="D42" s="12"/>
      <c r="E42" s="3"/>
    </row>
    <row r="43" spans="1:9" x14ac:dyDescent="0.25">
      <c r="A43" s="3" t="s">
        <v>36</v>
      </c>
      <c r="B43" s="12">
        <v>798.59699999999998</v>
      </c>
      <c r="C43" s="12">
        <v>604.9579</v>
      </c>
      <c r="D43" s="12">
        <v>4.8203849999999999</v>
      </c>
      <c r="E43" s="3"/>
    </row>
    <row r="44" spans="1:9" x14ac:dyDescent="0.25">
      <c r="A44" s="3" t="s">
        <v>27</v>
      </c>
      <c r="B44" s="12">
        <v>285.40890000000002</v>
      </c>
      <c r="C44" s="12">
        <v>177.79400000000001</v>
      </c>
      <c r="D44" s="12">
        <v>13.648059999999999</v>
      </c>
      <c r="E44" s="3"/>
    </row>
    <row r="45" spans="1:9" x14ac:dyDescent="0.25">
      <c r="A45" s="3" t="s">
        <v>29</v>
      </c>
      <c r="B45" s="12">
        <v>8.0769269999999995</v>
      </c>
      <c r="C45" s="12">
        <v>4.6969729999999998</v>
      </c>
      <c r="D45" s="12">
        <v>478.81889999999999</v>
      </c>
      <c r="E45" s="3"/>
    </row>
    <row r="46" spans="1:9" x14ac:dyDescent="0.25">
      <c r="A46" s="3" t="s">
        <v>91</v>
      </c>
      <c r="B46" s="12">
        <v>502.82119999999998</v>
      </c>
      <c r="C46" s="12">
        <v>315.73</v>
      </c>
      <c r="D46" s="12">
        <v>7.6872759999999998</v>
      </c>
      <c r="E46" s="3"/>
    </row>
    <row r="47" spans="1:9" x14ac:dyDescent="0.25">
      <c r="A47" s="3" t="s">
        <v>18</v>
      </c>
      <c r="B47" s="12">
        <v>14.72697</v>
      </c>
      <c r="C47" s="12">
        <v>7.5791519999999997</v>
      </c>
      <c r="D47" s="12">
        <v>271.02019999999999</v>
      </c>
      <c r="E47" s="3"/>
    </row>
    <row r="48" spans="1:9" x14ac:dyDescent="0.25">
      <c r="A48" s="3" t="s">
        <v>28</v>
      </c>
      <c r="B48" s="12">
        <v>440.18830000000003</v>
      </c>
      <c r="C48" s="12">
        <v>248.99789999999999</v>
      </c>
      <c r="D48" s="12">
        <v>8.8134289999999993</v>
      </c>
      <c r="E48" s="3"/>
    </row>
    <row r="49" spans="1:7" x14ac:dyDescent="0.25">
      <c r="A49" s="3" t="s">
        <v>37</v>
      </c>
      <c r="B49" s="12">
        <v>169.37569999999999</v>
      </c>
      <c r="C49" s="12">
        <v>115.3433</v>
      </c>
      <c r="D49" s="12">
        <v>23.16217</v>
      </c>
      <c r="E49" s="3"/>
    </row>
    <row r="50" spans="1:7" x14ac:dyDescent="0.25">
      <c r="A50" s="2" t="s">
        <v>13</v>
      </c>
      <c r="B50" s="2" t="s">
        <v>14</v>
      </c>
      <c r="C50" s="2" t="s">
        <v>44</v>
      </c>
      <c r="D50" s="2" t="s">
        <v>14</v>
      </c>
      <c r="E50" s="2" t="s">
        <v>98</v>
      </c>
      <c r="F50" s="5" t="str">
        <f>CONCATENATE($E50," ",B50)</f>
        <v>Intel® Core™ i7-1360P iGPU INT8</v>
      </c>
      <c r="G50" s="5" t="str">
        <f>CONCATENATE($E50," ",C50)</f>
        <v>Intel® Core™ i7-1360P iGPU FP16</v>
      </c>
    </row>
    <row r="51" spans="1:7" x14ac:dyDescent="0.25">
      <c r="A51" s="3" t="s">
        <v>16</v>
      </c>
      <c r="B51" s="12">
        <v>91.656000000000006</v>
      </c>
      <c r="C51" s="12">
        <v>70.944000000000003</v>
      </c>
      <c r="D51" s="12">
        <v>43.271000000000001</v>
      </c>
      <c r="E51" s="2"/>
      <c r="F51" s="5"/>
      <c r="G51" s="5"/>
    </row>
    <row r="52" spans="1:7" x14ac:dyDescent="0.25">
      <c r="A52" s="3" t="s">
        <v>17</v>
      </c>
      <c r="B52" s="12">
        <v>9.5310000000000006</v>
      </c>
      <c r="C52" s="12">
        <v>8.2910000000000004</v>
      </c>
      <c r="D52" s="12">
        <v>419.16699999999997</v>
      </c>
      <c r="E52" s="2"/>
      <c r="F52" s="5"/>
      <c r="G52" s="5"/>
    </row>
    <row r="53" spans="1:7" x14ac:dyDescent="0.25">
      <c r="A53" s="3" t="s">
        <v>80</v>
      </c>
      <c r="B53" s="12">
        <v>114.836</v>
      </c>
      <c r="C53" s="12">
        <v>91.384</v>
      </c>
      <c r="D53" s="12">
        <v>34.048000000000002</v>
      </c>
      <c r="E53" s="3"/>
    </row>
    <row r="54" spans="1:7" x14ac:dyDescent="0.25">
      <c r="A54" s="3" t="s">
        <v>90</v>
      </c>
      <c r="B54" s="12">
        <v>1.079</v>
      </c>
      <c r="C54" s="12">
        <v>1.202</v>
      </c>
      <c r="D54" s="12">
        <v>3705.7339999999999</v>
      </c>
      <c r="E54" s="3"/>
    </row>
    <row r="55" spans="1:7" x14ac:dyDescent="0.25">
      <c r="A55" s="3" t="s">
        <v>36</v>
      </c>
      <c r="B55" s="12">
        <v>1336.0070000000001</v>
      </c>
      <c r="C55" s="12">
        <v>860.03499999999997</v>
      </c>
      <c r="D55" s="12">
        <v>2.9020000000000001</v>
      </c>
      <c r="E55" s="3"/>
    </row>
    <row r="56" spans="1:7" x14ac:dyDescent="0.25">
      <c r="A56" s="3" t="s">
        <v>27</v>
      </c>
      <c r="B56" s="12">
        <v>392.39499999999998</v>
      </c>
      <c r="C56" s="12">
        <v>236.262</v>
      </c>
      <c r="D56" s="12">
        <v>9.8520000000000003</v>
      </c>
      <c r="E56" s="3"/>
    </row>
    <row r="57" spans="1:7" x14ac:dyDescent="0.25">
      <c r="A57" s="3" t="s">
        <v>29</v>
      </c>
      <c r="B57" s="12">
        <v>11.073</v>
      </c>
      <c r="C57" s="12">
        <v>6.3940000000000001</v>
      </c>
      <c r="D57" s="12">
        <v>359.92099999999999</v>
      </c>
      <c r="E57" s="3"/>
    </row>
    <row r="58" spans="1:7" x14ac:dyDescent="0.25">
      <c r="A58" s="3" t="s">
        <v>91</v>
      </c>
      <c r="B58" s="12">
        <v>740.41300000000001</v>
      </c>
      <c r="C58" s="12">
        <v>416.10300000000001</v>
      </c>
      <c r="D58" s="12">
        <v>5.1980000000000004</v>
      </c>
      <c r="E58" s="3"/>
    </row>
    <row r="59" spans="1:7" x14ac:dyDescent="0.25">
      <c r="A59" s="3" t="s">
        <v>18</v>
      </c>
      <c r="B59" s="12">
        <v>19.440999999999999</v>
      </c>
      <c r="C59" s="12">
        <v>10.141</v>
      </c>
      <c r="D59" s="12">
        <v>204.90100000000001</v>
      </c>
      <c r="E59" s="3"/>
    </row>
    <row r="60" spans="1:7" x14ac:dyDescent="0.25">
      <c r="A60" s="3" t="s">
        <v>28</v>
      </c>
      <c r="B60" s="12">
        <v>600.029</v>
      </c>
      <c r="C60" s="12">
        <v>339.976</v>
      </c>
      <c r="D60" s="12">
        <v>6.1349999999999998</v>
      </c>
      <c r="E60" s="3"/>
    </row>
    <row r="61" spans="1:7" x14ac:dyDescent="0.25">
      <c r="A61" s="3" t="s">
        <v>37</v>
      </c>
      <c r="B61" s="12">
        <v>222.18299999999999</v>
      </c>
      <c r="C61" s="12">
        <v>152.136</v>
      </c>
      <c r="D61" s="12">
        <v>17.581</v>
      </c>
      <c r="E61" s="3"/>
    </row>
    <row r="62" spans="1:7" x14ac:dyDescent="0.25">
      <c r="A62" s="2" t="s">
        <v>13</v>
      </c>
      <c r="B62" s="2" t="s">
        <v>14</v>
      </c>
      <c r="C62" s="2" t="s">
        <v>44</v>
      </c>
      <c r="D62" s="2" t="s">
        <v>14</v>
      </c>
      <c r="E62" s="2" t="s">
        <v>97</v>
      </c>
      <c r="F62" s="5" t="str">
        <f>CONCATENATE($E62," ",B62)</f>
        <v>Intel® Core™ i7-12700H iGPU INT8</v>
      </c>
      <c r="G62" s="5" t="str">
        <f>CONCATENATE($E62," ",C62)</f>
        <v>Intel® Core™ i7-12700H iGPU FP16</v>
      </c>
    </row>
    <row r="63" spans="1:7" x14ac:dyDescent="0.25">
      <c r="A63" s="3" t="s">
        <v>16</v>
      </c>
      <c r="B63" s="12"/>
      <c r="C63" s="12">
        <v>65.997</v>
      </c>
      <c r="D63" s="12">
        <v>44.927999999999997</v>
      </c>
      <c r="E63" s="3"/>
    </row>
    <row r="64" spans="1:7" x14ac:dyDescent="0.25">
      <c r="A64" s="3" t="s">
        <v>17</v>
      </c>
      <c r="B64" s="12"/>
      <c r="C64" s="12">
        <v>7.3</v>
      </c>
      <c r="D64" s="12">
        <v>382.77600000000001</v>
      </c>
      <c r="E64" s="3"/>
    </row>
    <row r="65" spans="1:7" x14ac:dyDescent="0.25">
      <c r="A65" s="3" t="s">
        <v>80</v>
      </c>
      <c r="B65" s="12">
        <v>126.831</v>
      </c>
      <c r="C65" s="12">
        <v>102.574</v>
      </c>
      <c r="D65" s="12">
        <v>31.102</v>
      </c>
      <c r="E65" s="3"/>
    </row>
    <row r="66" spans="1:7" x14ac:dyDescent="0.25">
      <c r="A66" s="3" t="s">
        <v>90</v>
      </c>
      <c r="B66" s="12"/>
      <c r="C66" s="12"/>
      <c r="D66" s="12">
        <v>4230.2269999999999</v>
      </c>
      <c r="E66" s="3"/>
    </row>
    <row r="67" spans="1:7" x14ac:dyDescent="0.25">
      <c r="A67" s="3" t="s">
        <v>36</v>
      </c>
      <c r="B67" s="12">
        <v>1294.807</v>
      </c>
      <c r="C67" s="12">
        <v>901.34199999999998</v>
      </c>
      <c r="D67" s="12">
        <v>2.9860000000000002</v>
      </c>
      <c r="E67" s="3"/>
    </row>
    <row r="68" spans="1:7" x14ac:dyDescent="0.25">
      <c r="A68" s="3" t="s">
        <v>27</v>
      </c>
      <c r="B68" s="12">
        <v>378.17599999999999</v>
      </c>
      <c r="C68" s="12">
        <v>215.6</v>
      </c>
      <c r="D68" s="12">
        <v>10.154</v>
      </c>
      <c r="E68" s="3"/>
    </row>
    <row r="69" spans="1:7" x14ac:dyDescent="0.25">
      <c r="A69" s="3" t="s">
        <v>29</v>
      </c>
      <c r="B69" s="12">
        <v>9.577</v>
      </c>
      <c r="C69" s="12">
        <v>5.4809999999999999</v>
      </c>
      <c r="D69" s="12">
        <v>380.17200000000003</v>
      </c>
      <c r="E69" s="3"/>
    </row>
    <row r="70" spans="1:7" x14ac:dyDescent="0.25">
      <c r="A70" s="3" t="s">
        <v>91</v>
      </c>
      <c r="B70" s="12">
        <v>757.57600000000002</v>
      </c>
      <c r="C70" s="12">
        <v>405.43099999999998</v>
      </c>
      <c r="D70" s="12">
        <v>4.9950000000000001</v>
      </c>
      <c r="E70" s="3"/>
    </row>
    <row r="71" spans="1:7" x14ac:dyDescent="0.25">
      <c r="A71" s="3" t="s">
        <v>18</v>
      </c>
      <c r="B71" s="12">
        <v>17.140999999999998</v>
      </c>
      <c r="C71" s="12">
        <v>8.3339999999999996</v>
      </c>
      <c r="D71" s="12">
        <v>217.23</v>
      </c>
      <c r="E71" s="3"/>
    </row>
    <row r="72" spans="1:7" x14ac:dyDescent="0.25">
      <c r="A72" s="3" t="s">
        <v>28</v>
      </c>
      <c r="B72" s="12"/>
      <c r="C72" s="12"/>
      <c r="D72" s="12">
        <v>7.6680000000000001</v>
      </c>
      <c r="E72" s="3"/>
    </row>
    <row r="73" spans="1:7" x14ac:dyDescent="0.25">
      <c r="A73" s="3" t="s">
        <v>37</v>
      </c>
      <c r="B73" s="12">
        <v>218.02500000000001</v>
      </c>
      <c r="C73" s="12">
        <v>145.47399999999999</v>
      </c>
      <c r="D73" s="12">
        <v>17.812000000000001</v>
      </c>
      <c r="E73" s="3"/>
    </row>
    <row r="74" spans="1:7" x14ac:dyDescent="0.25">
      <c r="A74" s="2" t="s">
        <v>13</v>
      </c>
      <c r="B74" s="2" t="s">
        <v>14</v>
      </c>
      <c r="C74" s="2" t="s">
        <v>44</v>
      </c>
      <c r="D74" s="2" t="s">
        <v>14</v>
      </c>
      <c r="E74" s="2" t="s">
        <v>102</v>
      </c>
      <c r="F74" s="5" t="str">
        <f>CONCATENATE($E74," ",B74)</f>
        <v>Intel® Core™Ultra7-165H iGPU INT8</v>
      </c>
      <c r="G74" s="5" t="str">
        <f>CONCATENATE($E74," ",C74)</f>
        <v>Intel® Core™Ultra7-165H iGPU FP16</v>
      </c>
    </row>
    <row r="75" spans="1:7" x14ac:dyDescent="0.25">
      <c r="A75" s="3" t="s">
        <v>16</v>
      </c>
      <c r="B75" s="12">
        <v>216.2</v>
      </c>
      <c r="C75" s="12">
        <v>160.16</v>
      </c>
      <c r="D75" s="12">
        <v>7.09</v>
      </c>
      <c r="E75" s="3"/>
    </row>
    <row r="76" spans="1:7" x14ac:dyDescent="0.25">
      <c r="A76" s="3" t="s">
        <v>17</v>
      </c>
      <c r="B76" s="12">
        <v>19.62</v>
      </c>
      <c r="C76" s="12">
        <v>12.06</v>
      </c>
      <c r="D76" s="12">
        <v>49.1</v>
      </c>
      <c r="E76" s="3"/>
    </row>
    <row r="77" spans="1:7" x14ac:dyDescent="0.25">
      <c r="A77" s="3" t="s">
        <v>80</v>
      </c>
      <c r="B77" s="12">
        <v>165.1</v>
      </c>
      <c r="C77" s="12">
        <v>131.30000000000001</v>
      </c>
      <c r="D77" s="12"/>
      <c r="E77" s="3"/>
    </row>
    <row r="78" spans="1:7" x14ac:dyDescent="0.25">
      <c r="A78" s="3" t="s">
        <v>90</v>
      </c>
      <c r="B78" s="12">
        <v>1.88</v>
      </c>
      <c r="C78" s="12">
        <v>1.32</v>
      </c>
      <c r="D78" s="12">
        <v>510.56</v>
      </c>
      <c r="E78" s="3"/>
    </row>
    <row r="79" spans="1:7" x14ac:dyDescent="0.25">
      <c r="A79" s="3" t="s">
        <v>36</v>
      </c>
      <c r="B79" s="12">
        <v>3141.27</v>
      </c>
      <c r="C79" s="12">
        <v>1604.12</v>
      </c>
      <c r="D79" s="12">
        <v>1.29</v>
      </c>
      <c r="E79" s="3"/>
    </row>
    <row r="80" spans="1:7" x14ac:dyDescent="0.25">
      <c r="A80" s="3" t="s">
        <v>27</v>
      </c>
      <c r="B80" s="12">
        <v>869.54</v>
      </c>
      <c r="C80" s="12">
        <v>415.99</v>
      </c>
      <c r="D80" s="12">
        <v>2.42</v>
      </c>
      <c r="E80" s="3"/>
    </row>
    <row r="81" spans="1:7" x14ac:dyDescent="0.25">
      <c r="A81" s="3" t="s">
        <v>29</v>
      </c>
      <c r="B81" s="12">
        <v>17.190000000000001</v>
      </c>
      <c r="C81" s="12">
        <v>10.32</v>
      </c>
      <c r="D81" s="12">
        <v>59.71</v>
      </c>
      <c r="E81" s="3"/>
    </row>
    <row r="82" spans="1:7" x14ac:dyDescent="0.25">
      <c r="A82" s="3" t="s">
        <v>91</v>
      </c>
      <c r="B82" s="12"/>
      <c r="C82" s="12">
        <v>685</v>
      </c>
      <c r="D82" s="12"/>
      <c r="E82" s="3"/>
    </row>
    <row r="83" spans="1:7" x14ac:dyDescent="0.25">
      <c r="A83" s="3" t="s">
        <v>18</v>
      </c>
      <c r="B83" s="12">
        <v>18.329999999999998</v>
      </c>
      <c r="C83" s="12">
        <v>18.239999999999998</v>
      </c>
      <c r="D83" s="12">
        <v>30.31</v>
      </c>
      <c r="E83" s="3"/>
    </row>
    <row r="84" spans="1:7" x14ac:dyDescent="0.25">
      <c r="A84" s="3" t="s">
        <v>28</v>
      </c>
      <c r="B84" s="12">
        <v>864.45</v>
      </c>
      <c r="C84" s="12"/>
      <c r="D84" s="12">
        <v>1.53</v>
      </c>
      <c r="E84" s="3"/>
    </row>
    <row r="85" spans="1:7" x14ac:dyDescent="0.25">
      <c r="A85" s="3" t="s">
        <v>37</v>
      </c>
      <c r="B85" s="12">
        <v>345.83</v>
      </c>
      <c r="C85" s="12">
        <v>252.29</v>
      </c>
      <c r="D85" s="12"/>
      <c r="E85" s="3"/>
    </row>
    <row r="86" spans="1:7" x14ac:dyDescent="0.25">
      <c r="A86" s="2" t="s">
        <v>13</v>
      </c>
      <c r="B86" s="2" t="s">
        <v>14</v>
      </c>
      <c r="C86" s="2" t="s">
        <v>44</v>
      </c>
      <c r="D86" s="2" t="s">
        <v>14</v>
      </c>
      <c r="E86" s="2" t="s">
        <v>110</v>
      </c>
      <c r="F86" s="5" t="str">
        <f>CONCATENATE($E86," ",B86)</f>
        <v>Intel® Core™Ultra7-165H NPU INT8</v>
      </c>
      <c r="G86" s="5" t="str">
        <f>CONCATENATE($E86," ",C86)</f>
        <v>Intel® Core™Ultra7-165H NPU FP16</v>
      </c>
    </row>
    <row r="87" spans="1:7" x14ac:dyDescent="0.25">
      <c r="A87" s="3" t="s">
        <v>16</v>
      </c>
      <c r="B87" s="12"/>
      <c r="C87" s="12"/>
      <c r="D87" s="12"/>
      <c r="E87" s="3"/>
    </row>
    <row r="88" spans="1:7" x14ac:dyDescent="0.25">
      <c r="A88" s="3" t="s">
        <v>17</v>
      </c>
      <c r="B88" s="12"/>
      <c r="C88" s="12"/>
      <c r="D88" s="12"/>
      <c r="E88" s="3"/>
    </row>
    <row r="89" spans="1:7" x14ac:dyDescent="0.25">
      <c r="A89" s="3" t="s">
        <v>80</v>
      </c>
      <c r="B89" s="12"/>
      <c r="C89" s="12"/>
      <c r="D89" s="12"/>
      <c r="E89" s="3"/>
    </row>
    <row r="90" spans="1:7" x14ac:dyDescent="0.25">
      <c r="A90" s="3" t="s">
        <v>90</v>
      </c>
      <c r="B90" s="12"/>
      <c r="C90" s="12"/>
      <c r="D90" s="12"/>
      <c r="E90" s="3"/>
    </row>
    <row r="91" spans="1:7" x14ac:dyDescent="0.25">
      <c r="A91" s="3" t="s">
        <v>36</v>
      </c>
      <c r="B91" s="12">
        <v>1834.45</v>
      </c>
      <c r="C91" s="12">
        <v>1140.24</v>
      </c>
      <c r="D91" s="12"/>
      <c r="E91" s="3"/>
    </row>
    <row r="92" spans="1:7" x14ac:dyDescent="0.25">
      <c r="A92" s="3" t="s">
        <v>27</v>
      </c>
      <c r="B92" s="12">
        <v>724.94</v>
      </c>
      <c r="C92" s="12">
        <v>343.65</v>
      </c>
      <c r="D92" s="12"/>
      <c r="E92" s="3"/>
    </row>
    <row r="93" spans="1:7" x14ac:dyDescent="0.25">
      <c r="A93" s="3" t="s">
        <v>29</v>
      </c>
      <c r="B93" s="12"/>
      <c r="C93" s="12"/>
      <c r="D93" s="12"/>
      <c r="E93" s="3"/>
    </row>
    <row r="94" spans="1:7" x14ac:dyDescent="0.25">
      <c r="A94" s="3" t="s">
        <v>91</v>
      </c>
      <c r="B94" s="12"/>
      <c r="C94" s="12"/>
      <c r="D94" s="12">
        <v>22.21</v>
      </c>
      <c r="E94" s="3"/>
    </row>
    <row r="95" spans="1:7" x14ac:dyDescent="0.25">
      <c r="A95" s="3" t="s">
        <v>18</v>
      </c>
      <c r="B95" s="12"/>
      <c r="C95" s="12"/>
      <c r="D95" s="12"/>
      <c r="E95" s="3"/>
    </row>
    <row r="96" spans="1:7" x14ac:dyDescent="0.25">
      <c r="A96" s="3" t="s">
        <v>28</v>
      </c>
      <c r="B96" s="12">
        <v>375.11</v>
      </c>
      <c r="C96" s="12">
        <v>293.95999999999998</v>
      </c>
      <c r="D96" s="12">
        <v>2.93</v>
      </c>
      <c r="E96" s="3"/>
    </row>
    <row r="97" spans="1:7" x14ac:dyDescent="0.25">
      <c r="A97" s="3" t="s">
        <v>37</v>
      </c>
      <c r="B97" s="12">
        <v>118.83</v>
      </c>
      <c r="C97" s="12">
        <v>103.38</v>
      </c>
      <c r="D97" s="12">
        <v>9.1999999999999993</v>
      </c>
      <c r="E97" s="3"/>
    </row>
    <row r="98" spans="1:7" x14ac:dyDescent="0.25">
      <c r="A98" s="2" t="s">
        <v>13</v>
      </c>
      <c r="B98" s="2" t="s">
        <v>14</v>
      </c>
      <c r="C98" s="2" t="s">
        <v>44</v>
      </c>
      <c r="D98" s="2" t="s">
        <v>14</v>
      </c>
      <c r="E98" s="2" t="s">
        <v>81</v>
      </c>
      <c r="F98" s="5" t="str">
        <f>CONCATENATE($E98," ",B98)</f>
        <v>Intel® ARC® 770M INT8</v>
      </c>
      <c r="G98" s="5" t="str">
        <f>CONCATENATE($E98," ",C98)</f>
        <v>Intel® ARC® 770M FP16</v>
      </c>
    </row>
    <row r="99" spans="1:7" x14ac:dyDescent="0.25">
      <c r="A99" s="3" t="s">
        <v>16</v>
      </c>
      <c r="B99" s="12">
        <v>720.01300000000003</v>
      </c>
      <c r="C99" s="12">
        <v>597.24199999999996</v>
      </c>
      <c r="D99" s="12">
        <v>22.036000000000001</v>
      </c>
      <c r="E99" s="2"/>
      <c r="F99" s="5"/>
      <c r="G99" s="5"/>
    </row>
    <row r="100" spans="1:7" x14ac:dyDescent="0.25">
      <c r="A100" s="3" t="s">
        <v>17</v>
      </c>
      <c r="B100" s="12">
        <v>103.468</v>
      </c>
      <c r="C100" s="12"/>
      <c r="D100" s="12"/>
      <c r="E100" s="2"/>
      <c r="F100" s="5"/>
      <c r="G100" s="5"/>
    </row>
    <row r="101" spans="1:7" x14ac:dyDescent="0.25">
      <c r="A101" s="3" t="s">
        <v>80</v>
      </c>
      <c r="B101" s="12">
        <v>698.63400000000001</v>
      </c>
      <c r="C101" s="12">
        <v>635.03</v>
      </c>
      <c r="D101" s="12">
        <v>22.658999999999999</v>
      </c>
      <c r="E101" s="3"/>
    </row>
    <row r="102" spans="1:7" x14ac:dyDescent="0.25">
      <c r="A102" s="3" t="s">
        <v>90</v>
      </c>
      <c r="B102" s="12">
        <v>28.3</v>
      </c>
      <c r="C102" s="12">
        <v>18.405000000000001</v>
      </c>
      <c r="D102" s="12">
        <v>565.04600000000005</v>
      </c>
      <c r="E102" s="3"/>
    </row>
    <row r="103" spans="1:7" x14ac:dyDescent="0.25">
      <c r="A103" s="3" t="s">
        <v>36</v>
      </c>
      <c r="B103" s="12">
        <v>4956.1189999999997</v>
      </c>
      <c r="C103" s="12">
        <v>4491.7629999999999</v>
      </c>
      <c r="D103" s="12">
        <v>2.9940000000000002</v>
      </c>
      <c r="E103" s="3"/>
    </row>
    <row r="104" spans="1:7" x14ac:dyDescent="0.25">
      <c r="A104" s="3" t="s">
        <v>27</v>
      </c>
      <c r="B104" s="12">
        <v>2747.636</v>
      </c>
      <c r="C104" s="12">
        <v>1824.038</v>
      </c>
      <c r="D104" s="12">
        <v>5.516</v>
      </c>
      <c r="E104" s="3"/>
    </row>
    <row r="105" spans="1:7" x14ac:dyDescent="0.25">
      <c r="A105" s="3" t="s">
        <v>29</v>
      </c>
      <c r="B105" s="12">
        <v>155.34700000000001</v>
      </c>
      <c r="C105" s="12">
        <v>82.391999999999996</v>
      </c>
      <c r="D105" s="12">
        <v>102.718</v>
      </c>
      <c r="E105" s="3"/>
    </row>
    <row r="106" spans="1:7" x14ac:dyDescent="0.25">
      <c r="A106" s="3" t="s">
        <v>91</v>
      </c>
      <c r="B106" s="12">
        <v>3226.6579999999999</v>
      </c>
      <c r="C106" s="12">
        <v>3002.3009999999999</v>
      </c>
      <c r="D106" s="12">
        <v>4.55</v>
      </c>
      <c r="E106" s="3"/>
    </row>
    <row r="107" spans="1:7" x14ac:dyDescent="0.25">
      <c r="A107" s="3" t="s">
        <v>18</v>
      </c>
      <c r="B107" s="12">
        <v>275.91199999999998</v>
      </c>
      <c r="C107" s="12">
        <v>188.434</v>
      </c>
      <c r="D107" s="12">
        <v>57.802</v>
      </c>
      <c r="E107" s="3"/>
    </row>
    <row r="108" spans="1:7" x14ac:dyDescent="0.25">
      <c r="A108" s="3" t="s">
        <v>28</v>
      </c>
      <c r="B108" s="12">
        <v>3152.172</v>
      </c>
      <c r="C108" s="12">
        <v>2393.9870000000001</v>
      </c>
      <c r="D108" s="12">
        <v>4.8390000000000004</v>
      </c>
      <c r="E108" s="3"/>
    </row>
    <row r="109" spans="1:7" x14ac:dyDescent="0.25">
      <c r="A109" s="3" t="s">
        <v>37</v>
      </c>
      <c r="B109" s="12">
        <v>1319.451</v>
      </c>
      <c r="C109" s="12">
        <v>1207.9829999999999</v>
      </c>
      <c r="D109" s="12">
        <v>12.032999999999999</v>
      </c>
      <c r="E109" s="3"/>
    </row>
    <row r="110" spans="1:7" x14ac:dyDescent="0.25">
      <c r="A110" s="2" t="s">
        <v>13</v>
      </c>
      <c r="B110" s="2" t="s">
        <v>14</v>
      </c>
      <c r="C110" s="2" t="s">
        <v>44</v>
      </c>
      <c r="D110" s="2" t="s">
        <v>14</v>
      </c>
      <c r="E110" s="2" t="s">
        <v>34</v>
      </c>
      <c r="F110" s="5" t="str">
        <f>CONCATENATE($E110," ",B110)</f>
        <v>Intel® Flex-170 INT8</v>
      </c>
      <c r="G110" s="5" t="str">
        <f>CONCATENATE($E110," ",C110)</f>
        <v>Intel® Flex-170 FP16</v>
      </c>
    </row>
    <row r="111" spans="1:7" x14ac:dyDescent="0.25">
      <c r="A111" s="3" t="s">
        <v>16</v>
      </c>
      <c r="B111" s="12">
        <v>833.78129025039914</v>
      </c>
      <c r="C111" s="12">
        <v>702.31640776723793</v>
      </c>
      <c r="D111" s="12">
        <v>18.847920999999999</v>
      </c>
      <c r="E111" s="2"/>
      <c r="F111" s="5"/>
      <c r="G111" s="5"/>
    </row>
    <row r="112" spans="1:7" x14ac:dyDescent="0.25">
      <c r="A112" s="3" t="s">
        <v>17</v>
      </c>
      <c r="B112" s="12"/>
      <c r="C112" s="12">
        <v>112.7735241659953</v>
      </c>
      <c r="D112" s="12"/>
      <c r="E112" s="2"/>
      <c r="F112" s="5"/>
      <c r="G112" s="5"/>
    </row>
    <row r="113" spans="1:7" x14ac:dyDescent="0.25">
      <c r="A113" s="3" t="s">
        <v>80</v>
      </c>
      <c r="B113" s="12">
        <v>847.64162384606152</v>
      </c>
      <c r="C113" s="12">
        <v>828.72110492432921</v>
      </c>
      <c r="D113" s="12">
        <v>18.378509999999999</v>
      </c>
      <c r="E113" s="3"/>
    </row>
    <row r="114" spans="1:7" x14ac:dyDescent="0.25">
      <c r="A114" s="3" t="s">
        <v>90</v>
      </c>
      <c r="B114" s="12">
        <v>32.067498597601762</v>
      </c>
      <c r="C114" s="12">
        <v>19.611088926284669</v>
      </c>
      <c r="D114" s="12">
        <v>498.85831999999999</v>
      </c>
      <c r="E114" s="3"/>
    </row>
    <row r="115" spans="1:7" x14ac:dyDescent="0.25">
      <c r="A115" s="3" t="s">
        <v>36</v>
      </c>
      <c r="B115" s="12">
        <v>6772.5193563922739</v>
      </c>
      <c r="C115" s="12">
        <v>6004.7973813279414</v>
      </c>
      <c r="D115" s="12">
        <v>2.1632020000000001</v>
      </c>
      <c r="E115" s="3"/>
    </row>
    <row r="116" spans="1:7" x14ac:dyDescent="0.25">
      <c r="A116" s="3" t="s">
        <v>27</v>
      </c>
      <c r="B116" s="12">
        <v>3481.9275444474779</v>
      </c>
      <c r="C116" s="12">
        <v>2181.1688468999209</v>
      </c>
      <c r="D116" s="12">
        <v>4.3531309999999994</v>
      </c>
      <c r="E116" s="3"/>
    </row>
    <row r="117" spans="1:7" x14ac:dyDescent="0.25">
      <c r="A117" s="3" t="s">
        <v>29</v>
      </c>
      <c r="B117" s="12">
        <v>214.10291124283879</v>
      </c>
      <c r="C117" s="12">
        <v>110.8124286513513</v>
      </c>
      <c r="D117" s="12">
        <v>74.363444000000001</v>
      </c>
      <c r="E117" s="3"/>
    </row>
    <row r="118" spans="1:7" x14ac:dyDescent="0.25">
      <c r="A118" s="3" t="s">
        <v>91</v>
      </c>
      <c r="B118" s="12">
        <v>4079.8975875031929</v>
      </c>
      <c r="C118" s="12">
        <v>3451.4217192498918</v>
      </c>
      <c r="D118" s="12">
        <v>3.610995</v>
      </c>
      <c r="E118" s="3"/>
    </row>
    <row r="119" spans="1:7" x14ac:dyDescent="0.25">
      <c r="A119" s="3" t="s">
        <v>18</v>
      </c>
      <c r="B119" s="12">
        <v>302.07579369564831</v>
      </c>
      <c r="C119" s="12">
        <v>205.64804461152349</v>
      </c>
      <c r="D119" s="12">
        <v>52.67895</v>
      </c>
      <c r="E119" s="3"/>
    </row>
    <row r="120" spans="1:7" x14ac:dyDescent="0.25">
      <c r="A120" s="3" t="s">
        <v>28</v>
      </c>
      <c r="B120" s="12">
        <v>3904.6978353518912</v>
      </c>
      <c r="C120" s="12">
        <v>2886.2108625377532</v>
      </c>
      <c r="D120" s="12">
        <v>3.8816850000000001</v>
      </c>
      <c r="E120" s="3"/>
    </row>
    <row r="121" spans="1:7" x14ac:dyDescent="0.25">
      <c r="A121" s="3" t="s">
        <v>37</v>
      </c>
      <c r="B121" s="12">
        <v>1562.4552587939229</v>
      </c>
      <c r="C121" s="12">
        <v>1437.5937418907581</v>
      </c>
      <c r="D121" s="12">
        <v>10.027495999999999</v>
      </c>
      <c r="E121" s="3"/>
    </row>
    <row r="122" spans="1:7" x14ac:dyDescent="0.25">
      <c r="A122" s="2" t="s">
        <v>13</v>
      </c>
      <c r="B122" s="2" t="s">
        <v>14</v>
      </c>
      <c r="C122" s="2" t="s">
        <v>44</v>
      </c>
      <c r="D122" s="2" t="s">
        <v>14</v>
      </c>
      <c r="E122" s="2" t="s">
        <v>93</v>
      </c>
      <c r="F122" s="5" t="str">
        <f>CONCATENATE($E122," ",B122)</f>
        <v>Intel® Flex-140 INT8</v>
      </c>
      <c r="G122" s="5" t="str">
        <f>CONCATENATE($E122," ",C122)</f>
        <v>Intel® Flex-140 FP16</v>
      </c>
    </row>
    <row r="123" spans="1:7" x14ac:dyDescent="0.25">
      <c r="A123" s="3" t="s">
        <v>16</v>
      </c>
      <c r="B123" s="12"/>
      <c r="C123" s="12">
        <v>133.602</v>
      </c>
      <c r="D123" s="12"/>
      <c r="E123" s="2"/>
      <c r="F123" s="5"/>
      <c r="G123" s="5"/>
    </row>
    <row r="124" spans="1:7" x14ac:dyDescent="0.25">
      <c r="A124" s="3" t="s">
        <v>17</v>
      </c>
      <c r="B124" s="12"/>
      <c r="C124" s="12">
        <v>22.332000000000001</v>
      </c>
      <c r="D124" s="12"/>
      <c r="E124" s="2"/>
      <c r="F124" s="5"/>
      <c r="G124" s="5"/>
    </row>
    <row r="125" spans="1:7" x14ac:dyDescent="0.25">
      <c r="A125" s="3" t="s">
        <v>80</v>
      </c>
      <c r="B125" s="12">
        <v>137.26400000000001</v>
      </c>
      <c r="C125" s="12">
        <v>120.824</v>
      </c>
      <c r="D125" s="12">
        <v>116.432</v>
      </c>
      <c r="E125" s="3"/>
    </row>
    <row r="126" spans="1:7" x14ac:dyDescent="0.25">
      <c r="A126" s="3" t="s">
        <v>90</v>
      </c>
      <c r="B126" s="12">
        <v>5.468</v>
      </c>
      <c r="C126" s="12"/>
      <c r="D126" s="12">
        <v>2926.636</v>
      </c>
      <c r="E126" s="3"/>
    </row>
    <row r="127" spans="1:7" x14ac:dyDescent="0.25">
      <c r="A127" s="3" t="s">
        <v>36</v>
      </c>
      <c r="B127" s="12">
        <v>1528.502</v>
      </c>
      <c r="C127" s="12">
        <v>1295.703</v>
      </c>
      <c r="D127" s="12">
        <v>10.452</v>
      </c>
      <c r="E127" s="3"/>
    </row>
    <row r="128" spans="1:7" x14ac:dyDescent="0.25">
      <c r="A128" s="3" t="s">
        <v>27</v>
      </c>
      <c r="B128" s="12">
        <v>647.79200000000003</v>
      </c>
      <c r="C128" s="12">
        <v>462.11</v>
      </c>
      <c r="D128" s="12">
        <v>24.803000000000001</v>
      </c>
      <c r="E128" s="3"/>
    </row>
    <row r="129" spans="1:8" x14ac:dyDescent="0.25">
      <c r="A129" s="3" t="s">
        <v>29</v>
      </c>
      <c r="B129" s="12">
        <v>30.25</v>
      </c>
      <c r="C129" s="12">
        <v>15.263999999999999</v>
      </c>
      <c r="D129" s="12">
        <v>501.15800000000002</v>
      </c>
      <c r="E129" s="3"/>
    </row>
    <row r="130" spans="1:8" x14ac:dyDescent="0.25">
      <c r="A130" s="3" t="s">
        <v>91</v>
      </c>
      <c r="B130" s="12">
        <v>899.92499999999995</v>
      </c>
      <c r="C130" s="12">
        <v>726.95600000000002</v>
      </c>
      <c r="D130" s="12">
        <v>17.861999999999998</v>
      </c>
      <c r="E130" s="3"/>
    </row>
    <row r="131" spans="1:8" x14ac:dyDescent="0.25">
      <c r="A131" s="3" t="s">
        <v>18</v>
      </c>
      <c r="B131" s="12">
        <v>55.017000000000003</v>
      </c>
      <c r="C131" s="12">
        <v>33.805999999999997</v>
      </c>
      <c r="D131" s="12">
        <v>290.97300000000001</v>
      </c>
      <c r="E131" s="3"/>
    </row>
    <row r="132" spans="1:8" x14ac:dyDescent="0.25">
      <c r="A132" s="3" t="s">
        <v>28</v>
      </c>
      <c r="B132" s="12">
        <v>629.11900000000003</v>
      </c>
      <c r="C132" s="12">
        <v>647.77099999999996</v>
      </c>
      <c r="D132" s="12">
        <v>25.391999999999999</v>
      </c>
      <c r="E132" s="3"/>
    </row>
    <row r="133" spans="1:8" x14ac:dyDescent="0.25">
      <c r="A133" s="3" t="s">
        <v>37</v>
      </c>
      <c r="B133" s="12">
        <v>251.76</v>
      </c>
      <c r="C133" s="12">
        <v>264.86900000000003</v>
      </c>
      <c r="D133" s="12">
        <v>63.51</v>
      </c>
      <c r="E133" s="3"/>
    </row>
    <row r="134" spans="1:8" x14ac:dyDescent="0.25">
      <c r="A134" s="2" t="s">
        <v>13</v>
      </c>
      <c r="B134" s="2" t="s">
        <v>83</v>
      </c>
      <c r="C134" s="2" t="s">
        <v>14</v>
      </c>
      <c r="D134" s="2" t="s">
        <v>44</v>
      </c>
      <c r="E134" s="2" t="s">
        <v>34</v>
      </c>
      <c r="F134" s="5" t="str">
        <f>CONCATENATE($E134," ",B134)</f>
        <v>Intel® Flex-170 INT4</v>
      </c>
      <c r="G134" s="5" t="str">
        <f>CONCATENATE($E134," ",C134)</f>
        <v>Intel® Flex-170 INT8</v>
      </c>
      <c r="H134" s="5" t="str">
        <f>CONCATENATE($E134," ",D134)</f>
        <v>Intel® Flex-170 FP16</v>
      </c>
    </row>
    <row r="135" spans="1:8" x14ac:dyDescent="0.25">
      <c r="A135" s="3" t="s">
        <v>78</v>
      </c>
      <c r="B135" s="23"/>
      <c r="C135" s="3"/>
      <c r="D135" s="3"/>
      <c r="E135" s="3" t="s">
        <v>104</v>
      </c>
      <c r="F135" s="5"/>
      <c r="G135" s="5"/>
      <c r="H135" s="5"/>
    </row>
    <row r="136" spans="1:8" x14ac:dyDescent="0.25">
      <c r="A136" s="3" t="s">
        <v>46</v>
      </c>
      <c r="B136" s="23">
        <v>9.8394400177897072</v>
      </c>
      <c r="C136" s="12">
        <v>11.152163463951188</v>
      </c>
      <c r="D136" s="12"/>
      <c r="E136" s="3" t="s">
        <v>104</v>
      </c>
      <c r="F136" s="5"/>
      <c r="G136" s="5"/>
    </row>
    <row r="137" spans="1:8" x14ac:dyDescent="0.25">
      <c r="A137" s="3" t="s">
        <v>95</v>
      </c>
      <c r="B137" s="23">
        <v>7.6708352542383285</v>
      </c>
      <c r="C137" s="12">
        <v>9.6124546652606853</v>
      </c>
      <c r="D137" s="12"/>
      <c r="E137" s="3" t="s">
        <v>104</v>
      </c>
      <c r="F137" s="5"/>
      <c r="G137" s="5"/>
    </row>
    <row r="138" spans="1:8" x14ac:dyDescent="0.25">
      <c r="A138" s="3" t="s">
        <v>47</v>
      </c>
      <c r="B138" s="23"/>
      <c r="C138" s="12"/>
      <c r="D138" s="12"/>
      <c r="E138" s="3" t="s">
        <v>105</v>
      </c>
    </row>
    <row r="139" spans="1:8" x14ac:dyDescent="0.25">
      <c r="A139" s="2" t="s">
        <v>13</v>
      </c>
      <c r="B139" s="2" t="s">
        <v>83</v>
      </c>
      <c r="C139" s="2" t="s">
        <v>14</v>
      </c>
      <c r="D139" s="2" t="s">
        <v>44</v>
      </c>
      <c r="E139" s="2" t="s">
        <v>85</v>
      </c>
      <c r="F139" s="5" t="str">
        <f>CONCATENATE($E139," ",B139)</f>
        <v>Intel® Arc™  INT4</v>
      </c>
      <c r="G139" s="5" t="str">
        <f>CONCATENATE($E139," ",C139)</f>
        <v>Intel® Arc™  INT8</v>
      </c>
      <c r="H139" s="5" t="str">
        <f>CONCATENATE($E139," ",D139)</f>
        <v>Intel® Arc™  FP16</v>
      </c>
    </row>
    <row r="140" spans="1:8" x14ac:dyDescent="0.25">
      <c r="A140" s="3" t="s">
        <v>78</v>
      </c>
      <c r="B140" s="23"/>
      <c r="C140" s="3"/>
      <c r="D140" s="12">
        <v>11.712</v>
      </c>
      <c r="E140" s="3" t="s">
        <v>104</v>
      </c>
    </row>
    <row r="141" spans="1:8" x14ac:dyDescent="0.25">
      <c r="A141" s="3" t="s">
        <v>46</v>
      </c>
      <c r="B141" s="23">
        <f>1000/116.82</f>
        <v>8.5601780517034758</v>
      </c>
      <c r="C141" s="12">
        <f>1000/97.45</f>
        <v>10.26167265264238</v>
      </c>
      <c r="D141" s="12">
        <f>1000/93.26</f>
        <v>10.72271070126528</v>
      </c>
      <c r="E141" s="3" t="s">
        <v>104</v>
      </c>
    </row>
    <row r="142" spans="1:8" x14ac:dyDescent="0.25">
      <c r="A142" s="3" t="s">
        <v>95</v>
      </c>
      <c r="B142" s="12">
        <f>1000/162.26</f>
        <v>6.1629483544927899</v>
      </c>
      <c r="C142" s="12">
        <f>1000/132.71</f>
        <v>7.5352271870996903</v>
      </c>
      <c r="D142" s="12">
        <f>1000/141.58</f>
        <v>7.0631445119367138</v>
      </c>
      <c r="E142" s="3" t="s">
        <v>104</v>
      </c>
    </row>
    <row r="143" spans="1:8" x14ac:dyDescent="0.25">
      <c r="A143" s="3" t="s">
        <v>47</v>
      </c>
      <c r="B143" s="23"/>
      <c r="C143" s="3">
        <v>7.91</v>
      </c>
      <c r="D143" s="3">
        <v>5.12</v>
      </c>
      <c r="E143" s="3" t="s">
        <v>105</v>
      </c>
    </row>
    <row r="144" spans="1:8" x14ac:dyDescent="0.25">
      <c r="A144" s="2" t="s">
        <v>13</v>
      </c>
      <c r="B144" s="2" t="s">
        <v>83</v>
      </c>
      <c r="C144" s="2" t="s">
        <v>14</v>
      </c>
      <c r="D144" s="2" t="s">
        <v>44</v>
      </c>
      <c r="E144" s="2" t="s">
        <v>93</v>
      </c>
      <c r="F144" s="5" t="str">
        <f>CONCATENATE($E144," ",B144)</f>
        <v>Intel® Flex-140 INT4</v>
      </c>
      <c r="G144" s="5" t="str">
        <f>CONCATENATE($E144," ",C144)</f>
        <v>Intel® Flex-140 INT8</v>
      </c>
      <c r="H144" s="5" t="str">
        <f>CONCATENATE($E144," ",D144)</f>
        <v>Intel® Flex-140 FP16</v>
      </c>
    </row>
    <row r="145" spans="1:16" x14ac:dyDescent="0.25">
      <c r="A145" s="3" t="s">
        <v>78</v>
      </c>
      <c r="B145" s="23"/>
      <c r="C145" s="3"/>
      <c r="D145" s="3"/>
      <c r="E145" s="3" t="s">
        <v>104</v>
      </c>
    </row>
    <row r="146" spans="1:16" x14ac:dyDescent="0.25">
      <c r="A146" s="3" t="s">
        <v>46</v>
      </c>
      <c r="B146" s="4">
        <v>5.8999999999999997E-2</v>
      </c>
      <c r="C146" s="12"/>
      <c r="D146" s="12"/>
      <c r="E146" s="3" t="s">
        <v>104</v>
      </c>
    </row>
    <row r="147" spans="1:16" x14ac:dyDescent="0.25">
      <c r="A147" s="3" t="s">
        <v>95</v>
      </c>
      <c r="B147" s="23"/>
      <c r="C147" s="12"/>
      <c r="D147" s="12"/>
      <c r="E147" s="3" t="s">
        <v>104</v>
      </c>
    </row>
    <row r="148" spans="1:16" x14ac:dyDescent="0.25">
      <c r="A148" s="3" t="s">
        <v>47</v>
      </c>
      <c r="B148" s="23"/>
      <c r="C148" s="12"/>
      <c r="D148" s="12"/>
      <c r="E148" s="3" t="s">
        <v>105</v>
      </c>
    </row>
    <row r="149" spans="1:16" x14ac:dyDescent="0.25">
      <c r="A149" s="2" t="str">
        <f>'Performance Tables  CPU'!A290</f>
        <v>Model name</v>
      </c>
      <c r="B149" s="2" t="s">
        <v>83</v>
      </c>
      <c r="C149" s="2" t="s">
        <v>14</v>
      </c>
      <c r="D149" s="2" t="s">
        <v>44</v>
      </c>
      <c r="E149" s="2" t="s">
        <v>96</v>
      </c>
      <c r="F149" s="5" t="str">
        <f>CONCATENATE($E149," ",B149)</f>
        <v>Intel® Core™  i7-1360P iGPU INT4</v>
      </c>
      <c r="G149" s="5" t="str">
        <f>CONCATENATE($E149," ",C149)</f>
        <v>Intel® Core™  i7-1360P iGPU INT8</v>
      </c>
      <c r="H149" s="5" t="str">
        <f>CONCATENATE($E149," ",D149)</f>
        <v>Intel® Core™  i7-1360P iGPU FP16</v>
      </c>
    </row>
    <row r="150" spans="1:16" x14ac:dyDescent="0.25">
      <c r="A150" s="3" t="s">
        <v>78</v>
      </c>
      <c r="B150" s="23"/>
      <c r="C150" s="3"/>
      <c r="D150" s="3"/>
      <c r="E150" s="3" t="s">
        <v>104</v>
      </c>
    </row>
    <row r="151" spans="1:16" x14ac:dyDescent="0.25">
      <c r="A151" s="3" t="s">
        <v>46</v>
      </c>
      <c r="B151" s="12">
        <v>4.59</v>
      </c>
      <c r="C151" s="3">
        <v>3.48</v>
      </c>
      <c r="D151" s="3"/>
      <c r="E151" s="3" t="s">
        <v>104</v>
      </c>
      <c r="N151" s="13"/>
      <c r="O151" s="13"/>
      <c r="P151" s="13"/>
    </row>
    <row r="152" spans="1:16" x14ac:dyDescent="0.25">
      <c r="A152" s="3" t="s">
        <v>95</v>
      </c>
      <c r="B152" s="12">
        <v>3.23</v>
      </c>
      <c r="C152" s="3"/>
      <c r="D152" s="3"/>
      <c r="E152" s="3" t="s">
        <v>104</v>
      </c>
      <c r="N152" s="13"/>
      <c r="O152" s="13"/>
      <c r="P152" s="13"/>
    </row>
    <row r="153" spans="1:16" x14ac:dyDescent="0.25">
      <c r="A153" s="3" t="s">
        <v>47</v>
      </c>
      <c r="B153" s="12"/>
      <c r="C153" s="3"/>
      <c r="D153" s="3">
        <v>34.19</v>
      </c>
      <c r="E153" s="3" t="s">
        <v>105</v>
      </c>
      <c r="N153" s="13"/>
      <c r="O153" s="13"/>
      <c r="P153" s="13"/>
    </row>
    <row r="154" spans="1:16" x14ac:dyDescent="0.25">
      <c r="A154" s="2" t="str">
        <f>'Performance Tables  CPU'!A295</f>
        <v>Model name</v>
      </c>
      <c r="B154" s="2" t="s">
        <v>83</v>
      </c>
      <c r="C154" s="2" t="s">
        <v>14</v>
      </c>
      <c r="D154" s="2" t="s">
        <v>44</v>
      </c>
      <c r="E154" s="2" t="s">
        <v>103</v>
      </c>
      <c r="F154" s="5" t="str">
        <f>CONCATENATE($E154," ",B154)</f>
        <v>Intel® Core™ Ultra7-165H iGPU INT4</v>
      </c>
      <c r="G154" s="5" t="str">
        <f>CONCATENATE($E154," ",C154)</f>
        <v>Intel® Core™ Ultra7-165H iGPU INT8</v>
      </c>
      <c r="H154" s="5" t="str">
        <f>CONCATENATE($E154," ",D154)</f>
        <v>Intel® Core™ Ultra7-165H iGPU FP16</v>
      </c>
    </row>
    <row r="155" spans="1:16" x14ac:dyDescent="0.25">
      <c r="A155" s="3" t="s">
        <v>78</v>
      </c>
      <c r="B155" s="23"/>
      <c r="C155" s="3"/>
      <c r="D155" s="3">
        <v>4.16</v>
      </c>
      <c r="E155" s="3" t="s">
        <v>104</v>
      </c>
    </row>
    <row r="156" spans="1:16" x14ac:dyDescent="0.25">
      <c r="A156" s="3" t="s">
        <v>46</v>
      </c>
      <c r="B156" s="12">
        <v>8.5500000000000007</v>
      </c>
      <c r="C156" s="12">
        <v>5.45</v>
      </c>
      <c r="D156" s="3">
        <v>3.27</v>
      </c>
      <c r="E156" s="3" t="s">
        <v>104</v>
      </c>
    </row>
    <row r="157" spans="1:16" x14ac:dyDescent="0.25">
      <c r="A157" s="3" t="s">
        <v>95</v>
      </c>
      <c r="B157" s="12">
        <v>6.01</v>
      </c>
      <c r="C157" s="3">
        <v>4.3099999999999996</v>
      </c>
      <c r="D157" s="3">
        <v>2.54</v>
      </c>
      <c r="E157" s="3" t="s">
        <v>104</v>
      </c>
    </row>
    <row r="158" spans="1:16" x14ac:dyDescent="0.25">
      <c r="A158" s="3" t="s">
        <v>47</v>
      </c>
      <c r="B158" s="23"/>
      <c r="C158" s="3">
        <v>21</v>
      </c>
      <c r="D158" s="3">
        <v>21.1</v>
      </c>
      <c r="E158" s="3" t="s">
        <v>105</v>
      </c>
    </row>
  </sheetData>
  <sheetProtection algorithmName="SHA-512" hashValue="Q8/2NTJwLO6ByvYbyRLhCbpgSFKnJQFbyIyjgP3xOQMJM83S9lhhh7ifvH6jS5bo12rPCHhIGWk3E0uVVJBzAQ==" saltValue="p83e3POJ9zvDB4FJO/dFx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85"/>
  <sheetViews>
    <sheetView workbookViewId="0">
      <selection activeCell="D62" sqref="D62"/>
    </sheetView>
  </sheetViews>
  <sheetFormatPr defaultRowHeight="15" x14ac:dyDescent="0.25"/>
  <cols>
    <col min="1" max="1" width="49.42578125" bestFit="1" customWidth="1"/>
    <col min="2" max="2" width="7.5703125" bestFit="1" customWidth="1"/>
    <col min="3" max="3" width="11.5703125" bestFit="1" customWidth="1"/>
    <col min="4" max="4" width="23.140625" bestFit="1" customWidth="1"/>
    <col min="5" max="6" width="22" hidden="1" customWidth="1"/>
    <col min="7" max="7" width="10.85546875" customWidth="1"/>
    <col min="8" max="8" width="22.42578125" customWidth="1"/>
  </cols>
  <sheetData>
    <row r="1" spans="1:9" x14ac:dyDescent="0.25">
      <c r="A1" s="2" t="s">
        <v>112</v>
      </c>
      <c r="B1" s="26" t="s">
        <v>8</v>
      </c>
      <c r="C1" s="26"/>
      <c r="D1" s="2" t="s">
        <v>12</v>
      </c>
      <c r="E1" s="5"/>
      <c r="F1" s="5"/>
      <c r="H1" s="1" t="s">
        <v>0</v>
      </c>
    </row>
    <row r="2" spans="1:9" x14ac:dyDescent="0.25">
      <c r="A2" s="2" t="s">
        <v>13</v>
      </c>
      <c r="B2" s="2" t="s">
        <v>14</v>
      </c>
      <c r="C2" s="2" t="s">
        <v>15</v>
      </c>
      <c r="D2" s="2" t="s">
        <v>86</v>
      </c>
      <c r="E2" s="5" t="str">
        <f>CONCATENATE($D2," ",B2)</f>
        <v>Intel® Celeron®  6305E INT8</v>
      </c>
      <c r="F2" s="5" t="str">
        <f>CONCATENATE($D2," ",C2)</f>
        <v>Intel® Celeron®  6305E FP32</v>
      </c>
      <c r="H2" t="s">
        <v>2</v>
      </c>
      <c r="I2" s="10" t="s">
        <v>3</v>
      </c>
    </row>
    <row r="3" spans="1:9" x14ac:dyDescent="0.25">
      <c r="A3" s="3" t="s">
        <v>16</v>
      </c>
      <c r="B3" s="12">
        <v>46.143999999999998</v>
      </c>
      <c r="C3" s="12">
        <v>23.262</v>
      </c>
      <c r="D3" s="2"/>
      <c r="E3" s="5"/>
      <c r="F3" s="5"/>
      <c r="H3" t="s">
        <v>4</v>
      </c>
      <c r="I3" s="11" t="s">
        <v>5</v>
      </c>
    </row>
    <row r="4" spans="1:9" x14ac:dyDescent="0.25">
      <c r="A4" s="3" t="s">
        <v>17</v>
      </c>
      <c r="B4" s="12">
        <v>5.1390000000000002</v>
      </c>
      <c r="C4" s="12">
        <v>2.3540000000000001</v>
      </c>
      <c r="D4" s="2"/>
      <c r="E4" s="5"/>
      <c r="F4" s="5"/>
      <c r="H4" t="s">
        <v>6</v>
      </c>
      <c r="I4" s="10" t="s">
        <v>7</v>
      </c>
    </row>
    <row r="5" spans="1:9" x14ac:dyDescent="0.25">
      <c r="A5" s="3" t="s">
        <v>80</v>
      </c>
      <c r="B5" s="12">
        <v>58.036999999999999</v>
      </c>
      <c r="C5" s="12">
        <v>32.040999999999997</v>
      </c>
      <c r="D5" s="2"/>
      <c r="E5" s="5"/>
      <c r="F5" s="5"/>
    </row>
    <row r="6" spans="1:9" x14ac:dyDescent="0.25">
      <c r="A6" s="3" t="s">
        <v>90</v>
      </c>
      <c r="B6" s="12">
        <v>0.58799999999999997</v>
      </c>
      <c r="C6" s="12">
        <v>0.28799999999999998</v>
      </c>
      <c r="D6" s="2"/>
      <c r="E6" s="5"/>
      <c r="F6" s="5"/>
    </row>
    <row r="7" spans="1:9" x14ac:dyDescent="0.25">
      <c r="A7" s="3" t="s">
        <v>36</v>
      </c>
      <c r="B7" s="12">
        <v>478.98099999999999</v>
      </c>
      <c r="C7" s="12">
        <v>308.86900000000003</v>
      </c>
      <c r="D7" s="2"/>
      <c r="E7" s="5"/>
      <c r="F7" s="5"/>
      <c r="H7" s="1"/>
    </row>
    <row r="8" spans="1:9" x14ac:dyDescent="0.25">
      <c r="A8" s="3" t="s">
        <v>27</v>
      </c>
      <c r="B8" s="12">
        <v>201.75700000000001</v>
      </c>
      <c r="C8" s="12">
        <v>71.248999999999995</v>
      </c>
      <c r="D8" s="2"/>
      <c r="E8" s="5"/>
      <c r="F8" s="5"/>
      <c r="H8" s="1"/>
    </row>
    <row r="9" spans="1:9" x14ac:dyDescent="0.25">
      <c r="A9" s="3" t="s">
        <v>29</v>
      </c>
      <c r="B9" s="12">
        <v>0.88800000000000001</v>
      </c>
      <c r="C9" s="12">
        <v>0.22900000000000001</v>
      </c>
      <c r="D9" s="2"/>
      <c r="E9" s="5"/>
      <c r="F9" s="5"/>
      <c r="H9" s="1"/>
    </row>
    <row r="10" spans="1:9" x14ac:dyDescent="0.25">
      <c r="A10" s="3" t="s">
        <v>91</v>
      </c>
      <c r="B10" s="12">
        <v>299.67899999999997</v>
      </c>
      <c r="C10" s="12">
        <v>137.07</v>
      </c>
      <c r="D10" s="2"/>
      <c r="E10" s="5"/>
      <c r="F10" s="5"/>
      <c r="H10" s="1"/>
    </row>
    <row r="11" spans="1:9" x14ac:dyDescent="0.25">
      <c r="A11" s="3" t="s">
        <v>18</v>
      </c>
      <c r="B11" s="12">
        <v>8.91</v>
      </c>
      <c r="C11" s="12">
        <v>2.56</v>
      </c>
      <c r="D11" s="2"/>
      <c r="E11" s="5"/>
      <c r="F11" s="5"/>
      <c r="H11" s="1"/>
    </row>
    <row r="12" spans="1:9" x14ac:dyDescent="0.25">
      <c r="A12" s="3" t="s">
        <v>28</v>
      </c>
      <c r="B12" s="12">
        <v>260.69299999999998</v>
      </c>
      <c r="C12" s="12">
        <v>93.043000000000006</v>
      </c>
      <c r="D12" s="2"/>
      <c r="E12" s="5"/>
      <c r="F12" s="5"/>
      <c r="H12" s="1"/>
    </row>
    <row r="13" spans="1:9" x14ac:dyDescent="0.25">
      <c r="A13" s="3" t="s">
        <v>37</v>
      </c>
      <c r="B13" s="12">
        <v>115.15600000000001</v>
      </c>
      <c r="C13" s="12">
        <v>50.72</v>
      </c>
      <c r="D13" s="2"/>
      <c r="E13" s="5"/>
      <c r="F13" s="5"/>
      <c r="H13" s="1"/>
    </row>
    <row r="14" spans="1:9" x14ac:dyDescent="0.25">
      <c r="A14" s="2" t="s">
        <v>13</v>
      </c>
      <c r="B14" s="2" t="s">
        <v>14</v>
      </c>
      <c r="C14" s="2" t="s">
        <v>15</v>
      </c>
      <c r="D14" s="2" t="s">
        <v>82</v>
      </c>
      <c r="E14" s="5" t="str">
        <f>CONCATENATE($D14," ",B14)</f>
        <v>Intel® Core™ i7-12700H INT8</v>
      </c>
      <c r="F14" s="5" t="str">
        <f>CONCATENATE($D14," ",C14)</f>
        <v>Intel® Core™ i7-12700H FP32</v>
      </c>
    </row>
    <row r="15" spans="1:9" x14ac:dyDescent="0.25">
      <c r="A15" s="3" t="s">
        <v>16</v>
      </c>
      <c r="B15" s="12">
        <v>98.134</v>
      </c>
      <c r="C15" s="12">
        <v>42.451000000000001</v>
      </c>
      <c r="D15" s="2"/>
      <c r="E15" s="5"/>
      <c r="F15" s="5"/>
    </row>
    <row r="16" spans="1:9" x14ac:dyDescent="0.25">
      <c r="A16" s="3" t="s">
        <v>17</v>
      </c>
      <c r="B16" s="12">
        <v>9.5980000000000008</v>
      </c>
      <c r="C16" s="12">
        <v>3.8809999999999998</v>
      </c>
      <c r="D16" s="2"/>
      <c r="E16" s="5"/>
      <c r="F16" s="5"/>
    </row>
    <row r="17" spans="1:6" x14ac:dyDescent="0.25">
      <c r="A17" s="3" t="s">
        <v>80</v>
      </c>
      <c r="B17" s="12">
        <v>129.06899999999999</v>
      </c>
      <c r="C17" s="12">
        <v>54.113</v>
      </c>
      <c r="D17" s="2"/>
      <c r="E17" s="5"/>
      <c r="F17" s="5"/>
    </row>
    <row r="18" spans="1:6" x14ac:dyDescent="0.25">
      <c r="A18" s="3" t="s">
        <v>90</v>
      </c>
      <c r="B18" s="12">
        <v>1.4730000000000001</v>
      </c>
      <c r="C18" s="12">
        <v>0.54900000000000004</v>
      </c>
      <c r="D18" s="2"/>
      <c r="E18" s="5"/>
      <c r="F18" s="5"/>
    </row>
    <row r="19" spans="1:6" x14ac:dyDescent="0.25">
      <c r="A19" s="3" t="s">
        <v>36</v>
      </c>
      <c r="B19" s="12">
        <v>2005.5129999999999</v>
      </c>
      <c r="C19" s="12">
        <v>1034.549</v>
      </c>
      <c r="D19" s="3"/>
    </row>
    <row r="20" spans="1:6" x14ac:dyDescent="0.25">
      <c r="A20" s="3" t="s">
        <v>27</v>
      </c>
      <c r="B20" s="12">
        <v>477.93200000000002</v>
      </c>
      <c r="C20" s="12">
        <v>143.27199999999999</v>
      </c>
      <c r="D20" s="3"/>
    </row>
    <row r="21" spans="1:6" x14ac:dyDescent="0.25">
      <c r="A21" s="3" t="s">
        <v>29</v>
      </c>
      <c r="B21" s="12">
        <v>6.4080000000000004</v>
      </c>
      <c r="C21" s="12">
        <v>1.974</v>
      </c>
      <c r="D21" s="3"/>
    </row>
    <row r="22" spans="1:6" x14ac:dyDescent="0.25">
      <c r="A22" s="3" t="s">
        <v>91</v>
      </c>
      <c r="B22" s="12">
        <v>927.37199999999996</v>
      </c>
      <c r="C22" s="12">
        <v>345.68099999999998</v>
      </c>
      <c r="D22" s="3"/>
    </row>
    <row r="23" spans="1:6" x14ac:dyDescent="0.25">
      <c r="A23" s="3" t="s">
        <v>18</v>
      </c>
      <c r="B23" s="12">
        <v>13.916</v>
      </c>
      <c r="C23" s="12">
        <v>4.4980000000000002</v>
      </c>
      <c r="D23" s="3"/>
    </row>
    <row r="24" spans="1:6" x14ac:dyDescent="0.25">
      <c r="A24" s="3" t="s">
        <v>28</v>
      </c>
      <c r="B24" s="12">
        <v>535.29200000000003</v>
      </c>
      <c r="C24" s="12">
        <v>179.626</v>
      </c>
      <c r="D24" s="3"/>
    </row>
    <row r="25" spans="1:6" x14ac:dyDescent="0.25">
      <c r="A25" s="3" t="s">
        <v>37</v>
      </c>
      <c r="B25" s="12">
        <v>239.97900000000001</v>
      </c>
      <c r="C25" s="12">
        <v>96.561999999999998</v>
      </c>
      <c r="D25" s="3"/>
    </row>
    <row r="26" spans="1:6" x14ac:dyDescent="0.25">
      <c r="A26" s="2" t="s">
        <v>13</v>
      </c>
      <c r="B26" s="2" t="s">
        <v>14</v>
      </c>
      <c r="C26" s="2" t="s">
        <v>15</v>
      </c>
      <c r="D26" s="2" t="s">
        <v>92</v>
      </c>
      <c r="E26" s="5" t="str">
        <f>CONCATENATE($D26," ",B26)</f>
        <v>Intel® Core™ i7-1360P INT8</v>
      </c>
      <c r="F26" s="5" t="str">
        <f>CONCATENATE($D26," ",C26)</f>
        <v>Intel® Core™ i7-1360P FP32</v>
      </c>
    </row>
    <row r="27" spans="1:6" x14ac:dyDescent="0.25">
      <c r="A27" s="3" t="s">
        <v>16</v>
      </c>
      <c r="B27" s="12">
        <v>104.62</v>
      </c>
      <c r="C27" s="12"/>
      <c r="D27" s="2"/>
      <c r="E27" s="5"/>
      <c r="F27" s="5"/>
    </row>
    <row r="28" spans="1:6" x14ac:dyDescent="0.25">
      <c r="A28" s="3" t="s">
        <v>17</v>
      </c>
      <c r="B28" s="12">
        <v>8.4420000000000002</v>
      </c>
      <c r="C28" s="12">
        <v>4.3159999999999998</v>
      </c>
      <c r="D28" s="2"/>
      <c r="E28" s="5"/>
      <c r="F28" s="5"/>
    </row>
    <row r="29" spans="1:6" x14ac:dyDescent="0.25">
      <c r="A29" s="3" t="s">
        <v>80</v>
      </c>
      <c r="B29" s="12">
        <v>108.282</v>
      </c>
      <c r="C29" s="12">
        <v>41.003999999999998</v>
      </c>
      <c r="D29" s="2"/>
      <c r="E29" s="5"/>
      <c r="F29" s="5"/>
    </row>
    <row r="30" spans="1:6" x14ac:dyDescent="0.25">
      <c r="A30" s="3" t="s">
        <v>90</v>
      </c>
      <c r="B30" s="12">
        <v>1.377</v>
      </c>
      <c r="C30" s="12"/>
      <c r="D30" s="3"/>
    </row>
    <row r="31" spans="1:6" x14ac:dyDescent="0.25">
      <c r="A31" s="3" t="s">
        <v>36</v>
      </c>
      <c r="B31" s="12">
        <v>1547.011</v>
      </c>
      <c r="C31" s="12">
        <v>691.97900000000004</v>
      </c>
      <c r="D31" s="3"/>
    </row>
    <row r="32" spans="1:6" x14ac:dyDescent="0.25">
      <c r="A32" s="3" t="s">
        <v>27</v>
      </c>
      <c r="B32" s="12">
        <v>423.70600000000002</v>
      </c>
      <c r="C32" s="12"/>
      <c r="D32" s="3"/>
    </row>
    <row r="33" spans="1:6" x14ac:dyDescent="0.25">
      <c r="A33" s="3" t="s">
        <v>29</v>
      </c>
      <c r="B33" s="12">
        <v>4.9219999999999997</v>
      </c>
      <c r="C33" s="12">
        <v>1.5349999999999999</v>
      </c>
      <c r="D33" s="3"/>
    </row>
    <row r="34" spans="1:6" x14ac:dyDescent="0.25">
      <c r="A34" s="3" t="s">
        <v>91</v>
      </c>
      <c r="B34" s="12">
        <v>758.87099999999998</v>
      </c>
      <c r="C34" s="12">
        <v>286.7</v>
      </c>
      <c r="D34" s="3"/>
    </row>
    <row r="35" spans="1:6" x14ac:dyDescent="0.25">
      <c r="A35" s="3" t="s">
        <v>18</v>
      </c>
      <c r="B35" s="12">
        <v>20.273</v>
      </c>
      <c r="C35" s="12">
        <v>5.8719999999999999</v>
      </c>
      <c r="D35" s="3"/>
    </row>
    <row r="36" spans="1:6" x14ac:dyDescent="0.25">
      <c r="A36" s="3" t="s">
        <v>28</v>
      </c>
      <c r="B36" s="12">
        <v>506.91500000000002</v>
      </c>
      <c r="C36" s="12"/>
      <c r="D36" s="3"/>
    </row>
    <row r="37" spans="1:6" x14ac:dyDescent="0.25">
      <c r="A37" s="3" t="s">
        <v>37</v>
      </c>
      <c r="B37" s="12">
        <v>229.66399999999999</v>
      </c>
      <c r="C37" s="12">
        <v>88.588999999999999</v>
      </c>
      <c r="D37" s="3"/>
    </row>
    <row r="38" spans="1:6" x14ac:dyDescent="0.25">
      <c r="A38" s="2" t="s">
        <v>13</v>
      </c>
      <c r="B38" s="2" t="s">
        <v>14</v>
      </c>
      <c r="C38" s="2" t="s">
        <v>15</v>
      </c>
      <c r="D38" s="2" t="s">
        <v>111</v>
      </c>
      <c r="E38" s="5" t="str">
        <f>CONCATENATE($D38," ",B38)</f>
        <v>Intel® Atom x7425E INT8</v>
      </c>
      <c r="F38" s="5" t="str">
        <f>CONCATENATE($D38," ",C38)</f>
        <v>Intel® Atom x7425E FP32</v>
      </c>
    </row>
    <row r="39" spans="1:6" x14ac:dyDescent="0.25">
      <c r="A39" s="3" t="s">
        <v>16</v>
      </c>
      <c r="B39" s="12">
        <v>24.213000000000001</v>
      </c>
      <c r="C39" s="12">
        <v>9.4130000000000003</v>
      </c>
      <c r="D39" s="2"/>
      <c r="E39" s="5"/>
      <c r="F39" s="5"/>
    </row>
    <row r="40" spans="1:6" x14ac:dyDescent="0.25">
      <c r="A40" s="3" t="s">
        <v>17</v>
      </c>
      <c r="B40" s="12">
        <v>2.149</v>
      </c>
      <c r="C40" s="12">
        <v>0.60599999999999998</v>
      </c>
      <c r="D40" s="2"/>
      <c r="E40" s="5"/>
      <c r="F40" s="5"/>
    </row>
    <row r="41" spans="1:6" x14ac:dyDescent="0.25">
      <c r="A41" s="3" t="s">
        <v>80</v>
      </c>
      <c r="B41" s="12">
        <v>37.509</v>
      </c>
      <c r="C41" s="12">
        <v>17.138999999999999</v>
      </c>
      <c r="D41" s="2"/>
      <c r="E41" s="5"/>
      <c r="F41" s="5"/>
    </row>
    <row r="42" spans="1:6" x14ac:dyDescent="0.25">
      <c r="A42" s="3" t="s">
        <v>90</v>
      </c>
      <c r="B42" s="12">
        <v>0.27600000000000002</v>
      </c>
      <c r="C42" s="12" t="s">
        <v>117</v>
      </c>
      <c r="D42" s="3"/>
    </row>
    <row r="43" spans="1:6" x14ac:dyDescent="0.25">
      <c r="A43" s="3" t="s">
        <v>36</v>
      </c>
      <c r="B43" s="12">
        <v>463.96199999999999</v>
      </c>
      <c r="C43" s="12">
        <v>229.851</v>
      </c>
      <c r="D43" s="3"/>
    </row>
    <row r="44" spans="1:6" x14ac:dyDescent="0.25">
      <c r="A44" s="3" t="s">
        <v>27</v>
      </c>
      <c r="B44" s="12">
        <v>126.125</v>
      </c>
      <c r="C44" s="12">
        <v>35.154000000000003</v>
      </c>
      <c r="D44" s="3"/>
    </row>
    <row r="45" spans="1:6" x14ac:dyDescent="0.25">
      <c r="A45" s="3" t="s">
        <v>29</v>
      </c>
      <c r="B45" s="12">
        <v>0.76200000000000001</v>
      </c>
      <c r="C45" s="12">
        <v>0.35599999999999998</v>
      </c>
      <c r="D45" s="3"/>
    </row>
    <row r="46" spans="1:6" x14ac:dyDescent="0.25">
      <c r="A46" s="3" t="s">
        <v>91</v>
      </c>
      <c r="B46" s="12">
        <v>245.44300000000001</v>
      </c>
      <c r="C46" s="12">
        <v>79.492999999999995</v>
      </c>
      <c r="D46" s="3"/>
    </row>
    <row r="47" spans="1:6" x14ac:dyDescent="0.25">
      <c r="A47" s="3" t="s">
        <v>18</v>
      </c>
      <c r="B47" s="12">
        <v>3.819</v>
      </c>
      <c r="C47" s="12">
        <v>0.98</v>
      </c>
      <c r="D47" s="3"/>
    </row>
    <row r="48" spans="1:6" x14ac:dyDescent="0.25">
      <c r="A48" s="3" t="s">
        <v>28</v>
      </c>
      <c r="B48" s="12">
        <v>150.24700000000001</v>
      </c>
      <c r="C48" s="12">
        <v>41.415999999999997</v>
      </c>
      <c r="D48" s="3"/>
    </row>
    <row r="49" spans="1:6" x14ac:dyDescent="0.25">
      <c r="A49" s="3" t="s">
        <v>37</v>
      </c>
      <c r="B49" s="12">
        <v>68.465000000000003</v>
      </c>
      <c r="C49" s="12">
        <v>23.49</v>
      </c>
      <c r="D49" s="3"/>
    </row>
    <row r="50" spans="1:6" x14ac:dyDescent="0.25">
      <c r="A50" s="2" t="s">
        <v>13</v>
      </c>
      <c r="B50" s="2" t="s">
        <v>14</v>
      </c>
      <c r="C50" s="2" t="s">
        <v>15</v>
      </c>
      <c r="D50" s="2" t="s">
        <v>84</v>
      </c>
      <c r="E50" s="5" t="str">
        <f>CONCATENATE($D50," ",B50)</f>
        <v>Intel® Atom x6425E INT8</v>
      </c>
      <c r="F50" s="5" t="str">
        <f>CONCATENATE($D50," ",C50)</f>
        <v>Intel® Atom x6425E FP32</v>
      </c>
    </row>
    <row r="51" spans="1:6" x14ac:dyDescent="0.25">
      <c r="A51" s="3" t="s">
        <v>16</v>
      </c>
      <c r="B51" s="12">
        <v>16.284926814472151</v>
      </c>
      <c r="C51" s="12">
        <v>10.736559766930791</v>
      </c>
      <c r="D51" s="2"/>
      <c r="E51" s="5"/>
      <c r="F51" s="5"/>
    </row>
    <row r="52" spans="1:6" x14ac:dyDescent="0.25">
      <c r="A52" s="3" t="s">
        <v>17</v>
      </c>
      <c r="B52" s="12">
        <v>1.0269652292640581</v>
      </c>
      <c r="C52" s="12">
        <v>0.79058516299162884</v>
      </c>
      <c r="D52" s="2"/>
      <c r="E52" s="5"/>
      <c r="F52" s="5"/>
    </row>
    <row r="53" spans="1:6" x14ac:dyDescent="0.25">
      <c r="A53" s="3" t="s">
        <v>80</v>
      </c>
      <c r="B53" s="12">
        <v>23.231446724216781</v>
      </c>
      <c r="C53" s="12">
        <v>14.652640807618249</v>
      </c>
      <c r="D53" s="2"/>
      <c r="E53" s="5"/>
      <c r="F53" s="5"/>
    </row>
    <row r="54" spans="1:6" x14ac:dyDescent="0.25">
      <c r="A54" s="3" t="s">
        <v>90</v>
      </c>
      <c r="B54" s="12">
        <v>0.1582548823601943</v>
      </c>
      <c r="C54" s="12">
        <v>0.1274220190729832</v>
      </c>
      <c r="D54" s="3"/>
    </row>
    <row r="55" spans="1:6" x14ac:dyDescent="0.25">
      <c r="A55" s="3" t="s">
        <v>36</v>
      </c>
      <c r="B55" s="12">
        <v>239.7002230123845</v>
      </c>
      <c r="C55" s="12">
        <v>162.69017179669919</v>
      </c>
      <c r="D55" s="3"/>
    </row>
    <row r="56" spans="1:6" x14ac:dyDescent="0.25">
      <c r="A56" s="3" t="s">
        <v>27</v>
      </c>
      <c r="B56" s="12">
        <v>60.467377525702453</v>
      </c>
      <c r="C56" s="12">
        <v>32.133236141957923</v>
      </c>
      <c r="D56" s="3"/>
    </row>
    <row r="57" spans="1:6" x14ac:dyDescent="0.25">
      <c r="A57" s="3" t="s">
        <v>29</v>
      </c>
      <c r="B57" s="12" t="s">
        <v>116</v>
      </c>
      <c r="C57" s="12" t="s">
        <v>116</v>
      </c>
      <c r="D57" s="3"/>
    </row>
    <row r="58" spans="1:6" x14ac:dyDescent="0.25">
      <c r="A58" s="3" t="s">
        <v>91</v>
      </c>
      <c r="B58" s="12">
        <v>114.6283773464976</v>
      </c>
      <c r="C58" s="12">
        <v>65.095535102963126</v>
      </c>
      <c r="D58" s="3"/>
    </row>
    <row r="59" spans="1:6" x14ac:dyDescent="0.25">
      <c r="A59" s="3" t="s">
        <v>18</v>
      </c>
      <c r="B59" s="12">
        <v>1.290968149435946</v>
      </c>
      <c r="C59" s="12">
        <v>0.79380694234516302</v>
      </c>
      <c r="D59" s="3"/>
    </row>
    <row r="60" spans="1:6" x14ac:dyDescent="0.25">
      <c r="A60" s="3" t="s">
        <v>28</v>
      </c>
      <c r="B60" s="12">
        <v>78.191146073197203</v>
      </c>
      <c r="C60" s="12">
        <v>40.490469772116903</v>
      </c>
      <c r="D60" s="3"/>
    </row>
    <row r="61" spans="1:6" x14ac:dyDescent="0.25">
      <c r="A61" s="3" t="s">
        <v>37</v>
      </c>
      <c r="B61" s="12">
        <v>37.485080954603497</v>
      </c>
      <c r="C61" s="12">
        <v>22.688871802739499</v>
      </c>
      <c r="D61" s="3"/>
    </row>
    <row r="62" spans="1:6" x14ac:dyDescent="0.25">
      <c r="A62" s="2" t="s">
        <v>13</v>
      </c>
      <c r="B62" s="2" t="s">
        <v>14</v>
      </c>
      <c r="C62" s="2" t="s">
        <v>15</v>
      </c>
      <c r="D62" s="2" t="s">
        <v>119</v>
      </c>
      <c r="E62" s="5" t="str">
        <f>CONCATENATE($D62," ",B62)</f>
        <v>Intel® Core™ i7-1185G7 INT8</v>
      </c>
      <c r="F62" s="5" t="str">
        <f>CONCATENATE($D62," ",C62)</f>
        <v>Intel® Core™ i7-1185G7 FP32</v>
      </c>
    </row>
    <row r="63" spans="1:6" x14ac:dyDescent="0.25">
      <c r="A63" s="3" t="s">
        <v>16</v>
      </c>
      <c r="B63" s="12">
        <v>86.841480000000004</v>
      </c>
      <c r="C63" s="12">
        <v>38.751890000000003</v>
      </c>
      <c r="D63" s="2"/>
    </row>
    <row r="64" spans="1:6" x14ac:dyDescent="0.25">
      <c r="A64" s="3" t="s">
        <v>17</v>
      </c>
      <c r="B64" s="12">
        <v>9.1282069999999997</v>
      </c>
      <c r="C64" s="12">
        <v>3.7000160000000002</v>
      </c>
      <c r="D64" s="2"/>
    </row>
    <row r="65" spans="1:6" x14ac:dyDescent="0.25">
      <c r="A65" s="3" t="s">
        <v>80</v>
      </c>
      <c r="B65" s="12">
        <v>104.7452</v>
      </c>
      <c r="C65" s="12">
        <v>49.217149999999997</v>
      </c>
      <c r="D65" s="2"/>
    </row>
    <row r="66" spans="1:6" x14ac:dyDescent="0.25">
      <c r="A66" s="3" t="s">
        <v>90</v>
      </c>
      <c r="B66" s="12">
        <v>1.206685</v>
      </c>
      <c r="C66" s="12">
        <v>0.42802000000000001</v>
      </c>
      <c r="D66" s="3"/>
    </row>
    <row r="67" spans="1:6" x14ac:dyDescent="0.25">
      <c r="A67" s="3" t="s">
        <v>36</v>
      </c>
      <c r="B67" s="12">
        <v>1435.6</v>
      </c>
      <c r="C67" s="12">
        <v>597.4742</v>
      </c>
      <c r="D67" s="3"/>
    </row>
    <row r="68" spans="1:6" x14ac:dyDescent="0.25">
      <c r="A68" s="3" t="s">
        <v>27</v>
      </c>
      <c r="B68" s="12">
        <v>382.45069999999998</v>
      </c>
      <c r="C68" s="12">
        <v>122.9122</v>
      </c>
      <c r="D68" s="3"/>
    </row>
    <row r="69" spans="1:6" x14ac:dyDescent="0.25">
      <c r="A69" s="3" t="s">
        <v>29</v>
      </c>
      <c r="B69" s="12">
        <v>3.9603830000000002</v>
      </c>
      <c r="C69" s="12">
        <v>1.0173319999999999</v>
      </c>
      <c r="D69" s="3"/>
    </row>
    <row r="70" spans="1:6" x14ac:dyDescent="0.25">
      <c r="A70" s="3" t="s">
        <v>91</v>
      </c>
      <c r="B70" s="12">
        <v>698.32619999999997</v>
      </c>
      <c r="C70" s="12">
        <v>250.53639999999999</v>
      </c>
      <c r="D70" s="3"/>
    </row>
    <row r="71" spans="1:6" x14ac:dyDescent="0.25">
      <c r="A71" s="3" t="s">
        <v>18</v>
      </c>
      <c r="B71" s="12">
        <v>15.959020000000001</v>
      </c>
      <c r="C71" s="12">
        <v>4.1252469999999999</v>
      </c>
      <c r="D71" s="3"/>
    </row>
    <row r="72" spans="1:6" x14ac:dyDescent="0.25">
      <c r="A72" s="3" t="s">
        <v>28</v>
      </c>
      <c r="B72" s="12">
        <v>464.50900000000001</v>
      </c>
      <c r="C72" s="12">
        <v>155.86699999999999</v>
      </c>
      <c r="D72" s="3"/>
    </row>
    <row r="73" spans="1:6" x14ac:dyDescent="0.25">
      <c r="A73" s="3" t="s">
        <v>37</v>
      </c>
      <c r="B73" s="12">
        <v>192.98249999999999</v>
      </c>
      <c r="C73" s="12">
        <v>80.905010000000004</v>
      </c>
      <c r="D73" s="3"/>
    </row>
    <row r="74" spans="1:6" x14ac:dyDescent="0.25">
      <c r="A74" s="2" t="s">
        <v>13</v>
      </c>
      <c r="B74" s="2" t="s">
        <v>14</v>
      </c>
      <c r="C74" s="2" t="s">
        <v>15</v>
      </c>
      <c r="D74" s="2" t="s">
        <v>101</v>
      </c>
      <c r="E74" s="5" t="str">
        <f>CONCATENATE($D74," ",B74)</f>
        <v>Intel® Core™Ultra7-165H INT8</v>
      </c>
      <c r="F74" s="5" t="str">
        <f>CONCATENATE($D74," ",C74)</f>
        <v>Intel® Core™Ultra7-165H FP32</v>
      </c>
    </row>
    <row r="75" spans="1:6" x14ac:dyDescent="0.25">
      <c r="A75" s="3" t="s">
        <v>16</v>
      </c>
      <c r="B75" s="12">
        <v>110.47</v>
      </c>
      <c r="C75" s="12">
        <v>74.06</v>
      </c>
      <c r="D75" s="2"/>
    </row>
    <row r="76" spans="1:6" x14ac:dyDescent="0.25">
      <c r="A76" s="3" t="s">
        <v>17</v>
      </c>
      <c r="B76" s="12">
        <v>10.69</v>
      </c>
      <c r="C76" s="12">
        <v>5.59</v>
      </c>
      <c r="D76" s="2"/>
    </row>
    <row r="77" spans="1:6" x14ac:dyDescent="0.25">
      <c r="A77" s="3" t="s">
        <v>80</v>
      </c>
      <c r="B77" s="12">
        <v>113.74</v>
      </c>
      <c r="C77" s="12">
        <v>87.6</v>
      </c>
      <c r="D77" s="2"/>
    </row>
    <row r="78" spans="1:6" x14ac:dyDescent="0.25">
      <c r="A78" s="3" t="s">
        <v>90</v>
      </c>
      <c r="B78" s="12">
        <v>1.26</v>
      </c>
      <c r="C78" s="12">
        <v>0.6</v>
      </c>
      <c r="D78" s="3"/>
    </row>
    <row r="79" spans="1:6" x14ac:dyDescent="0.25">
      <c r="A79" s="3" t="s">
        <v>36</v>
      </c>
      <c r="B79" s="12">
        <v>2441.4</v>
      </c>
      <c r="C79" s="12">
        <v>1349.39</v>
      </c>
      <c r="D79" s="3"/>
    </row>
    <row r="80" spans="1:6" x14ac:dyDescent="0.25">
      <c r="A80" s="3" t="s">
        <v>27</v>
      </c>
      <c r="B80" s="12">
        <v>519.62</v>
      </c>
      <c r="C80" s="12">
        <v>218.44</v>
      </c>
      <c r="D80" s="3"/>
    </row>
    <row r="81" spans="1:4" x14ac:dyDescent="0.25">
      <c r="A81" s="3" t="s">
        <v>29</v>
      </c>
      <c r="B81" s="12">
        <v>4.0599999999999996</v>
      </c>
      <c r="C81" s="12"/>
      <c r="D81" s="3"/>
    </row>
    <row r="82" spans="1:4" x14ac:dyDescent="0.25">
      <c r="A82" s="3" t="s">
        <v>91</v>
      </c>
      <c r="B82" s="12"/>
      <c r="C82" s="12">
        <v>301.57</v>
      </c>
      <c r="D82" s="3"/>
    </row>
    <row r="83" spans="1:4" x14ac:dyDescent="0.25">
      <c r="A83" s="3" t="s">
        <v>18</v>
      </c>
      <c r="B83" s="12">
        <v>7.79</v>
      </c>
      <c r="C83" s="12">
        <v>7.68</v>
      </c>
      <c r="D83" s="3"/>
    </row>
    <row r="84" spans="1:4" x14ac:dyDescent="0.25">
      <c r="A84" s="3" t="s">
        <v>28</v>
      </c>
      <c r="B84" s="12">
        <v>558.6</v>
      </c>
      <c r="C84" s="12">
        <v>234.83</v>
      </c>
      <c r="D84" s="3"/>
    </row>
    <row r="85" spans="1:4" x14ac:dyDescent="0.25">
      <c r="A85" s="3" t="s">
        <v>37</v>
      </c>
      <c r="B85" s="12"/>
      <c r="C85" s="12">
        <v>108.97</v>
      </c>
      <c r="D85" s="3"/>
    </row>
  </sheetData>
  <sheetProtection algorithmName="SHA-512" hashValue="V20pBGN4Oicj764AwatBj4+HRbaTVEkBKol8p6UDyM5/KhcU2pcBzlA0by6V9qPt7VNnRAIe8/H2MsH5eEh2YA==" saltValue="WNb1mA5s+muCtmi2bU2IU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109</v>
      </c>
      <c r="B1" s="27" t="s">
        <v>48</v>
      </c>
      <c r="C1" s="27"/>
      <c r="E1" s="1" t="s">
        <v>49</v>
      </c>
    </row>
    <row r="2" spans="1:6" x14ac:dyDescent="0.25">
      <c r="A2" s="5" t="s">
        <v>50</v>
      </c>
      <c r="B2" s="15" t="s">
        <v>51</v>
      </c>
      <c r="C2" s="15" t="s">
        <v>52</v>
      </c>
      <c r="E2" s="16" t="s">
        <v>53</v>
      </c>
    </row>
    <row r="3" spans="1:6" x14ac:dyDescent="0.25">
      <c r="A3" t="s">
        <v>54</v>
      </c>
      <c r="B3" s="17">
        <v>182.17500000000001</v>
      </c>
      <c r="C3" s="17">
        <v>184.501</v>
      </c>
      <c r="E3" s="6" t="s">
        <v>55</v>
      </c>
      <c r="F3" s="18"/>
    </row>
    <row r="4" spans="1:6" x14ac:dyDescent="0.25">
      <c r="A4" s="19" t="s">
        <v>56</v>
      </c>
      <c r="B4" s="17">
        <v>158.21100000000001</v>
      </c>
      <c r="C4" s="17">
        <v>161.749</v>
      </c>
      <c r="E4" s="20" t="s">
        <v>7</v>
      </c>
      <c r="F4" s="18"/>
    </row>
    <row r="5" spans="1:6" x14ac:dyDescent="0.25">
      <c r="A5" s="19" t="s">
        <v>57</v>
      </c>
      <c r="B5" s="17">
        <v>35.597000000000001</v>
      </c>
      <c r="C5" s="17">
        <v>36.322000000000003</v>
      </c>
      <c r="F5" s="18"/>
    </row>
    <row r="6" spans="1:6" x14ac:dyDescent="0.25">
      <c r="A6" s="19" t="s">
        <v>87</v>
      </c>
      <c r="B6" s="17">
        <v>33.762999999999998</v>
      </c>
      <c r="C6" s="17">
        <v>35.656999999999996</v>
      </c>
      <c r="F6" s="18"/>
    </row>
    <row r="7" spans="1:6" x14ac:dyDescent="0.25">
      <c r="A7" s="19" t="s">
        <v>58</v>
      </c>
      <c r="B7" s="17">
        <v>17.277000000000001</v>
      </c>
      <c r="C7" s="17">
        <v>17.530999999999999</v>
      </c>
      <c r="F7" s="18"/>
    </row>
    <row r="8" spans="1:6" x14ac:dyDescent="0.25">
      <c r="B8" s="5" t="s">
        <v>59</v>
      </c>
    </row>
    <row r="9" spans="1:6" x14ac:dyDescent="0.25">
      <c r="A9" s="5" t="s">
        <v>50</v>
      </c>
      <c r="B9" s="15" t="str">
        <f>B2</f>
        <v>OpenVINO™ Model Server</v>
      </c>
      <c r="C9" s="15" t="str">
        <f>C2</f>
        <v>OpenVINO™</v>
      </c>
    </row>
    <row r="10" spans="1:6" x14ac:dyDescent="0.25">
      <c r="A10" t="str">
        <f>A3</f>
        <v>Intel® Xeon® Platinum 8260M</v>
      </c>
      <c r="B10" s="17">
        <v>467.28</v>
      </c>
      <c r="C10" s="17">
        <v>478.58199999999999</v>
      </c>
    </row>
    <row r="11" spans="1:6" x14ac:dyDescent="0.25">
      <c r="A11" t="str">
        <f>A4</f>
        <v>Intel® Xeon® Gold 6238M</v>
      </c>
      <c r="B11" s="17">
        <v>414.88900000000001</v>
      </c>
      <c r="C11" s="17">
        <v>423.68099999999998</v>
      </c>
    </row>
    <row r="12" spans="1:6" x14ac:dyDescent="0.25">
      <c r="A12" t="str">
        <f>A5</f>
        <v>Intel® Core™ i9-11900K</v>
      </c>
      <c r="B12" s="17">
        <v>99.010999999999996</v>
      </c>
      <c r="C12" s="17">
        <v>101.38800000000001</v>
      </c>
    </row>
    <row r="13" spans="1:6" x14ac:dyDescent="0.25">
      <c r="A13" t="str">
        <f>A6</f>
        <v>Intel® Core™ i7-11700K</v>
      </c>
      <c r="B13" s="17">
        <v>93.597999999999999</v>
      </c>
      <c r="C13" s="17">
        <v>100.379</v>
      </c>
    </row>
    <row r="14" spans="1:6" x14ac:dyDescent="0.25">
      <c r="A14" t="str">
        <f>A7</f>
        <v>Intel® Core™ i3-10100</v>
      </c>
      <c r="B14" s="17">
        <v>26.006</v>
      </c>
      <c r="C14" s="17">
        <v>26.405000000000001</v>
      </c>
    </row>
    <row r="15" spans="1:6" x14ac:dyDescent="0.25">
      <c r="B15" s="5" t="s">
        <v>60</v>
      </c>
    </row>
    <row r="16" spans="1:6" x14ac:dyDescent="0.25">
      <c r="A16" s="5" t="s">
        <v>50</v>
      </c>
      <c r="B16" s="15" t="str">
        <f>B9</f>
        <v>OpenVINO™ Model Server</v>
      </c>
      <c r="C16" s="15" t="str">
        <f>C9</f>
        <v>OpenVINO™</v>
      </c>
    </row>
    <row r="17" spans="1:3" x14ac:dyDescent="0.25">
      <c r="A17" t="str">
        <f>A10</f>
        <v>Intel® Xeon® Platinum 8260M</v>
      </c>
      <c r="B17" s="17">
        <v>14.968999999999999</v>
      </c>
      <c r="C17" s="17">
        <v>14.757999999999999</v>
      </c>
    </row>
    <row r="18" spans="1:3" x14ac:dyDescent="0.25">
      <c r="A18" t="str">
        <f>A11</f>
        <v>Intel® Xeon® Gold 6238M</v>
      </c>
      <c r="B18" s="17">
        <v>12.952999999999999</v>
      </c>
      <c r="C18" s="17">
        <v>12.835000000000001</v>
      </c>
    </row>
    <row r="19" spans="1:3" x14ac:dyDescent="0.25">
      <c r="A19" t="str">
        <f>A12</f>
        <v>Intel® Core™ i9-11900K</v>
      </c>
      <c r="B19" s="17">
        <v>3.262</v>
      </c>
      <c r="C19" s="17">
        <v>3.246</v>
      </c>
    </row>
    <row r="20" spans="1:3" x14ac:dyDescent="0.25">
      <c r="A20" t="str">
        <f>A13</f>
        <v>Intel® Core™ i7-11700K</v>
      </c>
      <c r="B20" s="17">
        <v>3.1680000000000001</v>
      </c>
      <c r="C20" s="17">
        <v>3.23</v>
      </c>
    </row>
    <row r="21" spans="1:3" x14ac:dyDescent="0.25">
      <c r="A21" t="str">
        <f>A14</f>
        <v>Intel® Core™ i3-10100</v>
      </c>
      <c r="B21" s="17">
        <v>1.4610000000000001</v>
      </c>
      <c r="C21" s="17">
        <v>1.44</v>
      </c>
    </row>
    <row r="22" spans="1:3" x14ac:dyDescent="0.25">
      <c r="B22" s="5" t="s">
        <v>61</v>
      </c>
    </row>
    <row r="23" spans="1:3" x14ac:dyDescent="0.25">
      <c r="A23" s="5" t="s">
        <v>50</v>
      </c>
      <c r="B23" s="15" t="str">
        <f>B16</f>
        <v>OpenVINO™ Model Server</v>
      </c>
      <c r="C23" s="15" t="str">
        <f>C16</f>
        <v>OpenVINO™</v>
      </c>
    </row>
    <row r="24" spans="1:3" x14ac:dyDescent="0.25">
      <c r="A24" t="str">
        <f>A17</f>
        <v>Intel® Xeon® Platinum 8260M</v>
      </c>
      <c r="B24" s="17">
        <v>42.113999999999997</v>
      </c>
      <c r="C24" s="17">
        <v>42.360999999999997</v>
      </c>
    </row>
    <row r="25" spans="1:3" x14ac:dyDescent="0.25">
      <c r="A25" t="str">
        <f>A18</f>
        <v>Intel® Xeon® Gold 6238M</v>
      </c>
      <c r="B25" s="17">
        <v>36.981000000000002</v>
      </c>
      <c r="C25" s="17">
        <v>37.264000000000003</v>
      </c>
    </row>
    <row r="26" spans="1:3" x14ac:dyDescent="0.25">
      <c r="A26" t="str">
        <f>A19</f>
        <v>Intel® Core™ i9-11900K</v>
      </c>
      <c r="B26" s="17">
        <v>10.054</v>
      </c>
      <c r="C26" s="17">
        <v>10.122</v>
      </c>
    </row>
    <row r="27" spans="1:3" x14ac:dyDescent="0.25">
      <c r="A27" t="str">
        <f>A20</f>
        <v>Intel® Core™ i7-11700K</v>
      </c>
      <c r="B27" s="17">
        <v>9.5879999999999992</v>
      </c>
      <c r="C27" s="17">
        <v>10.055999999999999</v>
      </c>
    </row>
    <row r="28" spans="1:3" x14ac:dyDescent="0.25">
      <c r="A28" t="str">
        <f>A21</f>
        <v>Intel® Core™ i3-10100</v>
      </c>
      <c r="B28" s="17">
        <v>2.427</v>
      </c>
      <c r="C28" s="17">
        <v>2.4329999999999998</v>
      </c>
    </row>
    <row r="29" spans="1:3" x14ac:dyDescent="0.25">
      <c r="B29" s="5" t="s">
        <v>62</v>
      </c>
    </row>
    <row r="30" spans="1:3" x14ac:dyDescent="0.25">
      <c r="A30" s="5" t="s">
        <v>50</v>
      </c>
      <c r="B30" s="15" t="str">
        <f>B23</f>
        <v>OpenVINO™ Model Server</v>
      </c>
      <c r="C30" s="15" t="str">
        <f>C23</f>
        <v>OpenVINO™</v>
      </c>
    </row>
    <row r="31" spans="1:3" x14ac:dyDescent="0.25">
      <c r="A31" t="str">
        <f>A24</f>
        <v>Intel® Xeon® Platinum 8260M</v>
      </c>
      <c r="B31" s="17">
        <v>242.74600000000001</v>
      </c>
      <c r="C31" s="17">
        <v>224.13200000000001</v>
      </c>
    </row>
    <row r="32" spans="1:3" x14ac:dyDescent="0.25">
      <c r="A32" t="str">
        <f>A25</f>
        <v>Intel® Xeon® Gold 6238M</v>
      </c>
      <c r="B32" s="17">
        <v>201.732</v>
      </c>
      <c r="C32" s="17">
        <v>204.78700000000001</v>
      </c>
    </row>
    <row r="33" spans="1:3" x14ac:dyDescent="0.25">
      <c r="A33" t="str">
        <f>A26</f>
        <v>Intel® Core™ i9-11900K</v>
      </c>
      <c r="B33" s="17">
        <v>57.210999999999999</v>
      </c>
      <c r="C33" s="17">
        <v>59.554000000000002</v>
      </c>
    </row>
    <row r="34" spans="1:3" x14ac:dyDescent="0.25">
      <c r="A34" t="str">
        <f>A27</f>
        <v>Intel® Core™ i7-11700K</v>
      </c>
      <c r="B34" s="17">
        <v>46.268999999999998</v>
      </c>
      <c r="C34" s="17">
        <v>50.59</v>
      </c>
    </row>
    <row r="35" spans="1:3" x14ac:dyDescent="0.25">
      <c r="A35" t="str">
        <f>A28</f>
        <v>Intel® Core™ i3-10100</v>
      </c>
      <c r="B35" s="17">
        <v>28.152999999999999</v>
      </c>
      <c r="C35" s="17">
        <v>28.928999999999998</v>
      </c>
    </row>
    <row r="36" spans="1:3" x14ac:dyDescent="0.25">
      <c r="B36" s="5" t="s">
        <v>63</v>
      </c>
    </row>
    <row r="37" spans="1:3" x14ac:dyDescent="0.25">
      <c r="A37" s="5" t="s">
        <v>50</v>
      </c>
      <c r="B37" s="15" t="str">
        <f>B30</f>
        <v>OpenVINO™ Model Server</v>
      </c>
      <c r="C37" s="15" t="str">
        <f>C30</f>
        <v>OpenVINO™</v>
      </c>
    </row>
    <row r="38" spans="1:3" x14ac:dyDescent="0.25">
      <c r="A38" t="str">
        <f>A31</f>
        <v>Intel® Xeon® Platinum 8260M</v>
      </c>
      <c r="B38" s="17">
        <v>409.82299999999998</v>
      </c>
      <c r="C38" s="17">
        <v>452.25099999999998</v>
      </c>
    </row>
    <row r="39" spans="1:3" x14ac:dyDescent="0.25">
      <c r="A39" t="str">
        <f>A32</f>
        <v>Intel® Xeon® Gold 6238M</v>
      </c>
      <c r="B39" s="17">
        <v>346.48599999999999</v>
      </c>
      <c r="C39" s="17">
        <v>383.15800000000002</v>
      </c>
    </row>
    <row r="40" spans="1:3" x14ac:dyDescent="0.25">
      <c r="A40" t="str">
        <f>A33</f>
        <v>Intel® Core™ i9-11900K</v>
      </c>
      <c r="B40" s="17">
        <v>127.73699999999999</v>
      </c>
      <c r="C40" s="17">
        <v>147.12299999999999</v>
      </c>
    </row>
    <row r="41" spans="1:3" x14ac:dyDescent="0.25">
      <c r="A41" t="str">
        <f>A34</f>
        <v>Intel® Core™ i7-11700K</v>
      </c>
      <c r="B41" s="17">
        <v>114.13200000000001</v>
      </c>
      <c r="C41" s="17">
        <v>139.44200000000001</v>
      </c>
    </row>
    <row r="42" spans="1:3" x14ac:dyDescent="0.25">
      <c r="A42" t="str">
        <f>A35</f>
        <v>Intel® Core™ i3-10100</v>
      </c>
      <c r="B42" s="17">
        <v>45.402000000000001</v>
      </c>
      <c r="C42" s="17">
        <v>49.744999999999997</v>
      </c>
    </row>
    <row r="43" spans="1:3" x14ac:dyDescent="0.25">
      <c r="B43" s="5" t="s">
        <v>107</v>
      </c>
    </row>
    <row r="44" spans="1:3" x14ac:dyDescent="0.25">
      <c r="A44" s="5" t="s">
        <v>50</v>
      </c>
      <c r="B44" s="15" t="str">
        <f>B37</f>
        <v>OpenVINO™ Model Server</v>
      </c>
      <c r="C44" s="15" t="str">
        <f>C37</f>
        <v>OpenVINO™</v>
      </c>
    </row>
    <row r="45" spans="1:3" x14ac:dyDescent="0.25">
      <c r="A45" t="str">
        <f>A38</f>
        <v>Intel® Xeon® Platinum 8260M</v>
      </c>
      <c r="B45" s="17">
        <v>1.948</v>
      </c>
      <c r="C45" s="17">
        <v>1.8240000000000001</v>
      </c>
    </row>
    <row r="46" spans="1:3" x14ac:dyDescent="0.25">
      <c r="A46" t="str">
        <f>A39</f>
        <v>Intel® Xeon® Gold 6238M</v>
      </c>
      <c r="B46" s="17">
        <v>1.6830000000000001</v>
      </c>
      <c r="C46" s="17">
        <v>1.607</v>
      </c>
    </row>
    <row r="47" spans="1:3" x14ac:dyDescent="0.25">
      <c r="A47" t="str">
        <f>A40</f>
        <v>Intel® Core™ i9-11900K</v>
      </c>
      <c r="B47" s="17">
        <v>0.39600000000000002</v>
      </c>
      <c r="C47" s="17">
        <v>0.373</v>
      </c>
    </row>
    <row r="48" spans="1:3" x14ac:dyDescent="0.25">
      <c r="A48" t="str">
        <f>A41</f>
        <v>Intel® Core™ i7-11700K</v>
      </c>
      <c r="B48" s="17">
        <v>0.34699999999999998</v>
      </c>
      <c r="C48" s="17">
        <v>0.34599999999999997</v>
      </c>
    </row>
    <row r="49" spans="1:3" x14ac:dyDescent="0.25">
      <c r="A49" t="str">
        <f>A42</f>
        <v>Intel® Core™ i3-10100</v>
      </c>
      <c r="B49" s="17">
        <v>0.25</v>
      </c>
      <c r="C49" s="17">
        <v>0.216</v>
      </c>
    </row>
    <row r="50" spans="1:3" x14ac:dyDescent="0.25">
      <c r="B50" s="5" t="s">
        <v>108</v>
      </c>
    </row>
    <row r="51" spans="1:3" x14ac:dyDescent="0.25">
      <c r="A51" s="5" t="s">
        <v>50</v>
      </c>
      <c r="B51" s="15" t="str">
        <f>B44</f>
        <v>OpenVINO™ Model Server</v>
      </c>
      <c r="C51" s="15" t="str">
        <f>C44</f>
        <v>OpenVINO™</v>
      </c>
    </row>
    <row r="52" spans="1:3" x14ac:dyDescent="0.25">
      <c r="A52" t="str">
        <f>A45</f>
        <v>Intel® Xeon® Platinum 8260M</v>
      </c>
      <c r="B52" s="17">
        <v>5.9989999999999997</v>
      </c>
      <c r="C52" s="17">
        <v>6.1059999999999999</v>
      </c>
    </row>
    <row r="53" spans="1:3" x14ac:dyDescent="0.25">
      <c r="A53" t="str">
        <f>A46</f>
        <v>Intel® Xeon® Gold 6238M</v>
      </c>
      <c r="B53" s="17">
        <v>5.3470000000000004</v>
      </c>
      <c r="C53" s="17">
        <v>5.4740000000000002</v>
      </c>
    </row>
    <row r="54" spans="1:3" x14ac:dyDescent="0.25">
      <c r="A54" t="str">
        <f>A47</f>
        <v>Intel® Core™ i9-11900K</v>
      </c>
      <c r="B54" s="17">
        <v>1.266</v>
      </c>
      <c r="C54" s="17">
        <v>1.24</v>
      </c>
    </row>
    <row r="55" spans="1:3" x14ac:dyDescent="0.25">
      <c r="A55" t="str">
        <f>A48</f>
        <v>Intel® Core™ i7-11700K</v>
      </c>
      <c r="B55" s="17">
        <v>1.27</v>
      </c>
      <c r="C55" s="17">
        <v>1.2509999999999999</v>
      </c>
    </row>
    <row r="56" spans="1:3" x14ac:dyDescent="0.25">
      <c r="A56" t="str">
        <f>A49</f>
        <v>Intel® Core™ i3-10100</v>
      </c>
      <c r="B56" s="17">
        <v>0.378</v>
      </c>
      <c r="C56" s="17">
        <v>0.34899999999999998</v>
      </c>
    </row>
    <row r="57" spans="1:3" x14ac:dyDescent="0.25">
      <c r="B57" s="5" t="s">
        <v>64</v>
      </c>
    </row>
    <row r="58" spans="1:3" x14ac:dyDescent="0.25">
      <c r="A58" s="5" t="s">
        <v>50</v>
      </c>
      <c r="B58" s="15" t="str">
        <f>B51</f>
        <v>OpenVINO™ Model Server</v>
      </c>
      <c r="C58" s="15" t="str">
        <f>C51</f>
        <v>OpenVINO™</v>
      </c>
    </row>
    <row r="59" spans="1:3" x14ac:dyDescent="0.25">
      <c r="A59" t="str">
        <f>A52</f>
        <v>Intel® Xeon® Platinum 8260M</v>
      </c>
      <c r="B59" s="17">
        <v>2820.261</v>
      </c>
      <c r="C59" s="17">
        <v>3828.7579999999998</v>
      </c>
    </row>
    <row r="60" spans="1:3" x14ac:dyDescent="0.25">
      <c r="A60" t="str">
        <f>A53</f>
        <v>Intel® Xeon® Gold 6238M</v>
      </c>
      <c r="B60" s="17">
        <v>2573.183</v>
      </c>
      <c r="C60" s="17">
        <v>3252.518</v>
      </c>
    </row>
    <row r="61" spans="1:3" x14ac:dyDescent="0.25">
      <c r="A61" t="str">
        <f>A54</f>
        <v>Intel® Core™ i9-11900K</v>
      </c>
      <c r="B61" s="17">
        <v>734.97699999999998</v>
      </c>
      <c r="C61" s="17">
        <v>858.95899999999995</v>
      </c>
    </row>
    <row r="62" spans="1:3" x14ac:dyDescent="0.25">
      <c r="A62" t="str">
        <f>A55</f>
        <v>Intel® Core™ i7-11700K</v>
      </c>
      <c r="B62" s="17">
        <v>608.44200000000001</v>
      </c>
      <c r="C62" s="17">
        <v>776.90099999999995</v>
      </c>
    </row>
    <row r="63" spans="1:3" x14ac:dyDescent="0.25">
      <c r="A63" t="str">
        <f>A56</f>
        <v>Intel® Core™ i3-10100</v>
      </c>
      <c r="B63" s="17">
        <v>419.44</v>
      </c>
      <c r="C63" s="17">
        <v>512.44799999999998</v>
      </c>
    </row>
    <row r="64" spans="1:3" x14ac:dyDescent="0.25">
      <c r="B64" s="5" t="s">
        <v>65</v>
      </c>
    </row>
    <row r="65" spans="1:3" x14ac:dyDescent="0.25">
      <c r="A65" s="5" t="s">
        <v>50</v>
      </c>
      <c r="B65" s="15" t="str">
        <f>B58</f>
        <v>OpenVINO™ Model Server</v>
      </c>
      <c r="C65" s="15" t="str">
        <f>C58</f>
        <v>OpenVINO™</v>
      </c>
    </row>
    <row r="66" spans="1:3" x14ac:dyDescent="0.25">
      <c r="A66" t="str">
        <f>A59</f>
        <v>Intel® Xeon® Platinum 8260M</v>
      </c>
      <c r="B66" s="17">
        <v>6276.3450000000003</v>
      </c>
      <c r="C66" s="17">
        <v>12408.388999999999</v>
      </c>
    </row>
    <row r="67" spans="1:3" x14ac:dyDescent="0.25">
      <c r="A67" t="str">
        <f>A60</f>
        <v>Intel® Xeon® Gold 6238M</v>
      </c>
      <c r="B67" s="17">
        <v>7259.8940000000002</v>
      </c>
      <c r="C67" s="17">
        <v>10428.893</v>
      </c>
    </row>
    <row r="68" spans="1:3" x14ac:dyDescent="0.25">
      <c r="A68" t="str">
        <f>A61</f>
        <v>Intel® Core™ i9-11900K</v>
      </c>
      <c r="B68" s="17">
        <v>1979.5119999999999</v>
      </c>
      <c r="C68" s="17">
        <v>2723.9029999999998</v>
      </c>
    </row>
    <row r="69" spans="1:3" x14ac:dyDescent="0.25">
      <c r="A69" t="str">
        <f>A62</f>
        <v>Intel® Core™ i7-11700K</v>
      </c>
      <c r="B69" s="17">
        <v>1877.22</v>
      </c>
      <c r="C69" s="17">
        <v>2798.3020000000001</v>
      </c>
    </row>
    <row r="70" spans="1:3" x14ac:dyDescent="0.25">
      <c r="A70" t="str">
        <f>A63</f>
        <v>Intel® Core™ i3-10100</v>
      </c>
      <c r="B70" s="17">
        <v>595.25699999999995</v>
      </c>
      <c r="C70" s="17">
        <v>711.49900000000002</v>
      </c>
    </row>
    <row r="71" spans="1:3" x14ac:dyDescent="0.25">
      <c r="B71" s="5" t="s">
        <v>76</v>
      </c>
    </row>
    <row r="72" spans="1:3" x14ac:dyDescent="0.25">
      <c r="A72" s="5" t="s">
        <v>50</v>
      </c>
      <c r="B72" s="15" t="str">
        <f>B65</f>
        <v>OpenVINO™ Model Server</v>
      </c>
      <c r="C72" s="15" t="str">
        <f>C65</f>
        <v>OpenVINO™</v>
      </c>
    </row>
    <row r="73" spans="1:3" x14ac:dyDescent="0.25">
      <c r="A73" t="str">
        <f>A66</f>
        <v>Intel® Xeon® Platinum 8260M</v>
      </c>
      <c r="B73" s="17">
        <v>1237.712</v>
      </c>
      <c r="C73" s="17">
        <v>1299.7650000000001</v>
      </c>
    </row>
    <row r="74" spans="1:3" x14ac:dyDescent="0.25">
      <c r="A74" t="str">
        <f>A67</f>
        <v>Intel® Xeon® Gold 6238M</v>
      </c>
      <c r="B74" s="17">
        <v>1110.329</v>
      </c>
      <c r="C74" s="17">
        <v>1166.9459999999999</v>
      </c>
    </row>
    <row r="75" spans="1:3" x14ac:dyDescent="0.25">
      <c r="A75" t="str">
        <f>A68</f>
        <v>Intel® Core™ i9-11900K</v>
      </c>
      <c r="B75" s="17">
        <v>268.161</v>
      </c>
      <c r="C75" s="17">
        <v>280.73399999999998</v>
      </c>
    </row>
    <row r="76" spans="1:3" x14ac:dyDescent="0.25">
      <c r="A76" t="str">
        <f>A69</f>
        <v>Intel® Core™ i7-11700K</v>
      </c>
      <c r="B76" s="17">
        <v>236.21700000000001</v>
      </c>
      <c r="C76" s="17">
        <v>264.22000000000003</v>
      </c>
    </row>
    <row r="77" spans="1:3" x14ac:dyDescent="0.25">
      <c r="A77" t="str">
        <f>A70</f>
        <v>Intel® Core™ i3-10100</v>
      </c>
      <c r="B77" s="17">
        <v>133.76900000000001</v>
      </c>
      <c r="C77" s="17">
        <v>140.05600000000001</v>
      </c>
    </row>
    <row r="78" spans="1:3" x14ac:dyDescent="0.25">
      <c r="B78" s="5" t="s">
        <v>77</v>
      </c>
    </row>
    <row r="79" spans="1:3" x14ac:dyDescent="0.25">
      <c r="A79" s="5" t="s">
        <v>50</v>
      </c>
      <c r="B79" s="15" t="str">
        <f>B72</f>
        <v>OpenVINO™ Model Server</v>
      </c>
      <c r="C79" s="15" t="str">
        <f>C72</f>
        <v>OpenVINO™</v>
      </c>
    </row>
    <row r="80" spans="1:3" x14ac:dyDescent="0.25">
      <c r="A80" t="str">
        <f>A73</f>
        <v>Intel® Xeon® Platinum 8260M</v>
      </c>
      <c r="B80" s="17">
        <v>4322.1989999999996</v>
      </c>
      <c r="C80" s="17">
        <v>4866.0990000000002</v>
      </c>
    </row>
    <row r="81" spans="1:3" x14ac:dyDescent="0.25">
      <c r="A81" t="str">
        <f>A74</f>
        <v>Intel® Xeon® Gold 6238M</v>
      </c>
      <c r="B81" s="17">
        <v>3925.7840000000001</v>
      </c>
      <c r="C81" s="17">
        <v>4201.6989999999996</v>
      </c>
    </row>
    <row r="82" spans="1:3" x14ac:dyDescent="0.25">
      <c r="A82" t="str">
        <f>A75</f>
        <v>Intel® Core™ i9-11900K</v>
      </c>
      <c r="B82" s="17">
        <v>886.49099999999999</v>
      </c>
      <c r="C82" s="17">
        <v>998.72699999999998</v>
      </c>
    </row>
    <row r="83" spans="1:3" x14ac:dyDescent="0.25">
      <c r="A83" t="str">
        <f>A76</f>
        <v>Intel® Core™ i7-11700K</v>
      </c>
      <c r="B83" s="17">
        <v>820.92</v>
      </c>
      <c r="C83" s="17">
        <v>1016.111</v>
      </c>
    </row>
    <row r="84" spans="1:3" x14ac:dyDescent="0.25">
      <c r="A84" t="str">
        <f>A77</f>
        <v>Intel® Core™ i3-10100</v>
      </c>
      <c r="B84" s="17">
        <v>251.55</v>
      </c>
      <c r="C84" s="17">
        <v>264.71600000000001</v>
      </c>
    </row>
    <row r="85" spans="1:3" x14ac:dyDescent="0.25">
      <c r="B85" s="5" t="s">
        <v>66</v>
      </c>
    </row>
    <row r="86" spans="1:3" x14ac:dyDescent="0.25">
      <c r="A86" s="5" t="s">
        <v>50</v>
      </c>
      <c r="B86" s="15" t="str">
        <f>B79</f>
        <v>OpenVINO™ Model Server</v>
      </c>
      <c r="C86" s="15" t="str">
        <f>C79</f>
        <v>OpenVINO™</v>
      </c>
    </row>
    <row r="87" spans="1:3" x14ac:dyDescent="0.25">
      <c r="A87" t="str">
        <f>A80</f>
        <v>Intel® Xeon® Platinum 8260M</v>
      </c>
      <c r="B87" s="17">
        <v>603.57399999999996</v>
      </c>
      <c r="C87" s="17">
        <v>597.48699999999997</v>
      </c>
    </row>
    <row r="88" spans="1:3" x14ac:dyDescent="0.25">
      <c r="A88" t="str">
        <f>A81</f>
        <v>Intel® Xeon® Gold 6238M</v>
      </c>
      <c r="B88" s="17">
        <v>544.49300000000005</v>
      </c>
      <c r="C88" s="17">
        <v>544.03200000000004</v>
      </c>
    </row>
    <row r="89" spans="1:3" x14ac:dyDescent="0.25">
      <c r="A89" t="str">
        <f>A82</f>
        <v>Intel® Core™ i9-11900K</v>
      </c>
      <c r="B89" s="17">
        <v>113.378</v>
      </c>
      <c r="C89" s="17">
        <v>116.312</v>
      </c>
    </row>
    <row r="90" spans="1:3" x14ac:dyDescent="0.25">
      <c r="A90" t="str">
        <f>A83</f>
        <v>Intel® Core™ i7-11700K</v>
      </c>
      <c r="B90" s="17">
        <v>103.506</v>
      </c>
      <c r="C90" s="17">
        <v>113.68300000000001</v>
      </c>
    </row>
    <row r="91" spans="1:3" x14ac:dyDescent="0.25">
      <c r="A91" t="str">
        <f>A84</f>
        <v>Intel® Core™ i3-10100</v>
      </c>
      <c r="B91" s="17">
        <v>58.822000000000003</v>
      </c>
      <c r="C91" s="17">
        <v>60.37</v>
      </c>
    </row>
    <row r="92" spans="1:3" x14ac:dyDescent="0.25">
      <c r="B92" s="5" t="s">
        <v>67</v>
      </c>
    </row>
    <row r="93" spans="1:3" x14ac:dyDescent="0.25">
      <c r="A93" s="5" t="s">
        <v>50</v>
      </c>
      <c r="B93" s="15" t="str">
        <f>B86</f>
        <v>OpenVINO™ Model Server</v>
      </c>
      <c r="C93" s="15" t="str">
        <f>C86</f>
        <v>OpenVINO™</v>
      </c>
    </row>
    <row r="94" spans="1:3" x14ac:dyDescent="0.25">
      <c r="A94" t="str">
        <f>A87</f>
        <v>Intel® Xeon® Platinum 8260M</v>
      </c>
      <c r="B94" s="17">
        <v>2306.4949999999999</v>
      </c>
      <c r="C94" s="17">
        <v>2530.65</v>
      </c>
    </row>
    <row r="95" spans="1:3" x14ac:dyDescent="0.25">
      <c r="A95" t="str">
        <f>A88</f>
        <v>Intel® Xeon® Gold 6238M</v>
      </c>
      <c r="B95" s="17">
        <v>2051.61</v>
      </c>
      <c r="C95" s="17">
        <v>2238.1709999999998</v>
      </c>
    </row>
    <row r="96" spans="1:3" x14ac:dyDescent="0.25">
      <c r="A96" t="str">
        <f>A89</f>
        <v>Intel® Core™ i9-11900K</v>
      </c>
      <c r="B96" s="17">
        <v>432.23399999999998</v>
      </c>
      <c r="C96" s="17">
        <v>458.61599999999999</v>
      </c>
    </row>
    <row r="97" spans="1:3" x14ac:dyDescent="0.25">
      <c r="A97" t="str">
        <f>A90</f>
        <v>Intel® Core™ i7-11700K</v>
      </c>
      <c r="B97" s="17">
        <v>426.53300000000002</v>
      </c>
      <c r="C97" s="17">
        <v>469.88200000000001</v>
      </c>
    </row>
    <row r="98" spans="1:3" x14ac:dyDescent="0.25">
      <c r="A98" t="str">
        <f>A91</f>
        <v>Intel® Core™ i3-10100</v>
      </c>
      <c r="B98" s="17">
        <v>113.417</v>
      </c>
      <c r="C98" s="17">
        <v>118.63500000000001</v>
      </c>
    </row>
    <row r="99" spans="1:3" x14ac:dyDescent="0.25">
      <c r="B99" s="5" t="s">
        <v>68</v>
      </c>
    </row>
    <row r="100" spans="1:3" x14ac:dyDescent="0.25">
      <c r="A100" s="5" t="s">
        <v>50</v>
      </c>
      <c r="B100" s="15" t="str">
        <f>B93</f>
        <v>OpenVINO™ Model Server</v>
      </c>
      <c r="C100" s="15" t="str">
        <f>C93</f>
        <v>OpenVINO™</v>
      </c>
    </row>
    <row r="101" spans="1:3" x14ac:dyDescent="0.25">
      <c r="A101" t="str">
        <f>A94</f>
        <v>Intel® Xeon® Platinum 8260M</v>
      </c>
      <c r="B101" s="17">
        <v>11.965999999999999</v>
      </c>
      <c r="C101" s="17">
        <v>12.146000000000001</v>
      </c>
    </row>
    <row r="102" spans="1:3" x14ac:dyDescent="0.25">
      <c r="A102" t="str">
        <f>A95</f>
        <v>Intel® Xeon® Gold 6238M</v>
      </c>
      <c r="B102" s="17">
        <v>10.417</v>
      </c>
      <c r="C102" s="17">
        <v>10.62</v>
      </c>
    </row>
    <row r="103" spans="1:3" x14ac:dyDescent="0.25">
      <c r="A103" t="str">
        <f>A96</f>
        <v>Intel® Core™ i9-11900K</v>
      </c>
      <c r="B103" s="17">
        <v>2.0259999999999998</v>
      </c>
      <c r="C103" s="17">
        <v>2.0059999999999998</v>
      </c>
    </row>
    <row r="104" spans="1:3" x14ac:dyDescent="0.25">
      <c r="A104" t="str">
        <f>A97</f>
        <v>Intel® Core™ i7-11700K</v>
      </c>
      <c r="B104" s="17">
        <v>2.052</v>
      </c>
      <c r="C104" s="17">
        <v>2.0499999999999998</v>
      </c>
    </row>
    <row r="105" spans="1:3" x14ac:dyDescent="0.25">
      <c r="A105" t="str">
        <f>A98</f>
        <v>Intel® Core™ i3-10100</v>
      </c>
      <c r="B105" s="17">
        <v>1.1419999999999999</v>
      </c>
      <c r="C105" s="17">
        <v>1.1220000000000001</v>
      </c>
    </row>
    <row r="106" spans="1:3" x14ac:dyDescent="0.25">
      <c r="B106" s="5" t="s">
        <v>69</v>
      </c>
    </row>
    <row r="107" spans="1:3" x14ac:dyDescent="0.25">
      <c r="A107" s="5" t="s">
        <v>50</v>
      </c>
      <c r="B107" s="15" t="str">
        <f>B100</f>
        <v>OpenVINO™ Model Server</v>
      </c>
      <c r="C107" s="15" t="str">
        <f>C100</f>
        <v>OpenVINO™</v>
      </c>
    </row>
    <row r="108" spans="1:3" x14ac:dyDescent="0.25">
      <c r="A108" t="str">
        <f>A101</f>
        <v>Intel® Xeon® Platinum 8260M</v>
      </c>
      <c r="B108" s="17">
        <v>43.970999999999997</v>
      </c>
      <c r="C108" s="17">
        <v>47.286000000000001</v>
      </c>
    </row>
    <row r="109" spans="1:3" x14ac:dyDescent="0.25">
      <c r="A109" t="str">
        <f>A102</f>
        <v>Intel® Xeon® Gold 6238M</v>
      </c>
      <c r="B109" s="17">
        <v>38.536000000000001</v>
      </c>
      <c r="C109" s="17">
        <v>40.790999999999997</v>
      </c>
    </row>
    <row r="110" spans="1:3" x14ac:dyDescent="0.25">
      <c r="A110" t="str">
        <f>A103</f>
        <v>Intel® Core™ i9-11900K</v>
      </c>
      <c r="B110" s="17">
        <v>7.6980000000000004</v>
      </c>
      <c r="C110" s="17">
        <v>7.8029999999999999</v>
      </c>
    </row>
    <row r="111" spans="1:3" x14ac:dyDescent="0.25">
      <c r="A111" t="str">
        <f>A104</f>
        <v>Intel® Core™ i7-11700K</v>
      </c>
      <c r="B111" s="17">
        <v>7.7729999999999997</v>
      </c>
      <c r="C111" s="17">
        <v>7.9969999999999999</v>
      </c>
    </row>
    <row r="112" spans="1:3" x14ac:dyDescent="0.25">
      <c r="A112" t="str">
        <f>A105</f>
        <v>Intel® Core™ i3-10100</v>
      </c>
      <c r="B112" s="17">
        <v>1.9450000000000001</v>
      </c>
      <c r="C112" s="17">
        <v>1.9339999999999999</v>
      </c>
    </row>
    <row r="113" spans="1:3" x14ac:dyDescent="0.25">
      <c r="B113" s="5" t="s">
        <v>70</v>
      </c>
    </row>
    <row r="114" spans="1:3" x14ac:dyDescent="0.25">
      <c r="A114" s="5" t="s">
        <v>50</v>
      </c>
      <c r="B114" s="15" t="str">
        <f>B107</f>
        <v>OpenVINO™ Model Server</v>
      </c>
      <c r="C114" s="15" t="str">
        <f>C107</f>
        <v>OpenVINO™</v>
      </c>
    </row>
    <row r="115" spans="1:3" x14ac:dyDescent="0.25">
      <c r="A115" t="str">
        <f>A108</f>
        <v>Intel® Xeon® Platinum 8260M</v>
      </c>
      <c r="B115" s="17">
        <v>642.22500000000002</v>
      </c>
      <c r="C115" s="17">
        <v>692.27599999999995</v>
      </c>
    </row>
    <row r="116" spans="1:3" x14ac:dyDescent="0.25">
      <c r="A116" t="str">
        <f t="shared" ref="A116:A119" si="0">A109</f>
        <v>Intel® Xeon® Gold 6238M</v>
      </c>
      <c r="B116" s="17">
        <v>614.05200000000002</v>
      </c>
      <c r="C116" s="17">
        <v>645.56899999999996</v>
      </c>
    </row>
    <row r="117" spans="1:3" x14ac:dyDescent="0.25">
      <c r="A117" t="str">
        <f t="shared" si="0"/>
        <v>Intel® Core™ i9-11900K</v>
      </c>
      <c r="B117" s="17">
        <v>145.66200000000001</v>
      </c>
      <c r="C117" s="17">
        <v>151.245</v>
      </c>
    </row>
    <row r="118" spans="1:3" x14ac:dyDescent="0.25">
      <c r="A118" t="str">
        <f t="shared" si="0"/>
        <v>Intel® Core™ i7-11700K</v>
      </c>
      <c r="B118" s="17">
        <v>138.24</v>
      </c>
      <c r="C118" s="17">
        <v>148.41499999999999</v>
      </c>
    </row>
    <row r="119" spans="1:3" x14ac:dyDescent="0.25">
      <c r="A119" t="str">
        <f t="shared" si="0"/>
        <v>Intel® Core™ i3-10100</v>
      </c>
      <c r="B119" s="17">
        <v>70.162000000000006</v>
      </c>
      <c r="C119" s="17">
        <v>75.244</v>
      </c>
    </row>
    <row r="120" spans="1:3" x14ac:dyDescent="0.25">
      <c r="B120" s="5" t="s">
        <v>71</v>
      </c>
    </row>
    <row r="121" spans="1:3" x14ac:dyDescent="0.25">
      <c r="A121" s="5" t="s">
        <v>50</v>
      </c>
      <c r="B121" s="15" t="str">
        <f>B114</f>
        <v>OpenVINO™ Model Server</v>
      </c>
      <c r="C121" s="15" t="str">
        <f>C114</f>
        <v>OpenVINO™</v>
      </c>
    </row>
    <row r="122" spans="1:3" x14ac:dyDescent="0.25">
      <c r="A122" t="str">
        <f>A115</f>
        <v>Intel® Xeon® Platinum 8260M</v>
      </c>
      <c r="B122" s="17">
        <v>1410.9559999999999</v>
      </c>
      <c r="C122" s="17">
        <v>2369.4499999999998</v>
      </c>
    </row>
    <row r="123" spans="1:3" x14ac:dyDescent="0.25">
      <c r="A123" t="str">
        <f>A116</f>
        <v>Intel® Xeon® Gold 6238M</v>
      </c>
      <c r="B123" s="17">
        <v>1585.204</v>
      </c>
      <c r="C123" s="17">
        <v>2103.8560000000002</v>
      </c>
    </row>
    <row r="124" spans="1:3" x14ac:dyDescent="0.25">
      <c r="A124" t="str">
        <f>A117</f>
        <v>Intel® Core™ i9-11900K</v>
      </c>
      <c r="B124" s="17">
        <v>427.17099999999999</v>
      </c>
      <c r="C124" s="17">
        <v>505.428</v>
      </c>
    </row>
    <row r="125" spans="1:3" x14ac:dyDescent="0.25">
      <c r="A125" t="str">
        <f>A118</f>
        <v>Intel® Core™ i7-11700K</v>
      </c>
      <c r="B125" s="17">
        <v>398.81900000000002</v>
      </c>
      <c r="C125" s="17">
        <v>515.14300000000003</v>
      </c>
    </row>
    <row r="126" spans="1:3" x14ac:dyDescent="0.25">
      <c r="A126" t="str">
        <f>A119</f>
        <v>Intel® Core™ i3-10100</v>
      </c>
      <c r="B126" s="17">
        <v>119.077</v>
      </c>
      <c r="C126" s="17">
        <v>133.63800000000001</v>
      </c>
    </row>
    <row r="127" spans="1:3" x14ac:dyDescent="0.25">
      <c r="B127" s="5" t="s">
        <v>72</v>
      </c>
    </row>
    <row r="128" spans="1:3" x14ac:dyDescent="0.25">
      <c r="A128" s="5" t="s">
        <v>50</v>
      </c>
      <c r="B128" s="15" t="str">
        <f>B121</f>
        <v>OpenVINO™ Model Server</v>
      </c>
      <c r="C128" s="15" t="str">
        <f>C121</f>
        <v>OpenVINO™</v>
      </c>
    </row>
    <row r="129" spans="1:3" x14ac:dyDescent="0.25">
      <c r="A129" t="str">
        <f>A122</f>
        <v>Intel® Xeon® Platinum 8260M</v>
      </c>
      <c r="B129" s="17">
        <v>17.416</v>
      </c>
      <c r="C129" s="17">
        <v>17.829999999999998</v>
      </c>
    </row>
    <row r="130" spans="1:3" x14ac:dyDescent="0.25">
      <c r="A130" t="str">
        <f>A123</f>
        <v>Intel® Xeon® Gold 6238M</v>
      </c>
      <c r="B130" s="17">
        <v>15.303000000000001</v>
      </c>
      <c r="C130" s="17">
        <v>15.593</v>
      </c>
    </row>
    <row r="131" spans="1:3" x14ac:dyDescent="0.25">
      <c r="A131" t="str">
        <f>A124</f>
        <v>Intel® Core™ i9-11900K</v>
      </c>
      <c r="B131" s="17">
        <v>3.2679999999999998</v>
      </c>
      <c r="C131" s="17">
        <v>3.2639999999999998</v>
      </c>
    </row>
    <row r="132" spans="1:3" x14ac:dyDescent="0.25">
      <c r="A132" t="str">
        <f>A125</f>
        <v>Intel® Core™ i7-11700K</v>
      </c>
      <c r="B132" s="17">
        <v>3.2370000000000001</v>
      </c>
      <c r="C132" s="17">
        <v>3.2839999999999998</v>
      </c>
    </row>
    <row r="133" spans="1:3" x14ac:dyDescent="0.25">
      <c r="A133" t="str">
        <f>A126</f>
        <v>Intel® Core™ i3-10100</v>
      </c>
      <c r="B133" s="17">
        <v>1.843</v>
      </c>
      <c r="C133" s="17">
        <v>1.831</v>
      </c>
    </row>
    <row r="134" spans="1:3" x14ac:dyDescent="0.25">
      <c r="B134" s="5" t="s">
        <v>73</v>
      </c>
    </row>
    <row r="135" spans="1:3" x14ac:dyDescent="0.25">
      <c r="A135" s="5" t="s">
        <v>50</v>
      </c>
      <c r="B135" s="15" t="str">
        <f>B128</f>
        <v>OpenVINO™ Model Server</v>
      </c>
      <c r="C135" s="15" t="str">
        <f>C128</f>
        <v>OpenVINO™</v>
      </c>
    </row>
    <row r="136" spans="1:3" x14ac:dyDescent="0.25">
      <c r="A136" t="str">
        <f>A129</f>
        <v>Intel® Xeon® Platinum 8260M</v>
      </c>
      <c r="B136" s="17">
        <v>70.414000000000001</v>
      </c>
      <c r="C136" s="17">
        <v>76.372</v>
      </c>
    </row>
    <row r="137" spans="1:3" x14ac:dyDescent="0.25">
      <c r="A137" t="str">
        <f>A130</f>
        <v>Intel® Xeon® Gold 6238M</v>
      </c>
      <c r="B137" s="17">
        <v>62.552999999999997</v>
      </c>
      <c r="C137" s="17">
        <v>67.006</v>
      </c>
    </row>
    <row r="138" spans="1:3" x14ac:dyDescent="0.25">
      <c r="A138" t="str">
        <f>A131</f>
        <v>Intel® Core™ i9-11900K</v>
      </c>
      <c r="B138" s="17">
        <v>12.577999999999999</v>
      </c>
      <c r="C138" s="17">
        <v>12.724</v>
      </c>
    </row>
    <row r="139" spans="1:3" x14ac:dyDescent="0.25">
      <c r="A139" t="str">
        <f>A132</f>
        <v>Intel® Core™ i7-11700K</v>
      </c>
      <c r="B139" s="17">
        <v>12.606999999999999</v>
      </c>
      <c r="C139" s="17">
        <v>12.968999999999999</v>
      </c>
    </row>
    <row r="140" spans="1:3" x14ac:dyDescent="0.25">
      <c r="A140" t="str">
        <f>A133</f>
        <v>Intel® Core™ i3-10100</v>
      </c>
      <c r="B140" s="17">
        <v>2.9550000000000001</v>
      </c>
      <c r="C140" s="17">
        <v>2.952</v>
      </c>
    </row>
    <row r="141" spans="1:3" x14ac:dyDescent="0.25">
      <c r="B141" s="5" t="s">
        <v>74</v>
      </c>
    </row>
    <row r="142" spans="1:3" x14ac:dyDescent="0.25">
      <c r="A142" s="5" t="s">
        <v>50</v>
      </c>
      <c r="B142" s="15" t="str">
        <f>B135</f>
        <v>OpenVINO™ Model Server</v>
      </c>
      <c r="C142" s="15" t="str">
        <f>C135</f>
        <v>OpenVINO™</v>
      </c>
    </row>
    <row r="143" spans="1:3" x14ac:dyDescent="0.25">
      <c r="A143" t="str">
        <f>A136</f>
        <v>Intel® Xeon® Platinum 8260M</v>
      </c>
      <c r="B143" s="17">
        <v>284.82100000000003</v>
      </c>
      <c r="C143" s="17">
        <v>361.50200000000001</v>
      </c>
    </row>
    <row r="144" spans="1:3" x14ac:dyDescent="0.25">
      <c r="A144" t="str">
        <f>A137</f>
        <v>Intel® Xeon® Gold 6238M</v>
      </c>
      <c r="B144" s="17">
        <v>264.33800000000002</v>
      </c>
      <c r="C144" s="17">
        <v>325.44200000000001</v>
      </c>
    </row>
    <row r="145" spans="1:3" x14ac:dyDescent="0.25">
      <c r="A145" t="str">
        <f>A138</f>
        <v>Intel® Core™ i9-11900K</v>
      </c>
      <c r="B145" s="17">
        <v>66.16</v>
      </c>
      <c r="C145" s="17">
        <v>73.885000000000005</v>
      </c>
    </row>
    <row r="146" spans="1:3" x14ac:dyDescent="0.25">
      <c r="A146" t="str">
        <f>A139</f>
        <v>Intel® Core™ i7-11700K</v>
      </c>
      <c r="B146" s="17">
        <v>60.48</v>
      </c>
      <c r="C146" s="17">
        <v>70.513999999999996</v>
      </c>
    </row>
    <row r="147" spans="1:3" x14ac:dyDescent="0.25">
      <c r="A147" t="str">
        <f>A140</f>
        <v>Intel® Core™ i3-10100</v>
      </c>
      <c r="B147" s="17">
        <v>36.996000000000002</v>
      </c>
      <c r="C147" s="17">
        <v>40.295999999999999</v>
      </c>
    </row>
    <row r="148" spans="1:3" x14ac:dyDescent="0.25">
      <c r="B148" s="5" t="s">
        <v>75</v>
      </c>
    </row>
    <row r="149" spans="1:3" x14ac:dyDescent="0.25">
      <c r="A149" s="5" t="s">
        <v>50</v>
      </c>
      <c r="B149" s="15" t="str">
        <f>B142</f>
        <v>OpenVINO™ Model Server</v>
      </c>
      <c r="C149" s="15" t="str">
        <f>C142</f>
        <v>OpenVINO™</v>
      </c>
    </row>
    <row r="150" spans="1:3" x14ac:dyDescent="0.25">
      <c r="A150" t="str">
        <f>A143</f>
        <v>Intel® Xeon® Platinum 8260M</v>
      </c>
      <c r="B150" s="17">
        <v>469.71800000000002</v>
      </c>
      <c r="C150" s="17">
        <v>723.61199999999997</v>
      </c>
    </row>
    <row r="151" spans="1:3" x14ac:dyDescent="0.25">
      <c r="A151" t="str">
        <f>A144</f>
        <v>Intel® Xeon® Gold 6238M</v>
      </c>
      <c r="B151" s="17">
        <v>498.86200000000002</v>
      </c>
      <c r="C151" s="17">
        <v>698.41800000000001</v>
      </c>
    </row>
    <row r="152" spans="1:3" x14ac:dyDescent="0.25">
      <c r="A152" t="str">
        <f>A145</f>
        <v>Intel® Core™ i9-11900K</v>
      </c>
      <c r="B152" s="17">
        <v>148.83600000000001</v>
      </c>
      <c r="C152" s="17">
        <v>199.708</v>
      </c>
    </row>
    <row r="153" spans="1:3" x14ac:dyDescent="0.25">
      <c r="A153" t="str">
        <f>A146</f>
        <v>Intel® Core™ i7-11700K</v>
      </c>
      <c r="B153" s="17">
        <v>134.846</v>
      </c>
      <c r="C153" s="17">
        <v>194.01599999999999</v>
      </c>
    </row>
    <row r="154" spans="1:3" x14ac:dyDescent="0.25">
      <c r="A154" t="str">
        <f>A147</f>
        <v>Intel® Core™ i3-10100</v>
      </c>
      <c r="B154" s="17">
        <v>55.996000000000002</v>
      </c>
      <c r="C154" s="17">
        <v>67.405000000000001</v>
      </c>
    </row>
  </sheetData>
  <sheetProtection algorithmName="SHA-512" hashValue="qvT2NlsPHaWZde1+IdupZew9GeCn0Ug6u0qHKJ1zLhSdmOxT3mu0800q9fGxhskyRUwkzJFx5+of6T+RyKmcFg==" saltValue="ULBVjJZ6LOBZByqsj4yxj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tabSelected="1" workbookViewId="0"/>
  </sheetViews>
  <sheetFormatPr defaultRowHeight="15" x14ac:dyDescent="0.25"/>
  <sheetData>
    <row r="18" spans="1:2" x14ac:dyDescent="0.25">
      <c r="A18" s="9"/>
    </row>
    <row r="19" spans="1:2" x14ac:dyDescent="0.25">
      <c r="B19" s="9"/>
    </row>
  </sheetData>
  <sheetProtection algorithmName="SHA-512" hashValue="8xLE4UMU0jDAdwofnGmi7ZXG2mP5ABJy2fiIT4dVJ80diiccD1jLDRDeUi+mtJ3ALHvi+AR4EHttgkuVdoXy4A==" saltValue="+l/aGOTKE5l5vC0QGMR5z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February 26, 2024</v>
      </c>
      <c r="B1" s="1" t="s">
        <v>0</v>
      </c>
      <c r="E1" s="6"/>
    </row>
    <row r="2" spans="1:5" x14ac:dyDescent="0.25">
      <c r="A2" t="s">
        <v>1</v>
      </c>
      <c r="B2" t="s">
        <v>2</v>
      </c>
      <c r="C2" s="7" t="s">
        <v>3</v>
      </c>
    </row>
    <row r="3" spans="1:5" x14ac:dyDescent="0.25">
      <c r="A3" s="5" t="s">
        <v>88</v>
      </c>
      <c r="B3" t="s">
        <v>4</v>
      </c>
      <c r="C3" s="7" t="s">
        <v>5</v>
      </c>
    </row>
    <row r="4" spans="1:5" x14ac:dyDescent="0.25">
      <c r="A4" s="5" t="s">
        <v>115</v>
      </c>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N49" sqref="N49"/>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115</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J4" sqref="J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115</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4" sqref="A4"/>
    </sheetView>
  </sheetViews>
  <sheetFormatPr defaultRowHeight="15" x14ac:dyDescent="0.25"/>
  <cols>
    <col min="1" max="1" width="47.570312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January 26, 2024</v>
      </c>
      <c r="B1" s="1" t="s">
        <v>0</v>
      </c>
      <c r="D1" s="7"/>
      <c r="E1" s="8"/>
      <c r="F1" s="7"/>
    </row>
    <row r="2" spans="1:6" x14ac:dyDescent="0.25">
      <c r="A2" t="s">
        <v>1</v>
      </c>
      <c r="B2" t="s">
        <v>2</v>
      </c>
      <c r="C2" s="7" t="s">
        <v>3</v>
      </c>
    </row>
    <row r="3" spans="1:6" x14ac:dyDescent="0.25">
      <c r="A3" s="5"/>
      <c r="B3" t="s">
        <v>4</v>
      </c>
      <c r="C3" s="7" t="s">
        <v>5</v>
      </c>
    </row>
    <row r="4" spans="1:6" x14ac:dyDescent="0.25">
      <c r="A4" s="5" t="s">
        <v>89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A4" sqref="A4"/>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February 26, 2024</v>
      </c>
      <c r="B1" s="1" t="s">
        <v>0</v>
      </c>
      <c r="E1" s="1"/>
    </row>
    <row r="2" spans="1:6" x14ac:dyDescent="0.25">
      <c r="A2" t="s">
        <v>1</v>
      </c>
      <c r="B2" t="s">
        <v>2</v>
      </c>
      <c r="C2" s="7" t="s">
        <v>3</v>
      </c>
      <c r="D2" s="10"/>
      <c r="F2" s="10"/>
    </row>
    <row r="3" spans="1:6" x14ac:dyDescent="0.25">
      <c r="A3" s="5" t="s">
        <v>88</v>
      </c>
      <c r="B3" t="s">
        <v>4</v>
      </c>
      <c r="C3" s="7" t="s">
        <v>5</v>
      </c>
      <c r="D3" s="11"/>
      <c r="F3" s="11"/>
    </row>
    <row r="4" spans="1:6" x14ac:dyDescent="0.25">
      <c r="A4" s="5" t="s">
        <v>115</v>
      </c>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4" sqref="A4"/>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 NPU'!A1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115</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election activeCell="A4" sqref="A4"/>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115</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2024-03-05T04:53:16Z</dcterms:modified>
  <cp:category/>
  <cp:contentStatus/>
</cp:coreProperties>
</file>