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120" yWindow="160" windowWidth="25480" windowHeight="14500" activeTab="4"/>
  </bookViews>
  <sheets>
    <sheet name="Student WTP" sheetId="2" r:id="rId1"/>
    <sheet name="Non-student WTP" sheetId="1" r:id="rId2"/>
    <sheet name="Student MNL" sheetId="3" r:id="rId3"/>
    <sheet name="Non-student MNL" sheetId="4" r:id="rId4"/>
    <sheet name="Aggregate deman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3" i="5"/>
  <c r="F2" i="2"/>
  <c r="F7" i="3"/>
  <c r="D2" i="1"/>
  <c r="D7" i="4"/>
  <c r="E2" i="1"/>
  <c r="E7" i="4"/>
  <c r="F2" i="1"/>
  <c r="F7" i="4"/>
  <c r="G2" i="1"/>
  <c r="G7" i="4"/>
  <c r="H2" i="1"/>
  <c r="H7" i="4"/>
  <c r="D3" i="1"/>
  <c r="E3" i="1"/>
  <c r="F3" i="1"/>
  <c r="G3" i="1"/>
  <c r="H3" i="1"/>
  <c r="C3" i="1"/>
  <c r="C2" i="4"/>
  <c r="C3" i="4"/>
  <c r="C2" i="1"/>
  <c r="C7" i="4"/>
  <c r="D2" i="2"/>
  <c r="D7" i="3"/>
  <c r="E2" i="2"/>
  <c r="E7" i="3"/>
  <c r="G2" i="2"/>
  <c r="G7" i="3"/>
  <c r="H2" i="2"/>
  <c r="H7" i="3"/>
  <c r="D3" i="2"/>
  <c r="E3" i="2"/>
  <c r="F3" i="2"/>
  <c r="G3" i="2"/>
  <c r="H3" i="2"/>
  <c r="C3" i="2"/>
  <c r="C2" i="3"/>
  <c r="C3" i="3"/>
  <c r="C2" i="2"/>
  <c r="C7" i="3"/>
  <c r="D10" i="3"/>
  <c r="H9" i="3"/>
  <c r="C13" i="3"/>
  <c r="G11" i="3"/>
  <c r="F10" i="3"/>
  <c r="H10" i="4"/>
  <c r="D9" i="4"/>
  <c r="E11" i="3"/>
  <c r="C10" i="4"/>
  <c r="E10" i="4"/>
  <c r="C9" i="4"/>
  <c r="F11" i="4"/>
  <c r="F12" i="4"/>
  <c r="F14" i="4"/>
  <c r="F15" i="4"/>
  <c r="F17" i="4"/>
  <c r="F18" i="4"/>
  <c r="F19" i="4"/>
  <c r="G12" i="4"/>
  <c r="G16" i="4"/>
  <c r="G9" i="4"/>
  <c r="F10" i="4"/>
  <c r="F13" i="4"/>
  <c r="F16" i="4"/>
  <c r="F9" i="4"/>
  <c r="F13" i="3"/>
  <c r="C10" i="3"/>
  <c r="G10" i="3"/>
  <c r="C12" i="3"/>
  <c r="G12" i="3"/>
  <c r="C14" i="3"/>
  <c r="G14" i="3"/>
  <c r="C16" i="3"/>
  <c r="G16" i="3"/>
  <c r="C18" i="3"/>
  <c r="G18" i="3"/>
  <c r="F9" i="3"/>
  <c r="F11" i="3"/>
  <c r="F15" i="3"/>
  <c r="F17" i="3"/>
  <c r="F19" i="3"/>
  <c r="G9" i="3"/>
  <c r="C9" i="3"/>
  <c r="G17" i="4"/>
  <c r="D9" i="3"/>
  <c r="G19" i="3"/>
  <c r="C19" i="3"/>
  <c r="E18" i="3"/>
  <c r="G17" i="3"/>
  <c r="C17" i="3"/>
  <c r="E16" i="3"/>
  <c r="G15" i="3"/>
  <c r="C15" i="3"/>
  <c r="E14" i="3"/>
  <c r="G13" i="3"/>
  <c r="E12" i="3"/>
  <c r="C11" i="3"/>
  <c r="E10" i="3"/>
  <c r="C18" i="4"/>
  <c r="C15" i="4"/>
  <c r="C11" i="4"/>
  <c r="G13" i="4"/>
  <c r="E9" i="3"/>
  <c r="E23" i="3"/>
  <c r="H19" i="3"/>
  <c r="D19" i="3"/>
  <c r="F18" i="3"/>
  <c r="H17" i="3"/>
  <c r="D17" i="3"/>
  <c r="F16" i="3"/>
  <c r="H15" i="3"/>
  <c r="D15" i="3"/>
  <c r="F14" i="3"/>
  <c r="H13" i="3"/>
  <c r="D13" i="3"/>
  <c r="F12" i="3"/>
  <c r="H11" i="3"/>
  <c r="D11" i="3"/>
  <c r="E9" i="4"/>
  <c r="D19" i="4"/>
  <c r="D18" i="4"/>
  <c r="D17" i="4"/>
  <c r="D16" i="4"/>
  <c r="D15" i="4"/>
  <c r="D14" i="4"/>
  <c r="D13" i="4"/>
  <c r="D12" i="4"/>
  <c r="D11" i="4"/>
  <c r="D10" i="4"/>
  <c r="H19" i="4"/>
  <c r="H15" i="4"/>
  <c r="H11" i="4"/>
  <c r="G18" i="4"/>
  <c r="G14" i="4"/>
  <c r="G10" i="4"/>
  <c r="H18" i="3"/>
  <c r="D18" i="3"/>
  <c r="D32" i="3"/>
  <c r="H16" i="3"/>
  <c r="D16" i="3"/>
  <c r="H30" i="3"/>
  <c r="H14" i="3"/>
  <c r="D14" i="3"/>
  <c r="D28" i="3"/>
  <c r="D8" i="5"/>
  <c r="D13" i="5"/>
  <c r="H12" i="3"/>
  <c r="D12" i="3"/>
  <c r="H10" i="3"/>
  <c r="E19" i="3"/>
  <c r="E33" i="3"/>
  <c r="E17" i="3"/>
  <c r="E15" i="3"/>
  <c r="E13" i="3"/>
  <c r="E27" i="3"/>
  <c r="E19" i="4"/>
  <c r="E18" i="4"/>
  <c r="E17" i="4"/>
  <c r="E16" i="4"/>
  <c r="E15" i="4"/>
  <c r="E14" i="4"/>
  <c r="E13" i="4"/>
  <c r="E12" i="4"/>
  <c r="E11" i="4"/>
  <c r="H9" i="4"/>
  <c r="H23" i="4"/>
  <c r="H16" i="4"/>
  <c r="H12" i="4"/>
  <c r="G19" i="4"/>
  <c r="G15" i="4"/>
  <c r="G11" i="4"/>
  <c r="H17" i="4"/>
  <c r="H13" i="4"/>
  <c r="C13" i="4"/>
  <c r="H27" i="4"/>
  <c r="C19" i="4"/>
  <c r="C17" i="4"/>
  <c r="C16" i="4"/>
  <c r="C14" i="4"/>
  <c r="C12" i="4"/>
  <c r="C26" i="4"/>
  <c r="H18" i="4"/>
  <c r="H14" i="4"/>
  <c r="H28" i="4"/>
  <c r="H9" i="5"/>
  <c r="H14" i="5"/>
  <c r="H32" i="4"/>
  <c r="H24" i="3"/>
  <c r="H32" i="3"/>
  <c r="C31" i="4"/>
  <c r="G25" i="4"/>
  <c r="H30" i="4"/>
  <c r="E29" i="3"/>
  <c r="D26" i="3"/>
  <c r="D30" i="3"/>
  <c r="G24" i="4"/>
  <c r="C27" i="4"/>
  <c r="C33" i="4"/>
  <c r="G29" i="4"/>
  <c r="E31" i="3"/>
  <c r="H26" i="3"/>
  <c r="D25" i="3"/>
  <c r="E28" i="4"/>
  <c r="E9" i="5"/>
  <c r="E14" i="5"/>
  <c r="E32" i="4"/>
  <c r="G28" i="4"/>
  <c r="G9" i="5"/>
  <c r="G14" i="5"/>
  <c r="H33" i="4"/>
  <c r="D27" i="4"/>
  <c r="D31" i="4"/>
  <c r="H27" i="3"/>
  <c r="F30" i="3"/>
  <c r="D33" i="3"/>
  <c r="C25" i="4"/>
  <c r="C25" i="3"/>
  <c r="C29" i="3"/>
  <c r="G31" i="3"/>
  <c r="D23" i="3"/>
  <c r="F33" i="3"/>
  <c r="F23" i="3"/>
  <c r="C30" i="3"/>
  <c r="C26" i="3"/>
  <c r="F23" i="4"/>
  <c r="G23" i="4"/>
  <c r="F32" i="4"/>
  <c r="F26" i="4"/>
  <c r="C24" i="4"/>
  <c r="F24" i="3"/>
  <c r="D24" i="3"/>
  <c r="E27" i="4"/>
  <c r="E31" i="4"/>
  <c r="H29" i="4"/>
  <c r="D26" i="4"/>
  <c r="D30" i="4"/>
  <c r="E23" i="4"/>
  <c r="D27" i="3"/>
  <c r="H29" i="3"/>
  <c r="F32" i="3"/>
  <c r="G27" i="4"/>
  <c r="E24" i="3"/>
  <c r="E28" i="3"/>
  <c r="E8" i="5"/>
  <c r="E13" i="5"/>
  <c r="E15" i="5"/>
  <c r="C31" i="3"/>
  <c r="G33" i="3"/>
  <c r="G23" i="3"/>
  <c r="F25" i="3"/>
  <c r="G30" i="3"/>
  <c r="G26" i="3"/>
  <c r="F27" i="3"/>
  <c r="F24" i="4"/>
  <c r="F33" i="4"/>
  <c r="F28" i="4"/>
  <c r="F9" i="5"/>
  <c r="F14" i="5"/>
  <c r="E24" i="4"/>
  <c r="H24" i="4"/>
  <c r="H23" i="3"/>
  <c r="C30" i="4"/>
  <c r="H31" i="4"/>
  <c r="H26" i="4"/>
  <c r="E26" i="4"/>
  <c r="E30" i="4"/>
  <c r="H28" i="3"/>
  <c r="H8" i="5"/>
  <c r="H13" i="5"/>
  <c r="H15" i="5"/>
  <c r="H25" i="4"/>
  <c r="D25" i="4"/>
  <c r="D29" i="4"/>
  <c r="D33" i="4"/>
  <c r="F26" i="3"/>
  <c r="D29" i="3"/>
  <c r="H31" i="3"/>
  <c r="C32" i="4"/>
  <c r="G27" i="3"/>
  <c r="E30" i="3"/>
  <c r="C33" i="3"/>
  <c r="C23" i="3"/>
  <c r="F29" i="3"/>
  <c r="C32" i="3"/>
  <c r="C28" i="3"/>
  <c r="C8" i="5"/>
  <c r="C13" i="5"/>
  <c r="C24" i="3"/>
  <c r="F27" i="4"/>
  <c r="G26" i="4"/>
  <c r="F29" i="4"/>
  <c r="C23" i="4"/>
  <c r="D23" i="4"/>
  <c r="C27" i="3"/>
  <c r="C28" i="4"/>
  <c r="C9" i="5"/>
  <c r="C14" i="5"/>
  <c r="G33" i="4"/>
  <c r="E25" i="4"/>
  <c r="E29" i="4"/>
  <c r="E33" i="4"/>
  <c r="G32" i="4"/>
  <c r="D24" i="4"/>
  <c r="D28" i="4"/>
  <c r="D9" i="5"/>
  <c r="D14" i="5"/>
  <c r="D15" i="5"/>
  <c r="D32" i="4"/>
  <c r="H25" i="3"/>
  <c r="F28" i="3"/>
  <c r="F8" i="5"/>
  <c r="F13" i="5"/>
  <c r="F15" i="5"/>
  <c r="D31" i="3"/>
  <c r="H33" i="3"/>
  <c r="C29" i="4"/>
  <c r="E26" i="3"/>
  <c r="G29" i="3"/>
  <c r="E32" i="3"/>
  <c r="G31" i="4"/>
  <c r="F31" i="3"/>
  <c r="G32" i="3"/>
  <c r="G28" i="3"/>
  <c r="G8" i="5"/>
  <c r="G13" i="5"/>
  <c r="G15" i="5"/>
  <c r="G24" i="3"/>
  <c r="F30" i="4"/>
  <c r="G30" i="4"/>
  <c r="F31" i="4"/>
  <c r="F25" i="4"/>
  <c r="E25" i="3"/>
  <c r="G25" i="3"/>
  <c r="C15" i="5"/>
</calcChain>
</file>

<file path=xl/sharedStrings.xml><?xml version="1.0" encoding="utf-8"?>
<sst xmlns="http://schemas.openxmlformats.org/spreadsheetml/2006/main" count="90" uniqueCount="29">
  <si>
    <t>Client</t>
  </si>
  <si>
    <t>6am-9am</t>
  </si>
  <si>
    <t>9am-noon</t>
  </si>
  <si>
    <t>Noon-2pm</t>
  </si>
  <si>
    <t>2pm-5pm</t>
  </si>
  <si>
    <t>5pm-9pm</t>
  </si>
  <si>
    <t>9pm-close</t>
  </si>
  <si>
    <t>Average</t>
  </si>
  <si>
    <t>Standard deviation</t>
  </si>
  <si>
    <t>mu=</t>
  </si>
  <si>
    <t>uj</t>
  </si>
  <si>
    <t>v1</t>
  </si>
  <si>
    <t>v2</t>
  </si>
  <si>
    <t>v3</t>
  </si>
  <si>
    <t>v4</t>
  </si>
  <si>
    <t>v5</t>
  </si>
  <si>
    <t>v6</t>
  </si>
  <si>
    <t>Price 5-9pm</t>
  </si>
  <si>
    <t>P(purchase j)</t>
  </si>
  <si>
    <t>Average variance of willingness-to-pay =</t>
  </si>
  <si>
    <t>Price for all time periods except 5-9pm=</t>
  </si>
  <si>
    <t>Total Members:</t>
  </si>
  <si>
    <t>Students:</t>
  </si>
  <si>
    <t>Non-Students:</t>
  </si>
  <si>
    <t>Students</t>
  </si>
  <si>
    <t>Non-Students</t>
  </si>
  <si>
    <t>Total Demand</t>
  </si>
  <si>
    <t>P(purchase j) --- when the price of 5-9pm is $50 and the price of others is $40.</t>
  </si>
  <si>
    <t>Demand --- when the price of 5-9pm is $50 and the price of others is $40.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</si>
</sst>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_);[Red]\(&quot;$&quot;#,##0\)"/>
    <numFmt numFmtId="177" formatCode="_(&quot;$&quot;* #,##0.00_);_(&quot;$&quot;* \(#,##0.00\);_(&quot;$&quot;* &quot;-&quot;??_);_(@_)"/>
    <numFmt numFmtId="178" formatCode="_(&quot;$&quot;* #,##0_);_(&quot;$&quot;* \(#,##0\);_(&quot;$&quot;* &quot;-&quot;??_);_(@_)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宋体"/>
      <family val="2"/>
      <scheme val="minor"/>
    </font>
    <font>
      <b/>
      <sz val="11"/>
      <color indexed="12"/>
      <name val="宋体"/>
      <family val="2"/>
      <scheme val="minor"/>
    </font>
    <font>
      <b/>
      <sz val="11"/>
      <name val="宋体"/>
      <family val="2"/>
      <scheme val="minor"/>
    </font>
    <font>
      <sz val="11"/>
      <color indexed="10"/>
      <name val="宋体"/>
      <family val="2"/>
      <scheme val="minor"/>
    </font>
    <font>
      <sz val="9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177" fontId="5" fillId="0" borderId="0" xfId="1" applyFont="1"/>
    <xf numFmtId="177" fontId="5" fillId="0" borderId="0" xfId="1" applyFont="1" applyAlignment="1"/>
    <xf numFmtId="0" fontId="0" fillId="0" borderId="1" xfId="0" applyBorder="1" applyAlignment="1">
      <alignment horizontal="left"/>
    </xf>
    <xf numFmtId="177" fontId="5" fillId="0" borderId="1" xfId="1" applyFont="1" applyBorder="1"/>
    <xf numFmtId="177" fontId="5" fillId="0" borderId="1" xfId="1" applyFont="1" applyBorder="1" applyAlignment="1"/>
    <xf numFmtId="177" fontId="0" fillId="0" borderId="0" xfId="0" applyNumberFormat="1"/>
    <xf numFmtId="2" fontId="0" fillId="0" borderId="0" xfId="0" applyNumberFormat="1"/>
    <xf numFmtId="0" fontId="2" fillId="0" borderId="0" xfId="0" applyFont="1"/>
    <xf numFmtId="0" fontId="6" fillId="0" borderId="3" xfId="0" applyFont="1" applyBorder="1"/>
    <xf numFmtId="0" fontId="7" fillId="0" borderId="3" xfId="0" applyFont="1" applyBorder="1"/>
    <xf numFmtId="176" fontId="7" fillId="2" borderId="4" xfId="0" applyNumberFormat="1" applyFont="1" applyFill="1" applyBorder="1"/>
    <xf numFmtId="0" fontId="6" fillId="0" borderId="0" xfId="0" applyFont="1"/>
    <xf numFmtId="178" fontId="6" fillId="0" borderId="0" xfId="0" applyNumberFormat="1" applyFont="1"/>
    <xf numFmtId="178" fontId="7" fillId="0" borderId="0" xfId="0" applyNumberFormat="1" applyFont="1" applyBorder="1" applyAlignment="1">
      <alignment horizontal="right"/>
    </xf>
    <xf numFmtId="177" fontId="7" fillId="0" borderId="0" xfId="0" applyNumberFormat="1" applyFont="1" applyBorder="1"/>
    <xf numFmtId="178" fontId="8" fillId="0" borderId="2" xfId="0" applyNumberFormat="1" applyFont="1" applyBorder="1"/>
    <xf numFmtId="178" fontId="6" fillId="0" borderId="5" xfId="0" applyNumberFormat="1" applyFont="1" applyBorder="1"/>
    <xf numFmtId="0" fontId="9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178" fontId="6" fillId="0" borderId="7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178" fontId="6" fillId="0" borderId="5" xfId="1" applyNumberFormat="1" applyFont="1" applyBorder="1" applyAlignment="1"/>
    <xf numFmtId="2" fontId="6" fillId="0" borderId="0" xfId="0" applyNumberFormat="1" applyFont="1" applyBorder="1" applyAlignment="1">
      <alignment horizontal="right"/>
    </xf>
    <xf numFmtId="2" fontId="6" fillId="0" borderId="6" xfId="0" applyNumberFormat="1" applyFont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0" fontId="6" fillId="0" borderId="0" xfId="0" applyFont="1" applyBorder="1"/>
    <xf numFmtId="0" fontId="6" fillId="0" borderId="6" xfId="0" applyFont="1" applyBorder="1"/>
    <xf numFmtId="178" fontId="6" fillId="0" borderId="9" xfId="0" applyNumberFormat="1" applyFont="1" applyBorder="1"/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2" fontId="6" fillId="0" borderId="0" xfId="0" applyNumberFormat="1" applyFont="1" applyBorder="1"/>
    <xf numFmtId="178" fontId="6" fillId="0" borderId="12" xfId="1" applyNumberFormat="1" applyFont="1" applyBorder="1" applyAlignment="1"/>
    <xf numFmtId="2" fontId="6" fillId="0" borderId="13" xfId="0" applyNumberFormat="1" applyFont="1" applyBorder="1"/>
    <xf numFmtId="178" fontId="6" fillId="0" borderId="14" xfId="0" applyNumberFormat="1" applyFont="1" applyBorder="1" applyAlignment="1">
      <alignment horizontal="right" wrapText="1"/>
    </xf>
    <xf numFmtId="178" fontId="6" fillId="0" borderId="14" xfId="0" applyNumberFormat="1" applyFont="1" applyBorder="1" applyAlignment="1">
      <alignment horizontal="right"/>
    </xf>
    <xf numFmtId="178" fontId="6" fillId="0" borderId="2" xfId="0" applyNumberFormat="1" applyFont="1" applyBorder="1"/>
    <xf numFmtId="2" fontId="6" fillId="0" borderId="3" xfId="0" applyNumberFormat="1" applyFont="1" applyBorder="1" applyAlignment="1">
      <alignment horizontal="right"/>
    </xf>
    <xf numFmtId="2" fontId="6" fillId="0" borderId="4" xfId="0" applyNumberFormat="1" applyFont="1" applyBorder="1" applyAlignment="1">
      <alignment horizontal="right"/>
    </xf>
    <xf numFmtId="2" fontId="6" fillId="0" borderId="14" xfId="0" applyNumberFormat="1" applyFont="1" applyBorder="1"/>
    <xf numFmtId="0" fontId="0" fillId="0" borderId="0" xfId="0" applyFont="1"/>
    <xf numFmtId="1" fontId="6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8" fillId="0" borderId="15" xfId="0" applyFont="1" applyBorder="1"/>
    <xf numFmtId="0" fontId="8" fillId="0" borderId="16" xfId="0" applyFont="1" applyBorder="1"/>
    <xf numFmtId="178" fontId="8" fillId="0" borderId="9" xfId="0" applyNumberFormat="1" applyFont="1" applyBorder="1" applyAlignment="1">
      <alignment horizontal="left"/>
    </xf>
    <xf numFmtId="1" fontId="6" fillId="0" borderId="17" xfId="0" applyNumberFormat="1" applyFont="1" applyBorder="1"/>
    <xf numFmtId="0" fontId="8" fillId="0" borderId="18" xfId="0" applyFont="1" applyBorder="1"/>
    <xf numFmtId="1" fontId="6" fillId="0" borderId="19" xfId="0" applyNumberFormat="1" applyFont="1" applyBorder="1"/>
    <xf numFmtId="178" fontId="8" fillId="0" borderId="20" xfId="0" applyNumberFormat="1" applyFont="1" applyBorder="1"/>
    <xf numFmtId="0" fontId="9" fillId="0" borderId="21" xfId="0" applyFont="1" applyBorder="1" applyAlignment="1">
      <alignment horizontal="right"/>
    </xf>
    <xf numFmtId="0" fontId="9" fillId="0" borderId="22" xfId="0" applyFont="1" applyBorder="1" applyAlignment="1">
      <alignment horizontal="right"/>
    </xf>
    <xf numFmtId="0" fontId="8" fillId="0" borderId="23" xfId="0" applyFont="1" applyBorder="1"/>
    <xf numFmtId="2" fontId="6" fillId="0" borderId="21" xfId="0" applyNumberFormat="1" applyFont="1" applyBorder="1"/>
    <xf numFmtId="1" fontId="8" fillId="0" borderId="13" xfId="0" applyNumberFormat="1" applyFont="1" applyFill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</cellXfs>
  <cellStyles count="2">
    <cellStyle name="普通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zoomScale="140" zoomScaleNormal="140" zoomScalePageLayoutView="140" workbookViewId="0"/>
  </sheetViews>
  <sheetFormatPr baseColWidth="10" defaultColWidth="8.83203125" defaultRowHeight="14" x14ac:dyDescent="0"/>
  <cols>
    <col min="2" max="2" width="18" bestFit="1" customWidth="1"/>
  </cols>
  <sheetData>
    <row r="2" spans="2:8">
      <c r="B2" s="11" t="s">
        <v>7</v>
      </c>
      <c r="C2" s="9">
        <f>AVERAGE(C6:C38)</f>
        <v>49.232424242424244</v>
      </c>
      <c r="D2" s="9">
        <f t="shared" ref="D2:H2" si="0">AVERAGE(D6:D38)</f>
        <v>40.141515151515151</v>
      </c>
      <c r="E2" s="9">
        <f t="shared" si="0"/>
        <v>42.414242424242424</v>
      </c>
      <c r="F2" s="9">
        <f t="shared" si="0"/>
        <v>40.899090909090908</v>
      </c>
      <c r="G2" s="9">
        <f t="shared" si="0"/>
        <v>54.535454545454549</v>
      </c>
      <c r="H2" s="9">
        <f t="shared" si="0"/>
        <v>49.232424242424244</v>
      </c>
    </row>
    <row r="3" spans="2:8">
      <c r="B3" s="11" t="s">
        <v>8</v>
      </c>
      <c r="C3" s="10">
        <f>STDEV(C6:C38)</f>
        <v>26.134304925507287</v>
      </c>
      <c r="D3" s="10">
        <f t="shared" ref="D3:H3" si="1">STDEV(D6:D38)</f>
        <v>22.482105678907725</v>
      </c>
      <c r="E3" s="10">
        <f t="shared" si="1"/>
        <v>22.951076095455598</v>
      </c>
      <c r="F3" s="10">
        <f t="shared" si="1"/>
        <v>22.37655530399455</v>
      </c>
      <c r="G3" s="10">
        <f t="shared" si="1"/>
        <v>24.570168534590536</v>
      </c>
      <c r="H3" s="10">
        <f t="shared" si="1"/>
        <v>24.594245138637504</v>
      </c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2:8">
      <c r="B6" s="3">
        <v>1</v>
      </c>
      <c r="C6" s="4">
        <v>74.989999999999995</v>
      </c>
      <c r="D6" s="4">
        <v>24.99</v>
      </c>
      <c r="E6" s="4">
        <v>49.99</v>
      </c>
      <c r="F6" s="4">
        <v>24.99</v>
      </c>
      <c r="G6" s="4">
        <v>74.989999999999995</v>
      </c>
      <c r="H6" s="5">
        <v>49.99</v>
      </c>
    </row>
    <row r="7" spans="2:8">
      <c r="B7" s="3">
        <v>4</v>
      </c>
      <c r="C7" s="4">
        <v>24.99</v>
      </c>
      <c r="D7" s="4">
        <v>24.99</v>
      </c>
      <c r="E7" s="4">
        <v>24.99</v>
      </c>
      <c r="F7" s="4">
        <v>24.99</v>
      </c>
      <c r="G7" s="4">
        <v>49.99</v>
      </c>
      <c r="H7" s="5">
        <v>74.989999999999995</v>
      </c>
    </row>
    <row r="8" spans="2:8">
      <c r="B8" s="3">
        <v>7</v>
      </c>
      <c r="C8" s="4">
        <v>24.99</v>
      </c>
      <c r="D8" s="4">
        <v>24.99</v>
      </c>
      <c r="E8" s="4">
        <v>24.99</v>
      </c>
      <c r="F8" s="4">
        <v>24.99</v>
      </c>
      <c r="G8" s="4">
        <v>24.99</v>
      </c>
      <c r="H8" s="5">
        <v>24.99</v>
      </c>
    </row>
    <row r="9" spans="2:8">
      <c r="B9" s="3">
        <v>8</v>
      </c>
      <c r="C9" s="4">
        <v>49.99</v>
      </c>
      <c r="D9" s="4">
        <v>49.99</v>
      </c>
      <c r="E9" s="4">
        <v>49.99</v>
      </c>
      <c r="F9" s="4">
        <v>49.99</v>
      </c>
      <c r="G9" s="4">
        <v>49.99</v>
      </c>
      <c r="H9" s="5">
        <v>49.99</v>
      </c>
    </row>
    <row r="10" spans="2:8">
      <c r="B10" s="3">
        <v>23</v>
      </c>
      <c r="C10" s="4">
        <v>24.99</v>
      </c>
      <c r="D10" s="4">
        <v>24.99</v>
      </c>
      <c r="E10" s="4">
        <v>24.99</v>
      </c>
      <c r="F10" s="4">
        <v>24.99</v>
      </c>
      <c r="G10" s="4">
        <v>24.99</v>
      </c>
      <c r="H10" s="5">
        <v>24.99</v>
      </c>
    </row>
    <row r="11" spans="2:8">
      <c r="B11" s="3">
        <v>26</v>
      </c>
      <c r="C11" s="4">
        <v>24.99</v>
      </c>
      <c r="D11" s="4">
        <v>24.99</v>
      </c>
      <c r="E11" s="4">
        <v>24.99</v>
      </c>
      <c r="F11" s="4">
        <v>24.99</v>
      </c>
      <c r="G11" s="4">
        <v>49.99</v>
      </c>
      <c r="H11" s="5">
        <v>49.99</v>
      </c>
    </row>
    <row r="12" spans="2:8">
      <c r="B12" s="3">
        <v>28</v>
      </c>
      <c r="C12" s="4">
        <v>74.989999999999995</v>
      </c>
      <c r="D12" s="4">
        <v>74.989999999999995</v>
      </c>
      <c r="E12" s="4">
        <v>74.989999999999995</v>
      </c>
      <c r="F12" s="4">
        <v>74.989999999999995</v>
      </c>
      <c r="G12" s="4">
        <v>74.989999999999995</v>
      </c>
      <c r="H12" s="5">
        <v>74.989999999999995</v>
      </c>
    </row>
    <row r="13" spans="2:8">
      <c r="B13" s="3">
        <v>29</v>
      </c>
      <c r="C13" s="4">
        <v>24.99</v>
      </c>
      <c r="D13" s="4">
        <v>24.99</v>
      </c>
      <c r="E13" s="4">
        <v>24.99</v>
      </c>
      <c r="F13" s="4">
        <v>24.99</v>
      </c>
      <c r="G13" s="4">
        <v>24.99</v>
      </c>
      <c r="H13" s="5">
        <v>24.99</v>
      </c>
    </row>
    <row r="14" spans="2:8">
      <c r="B14" s="3">
        <v>30</v>
      </c>
      <c r="C14" s="4">
        <v>49.99</v>
      </c>
      <c r="D14" s="4">
        <v>24.99</v>
      </c>
      <c r="E14" s="4">
        <v>24.99</v>
      </c>
      <c r="F14" s="4">
        <v>24.99</v>
      </c>
      <c r="G14" s="4">
        <v>49.99</v>
      </c>
      <c r="H14" s="5">
        <v>24.99</v>
      </c>
    </row>
    <row r="15" spans="2:8">
      <c r="B15" s="3">
        <v>35</v>
      </c>
      <c r="C15" s="4">
        <v>24.99</v>
      </c>
      <c r="D15" s="4">
        <v>24.99</v>
      </c>
      <c r="E15" s="4">
        <v>24.99</v>
      </c>
      <c r="F15" s="4">
        <v>24.99</v>
      </c>
      <c r="G15" s="4">
        <v>74.989999999999995</v>
      </c>
      <c r="H15" s="5">
        <v>74.989999999999995</v>
      </c>
    </row>
    <row r="16" spans="2:8">
      <c r="B16" s="3">
        <v>36</v>
      </c>
      <c r="C16" s="4">
        <v>24.99</v>
      </c>
      <c r="D16" s="4">
        <v>24.99</v>
      </c>
      <c r="E16" s="4">
        <v>24.99</v>
      </c>
      <c r="F16" s="4">
        <v>24.99</v>
      </c>
      <c r="G16" s="4">
        <v>24.99</v>
      </c>
      <c r="H16" s="5">
        <v>24.99</v>
      </c>
    </row>
    <row r="17" spans="2:8">
      <c r="B17" s="3">
        <v>38</v>
      </c>
      <c r="C17" s="4">
        <v>24.99</v>
      </c>
      <c r="D17" s="4">
        <v>24.99</v>
      </c>
      <c r="E17" s="4">
        <v>24.99</v>
      </c>
      <c r="F17" s="4">
        <v>24.99</v>
      </c>
      <c r="G17" s="4">
        <v>24.99</v>
      </c>
      <c r="H17" s="5">
        <v>24.99</v>
      </c>
    </row>
    <row r="18" spans="2:8">
      <c r="B18" s="3">
        <v>40</v>
      </c>
      <c r="C18" s="4">
        <v>74.989999999999995</v>
      </c>
      <c r="D18" s="4">
        <v>24.99</v>
      </c>
      <c r="E18" s="4">
        <v>24.99</v>
      </c>
      <c r="F18" s="4">
        <v>24.99</v>
      </c>
      <c r="G18" s="4">
        <v>49.99</v>
      </c>
      <c r="H18" s="5">
        <v>24.99</v>
      </c>
    </row>
    <row r="19" spans="2:8">
      <c r="B19" s="3">
        <v>41</v>
      </c>
      <c r="C19" s="4">
        <v>24.99</v>
      </c>
      <c r="D19" s="4">
        <v>24.99</v>
      </c>
      <c r="E19" s="4">
        <v>24.99</v>
      </c>
      <c r="F19" s="4">
        <v>24.99</v>
      </c>
      <c r="G19" s="4">
        <v>74.989999999999995</v>
      </c>
      <c r="H19" s="5">
        <v>74.989999999999995</v>
      </c>
    </row>
    <row r="20" spans="2:8">
      <c r="B20" s="3">
        <v>44</v>
      </c>
      <c r="C20" s="4">
        <v>74.989999999999995</v>
      </c>
      <c r="D20" s="4">
        <v>24.99</v>
      </c>
      <c r="E20" s="4">
        <v>74.989999999999995</v>
      </c>
      <c r="F20" s="4">
        <v>24.99</v>
      </c>
      <c r="G20" s="4">
        <v>74.989999999999995</v>
      </c>
      <c r="H20" s="5">
        <v>24.99</v>
      </c>
    </row>
    <row r="21" spans="2:8">
      <c r="B21" s="3">
        <v>46</v>
      </c>
      <c r="C21" s="4">
        <v>49.99</v>
      </c>
      <c r="D21" s="4">
        <v>49.99</v>
      </c>
      <c r="E21" s="4">
        <v>49.99</v>
      </c>
      <c r="F21" s="4">
        <v>49.99</v>
      </c>
      <c r="G21" s="4">
        <v>49.99</v>
      </c>
      <c r="H21" s="5">
        <v>49.99</v>
      </c>
    </row>
    <row r="22" spans="2:8">
      <c r="B22" s="3">
        <v>47</v>
      </c>
      <c r="C22" s="4">
        <v>74.989999999999995</v>
      </c>
      <c r="D22" s="4">
        <v>49.99</v>
      </c>
      <c r="E22" s="4">
        <v>49.99</v>
      </c>
      <c r="F22" s="4">
        <v>49.99</v>
      </c>
      <c r="G22" s="4">
        <v>74.989999999999995</v>
      </c>
      <c r="H22" s="5">
        <v>74.989999999999995</v>
      </c>
    </row>
    <row r="23" spans="2:8">
      <c r="B23" s="3">
        <v>52</v>
      </c>
      <c r="C23" s="4">
        <v>24.99</v>
      </c>
      <c r="D23" s="4">
        <v>24.99</v>
      </c>
      <c r="E23" s="4">
        <v>24.99</v>
      </c>
      <c r="F23" s="4">
        <v>24.99</v>
      </c>
      <c r="G23" s="4">
        <v>24.99</v>
      </c>
      <c r="H23" s="5">
        <v>24.99</v>
      </c>
    </row>
    <row r="24" spans="2:8">
      <c r="B24" s="3">
        <v>54</v>
      </c>
      <c r="C24" s="4">
        <v>24.99</v>
      </c>
      <c r="D24" s="4">
        <v>24.99</v>
      </c>
      <c r="E24" s="4">
        <v>24.99</v>
      </c>
      <c r="F24" s="4">
        <v>49.99</v>
      </c>
      <c r="G24" s="4">
        <v>49.99</v>
      </c>
      <c r="H24" s="5">
        <v>24.99</v>
      </c>
    </row>
    <row r="25" spans="2:8">
      <c r="B25" s="3">
        <v>56</v>
      </c>
      <c r="C25" s="4">
        <v>99.99</v>
      </c>
      <c r="D25" s="4">
        <v>99.99</v>
      </c>
      <c r="E25" s="4">
        <v>99.99</v>
      </c>
      <c r="F25" s="4">
        <v>99.99</v>
      </c>
      <c r="G25" s="4">
        <v>99.99</v>
      </c>
      <c r="H25" s="5">
        <v>99.99</v>
      </c>
    </row>
    <row r="26" spans="2:8">
      <c r="B26" s="3">
        <v>58</v>
      </c>
      <c r="C26" s="4">
        <v>49.99</v>
      </c>
      <c r="D26" s="4">
        <v>49.99</v>
      </c>
      <c r="E26" s="4">
        <v>49.99</v>
      </c>
      <c r="F26" s="4">
        <v>49.99</v>
      </c>
      <c r="G26" s="4">
        <v>49.99</v>
      </c>
      <c r="H26" s="5">
        <v>49.99</v>
      </c>
    </row>
    <row r="27" spans="2:8">
      <c r="B27" s="3">
        <v>63</v>
      </c>
      <c r="C27" s="4">
        <v>49.99</v>
      </c>
      <c r="D27" s="4">
        <v>49.99</v>
      </c>
      <c r="E27" s="4">
        <v>49.99</v>
      </c>
      <c r="F27" s="4">
        <v>49.99</v>
      </c>
      <c r="G27" s="4">
        <v>49.99</v>
      </c>
      <c r="H27" s="5">
        <v>49.99</v>
      </c>
    </row>
    <row r="28" spans="2:8">
      <c r="B28" s="3">
        <v>65</v>
      </c>
      <c r="C28" s="4">
        <v>24.99</v>
      </c>
      <c r="D28" s="4">
        <v>49.99</v>
      </c>
      <c r="E28" s="4">
        <v>49.99</v>
      </c>
      <c r="F28" s="4">
        <v>49.99</v>
      </c>
      <c r="G28" s="4">
        <v>49.99</v>
      </c>
      <c r="H28" s="5">
        <v>24.99</v>
      </c>
    </row>
    <row r="29" spans="2:8">
      <c r="B29" s="3">
        <v>68</v>
      </c>
      <c r="C29" s="4">
        <v>74.989999999999995</v>
      </c>
      <c r="D29" s="4">
        <v>24.99</v>
      </c>
      <c r="E29" s="4">
        <v>24.99</v>
      </c>
      <c r="F29" s="4">
        <v>24.99</v>
      </c>
      <c r="G29" s="4">
        <v>24.99</v>
      </c>
      <c r="H29" s="5">
        <v>74.989999999999995</v>
      </c>
    </row>
    <row r="30" spans="2:8">
      <c r="B30" s="3">
        <v>72</v>
      </c>
      <c r="C30" s="4">
        <v>49.99</v>
      </c>
      <c r="D30" s="4">
        <v>49.99</v>
      </c>
      <c r="E30" s="4">
        <v>49.99</v>
      </c>
      <c r="F30" s="4">
        <v>49.99</v>
      </c>
      <c r="G30" s="4">
        <v>74.989999999999995</v>
      </c>
      <c r="H30" s="5">
        <v>49.99</v>
      </c>
    </row>
    <row r="31" spans="2:8">
      <c r="B31" s="3">
        <v>77</v>
      </c>
      <c r="C31" s="4">
        <v>49.99</v>
      </c>
      <c r="D31" s="4">
        <v>24.99</v>
      </c>
      <c r="E31" s="4">
        <v>24.99</v>
      </c>
      <c r="F31" s="4">
        <v>24.99</v>
      </c>
      <c r="G31" s="4">
        <v>49.99</v>
      </c>
      <c r="H31" s="5">
        <v>24.99</v>
      </c>
    </row>
    <row r="32" spans="2:8">
      <c r="B32" s="3">
        <v>83</v>
      </c>
      <c r="C32" s="4">
        <v>24.99</v>
      </c>
      <c r="D32" s="4">
        <v>24.99</v>
      </c>
      <c r="E32" s="4">
        <v>24.99</v>
      </c>
      <c r="F32" s="4">
        <v>24.99</v>
      </c>
      <c r="G32" s="4">
        <v>24.99</v>
      </c>
      <c r="H32" s="5">
        <v>24.99</v>
      </c>
    </row>
    <row r="33" spans="2:8">
      <c r="B33" s="3">
        <v>90</v>
      </c>
      <c r="C33" s="4">
        <v>74.989999999999995</v>
      </c>
      <c r="D33" s="4">
        <v>74.989999999999995</v>
      </c>
      <c r="E33" s="4">
        <v>74.989999999999995</v>
      </c>
      <c r="F33" s="4">
        <v>74.989999999999995</v>
      </c>
      <c r="G33" s="4">
        <v>74.989999999999995</v>
      </c>
      <c r="H33" s="5">
        <v>74.989999999999995</v>
      </c>
    </row>
    <row r="34" spans="2:8">
      <c r="B34" s="3">
        <v>91</v>
      </c>
      <c r="C34" s="4">
        <v>49.99</v>
      </c>
      <c r="D34" s="4">
        <v>49.99</v>
      </c>
      <c r="E34" s="4">
        <v>49.99</v>
      </c>
      <c r="F34" s="4">
        <v>49.99</v>
      </c>
      <c r="G34" s="4">
        <v>49.99</v>
      </c>
      <c r="H34" s="5">
        <v>49.99</v>
      </c>
    </row>
    <row r="35" spans="2:8">
      <c r="B35" s="3">
        <v>98</v>
      </c>
      <c r="C35" s="4">
        <v>49.99</v>
      </c>
      <c r="D35" s="4">
        <v>24.99</v>
      </c>
      <c r="E35" s="4">
        <v>24.99</v>
      </c>
      <c r="F35" s="4">
        <v>24.99</v>
      </c>
      <c r="G35" s="4">
        <v>74.989999999999995</v>
      </c>
      <c r="H35" s="5">
        <v>74.989999999999995</v>
      </c>
    </row>
    <row r="36" spans="2:8">
      <c r="B36" s="3">
        <v>99</v>
      </c>
      <c r="C36" s="4">
        <v>74.989999999999995</v>
      </c>
      <c r="D36" s="4">
        <v>74.989999999999995</v>
      </c>
      <c r="E36" s="4">
        <v>74.989999999999995</v>
      </c>
      <c r="F36" s="4">
        <v>74.989999999999995</v>
      </c>
      <c r="G36" s="4">
        <v>74.989999999999995</v>
      </c>
      <c r="H36" s="5">
        <v>74.989999999999995</v>
      </c>
    </row>
    <row r="37" spans="2:8">
      <c r="B37" s="3">
        <v>107</v>
      </c>
      <c r="C37" s="4">
        <v>124.99</v>
      </c>
      <c r="D37" s="4">
        <v>99.99</v>
      </c>
      <c r="E37" s="4">
        <v>99.99</v>
      </c>
      <c r="F37" s="4">
        <v>99.99</v>
      </c>
      <c r="G37" s="4">
        <v>124.99</v>
      </c>
      <c r="H37" s="5">
        <v>99.99</v>
      </c>
    </row>
    <row r="38" spans="2:8">
      <c r="B38" s="6">
        <v>112</v>
      </c>
      <c r="C38" s="7">
        <v>24.99</v>
      </c>
      <c r="D38" s="7">
        <v>24.99</v>
      </c>
      <c r="E38" s="7">
        <v>24.99</v>
      </c>
      <c r="F38" s="7">
        <v>24.99</v>
      </c>
      <c r="G38" s="7">
        <v>24.99</v>
      </c>
      <c r="H38" s="8">
        <v>24.99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5"/>
  <sheetViews>
    <sheetView zoomScale="140" zoomScaleNormal="140" zoomScalePageLayoutView="140"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</cols>
  <sheetData>
    <row r="2" spans="2:8">
      <c r="B2" s="11" t="s">
        <v>7</v>
      </c>
      <c r="C2" s="9">
        <f>AVERAGE(C6:C85)</f>
        <v>64.677499999999881</v>
      </c>
      <c r="D2" s="9">
        <f t="shared" ref="D2:H2" si="0">AVERAGE(D6:D85)</f>
        <v>59.364999999999881</v>
      </c>
      <c r="E2" s="9">
        <f t="shared" si="0"/>
        <v>63.115124999999885</v>
      </c>
      <c r="F2" s="9">
        <f t="shared" si="0"/>
        <v>60.614999999999881</v>
      </c>
      <c r="G2" s="9">
        <f t="shared" si="0"/>
        <v>73.115124999999864</v>
      </c>
      <c r="H2" s="9">
        <f t="shared" si="0"/>
        <v>61.552499999999874</v>
      </c>
    </row>
    <row r="3" spans="2:8">
      <c r="B3" s="11" t="s">
        <v>8</v>
      </c>
      <c r="C3" s="10">
        <f>STDEV(C6:C85)</f>
        <v>29.147635442669316</v>
      </c>
      <c r="D3" s="10">
        <f t="shared" ref="D3:H3" si="1">STDEV(D6:D85)</f>
        <v>29.060989990716489</v>
      </c>
      <c r="E3" s="10">
        <f t="shared" si="1"/>
        <v>32.309909049222121</v>
      </c>
      <c r="F3" s="10">
        <f t="shared" si="1"/>
        <v>29.707167868796041</v>
      </c>
      <c r="G3" s="10">
        <f t="shared" si="1"/>
        <v>31.010469362955206</v>
      </c>
      <c r="H3" s="10">
        <f t="shared" si="1"/>
        <v>31.053177643715806</v>
      </c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2:8">
      <c r="B6" s="3">
        <v>2</v>
      </c>
      <c r="C6" s="4">
        <v>24.99</v>
      </c>
      <c r="D6" s="4">
        <v>24.99</v>
      </c>
      <c r="E6" s="4">
        <v>24.99</v>
      </c>
      <c r="F6" s="4">
        <v>24.99</v>
      </c>
      <c r="G6" s="4">
        <v>74.989999999999995</v>
      </c>
      <c r="H6" s="5">
        <v>74.989999999999995</v>
      </c>
    </row>
    <row r="7" spans="2:8">
      <c r="B7" s="3">
        <v>3</v>
      </c>
      <c r="C7" s="4">
        <v>24.99</v>
      </c>
      <c r="D7" s="4">
        <v>24.99</v>
      </c>
      <c r="E7" s="4">
        <v>24.99</v>
      </c>
      <c r="F7" s="4">
        <v>24.99</v>
      </c>
      <c r="G7" s="4">
        <v>49.99</v>
      </c>
      <c r="H7" s="5">
        <v>49.99</v>
      </c>
    </row>
    <row r="8" spans="2:8">
      <c r="B8" s="3">
        <v>5</v>
      </c>
      <c r="C8" s="4">
        <v>74.989999999999995</v>
      </c>
      <c r="D8" s="4">
        <v>74.989999999999995</v>
      </c>
      <c r="E8" s="4">
        <v>74.989999999999995</v>
      </c>
      <c r="F8" s="4">
        <v>74.989999999999995</v>
      </c>
      <c r="G8" s="4">
        <v>74.989999999999995</v>
      </c>
      <c r="H8" s="5">
        <v>74.989999999999995</v>
      </c>
    </row>
    <row r="9" spans="2:8">
      <c r="B9" s="3">
        <v>6</v>
      </c>
      <c r="C9" s="4">
        <v>24.99</v>
      </c>
      <c r="D9" s="4">
        <v>24.99</v>
      </c>
      <c r="E9" s="4">
        <v>24.99</v>
      </c>
      <c r="F9" s="4">
        <v>24.99</v>
      </c>
      <c r="G9" s="4">
        <v>74.989999999999995</v>
      </c>
      <c r="H9" s="5">
        <v>74.989999999999995</v>
      </c>
    </row>
    <row r="10" spans="2:8">
      <c r="B10" s="3">
        <v>9</v>
      </c>
      <c r="C10" s="4">
        <v>99.99</v>
      </c>
      <c r="D10" s="4">
        <v>99.99</v>
      </c>
      <c r="E10" s="4">
        <v>99.99</v>
      </c>
      <c r="F10" s="4">
        <v>99.99</v>
      </c>
      <c r="G10" s="4">
        <v>99.99</v>
      </c>
      <c r="H10" s="5">
        <v>99.99</v>
      </c>
    </row>
    <row r="11" spans="2:8">
      <c r="B11" s="3">
        <v>10</v>
      </c>
      <c r="C11" s="4">
        <v>99.99</v>
      </c>
      <c r="D11" s="4">
        <v>99.99</v>
      </c>
      <c r="E11" s="4">
        <v>99.99</v>
      </c>
      <c r="F11" s="4">
        <v>99.99</v>
      </c>
      <c r="G11" s="4">
        <v>99.99</v>
      </c>
      <c r="H11" s="5">
        <v>99.99</v>
      </c>
    </row>
    <row r="12" spans="2:8">
      <c r="B12" s="3">
        <v>11</v>
      </c>
      <c r="C12" s="4">
        <v>24.99</v>
      </c>
      <c r="D12" s="4">
        <v>24.99</v>
      </c>
      <c r="E12" s="4">
        <v>24.99</v>
      </c>
      <c r="F12" s="4">
        <v>24.99</v>
      </c>
      <c r="G12" s="4">
        <v>49.99</v>
      </c>
      <c r="H12" s="5">
        <v>24.99</v>
      </c>
    </row>
    <row r="13" spans="2:8">
      <c r="B13" s="3">
        <v>12</v>
      </c>
      <c r="C13" s="4">
        <v>49.99</v>
      </c>
      <c r="D13" s="4">
        <v>74.989999999999995</v>
      </c>
      <c r="E13" s="4">
        <v>150</v>
      </c>
      <c r="F13" s="4">
        <v>74.989999999999995</v>
      </c>
      <c r="G13" s="4">
        <v>150</v>
      </c>
      <c r="H13" s="5">
        <v>74.989999999999995</v>
      </c>
    </row>
    <row r="14" spans="2:8">
      <c r="B14" s="3">
        <v>13</v>
      </c>
      <c r="C14" s="4">
        <v>24.99</v>
      </c>
      <c r="D14" s="4">
        <v>24.99</v>
      </c>
      <c r="E14" s="4">
        <v>24.99</v>
      </c>
      <c r="F14" s="4">
        <v>24.99</v>
      </c>
      <c r="G14" s="4">
        <v>24.99</v>
      </c>
      <c r="H14" s="5">
        <v>24.99</v>
      </c>
    </row>
    <row r="15" spans="2:8">
      <c r="B15" s="3">
        <v>14</v>
      </c>
      <c r="C15" s="4">
        <v>49.99</v>
      </c>
      <c r="D15" s="4">
        <v>74.989999999999995</v>
      </c>
      <c r="E15" s="4">
        <v>99.99</v>
      </c>
      <c r="F15" s="4">
        <v>99.99</v>
      </c>
      <c r="G15" s="4">
        <v>124.99</v>
      </c>
      <c r="H15" s="5">
        <v>99.99</v>
      </c>
    </row>
    <row r="16" spans="2:8">
      <c r="B16" s="3">
        <v>15</v>
      </c>
      <c r="C16" s="4">
        <v>99.99</v>
      </c>
      <c r="D16" s="4">
        <v>124.99</v>
      </c>
      <c r="E16" s="4">
        <v>124.99</v>
      </c>
      <c r="F16" s="4">
        <v>124.99</v>
      </c>
      <c r="G16" s="4">
        <v>124.99</v>
      </c>
      <c r="H16" s="5">
        <v>99.99</v>
      </c>
    </row>
    <row r="17" spans="2:8">
      <c r="B17" s="3">
        <v>16</v>
      </c>
      <c r="C17" s="4">
        <v>24.99</v>
      </c>
      <c r="D17" s="4">
        <v>24.99</v>
      </c>
      <c r="E17" s="4">
        <v>24.99</v>
      </c>
      <c r="F17" s="4">
        <v>24.99</v>
      </c>
      <c r="G17" s="4">
        <v>24.99</v>
      </c>
      <c r="H17" s="5">
        <v>24.99</v>
      </c>
    </row>
    <row r="18" spans="2:8">
      <c r="B18" s="3">
        <v>17</v>
      </c>
      <c r="C18" s="4">
        <v>24.99</v>
      </c>
      <c r="D18" s="4">
        <v>49.99</v>
      </c>
      <c r="E18" s="4">
        <v>49.99</v>
      </c>
      <c r="F18" s="4">
        <v>49.99</v>
      </c>
      <c r="G18" s="4">
        <v>49.99</v>
      </c>
      <c r="H18" s="5">
        <v>24.99</v>
      </c>
    </row>
    <row r="19" spans="2:8">
      <c r="B19" s="3">
        <v>18</v>
      </c>
      <c r="C19" s="4">
        <v>74.989999999999995</v>
      </c>
      <c r="D19" s="4">
        <v>49.99</v>
      </c>
      <c r="E19" s="4">
        <v>49.99</v>
      </c>
      <c r="F19" s="4">
        <v>49.99</v>
      </c>
      <c r="G19" s="4">
        <v>74.989999999999995</v>
      </c>
      <c r="H19" s="5">
        <v>49.99</v>
      </c>
    </row>
    <row r="20" spans="2:8">
      <c r="B20" s="3">
        <v>19</v>
      </c>
      <c r="C20" s="4">
        <v>24.99</v>
      </c>
      <c r="D20" s="4">
        <v>74.989999999999995</v>
      </c>
      <c r="E20" s="4">
        <v>74.989999999999995</v>
      </c>
      <c r="F20" s="4">
        <v>74.989999999999995</v>
      </c>
      <c r="G20" s="4">
        <v>99.99</v>
      </c>
      <c r="H20" s="5">
        <v>99.99</v>
      </c>
    </row>
    <row r="21" spans="2:8">
      <c r="B21" s="3">
        <v>20</v>
      </c>
      <c r="C21" s="4">
        <v>24.99</v>
      </c>
      <c r="D21" s="4">
        <v>24.99</v>
      </c>
      <c r="E21" s="4">
        <v>24.99</v>
      </c>
      <c r="F21" s="4">
        <v>24.99</v>
      </c>
      <c r="G21" s="4">
        <v>49.99</v>
      </c>
      <c r="H21" s="5">
        <v>24.99</v>
      </c>
    </row>
    <row r="22" spans="2:8">
      <c r="B22" s="3">
        <v>21</v>
      </c>
      <c r="C22" s="4">
        <v>74.989999999999995</v>
      </c>
      <c r="D22" s="4">
        <v>74.989999999999995</v>
      </c>
      <c r="E22" s="4">
        <v>124.99</v>
      </c>
      <c r="F22" s="4">
        <v>124.99</v>
      </c>
      <c r="G22" s="4">
        <v>124.99</v>
      </c>
      <c r="H22" s="5">
        <v>99.99</v>
      </c>
    </row>
    <row r="23" spans="2:8">
      <c r="B23" s="3">
        <v>22</v>
      </c>
      <c r="C23" s="4">
        <v>24.99</v>
      </c>
      <c r="D23" s="4">
        <v>24.99</v>
      </c>
      <c r="E23" s="4">
        <v>24.99</v>
      </c>
      <c r="F23" s="4">
        <v>24.99</v>
      </c>
      <c r="G23" s="4">
        <v>99.99</v>
      </c>
      <c r="H23" s="5">
        <v>24.99</v>
      </c>
    </row>
    <row r="24" spans="2:8">
      <c r="B24" s="3">
        <v>24</v>
      </c>
      <c r="C24" s="4">
        <v>24.99</v>
      </c>
      <c r="D24" s="4">
        <v>24.99</v>
      </c>
      <c r="E24" s="4">
        <v>24.99</v>
      </c>
      <c r="F24" s="4">
        <v>24.99</v>
      </c>
      <c r="G24" s="4">
        <v>24.99</v>
      </c>
      <c r="H24" s="5">
        <v>24.99</v>
      </c>
    </row>
    <row r="25" spans="2:8">
      <c r="B25" s="3">
        <v>25</v>
      </c>
      <c r="C25" s="4">
        <v>74.989999999999995</v>
      </c>
      <c r="D25" s="4">
        <v>74.989999999999995</v>
      </c>
      <c r="E25" s="4">
        <v>74.989999999999995</v>
      </c>
      <c r="F25" s="4">
        <v>74.989999999999995</v>
      </c>
      <c r="G25" s="4">
        <v>74.989999999999995</v>
      </c>
      <c r="H25" s="5">
        <v>74.989999999999995</v>
      </c>
    </row>
    <row r="26" spans="2:8">
      <c r="B26" s="3">
        <v>27</v>
      </c>
      <c r="C26" s="4">
        <v>99.99</v>
      </c>
      <c r="D26" s="4">
        <v>99.99</v>
      </c>
      <c r="E26" s="4">
        <v>99.99</v>
      </c>
      <c r="F26" s="4">
        <v>99.99</v>
      </c>
      <c r="G26" s="4">
        <v>99.99</v>
      </c>
      <c r="H26" s="5">
        <v>99.99</v>
      </c>
    </row>
    <row r="27" spans="2:8">
      <c r="B27" s="3">
        <v>31</v>
      </c>
      <c r="C27" s="4">
        <v>49.99</v>
      </c>
      <c r="D27" s="4">
        <v>49.99</v>
      </c>
      <c r="E27" s="4">
        <v>49.99</v>
      </c>
      <c r="F27" s="4">
        <v>49.99</v>
      </c>
      <c r="G27" s="4">
        <v>49.99</v>
      </c>
      <c r="H27" s="5">
        <v>49.99</v>
      </c>
    </row>
    <row r="28" spans="2:8">
      <c r="B28" s="3">
        <v>32</v>
      </c>
      <c r="C28" s="4">
        <v>49.99</v>
      </c>
      <c r="D28" s="4">
        <v>49.99</v>
      </c>
      <c r="E28" s="4">
        <v>49.99</v>
      </c>
      <c r="F28" s="4">
        <v>49.99</v>
      </c>
      <c r="G28" s="4">
        <v>74.989999999999995</v>
      </c>
      <c r="H28" s="5">
        <v>49.99</v>
      </c>
    </row>
    <row r="29" spans="2:8">
      <c r="B29" s="3">
        <v>33</v>
      </c>
      <c r="C29" s="4">
        <v>49.99</v>
      </c>
      <c r="D29" s="4">
        <v>24.99</v>
      </c>
      <c r="E29" s="4">
        <v>24.99</v>
      </c>
      <c r="F29" s="4">
        <v>24.99</v>
      </c>
      <c r="G29" s="4">
        <v>49.99</v>
      </c>
      <c r="H29" s="5">
        <v>24.99</v>
      </c>
    </row>
    <row r="30" spans="2:8">
      <c r="B30" s="3">
        <v>34</v>
      </c>
      <c r="C30" s="4">
        <v>24.99</v>
      </c>
      <c r="D30" s="4">
        <v>24.99</v>
      </c>
      <c r="E30" s="4">
        <v>24.99</v>
      </c>
      <c r="F30" s="4">
        <v>74.989999999999995</v>
      </c>
      <c r="G30" s="4">
        <v>24.99</v>
      </c>
      <c r="H30" s="5">
        <v>24.99</v>
      </c>
    </row>
    <row r="31" spans="2:8">
      <c r="B31" s="3">
        <v>37</v>
      </c>
      <c r="C31" s="4">
        <v>49.99</v>
      </c>
      <c r="D31" s="4">
        <v>49.99</v>
      </c>
      <c r="E31" s="4">
        <v>49.99</v>
      </c>
      <c r="F31" s="4">
        <v>49.99</v>
      </c>
      <c r="G31" s="4">
        <v>49.99</v>
      </c>
      <c r="H31" s="5">
        <v>49.99</v>
      </c>
    </row>
    <row r="32" spans="2:8">
      <c r="B32" s="3">
        <v>39</v>
      </c>
      <c r="C32" s="4">
        <v>99.99</v>
      </c>
      <c r="D32" s="4">
        <v>49.99</v>
      </c>
      <c r="E32" s="4">
        <v>49.99</v>
      </c>
      <c r="F32" s="4">
        <v>49.99</v>
      </c>
      <c r="G32" s="4">
        <v>99.99</v>
      </c>
      <c r="H32" s="5">
        <v>49.99</v>
      </c>
    </row>
    <row r="33" spans="2:8">
      <c r="B33" s="3">
        <v>42</v>
      </c>
      <c r="C33" s="4">
        <v>74.989999999999995</v>
      </c>
      <c r="D33" s="4">
        <v>24.99</v>
      </c>
      <c r="E33" s="4">
        <v>24.99</v>
      </c>
      <c r="F33" s="4">
        <v>24.99</v>
      </c>
      <c r="G33" s="4">
        <v>74.989999999999995</v>
      </c>
      <c r="H33" s="5">
        <v>24.99</v>
      </c>
    </row>
    <row r="34" spans="2:8">
      <c r="B34" s="3">
        <v>43</v>
      </c>
      <c r="C34" s="4">
        <v>99.99</v>
      </c>
      <c r="D34" s="4">
        <v>74.989999999999995</v>
      </c>
      <c r="E34" s="4">
        <v>74.989999999999995</v>
      </c>
      <c r="F34" s="4">
        <v>74.989999999999995</v>
      </c>
      <c r="G34" s="4">
        <v>99.99</v>
      </c>
      <c r="H34" s="5">
        <v>99.99</v>
      </c>
    </row>
    <row r="35" spans="2:8">
      <c r="B35" s="3">
        <v>45</v>
      </c>
      <c r="C35" s="4">
        <v>74.989999999999995</v>
      </c>
      <c r="D35" s="4">
        <v>74.989999999999995</v>
      </c>
      <c r="E35" s="4">
        <v>74.989999999999995</v>
      </c>
      <c r="F35" s="4">
        <v>74.989999999999995</v>
      </c>
      <c r="G35" s="4">
        <v>74.989999999999995</v>
      </c>
      <c r="H35" s="5">
        <v>74.989999999999995</v>
      </c>
    </row>
    <row r="36" spans="2:8">
      <c r="B36" s="3">
        <v>48</v>
      </c>
      <c r="C36" s="4">
        <v>49.99</v>
      </c>
      <c r="D36" s="4">
        <v>49.99</v>
      </c>
      <c r="E36" s="4">
        <v>49.99</v>
      </c>
      <c r="F36" s="4">
        <v>49.99</v>
      </c>
      <c r="G36" s="4">
        <v>49.99</v>
      </c>
      <c r="H36" s="5">
        <v>49.99</v>
      </c>
    </row>
    <row r="37" spans="2:8">
      <c r="B37" s="3">
        <v>49</v>
      </c>
      <c r="C37" s="4">
        <v>24.99</v>
      </c>
      <c r="D37" s="4">
        <v>24.99</v>
      </c>
      <c r="E37" s="4">
        <v>24.99</v>
      </c>
      <c r="F37" s="4">
        <v>24.99</v>
      </c>
      <c r="G37" s="4">
        <v>24.99</v>
      </c>
      <c r="H37" s="5">
        <v>24.99</v>
      </c>
    </row>
    <row r="38" spans="2:8">
      <c r="B38" s="3">
        <v>50</v>
      </c>
      <c r="C38" s="4">
        <v>49.99</v>
      </c>
      <c r="D38" s="4">
        <v>49.99</v>
      </c>
      <c r="E38" s="4">
        <v>49.99</v>
      </c>
      <c r="F38" s="4">
        <v>49.99</v>
      </c>
      <c r="G38" s="4">
        <v>49.99</v>
      </c>
      <c r="H38" s="5">
        <v>49.99</v>
      </c>
    </row>
    <row r="39" spans="2:8">
      <c r="B39" s="3">
        <v>51</v>
      </c>
      <c r="C39" s="4">
        <v>74.989999999999995</v>
      </c>
      <c r="D39" s="4">
        <v>74.989999999999995</v>
      </c>
      <c r="E39" s="4">
        <v>99.99</v>
      </c>
      <c r="F39" s="4">
        <v>74.989999999999995</v>
      </c>
      <c r="G39" s="4">
        <v>99.99</v>
      </c>
      <c r="H39" s="5">
        <v>124.99</v>
      </c>
    </row>
    <row r="40" spans="2:8">
      <c r="B40" s="3">
        <v>53</v>
      </c>
      <c r="C40" s="4">
        <v>99.99</v>
      </c>
      <c r="D40" s="4">
        <v>74.989999999999995</v>
      </c>
      <c r="E40" s="4">
        <v>74.989999999999995</v>
      </c>
      <c r="F40" s="4">
        <v>74.989999999999995</v>
      </c>
      <c r="G40" s="4">
        <v>99.99</v>
      </c>
      <c r="H40" s="5">
        <v>99.99</v>
      </c>
    </row>
    <row r="41" spans="2:8">
      <c r="B41" s="3">
        <v>55</v>
      </c>
      <c r="C41" s="4">
        <v>24.99</v>
      </c>
      <c r="D41" s="4">
        <v>24.99</v>
      </c>
      <c r="E41" s="4">
        <v>24.99</v>
      </c>
      <c r="F41" s="4">
        <v>24.99</v>
      </c>
      <c r="G41" s="4">
        <v>24.99</v>
      </c>
      <c r="H41" s="5">
        <v>24.99</v>
      </c>
    </row>
    <row r="42" spans="2:8">
      <c r="B42" s="3">
        <v>57</v>
      </c>
      <c r="C42" s="4">
        <v>74.989999999999995</v>
      </c>
      <c r="D42" s="4">
        <v>74.989999999999995</v>
      </c>
      <c r="E42" s="4">
        <v>74.989999999999995</v>
      </c>
      <c r="F42" s="4">
        <v>74.989999999999995</v>
      </c>
      <c r="G42" s="4">
        <v>74.989999999999995</v>
      </c>
      <c r="H42" s="5">
        <v>74.989999999999995</v>
      </c>
    </row>
    <row r="43" spans="2:8">
      <c r="B43" s="3">
        <v>59</v>
      </c>
      <c r="C43" s="4">
        <v>99.99</v>
      </c>
      <c r="D43" s="4">
        <v>99.99</v>
      </c>
      <c r="E43" s="4">
        <v>99.99</v>
      </c>
      <c r="F43" s="4">
        <v>99.99</v>
      </c>
      <c r="G43" s="4">
        <v>99.99</v>
      </c>
      <c r="H43" s="5">
        <v>99.99</v>
      </c>
    </row>
    <row r="44" spans="2:8">
      <c r="B44" s="3">
        <v>60</v>
      </c>
      <c r="C44" s="4">
        <v>74.989999999999995</v>
      </c>
      <c r="D44" s="4">
        <v>74.989999999999995</v>
      </c>
      <c r="E44" s="4">
        <v>74.989999999999995</v>
      </c>
      <c r="F44" s="4">
        <v>74.989999999999995</v>
      </c>
      <c r="G44" s="4">
        <v>74.989999999999995</v>
      </c>
      <c r="H44" s="5">
        <v>74.989999999999995</v>
      </c>
    </row>
    <row r="45" spans="2:8">
      <c r="B45" s="3">
        <v>61</v>
      </c>
      <c r="C45" s="4">
        <v>99.99</v>
      </c>
      <c r="D45" s="4">
        <v>74.989999999999995</v>
      </c>
      <c r="E45" s="4">
        <v>74.989999999999995</v>
      </c>
      <c r="F45" s="4">
        <v>74.989999999999995</v>
      </c>
      <c r="G45" s="4">
        <v>99.99</v>
      </c>
      <c r="H45" s="5">
        <v>74.989999999999995</v>
      </c>
    </row>
    <row r="46" spans="2:8">
      <c r="B46" s="3">
        <v>62</v>
      </c>
      <c r="C46" s="4">
        <v>99.99</v>
      </c>
      <c r="D46" s="4">
        <v>99.99</v>
      </c>
      <c r="E46" s="4">
        <v>99.99</v>
      </c>
      <c r="F46" s="4">
        <v>99.99</v>
      </c>
      <c r="G46" s="4">
        <v>99.99</v>
      </c>
      <c r="H46" s="5">
        <v>99.99</v>
      </c>
    </row>
    <row r="47" spans="2:8">
      <c r="B47" s="3">
        <v>64</v>
      </c>
      <c r="C47" s="4">
        <v>49.99</v>
      </c>
      <c r="D47" s="4">
        <v>49.99</v>
      </c>
      <c r="E47" s="4">
        <v>49.99</v>
      </c>
      <c r="F47" s="4">
        <v>49.99</v>
      </c>
      <c r="G47" s="4">
        <v>49.99</v>
      </c>
      <c r="H47" s="5">
        <v>49.99</v>
      </c>
    </row>
    <row r="48" spans="2:8">
      <c r="B48" s="3">
        <v>66</v>
      </c>
      <c r="C48" s="4">
        <v>74.989999999999995</v>
      </c>
      <c r="D48" s="4">
        <v>74.989999999999995</v>
      </c>
      <c r="E48" s="4">
        <v>74.989999999999995</v>
      </c>
      <c r="F48" s="4">
        <v>74.989999999999995</v>
      </c>
      <c r="G48" s="4">
        <v>74.989999999999995</v>
      </c>
      <c r="H48" s="5">
        <v>74.989999999999995</v>
      </c>
    </row>
    <row r="49" spans="2:8">
      <c r="B49" s="3">
        <v>67</v>
      </c>
      <c r="C49" s="4">
        <v>74.989999999999995</v>
      </c>
      <c r="D49" s="4">
        <v>49.99</v>
      </c>
      <c r="E49" s="4">
        <v>49.99</v>
      </c>
      <c r="F49" s="4">
        <v>49.99</v>
      </c>
      <c r="G49" s="4">
        <v>74.989999999999995</v>
      </c>
      <c r="H49" s="5">
        <v>74.989999999999995</v>
      </c>
    </row>
    <row r="50" spans="2:8">
      <c r="B50" s="3">
        <v>69</v>
      </c>
      <c r="C50" s="4">
        <v>49.99</v>
      </c>
      <c r="D50" s="4">
        <v>49.99</v>
      </c>
      <c r="E50" s="4">
        <v>49.99</v>
      </c>
      <c r="F50" s="4">
        <v>49.99</v>
      </c>
      <c r="G50" s="4">
        <v>49.99</v>
      </c>
      <c r="H50" s="5">
        <v>49.99</v>
      </c>
    </row>
    <row r="51" spans="2:8">
      <c r="B51" s="3">
        <v>70</v>
      </c>
      <c r="C51" s="4">
        <v>74.989999999999995</v>
      </c>
      <c r="D51" s="4">
        <v>24.99</v>
      </c>
      <c r="E51" s="4">
        <v>24.99</v>
      </c>
      <c r="F51" s="4">
        <v>24.99</v>
      </c>
      <c r="G51" s="4">
        <v>74.989999999999995</v>
      </c>
      <c r="H51" s="5">
        <v>24.99</v>
      </c>
    </row>
    <row r="52" spans="2:8">
      <c r="B52" s="3">
        <v>71</v>
      </c>
      <c r="C52" s="4">
        <v>74.989999999999995</v>
      </c>
      <c r="D52" s="4">
        <v>49.99</v>
      </c>
      <c r="E52" s="4">
        <v>74.989999999999995</v>
      </c>
      <c r="F52" s="4">
        <v>49.99</v>
      </c>
      <c r="G52" s="4">
        <v>74.989999999999995</v>
      </c>
      <c r="H52" s="5">
        <v>24.99</v>
      </c>
    </row>
    <row r="53" spans="2:8">
      <c r="B53" s="3">
        <v>73</v>
      </c>
      <c r="C53" s="4">
        <v>49.99</v>
      </c>
      <c r="D53" s="4">
        <v>24.99</v>
      </c>
      <c r="E53" s="4">
        <v>49.99</v>
      </c>
      <c r="F53" s="4">
        <v>49.99</v>
      </c>
      <c r="G53" s="4">
        <v>49.99</v>
      </c>
      <c r="H53" s="5">
        <v>24.99</v>
      </c>
    </row>
    <row r="54" spans="2:8">
      <c r="B54" s="3">
        <v>74</v>
      </c>
      <c r="C54" s="4">
        <v>24.99</v>
      </c>
      <c r="D54" s="4">
        <v>24.99</v>
      </c>
      <c r="E54" s="4">
        <v>24.99</v>
      </c>
      <c r="F54" s="4">
        <v>24.99</v>
      </c>
      <c r="G54" s="4">
        <v>24.99</v>
      </c>
      <c r="H54" s="5">
        <v>24.99</v>
      </c>
    </row>
    <row r="55" spans="2:8">
      <c r="B55" s="3">
        <v>75</v>
      </c>
      <c r="C55" s="4">
        <v>74.989999999999995</v>
      </c>
      <c r="D55" s="4">
        <v>49.99</v>
      </c>
      <c r="E55" s="4">
        <v>99.99</v>
      </c>
      <c r="F55" s="4">
        <v>49.99</v>
      </c>
      <c r="G55" s="4">
        <v>99.99</v>
      </c>
      <c r="H55" s="5">
        <v>49.99</v>
      </c>
    </row>
    <row r="56" spans="2:8">
      <c r="B56" s="3">
        <v>76</v>
      </c>
      <c r="C56" s="4">
        <v>99.99</v>
      </c>
      <c r="D56" s="4">
        <v>74.989999999999995</v>
      </c>
      <c r="E56" s="4">
        <v>74.989999999999995</v>
      </c>
      <c r="F56" s="4">
        <v>74.989999999999995</v>
      </c>
      <c r="G56" s="4">
        <v>124.99</v>
      </c>
      <c r="H56" s="5">
        <v>49.99</v>
      </c>
    </row>
    <row r="57" spans="2:8">
      <c r="B57" s="3">
        <v>78</v>
      </c>
      <c r="C57" s="4">
        <v>24.99</v>
      </c>
      <c r="D57" s="4">
        <v>24.99</v>
      </c>
      <c r="E57" s="4">
        <v>24.99</v>
      </c>
      <c r="F57" s="4">
        <v>24.99</v>
      </c>
      <c r="G57" s="4">
        <v>49.99</v>
      </c>
      <c r="H57" s="5">
        <v>24.99</v>
      </c>
    </row>
    <row r="58" spans="2:8">
      <c r="B58" s="3">
        <v>79</v>
      </c>
      <c r="C58" s="4">
        <v>124.99</v>
      </c>
      <c r="D58" s="4">
        <v>124.99</v>
      </c>
      <c r="E58" s="4">
        <v>124.99</v>
      </c>
      <c r="F58" s="4">
        <v>124.99</v>
      </c>
      <c r="G58" s="4">
        <v>124.99</v>
      </c>
      <c r="H58" s="5">
        <v>124.99</v>
      </c>
    </row>
    <row r="59" spans="2:8">
      <c r="B59" s="3">
        <v>80</v>
      </c>
      <c r="C59" s="4">
        <v>74.989999999999995</v>
      </c>
      <c r="D59" s="4">
        <v>74.989999999999995</v>
      </c>
      <c r="E59" s="4">
        <v>74.989999999999995</v>
      </c>
      <c r="F59" s="4">
        <v>74.989999999999995</v>
      </c>
      <c r="G59" s="4">
        <v>74.989999999999995</v>
      </c>
      <c r="H59" s="5">
        <v>74.989999999999995</v>
      </c>
    </row>
    <row r="60" spans="2:8">
      <c r="B60" s="3">
        <v>81</v>
      </c>
      <c r="C60" s="4">
        <v>99.99</v>
      </c>
      <c r="D60" s="4">
        <v>99.99</v>
      </c>
      <c r="E60" s="4">
        <v>99.99</v>
      </c>
      <c r="F60" s="4">
        <v>99.99</v>
      </c>
      <c r="G60" s="4">
        <v>124.99</v>
      </c>
      <c r="H60" s="5">
        <v>99.99</v>
      </c>
    </row>
    <row r="61" spans="2:8">
      <c r="B61" s="3">
        <v>82</v>
      </c>
      <c r="C61" s="4">
        <v>74.989999999999995</v>
      </c>
      <c r="D61" s="4">
        <v>49.99</v>
      </c>
      <c r="E61" s="4">
        <v>74.989999999999995</v>
      </c>
      <c r="F61" s="4">
        <v>49.99</v>
      </c>
      <c r="G61" s="4">
        <v>74.989999999999995</v>
      </c>
      <c r="H61" s="5">
        <v>74.989999999999995</v>
      </c>
    </row>
    <row r="62" spans="2:8">
      <c r="B62" s="3">
        <v>84</v>
      </c>
      <c r="C62" s="4">
        <v>24.99</v>
      </c>
      <c r="D62" s="4">
        <v>24.99</v>
      </c>
      <c r="E62" s="4">
        <v>24.99</v>
      </c>
      <c r="F62" s="4">
        <v>24.99</v>
      </c>
      <c r="G62" s="4">
        <v>24.99</v>
      </c>
      <c r="H62" s="5">
        <v>24.99</v>
      </c>
    </row>
    <row r="63" spans="2:8">
      <c r="B63" s="3">
        <v>85</v>
      </c>
      <c r="C63" s="4">
        <v>74.989999999999995</v>
      </c>
      <c r="D63" s="4">
        <v>49.99</v>
      </c>
      <c r="E63" s="4">
        <v>49.99</v>
      </c>
      <c r="F63" s="4">
        <v>49.99</v>
      </c>
      <c r="G63" s="4">
        <v>74.989999999999995</v>
      </c>
      <c r="H63" s="5">
        <v>24.99</v>
      </c>
    </row>
    <row r="64" spans="2:8">
      <c r="B64" s="3">
        <v>86</v>
      </c>
      <c r="C64" s="4">
        <v>24.99</v>
      </c>
      <c r="D64" s="4">
        <v>24.99</v>
      </c>
      <c r="E64" s="4">
        <v>24.99</v>
      </c>
      <c r="F64" s="4">
        <v>24.99</v>
      </c>
      <c r="G64" s="4">
        <v>74.989999999999995</v>
      </c>
      <c r="H64" s="5">
        <v>24.99</v>
      </c>
    </row>
    <row r="65" spans="2:8">
      <c r="B65" s="3">
        <v>87</v>
      </c>
      <c r="C65" s="4">
        <v>74.989999999999995</v>
      </c>
      <c r="D65" s="4">
        <v>49.99</v>
      </c>
      <c r="E65" s="4">
        <v>49.99</v>
      </c>
      <c r="F65" s="4">
        <v>49.99</v>
      </c>
      <c r="G65" s="4">
        <v>74.989999999999995</v>
      </c>
      <c r="H65" s="5">
        <v>49.99</v>
      </c>
    </row>
    <row r="66" spans="2:8">
      <c r="B66" s="3">
        <v>88</v>
      </c>
      <c r="C66" s="4">
        <v>74.989999999999995</v>
      </c>
      <c r="D66" s="4">
        <v>74.989999999999995</v>
      </c>
      <c r="E66" s="4">
        <v>99.99</v>
      </c>
      <c r="F66" s="4">
        <v>74.989999999999995</v>
      </c>
      <c r="G66" s="4">
        <v>74.989999999999995</v>
      </c>
      <c r="H66" s="5">
        <v>24.99</v>
      </c>
    </row>
    <row r="67" spans="2:8">
      <c r="B67" s="3">
        <v>89</v>
      </c>
      <c r="C67" s="4">
        <v>24.99</v>
      </c>
      <c r="D67" s="4">
        <v>24.99</v>
      </c>
      <c r="E67" s="4">
        <v>24.99</v>
      </c>
      <c r="F67" s="4">
        <v>24.99</v>
      </c>
      <c r="G67" s="4">
        <v>24.99</v>
      </c>
      <c r="H67" s="5">
        <v>24.99</v>
      </c>
    </row>
    <row r="68" spans="2:8">
      <c r="B68" s="3">
        <v>92</v>
      </c>
      <c r="C68" s="4">
        <v>99.99</v>
      </c>
      <c r="D68" s="4">
        <v>99.99</v>
      </c>
      <c r="E68" s="4">
        <v>99.99</v>
      </c>
      <c r="F68" s="4">
        <v>99.99</v>
      </c>
      <c r="G68" s="4">
        <v>99.99</v>
      </c>
      <c r="H68" s="5">
        <v>99.99</v>
      </c>
    </row>
    <row r="69" spans="2:8">
      <c r="B69" s="3">
        <v>93</v>
      </c>
      <c r="C69" s="4">
        <v>99.99</v>
      </c>
      <c r="D69" s="4">
        <v>99.99</v>
      </c>
      <c r="E69" s="4">
        <v>99.99</v>
      </c>
      <c r="F69" s="4">
        <v>99.99</v>
      </c>
      <c r="G69" s="4">
        <v>99.99</v>
      </c>
      <c r="H69" s="5">
        <v>99.99</v>
      </c>
    </row>
    <row r="70" spans="2:8">
      <c r="B70" s="3">
        <v>94</v>
      </c>
      <c r="C70" s="4">
        <v>99.99</v>
      </c>
      <c r="D70" s="4">
        <v>49.99</v>
      </c>
      <c r="E70" s="4">
        <v>24.99</v>
      </c>
      <c r="F70" s="4">
        <v>24.99</v>
      </c>
      <c r="G70" s="4">
        <v>24.99</v>
      </c>
      <c r="H70" s="5">
        <v>24.99</v>
      </c>
    </row>
    <row r="71" spans="2:8">
      <c r="B71" s="3">
        <v>95</v>
      </c>
      <c r="C71" s="4">
        <v>99.99</v>
      </c>
      <c r="D71" s="4">
        <v>99.99</v>
      </c>
      <c r="E71" s="4">
        <v>99.99</v>
      </c>
      <c r="F71" s="4">
        <v>99.99</v>
      </c>
      <c r="G71" s="4">
        <v>99.99</v>
      </c>
      <c r="H71" s="5">
        <v>99.99</v>
      </c>
    </row>
    <row r="72" spans="2:8">
      <c r="B72" s="3">
        <v>96</v>
      </c>
      <c r="C72" s="4">
        <v>74.989999999999995</v>
      </c>
      <c r="D72" s="4">
        <v>74.989999999999995</v>
      </c>
      <c r="E72" s="4">
        <v>74.989999999999995</v>
      </c>
      <c r="F72" s="4">
        <v>74.989999999999995</v>
      </c>
      <c r="G72" s="4">
        <v>74.989999999999995</v>
      </c>
      <c r="H72" s="5">
        <v>74.989999999999995</v>
      </c>
    </row>
    <row r="73" spans="2:8">
      <c r="B73" s="3">
        <v>97</v>
      </c>
      <c r="C73" s="4">
        <v>24.99</v>
      </c>
      <c r="D73" s="4">
        <v>24.99</v>
      </c>
      <c r="E73" s="4">
        <v>24.99</v>
      </c>
      <c r="F73" s="4">
        <v>24.99</v>
      </c>
      <c r="G73" s="4">
        <v>24.99</v>
      </c>
      <c r="H73" s="5">
        <v>99.99</v>
      </c>
    </row>
    <row r="74" spans="2:8">
      <c r="B74" s="3">
        <v>100</v>
      </c>
      <c r="C74" s="4">
        <v>99.99</v>
      </c>
      <c r="D74" s="4">
        <v>99.99</v>
      </c>
      <c r="E74" s="4">
        <v>99.99</v>
      </c>
      <c r="F74" s="4">
        <v>99.99</v>
      </c>
      <c r="G74" s="4">
        <v>99.99</v>
      </c>
      <c r="H74" s="5">
        <v>99.99</v>
      </c>
    </row>
    <row r="75" spans="2:8">
      <c r="B75" s="3">
        <v>101</v>
      </c>
      <c r="C75" s="4">
        <v>74.989999999999995</v>
      </c>
      <c r="D75" s="4">
        <v>74.989999999999995</v>
      </c>
      <c r="E75" s="4">
        <v>74.989999999999995</v>
      </c>
      <c r="F75" s="4">
        <v>74.989999999999995</v>
      </c>
      <c r="G75" s="4">
        <v>74.989999999999995</v>
      </c>
      <c r="H75" s="5">
        <v>49.99</v>
      </c>
    </row>
    <row r="76" spans="2:8">
      <c r="B76" s="3">
        <v>102</v>
      </c>
      <c r="C76" s="4">
        <v>124.99</v>
      </c>
      <c r="D76" s="4">
        <v>124.99</v>
      </c>
      <c r="E76" s="4">
        <v>124.99</v>
      </c>
      <c r="F76" s="4">
        <v>124.99</v>
      </c>
      <c r="G76" s="4">
        <v>124.99</v>
      </c>
      <c r="H76" s="5">
        <v>124.99</v>
      </c>
    </row>
    <row r="77" spans="2:8">
      <c r="B77" s="3">
        <v>103</v>
      </c>
      <c r="C77" s="4">
        <v>74.989999999999995</v>
      </c>
      <c r="D77" s="4">
        <v>24.99</v>
      </c>
      <c r="E77" s="4">
        <v>24.99</v>
      </c>
      <c r="F77" s="4">
        <v>24.99</v>
      </c>
      <c r="G77" s="4">
        <v>74.989999999999995</v>
      </c>
      <c r="H77" s="5">
        <v>74.989999999999995</v>
      </c>
    </row>
    <row r="78" spans="2:8">
      <c r="B78" s="3">
        <v>104</v>
      </c>
      <c r="C78" s="4">
        <v>74.989999999999995</v>
      </c>
      <c r="D78" s="4">
        <v>74.989999999999995</v>
      </c>
      <c r="E78" s="4">
        <v>74.989999999999995</v>
      </c>
      <c r="F78" s="4">
        <v>74.989999999999995</v>
      </c>
      <c r="G78" s="4">
        <v>74.989999999999995</v>
      </c>
      <c r="H78" s="5">
        <v>74.989999999999995</v>
      </c>
    </row>
    <row r="79" spans="2:8">
      <c r="B79" s="3">
        <v>105</v>
      </c>
      <c r="C79" s="4">
        <v>49.99</v>
      </c>
      <c r="D79" s="4">
        <v>49.99</v>
      </c>
      <c r="E79" s="4">
        <v>49.99</v>
      </c>
      <c r="F79" s="4">
        <v>49.99</v>
      </c>
      <c r="G79" s="4">
        <v>49.99</v>
      </c>
      <c r="H79" s="5">
        <v>49.99</v>
      </c>
    </row>
    <row r="80" spans="2:8">
      <c r="B80" s="3">
        <v>106</v>
      </c>
      <c r="C80" s="4">
        <v>74.989999999999995</v>
      </c>
      <c r="D80" s="4">
        <v>74.989999999999995</v>
      </c>
      <c r="E80" s="4">
        <v>74.989999999999995</v>
      </c>
      <c r="F80" s="4">
        <v>74.989999999999995</v>
      </c>
      <c r="G80" s="4">
        <v>74.989999999999995</v>
      </c>
      <c r="H80" s="5">
        <v>74.989999999999995</v>
      </c>
    </row>
    <row r="81" spans="2:8">
      <c r="B81" s="3">
        <v>108</v>
      </c>
      <c r="C81" s="4">
        <v>74.989999999999995</v>
      </c>
      <c r="D81" s="4">
        <v>74.989999999999995</v>
      </c>
      <c r="E81" s="4">
        <v>74.989999999999995</v>
      </c>
      <c r="F81" s="4">
        <v>74.989999999999995</v>
      </c>
      <c r="G81" s="4">
        <v>74.989999999999995</v>
      </c>
      <c r="H81" s="5">
        <v>74.989999999999995</v>
      </c>
    </row>
    <row r="82" spans="2:8">
      <c r="B82" s="3">
        <v>109</v>
      </c>
      <c r="C82" s="4">
        <v>49.99</v>
      </c>
      <c r="D82" s="4">
        <v>49.99</v>
      </c>
      <c r="E82" s="4">
        <v>74.989999999999995</v>
      </c>
      <c r="F82" s="4">
        <v>49.99</v>
      </c>
      <c r="G82" s="4">
        <v>49.99</v>
      </c>
      <c r="H82" s="5">
        <v>49.99</v>
      </c>
    </row>
    <row r="83" spans="2:8">
      <c r="B83" s="3">
        <v>110</v>
      </c>
      <c r="C83" s="4">
        <v>49.99</v>
      </c>
      <c r="D83" s="4">
        <v>74.989999999999995</v>
      </c>
      <c r="E83" s="4">
        <v>74.989999999999995</v>
      </c>
      <c r="F83" s="4">
        <v>74.989999999999995</v>
      </c>
      <c r="G83" s="4">
        <v>99.99</v>
      </c>
      <c r="H83" s="5">
        <v>74.989999999999995</v>
      </c>
    </row>
    <row r="84" spans="2:8">
      <c r="B84" s="3">
        <v>111</v>
      </c>
      <c r="C84" s="4">
        <v>49.99</v>
      </c>
      <c r="D84" s="4">
        <v>24.99</v>
      </c>
      <c r="E84" s="4">
        <v>24.99</v>
      </c>
      <c r="F84" s="4">
        <v>24.99</v>
      </c>
      <c r="G84" s="4">
        <v>24.99</v>
      </c>
      <c r="H84" s="5">
        <v>24.99</v>
      </c>
    </row>
    <row r="85" spans="2:8">
      <c r="B85" s="3">
        <v>113</v>
      </c>
      <c r="C85" s="4">
        <v>99.99</v>
      </c>
      <c r="D85" s="4">
        <v>99.99</v>
      </c>
      <c r="E85" s="4">
        <v>74.989999999999995</v>
      </c>
      <c r="F85" s="4">
        <v>74.989999999999995</v>
      </c>
      <c r="G85" s="4">
        <v>24.99</v>
      </c>
      <c r="H85" s="5">
        <v>24.99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7"/>
  <sheetViews>
    <sheetView topLeftCell="A13" zoomScale="140" zoomScaleNormal="140" zoomScalePageLayoutView="140" workbookViewId="0">
      <selection activeCell="A28" sqref="A28:XFD28"/>
    </sheetView>
  </sheetViews>
  <sheetFormatPr baseColWidth="10" defaultColWidth="8.83203125" defaultRowHeight="14" x14ac:dyDescent="0"/>
  <cols>
    <col min="1" max="1" width="8.83203125" style="15"/>
    <col min="2" max="2" width="18.83203125" style="16" customWidth="1"/>
    <col min="3" max="3" width="9.1640625" style="15" bestFit="1" customWidth="1"/>
    <col min="4" max="4" width="10" style="15" bestFit="1" customWidth="1"/>
    <col min="5" max="5" width="10.5" style="15" bestFit="1" customWidth="1"/>
    <col min="6" max="7" width="9.5" style="15" bestFit="1" customWidth="1"/>
    <col min="8" max="8" width="10.1640625" style="15" bestFit="1" customWidth="1"/>
    <col min="9" max="9" width="5.1640625" style="15" customWidth="1"/>
    <col min="10" max="10" width="7.5" style="15" customWidth="1"/>
    <col min="11" max="11" width="11.5" style="16" customWidth="1"/>
    <col min="12" max="12" width="9.1640625" style="15" bestFit="1" customWidth="1"/>
    <col min="13" max="13" width="10" style="15" bestFit="1" customWidth="1"/>
    <col min="14" max="14" width="10.5" style="15" bestFit="1" customWidth="1"/>
    <col min="15" max="16" width="9.5" style="15" bestFit="1" customWidth="1"/>
    <col min="17" max="17" width="10.1640625" style="15" bestFit="1" customWidth="1"/>
    <col min="18" max="257" width="8.83203125" style="15"/>
    <col min="258" max="258" width="9.5" style="15" customWidth="1"/>
    <col min="259" max="259" width="9" style="15" bestFit="1" customWidth="1"/>
    <col min="260" max="260" width="7.83203125" style="15" bestFit="1" customWidth="1"/>
    <col min="261" max="261" width="8" style="15" customWidth="1"/>
    <col min="262" max="263" width="7.33203125" style="15" bestFit="1" customWidth="1"/>
    <col min="264" max="264" width="7.83203125" style="15" bestFit="1" customWidth="1"/>
    <col min="265" max="265" width="5.1640625" style="15" customWidth="1"/>
    <col min="266" max="266" width="7.5" style="15" customWidth="1"/>
    <col min="267" max="267" width="11.5" style="15" customWidth="1"/>
    <col min="268" max="268" width="7.5" style="15" bestFit="1" customWidth="1"/>
    <col min="269" max="269" width="7.83203125" style="15" bestFit="1" customWidth="1"/>
    <col min="270" max="270" width="8" style="15" bestFit="1" customWidth="1"/>
    <col min="271" max="272" width="7.33203125" style="15" bestFit="1" customWidth="1"/>
    <col min="273" max="273" width="7.83203125" style="15" bestFit="1" customWidth="1"/>
    <col min="274" max="513" width="8.83203125" style="15"/>
    <col min="514" max="514" width="9.5" style="15" customWidth="1"/>
    <col min="515" max="515" width="9" style="15" bestFit="1" customWidth="1"/>
    <col min="516" max="516" width="7.83203125" style="15" bestFit="1" customWidth="1"/>
    <col min="517" max="517" width="8" style="15" customWidth="1"/>
    <col min="518" max="519" width="7.33203125" style="15" bestFit="1" customWidth="1"/>
    <col min="520" max="520" width="7.83203125" style="15" bestFit="1" customWidth="1"/>
    <col min="521" max="521" width="5.1640625" style="15" customWidth="1"/>
    <col min="522" max="522" width="7.5" style="15" customWidth="1"/>
    <col min="523" max="523" width="11.5" style="15" customWidth="1"/>
    <col min="524" max="524" width="7.5" style="15" bestFit="1" customWidth="1"/>
    <col min="525" max="525" width="7.83203125" style="15" bestFit="1" customWidth="1"/>
    <col min="526" max="526" width="8" style="15" bestFit="1" customWidth="1"/>
    <col min="527" max="528" width="7.33203125" style="15" bestFit="1" customWidth="1"/>
    <col min="529" max="529" width="7.83203125" style="15" bestFit="1" customWidth="1"/>
    <col min="530" max="769" width="8.83203125" style="15"/>
    <col min="770" max="770" width="9.5" style="15" customWidth="1"/>
    <col min="771" max="771" width="9" style="15" bestFit="1" customWidth="1"/>
    <col min="772" max="772" width="7.83203125" style="15" bestFit="1" customWidth="1"/>
    <col min="773" max="773" width="8" style="15" customWidth="1"/>
    <col min="774" max="775" width="7.33203125" style="15" bestFit="1" customWidth="1"/>
    <col min="776" max="776" width="7.83203125" style="15" bestFit="1" customWidth="1"/>
    <col min="777" max="777" width="5.1640625" style="15" customWidth="1"/>
    <col min="778" max="778" width="7.5" style="15" customWidth="1"/>
    <col min="779" max="779" width="11.5" style="15" customWidth="1"/>
    <col min="780" max="780" width="7.5" style="15" bestFit="1" customWidth="1"/>
    <col min="781" max="781" width="7.83203125" style="15" bestFit="1" customWidth="1"/>
    <col min="782" max="782" width="8" style="15" bestFit="1" customWidth="1"/>
    <col min="783" max="784" width="7.33203125" style="15" bestFit="1" customWidth="1"/>
    <col min="785" max="785" width="7.83203125" style="15" bestFit="1" customWidth="1"/>
    <col min="786" max="1025" width="8.83203125" style="15"/>
    <col min="1026" max="1026" width="9.5" style="15" customWidth="1"/>
    <col min="1027" max="1027" width="9" style="15" bestFit="1" customWidth="1"/>
    <col min="1028" max="1028" width="7.83203125" style="15" bestFit="1" customWidth="1"/>
    <col min="1029" max="1029" width="8" style="15" customWidth="1"/>
    <col min="1030" max="1031" width="7.33203125" style="15" bestFit="1" customWidth="1"/>
    <col min="1032" max="1032" width="7.83203125" style="15" bestFit="1" customWidth="1"/>
    <col min="1033" max="1033" width="5.1640625" style="15" customWidth="1"/>
    <col min="1034" max="1034" width="7.5" style="15" customWidth="1"/>
    <col min="1035" max="1035" width="11.5" style="15" customWidth="1"/>
    <col min="1036" max="1036" width="7.5" style="15" bestFit="1" customWidth="1"/>
    <col min="1037" max="1037" width="7.83203125" style="15" bestFit="1" customWidth="1"/>
    <col min="1038" max="1038" width="8" style="15" bestFit="1" customWidth="1"/>
    <col min="1039" max="1040" width="7.33203125" style="15" bestFit="1" customWidth="1"/>
    <col min="1041" max="1041" width="7.83203125" style="15" bestFit="1" customWidth="1"/>
    <col min="1042" max="1281" width="8.83203125" style="15"/>
    <col min="1282" max="1282" width="9.5" style="15" customWidth="1"/>
    <col min="1283" max="1283" width="9" style="15" bestFit="1" customWidth="1"/>
    <col min="1284" max="1284" width="7.83203125" style="15" bestFit="1" customWidth="1"/>
    <col min="1285" max="1285" width="8" style="15" customWidth="1"/>
    <col min="1286" max="1287" width="7.33203125" style="15" bestFit="1" customWidth="1"/>
    <col min="1288" max="1288" width="7.83203125" style="15" bestFit="1" customWidth="1"/>
    <col min="1289" max="1289" width="5.1640625" style="15" customWidth="1"/>
    <col min="1290" max="1290" width="7.5" style="15" customWidth="1"/>
    <col min="1291" max="1291" width="11.5" style="15" customWidth="1"/>
    <col min="1292" max="1292" width="7.5" style="15" bestFit="1" customWidth="1"/>
    <col min="1293" max="1293" width="7.83203125" style="15" bestFit="1" customWidth="1"/>
    <col min="1294" max="1294" width="8" style="15" bestFit="1" customWidth="1"/>
    <col min="1295" max="1296" width="7.33203125" style="15" bestFit="1" customWidth="1"/>
    <col min="1297" max="1297" width="7.83203125" style="15" bestFit="1" customWidth="1"/>
    <col min="1298" max="1537" width="8.83203125" style="15"/>
    <col min="1538" max="1538" width="9.5" style="15" customWidth="1"/>
    <col min="1539" max="1539" width="9" style="15" bestFit="1" customWidth="1"/>
    <col min="1540" max="1540" width="7.83203125" style="15" bestFit="1" customWidth="1"/>
    <col min="1541" max="1541" width="8" style="15" customWidth="1"/>
    <col min="1542" max="1543" width="7.33203125" style="15" bestFit="1" customWidth="1"/>
    <col min="1544" max="1544" width="7.83203125" style="15" bestFit="1" customWidth="1"/>
    <col min="1545" max="1545" width="5.1640625" style="15" customWidth="1"/>
    <col min="1546" max="1546" width="7.5" style="15" customWidth="1"/>
    <col min="1547" max="1547" width="11.5" style="15" customWidth="1"/>
    <col min="1548" max="1548" width="7.5" style="15" bestFit="1" customWidth="1"/>
    <col min="1549" max="1549" width="7.83203125" style="15" bestFit="1" customWidth="1"/>
    <col min="1550" max="1550" width="8" style="15" bestFit="1" customWidth="1"/>
    <col min="1551" max="1552" width="7.33203125" style="15" bestFit="1" customWidth="1"/>
    <col min="1553" max="1553" width="7.83203125" style="15" bestFit="1" customWidth="1"/>
    <col min="1554" max="1793" width="8.83203125" style="15"/>
    <col min="1794" max="1794" width="9.5" style="15" customWidth="1"/>
    <col min="1795" max="1795" width="9" style="15" bestFit="1" customWidth="1"/>
    <col min="1796" max="1796" width="7.83203125" style="15" bestFit="1" customWidth="1"/>
    <col min="1797" max="1797" width="8" style="15" customWidth="1"/>
    <col min="1798" max="1799" width="7.33203125" style="15" bestFit="1" customWidth="1"/>
    <col min="1800" max="1800" width="7.83203125" style="15" bestFit="1" customWidth="1"/>
    <col min="1801" max="1801" width="5.1640625" style="15" customWidth="1"/>
    <col min="1802" max="1802" width="7.5" style="15" customWidth="1"/>
    <col min="1803" max="1803" width="11.5" style="15" customWidth="1"/>
    <col min="1804" max="1804" width="7.5" style="15" bestFit="1" customWidth="1"/>
    <col min="1805" max="1805" width="7.83203125" style="15" bestFit="1" customWidth="1"/>
    <col min="1806" max="1806" width="8" style="15" bestFit="1" customWidth="1"/>
    <col min="1807" max="1808" width="7.33203125" style="15" bestFit="1" customWidth="1"/>
    <col min="1809" max="1809" width="7.83203125" style="15" bestFit="1" customWidth="1"/>
    <col min="1810" max="2049" width="8.83203125" style="15"/>
    <col min="2050" max="2050" width="9.5" style="15" customWidth="1"/>
    <col min="2051" max="2051" width="9" style="15" bestFit="1" customWidth="1"/>
    <col min="2052" max="2052" width="7.83203125" style="15" bestFit="1" customWidth="1"/>
    <col min="2053" max="2053" width="8" style="15" customWidth="1"/>
    <col min="2054" max="2055" width="7.33203125" style="15" bestFit="1" customWidth="1"/>
    <col min="2056" max="2056" width="7.83203125" style="15" bestFit="1" customWidth="1"/>
    <col min="2057" max="2057" width="5.1640625" style="15" customWidth="1"/>
    <col min="2058" max="2058" width="7.5" style="15" customWidth="1"/>
    <col min="2059" max="2059" width="11.5" style="15" customWidth="1"/>
    <col min="2060" max="2060" width="7.5" style="15" bestFit="1" customWidth="1"/>
    <col min="2061" max="2061" width="7.83203125" style="15" bestFit="1" customWidth="1"/>
    <col min="2062" max="2062" width="8" style="15" bestFit="1" customWidth="1"/>
    <col min="2063" max="2064" width="7.33203125" style="15" bestFit="1" customWidth="1"/>
    <col min="2065" max="2065" width="7.83203125" style="15" bestFit="1" customWidth="1"/>
    <col min="2066" max="2305" width="8.83203125" style="15"/>
    <col min="2306" max="2306" width="9.5" style="15" customWidth="1"/>
    <col min="2307" max="2307" width="9" style="15" bestFit="1" customWidth="1"/>
    <col min="2308" max="2308" width="7.83203125" style="15" bestFit="1" customWidth="1"/>
    <col min="2309" max="2309" width="8" style="15" customWidth="1"/>
    <col min="2310" max="2311" width="7.33203125" style="15" bestFit="1" customWidth="1"/>
    <col min="2312" max="2312" width="7.83203125" style="15" bestFit="1" customWidth="1"/>
    <col min="2313" max="2313" width="5.1640625" style="15" customWidth="1"/>
    <col min="2314" max="2314" width="7.5" style="15" customWidth="1"/>
    <col min="2315" max="2315" width="11.5" style="15" customWidth="1"/>
    <col min="2316" max="2316" width="7.5" style="15" bestFit="1" customWidth="1"/>
    <col min="2317" max="2317" width="7.83203125" style="15" bestFit="1" customWidth="1"/>
    <col min="2318" max="2318" width="8" style="15" bestFit="1" customWidth="1"/>
    <col min="2319" max="2320" width="7.33203125" style="15" bestFit="1" customWidth="1"/>
    <col min="2321" max="2321" width="7.83203125" style="15" bestFit="1" customWidth="1"/>
    <col min="2322" max="2561" width="8.83203125" style="15"/>
    <col min="2562" max="2562" width="9.5" style="15" customWidth="1"/>
    <col min="2563" max="2563" width="9" style="15" bestFit="1" customWidth="1"/>
    <col min="2564" max="2564" width="7.83203125" style="15" bestFit="1" customWidth="1"/>
    <col min="2565" max="2565" width="8" style="15" customWidth="1"/>
    <col min="2566" max="2567" width="7.33203125" style="15" bestFit="1" customWidth="1"/>
    <col min="2568" max="2568" width="7.83203125" style="15" bestFit="1" customWidth="1"/>
    <col min="2569" max="2569" width="5.1640625" style="15" customWidth="1"/>
    <col min="2570" max="2570" width="7.5" style="15" customWidth="1"/>
    <col min="2571" max="2571" width="11.5" style="15" customWidth="1"/>
    <col min="2572" max="2572" width="7.5" style="15" bestFit="1" customWidth="1"/>
    <col min="2573" max="2573" width="7.83203125" style="15" bestFit="1" customWidth="1"/>
    <col min="2574" max="2574" width="8" style="15" bestFit="1" customWidth="1"/>
    <col min="2575" max="2576" width="7.33203125" style="15" bestFit="1" customWidth="1"/>
    <col min="2577" max="2577" width="7.83203125" style="15" bestFit="1" customWidth="1"/>
    <col min="2578" max="2817" width="8.83203125" style="15"/>
    <col min="2818" max="2818" width="9.5" style="15" customWidth="1"/>
    <col min="2819" max="2819" width="9" style="15" bestFit="1" customWidth="1"/>
    <col min="2820" max="2820" width="7.83203125" style="15" bestFit="1" customWidth="1"/>
    <col min="2821" max="2821" width="8" style="15" customWidth="1"/>
    <col min="2822" max="2823" width="7.33203125" style="15" bestFit="1" customWidth="1"/>
    <col min="2824" max="2824" width="7.83203125" style="15" bestFit="1" customWidth="1"/>
    <col min="2825" max="2825" width="5.1640625" style="15" customWidth="1"/>
    <col min="2826" max="2826" width="7.5" style="15" customWidth="1"/>
    <col min="2827" max="2827" width="11.5" style="15" customWidth="1"/>
    <col min="2828" max="2828" width="7.5" style="15" bestFit="1" customWidth="1"/>
    <col min="2829" max="2829" width="7.83203125" style="15" bestFit="1" customWidth="1"/>
    <col min="2830" max="2830" width="8" style="15" bestFit="1" customWidth="1"/>
    <col min="2831" max="2832" width="7.33203125" style="15" bestFit="1" customWidth="1"/>
    <col min="2833" max="2833" width="7.83203125" style="15" bestFit="1" customWidth="1"/>
    <col min="2834" max="3073" width="8.83203125" style="15"/>
    <col min="3074" max="3074" width="9.5" style="15" customWidth="1"/>
    <col min="3075" max="3075" width="9" style="15" bestFit="1" customWidth="1"/>
    <col min="3076" max="3076" width="7.83203125" style="15" bestFit="1" customWidth="1"/>
    <col min="3077" max="3077" width="8" style="15" customWidth="1"/>
    <col min="3078" max="3079" width="7.33203125" style="15" bestFit="1" customWidth="1"/>
    <col min="3080" max="3080" width="7.83203125" style="15" bestFit="1" customWidth="1"/>
    <col min="3081" max="3081" width="5.1640625" style="15" customWidth="1"/>
    <col min="3082" max="3082" width="7.5" style="15" customWidth="1"/>
    <col min="3083" max="3083" width="11.5" style="15" customWidth="1"/>
    <col min="3084" max="3084" width="7.5" style="15" bestFit="1" customWidth="1"/>
    <col min="3085" max="3085" width="7.83203125" style="15" bestFit="1" customWidth="1"/>
    <col min="3086" max="3086" width="8" style="15" bestFit="1" customWidth="1"/>
    <col min="3087" max="3088" width="7.33203125" style="15" bestFit="1" customWidth="1"/>
    <col min="3089" max="3089" width="7.83203125" style="15" bestFit="1" customWidth="1"/>
    <col min="3090" max="3329" width="8.83203125" style="15"/>
    <col min="3330" max="3330" width="9.5" style="15" customWidth="1"/>
    <col min="3331" max="3331" width="9" style="15" bestFit="1" customWidth="1"/>
    <col min="3332" max="3332" width="7.83203125" style="15" bestFit="1" customWidth="1"/>
    <col min="3333" max="3333" width="8" style="15" customWidth="1"/>
    <col min="3334" max="3335" width="7.33203125" style="15" bestFit="1" customWidth="1"/>
    <col min="3336" max="3336" width="7.83203125" style="15" bestFit="1" customWidth="1"/>
    <col min="3337" max="3337" width="5.1640625" style="15" customWidth="1"/>
    <col min="3338" max="3338" width="7.5" style="15" customWidth="1"/>
    <col min="3339" max="3339" width="11.5" style="15" customWidth="1"/>
    <col min="3340" max="3340" width="7.5" style="15" bestFit="1" customWidth="1"/>
    <col min="3341" max="3341" width="7.83203125" style="15" bestFit="1" customWidth="1"/>
    <col min="3342" max="3342" width="8" style="15" bestFit="1" customWidth="1"/>
    <col min="3343" max="3344" width="7.33203125" style="15" bestFit="1" customWidth="1"/>
    <col min="3345" max="3345" width="7.83203125" style="15" bestFit="1" customWidth="1"/>
    <col min="3346" max="3585" width="8.83203125" style="15"/>
    <col min="3586" max="3586" width="9.5" style="15" customWidth="1"/>
    <col min="3587" max="3587" width="9" style="15" bestFit="1" customWidth="1"/>
    <col min="3588" max="3588" width="7.83203125" style="15" bestFit="1" customWidth="1"/>
    <col min="3589" max="3589" width="8" style="15" customWidth="1"/>
    <col min="3590" max="3591" width="7.33203125" style="15" bestFit="1" customWidth="1"/>
    <col min="3592" max="3592" width="7.83203125" style="15" bestFit="1" customWidth="1"/>
    <col min="3593" max="3593" width="5.1640625" style="15" customWidth="1"/>
    <col min="3594" max="3594" width="7.5" style="15" customWidth="1"/>
    <col min="3595" max="3595" width="11.5" style="15" customWidth="1"/>
    <col min="3596" max="3596" width="7.5" style="15" bestFit="1" customWidth="1"/>
    <col min="3597" max="3597" width="7.83203125" style="15" bestFit="1" customWidth="1"/>
    <col min="3598" max="3598" width="8" style="15" bestFit="1" customWidth="1"/>
    <col min="3599" max="3600" width="7.33203125" style="15" bestFit="1" customWidth="1"/>
    <col min="3601" max="3601" width="7.83203125" style="15" bestFit="1" customWidth="1"/>
    <col min="3602" max="3841" width="8.83203125" style="15"/>
    <col min="3842" max="3842" width="9.5" style="15" customWidth="1"/>
    <col min="3843" max="3843" width="9" style="15" bestFit="1" customWidth="1"/>
    <col min="3844" max="3844" width="7.83203125" style="15" bestFit="1" customWidth="1"/>
    <col min="3845" max="3845" width="8" style="15" customWidth="1"/>
    <col min="3846" max="3847" width="7.33203125" style="15" bestFit="1" customWidth="1"/>
    <col min="3848" max="3848" width="7.83203125" style="15" bestFit="1" customWidth="1"/>
    <col min="3849" max="3849" width="5.1640625" style="15" customWidth="1"/>
    <col min="3850" max="3850" width="7.5" style="15" customWidth="1"/>
    <col min="3851" max="3851" width="11.5" style="15" customWidth="1"/>
    <col min="3852" max="3852" width="7.5" style="15" bestFit="1" customWidth="1"/>
    <col min="3853" max="3853" width="7.83203125" style="15" bestFit="1" customWidth="1"/>
    <col min="3854" max="3854" width="8" style="15" bestFit="1" customWidth="1"/>
    <col min="3855" max="3856" width="7.33203125" style="15" bestFit="1" customWidth="1"/>
    <col min="3857" max="3857" width="7.83203125" style="15" bestFit="1" customWidth="1"/>
    <col min="3858" max="4097" width="8.83203125" style="15"/>
    <col min="4098" max="4098" width="9.5" style="15" customWidth="1"/>
    <col min="4099" max="4099" width="9" style="15" bestFit="1" customWidth="1"/>
    <col min="4100" max="4100" width="7.83203125" style="15" bestFit="1" customWidth="1"/>
    <col min="4101" max="4101" width="8" style="15" customWidth="1"/>
    <col min="4102" max="4103" width="7.33203125" style="15" bestFit="1" customWidth="1"/>
    <col min="4104" max="4104" width="7.83203125" style="15" bestFit="1" customWidth="1"/>
    <col min="4105" max="4105" width="5.1640625" style="15" customWidth="1"/>
    <col min="4106" max="4106" width="7.5" style="15" customWidth="1"/>
    <col min="4107" max="4107" width="11.5" style="15" customWidth="1"/>
    <col min="4108" max="4108" width="7.5" style="15" bestFit="1" customWidth="1"/>
    <col min="4109" max="4109" width="7.83203125" style="15" bestFit="1" customWidth="1"/>
    <col min="4110" max="4110" width="8" style="15" bestFit="1" customWidth="1"/>
    <col min="4111" max="4112" width="7.33203125" style="15" bestFit="1" customWidth="1"/>
    <col min="4113" max="4113" width="7.83203125" style="15" bestFit="1" customWidth="1"/>
    <col min="4114" max="4353" width="8.83203125" style="15"/>
    <col min="4354" max="4354" width="9.5" style="15" customWidth="1"/>
    <col min="4355" max="4355" width="9" style="15" bestFit="1" customWidth="1"/>
    <col min="4356" max="4356" width="7.83203125" style="15" bestFit="1" customWidth="1"/>
    <col min="4357" max="4357" width="8" style="15" customWidth="1"/>
    <col min="4358" max="4359" width="7.33203125" style="15" bestFit="1" customWidth="1"/>
    <col min="4360" max="4360" width="7.83203125" style="15" bestFit="1" customWidth="1"/>
    <col min="4361" max="4361" width="5.1640625" style="15" customWidth="1"/>
    <col min="4362" max="4362" width="7.5" style="15" customWidth="1"/>
    <col min="4363" max="4363" width="11.5" style="15" customWidth="1"/>
    <col min="4364" max="4364" width="7.5" style="15" bestFit="1" customWidth="1"/>
    <col min="4365" max="4365" width="7.83203125" style="15" bestFit="1" customWidth="1"/>
    <col min="4366" max="4366" width="8" style="15" bestFit="1" customWidth="1"/>
    <col min="4367" max="4368" width="7.33203125" style="15" bestFit="1" customWidth="1"/>
    <col min="4369" max="4369" width="7.83203125" style="15" bestFit="1" customWidth="1"/>
    <col min="4370" max="4609" width="8.83203125" style="15"/>
    <col min="4610" max="4610" width="9.5" style="15" customWidth="1"/>
    <col min="4611" max="4611" width="9" style="15" bestFit="1" customWidth="1"/>
    <col min="4612" max="4612" width="7.83203125" style="15" bestFit="1" customWidth="1"/>
    <col min="4613" max="4613" width="8" style="15" customWidth="1"/>
    <col min="4614" max="4615" width="7.33203125" style="15" bestFit="1" customWidth="1"/>
    <col min="4616" max="4616" width="7.83203125" style="15" bestFit="1" customWidth="1"/>
    <col min="4617" max="4617" width="5.1640625" style="15" customWidth="1"/>
    <col min="4618" max="4618" width="7.5" style="15" customWidth="1"/>
    <col min="4619" max="4619" width="11.5" style="15" customWidth="1"/>
    <col min="4620" max="4620" width="7.5" style="15" bestFit="1" customWidth="1"/>
    <col min="4621" max="4621" width="7.83203125" style="15" bestFit="1" customWidth="1"/>
    <col min="4622" max="4622" width="8" style="15" bestFit="1" customWidth="1"/>
    <col min="4623" max="4624" width="7.33203125" style="15" bestFit="1" customWidth="1"/>
    <col min="4625" max="4625" width="7.83203125" style="15" bestFit="1" customWidth="1"/>
    <col min="4626" max="4865" width="8.83203125" style="15"/>
    <col min="4866" max="4866" width="9.5" style="15" customWidth="1"/>
    <col min="4867" max="4867" width="9" style="15" bestFit="1" customWidth="1"/>
    <col min="4868" max="4868" width="7.83203125" style="15" bestFit="1" customWidth="1"/>
    <col min="4869" max="4869" width="8" style="15" customWidth="1"/>
    <col min="4870" max="4871" width="7.33203125" style="15" bestFit="1" customWidth="1"/>
    <col min="4872" max="4872" width="7.83203125" style="15" bestFit="1" customWidth="1"/>
    <col min="4873" max="4873" width="5.1640625" style="15" customWidth="1"/>
    <col min="4874" max="4874" width="7.5" style="15" customWidth="1"/>
    <col min="4875" max="4875" width="11.5" style="15" customWidth="1"/>
    <col min="4876" max="4876" width="7.5" style="15" bestFit="1" customWidth="1"/>
    <col min="4877" max="4877" width="7.83203125" style="15" bestFit="1" customWidth="1"/>
    <col min="4878" max="4878" width="8" style="15" bestFit="1" customWidth="1"/>
    <col min="4879" max="4880" width="7.33203125" style="15" bestFit="1" customWidth="1"/>
    <col min="4881" max="4881" width="7.83203125" style="15" bestFit="1" customWidth="1"/>
    <col min="4882" max="5121" width="8.83203125" style="15"/>
    <col min="5122" max="5122" width="9.5" style="15" customWidth="1"/>
    <col min="5123" max="5123" width="9" style="15" bestFit="1" customWidth="1"/>
    <col min="5124" max="5124" width="7.83203125" style="15" bestFit="1" customWidth="1"/>
    <col min="5125" max="5125" width="8" style="15" customWidth="1"/>
    <col min="5126" max="5127" width="7.33203125" style="15" bestFit="1" customWidth="1"/>
    <col min="5128" max="5128" width="7.83203125" style="15" bestFit="1" customWidth="1"/>
    <col min="5129" max="5129" width="5.1640625" style="15" customWidth="1"/>
    <col min="5130" max="5130" width="7.5" style="15" customWidth="1"/>
    <col min="5131" max="5131" width="11.5" style="15" customWidth="1"/>
    <col min="5132" max="5132" width="7.5" style="15" bestFit="1" customWidth="1"/>
    <col min="5133" max="5133" width="7.83203125" style="15" bestFit="1" customWidth="1"/>
    <col min="5134" max="5134" width="8" style="15" bestFit="1" customWidth="1"/>
    <col min="5135" max="5136" width="7.33203125" style="15" bestFit="1" customWidth="1"/>
    <col min="5137" max="5137" width="7.83203125" style="15" bestFit="1" customWidth="1"/>
    <col min="5138" max="5377" width="8.83203125" style="15"/>
    <col min="5378" max="5378" width="9.5" style="15" customWidth="1"/>
    <col min="5379" max="5379" width="9" style="15" bestFit="1" customWidth="1"/>
    <col min="5380" max="5380" width="7.83203125" style="15" bestFit="1" customWidth="1"/>
    <col min="5381" max="5381" width="8" style="15" customWidth="1"/>
    <col min="5382" max="5383" width="7.33203125" style="15" bestFit="1" customWidth="1"/>
    <col min="5384" max="5384" width="7.83203125" style="15" bestFit="1" customWidth="1"/>
    <col min="5385" max="5385" width="5.1640625" style="15" customWidth="1"/>
    <col min="5386" max="5386" width="7.5" style="15" customWidth="1"/>
    <col min="5387" max="5387" width="11.5" style="15" customWidth="1"/>
    <col min="5388" max="5388" width="7.5" style="15" bestFit="1" customWidth="1"/>
    <col min="5389" max="5389" width="7.83203125" style="15" bestFit="1" customWidth="1"/>
    <col min="5390" max="5390" width="8" style="15" bestFit="1" customWidth="1"/>
    <col min="5391" max="5392" width="7.33203125" style="15" bestFit="1" customWidth="1"/>
    <col min="5393" max="5393" width="7.83203125" style="15" bestFit="1" customWidth="1"/>
    <col min="5394" max="5633" width="8.83203125" style="15"/>
    <col min="5634" max="5634" width="9.5" style="15" customWidth="1"/>
    <col min="5635" max="5635" width="9" style="15" bestFit="1" customWidth="1"/>
    <col min="5636" max="5636" width="7.83203125" style="15" bestFit="1" customWidth="1"/>
    <col min="5637" max="5637" width="8" style="15" customWidth="1"/>
    <col min="5638" max="5639" width="7.33203125" style="15" bestFit="1" customWidth="1"/>
    <col min="5640" max="5640" width="7.83203125" style="15" bestFit="1" customWidth="1"/>
    <col min="5641" max="5641" width="5.1640625" style="15" customWidth="1"/>
    <col min="5642" max="5642" width="7.5" style="15" customWidth="1"/>
    <col min="5643" max="5643" width="11.5" style="15" customWidth="1"/>
    <col min="5644" max="5644" width="7.5" style="15" bestFit="1" customWidth="1"/>
    <col min="5645" max="5645" width="7.83203125" style="15" bestFit="1" customWidth="1"/>
    <col min="5646" max="5646" width="8" style="15" bestFit="1" customWidth="1"/>
    <col min="5647" max="5648" width="7.33203125" style="15" bestFit="1" customWidth="1"/>
    <col min="5649" max="5649" width="7.83203125" style="15" bestFit="1" customWidth="1"/>
    <col min="5650" max="5889" width="8.83203125" style="15"/>
    <col min="5890" max="5890" width="9.5" style="15" customWidth="1"/>
    <col min="5891" max="5891" width="9" style="15" bestFit="1" customWidth="1"/>
    <col min="5892" max="5892" width="7.83203125" style="15" bestFit="1" customWidth="1"/>
    <col min="5893" max="5893" width="8" style="15" customWidth="1"/>
    <col min="5894" max="5895" width="7.33203125" style="15" bestFit="1" customWidth="1"/>
    <col min="5896" max="5896" width="7.83203125" style="15" bestFit="1" customWidth="1"/>
    <col min="5897" max="5897" width="5.1640625" style="15" customWidth="1"/>
    <col min="5898" max="5898" width="7.5" style="15" customWidth="1"/>
    <col min="5899" max="5899" width="11.5" style="15" customWidth="1"/>
    <col min="5900" max="5900" width="7.5" style="15" bestFit="1" customWidth="1"/>
    <col min="5901" max="5901" width="7.83203125" style="15" bestFit="1" customWidth="1"/>
    <col min="5902" max="5902" width="8" style="15" bestFit="1" customWidth="1"/>
    <col min="5903" max="5904" width="7.33203125" style="15" bestFit="1" customWidth="1"/>
    <col min="5905" max="5905" width="7.83203125" style="15" bestFit="1" customWidth="1"/>
    <col min="5906" max="6145" width="8.83203125" style="15"/>
    <col min="6146" max="6146" width="9.5" style="15" customWidth="1"/>
    <col min="6147" max="6147" width="9" style="15" bestFit="1" customWidth="1"/>
    <col min="6148" max="6148" width="7.83203125" style="15" bestFit="1" customWidth="1"/>
    <col min="6149" max="6149" width="8" style="15" customWidth="1"/>
    <col min="6150" max="6151" width="7.33203125" style="15" bestFit="1" customWidth="1"/>
    <col min="6152" max="6152" width="7.83203125" style="15" bestFit="1" customWidth="1"/>
    <col min="6153" max="6153" width="5.1640625" style="15" customWidth="1"/>
    <col min="6154" max="6154" width="7.5" style="15" customWidth="1"/>
    <col min="6155" max="6155" width="11.5" style="15" customWidth="1"/>
    <col min="6156" max="6156" width="7.5" style="15" bestFit="1" customWidth="1"/>
    <col min="6157" max="6157" width="7.83203125" style="15" bestFit="1" customWidth="1"/>
    <col min="6158" max="6158" width="8" style="15" bestFit="1" customWidth="1"/>
    <col min="6159" max="6160" width="7.33203125" style="15" bestFit="1" customWidth="1"/>
    <col min="6161" max="6161" width="7.83203125" style="15" bestFit="1" customWidth="1"/>
    <col min="6162" max="6401" width="8.83203125" style="15"/>
    <col min="6402" max="6402" width="9.5" style="15" customWidth="1"/>
    <col min="6403" max="6403" width="9" style="15" bestFit="1" customWidth="1"/>
    <col min="6404" max="6404" width="7.83203125" style="15" bestFit="1" customWidth="1"/>
    <col min="6405" max="6405" width="8" style="15" customWidth="1"/>
    <col min="6406" max="6407" width="7.33203125" style="15" bestFit="1" customWidth="1"/>
    <col min="6408" max="6408" width="7.83203125" style="15" bestFit="1" customWidth="1"/>
    <col min="6409" max="6409" width="5.1640625" style="15" customWidth="1"/>
    <col min="6410" max="6410" width="7.5" style="15" customWidth="1"/>
    <col min="6411" max="6411" width="11.5" style="15" customWidth="1"/>
    <col min="6412" max="6412" width="7.5" style="15" bestFit="1" customWidth="1"/>
    <col min="6413" max="6413" width="7.83203125" style="15" bestFit="1" customWidth="1"/>
    <col min="6414" max="6414" width="8" style="15" bestFit="1" customWidth="1"/>
    <col min="6415" max="6416" width="7.33203125" style="15" bestFit="1" customWidth="1"/>
    <col min="6417" max="6417" width="7.83203125" style="15" bestFit="1" customWidth="1"/>
    <col min="6418" max="6657" width="8.83203125" style="15"/>
    <col min="6658" max="6658" width="9.5" style="15" customWidth="1"/>
    <col min="6659" max="6659" width="9" style="15" bestFit="1" customWidth="1"/>
    <col min="6660" max="6660" width="7.83203125" style="15" bestFit="1" customWidth="1"/>
    <col min="6661" max="6661" width="8" style="15" customWidth="1"/>
    <col min="6662" max="6663" width="7.33203125" style="15" bestFit="1" customWidth="1"/>
    <col min="6664" max="6664" width="7.83203125" style="15" bestFit="1" customWidth="1"/>
    <col min="6665" max="6665" width="5.1640625" style="15" customWidth="1"/>
    <col min="6666" max="6666" width="7.5" style="15" customWidth="1"/>
    <col min="6667" max="6667" width="11.5" style="15" customWidth="1"/>
    <col min="6668" max="6668" width="7.5" style="15" bestFit="1" customWidth="1"/>
    <col min="6669" max="6669" width="7.83203125" style="15" bestFit="1" customWidth="1"/>
    <col min="6670" max="6670" width="8" style="15" bestFit="1" customWidth="1"/>
    <col min="6671" max="6672" width="7.33203125" style="15" bestFit="1" customWidth="1"/>
    <col min="6673" max="6673" width="7.83203125" style="15" bestFit="1" customWidth="1"/>
    <col min="6674" max="6913" width="8.83203125" style="15"/>
    <col min="6914" max="6914" width="9.5" style="15" customWidth="1"/>
    <col min="6915" max="6915" width="9" style="15" bestFit="1" customWidth="1"/>
    <col min="6916" max="6916" width="7.83203125" style="15" bestFit="1" customWidth="1"/>
    <col min="6917" max="6917" width="8" style="15" customWidth="1"/>
    <col min="6918" max="6919" width="7.33203125" style="15" bestFit="1" customWidth="1"/>
    <col min="6920" max="6920" width="7.83203125" style="15" bestFit="1" customWidth="1"/>
    <col min="6921" max="6921" width="5.1640625" style="15" customWidth="1"/>
    <col min="6922" max="6922" width="7.5" style="15" customWidth="1"/>
    <col min="6923" max="6923" width="11.5" style="15" customWidth="1"/>
    <col min="6924" max="6924" width="7.5" style="15" bestFit="1" customWidth="1"/>
    <col min="6925" max="6925" width="7.83203125" style="15" bestFit="1" customWidth="1"/>
    <col min="6926" max="6926" width="8" style="15" bestFit="1" customWidth="1"/>
    <col min="6927" max="6928" width="7.33203125" style="15" bestFit="1" customWidth="1"/>
    <col min="6929" max="6929" width="7.83203125" style="15" bestFit="1" customWidth="1"/>
    <col min="6930" max="7169" width="8.83203125" style="15"/>
    <col min="7170" max="7170" width="9.5" style="15" customWidth="1"/>
    <col min="7171" max="7171" width="9" style="15" bestFit="1" customWidth="1"/>
    <col min="7172" max="7172" width="7.83203125" style="15" bestFit="1" customWidth="1"/>
    <col min="7173" max="7173" width="8" style="15" customWidth="1"/>
    <col min="7174" max="7175" width="7.33203125" style="15" bestFit="1" customWidth="1"/>
    <col min="7176" max="7176" width="7.83203125" style="15" bestFit="1" customWidth="1"/>
    <col min="7177" max="7177" width="5.1640625" style="15" customWidth="1"/>
    <col min="7178" max="7178" width="7.5" style="15" customWidth="1"/>
    <col min="7179" max="7179" width="11.5" style="15" customWidth="1"/>
    <col min="7180" max="7180" width="7.5" style="15" bestFit="1" customWidth="1"/>
    <col min="7181" max="7181" width="7.83203125" style="15" bestFit="1" customWidth="1"/>
    <col min="7182" max="7182" width="8" style="15" bestFit="1" customWidth="1"/>
    <col min="7183" max="7184" width="7.33203125" style="15" bestFit="1" customWidth="1"/>
    <col min="7185" max="7185" width="7.83203125" style="15" bestFit="1" customWidth="1"/>
    <col min="7186" max="7425" width="8.83203125" style="15"/>
    <col min="7426" max="7426" width="9.5" style="15" customWidth="1"/>
    <col min="7427" max="7427" width="9" style="15" bestFit="1" customWidth="1"/>
    <col min="7428" max="7428" width="7.83203125" style="15" bestFit="1" customWidth="1"/>
    <col min="7429" max="7429" width="8" style="15" customWidth="1"/>
    <col min="7430" max="7431" width="7.33203125" style="15" bestFit="1" customWidth="1"/>
    <col min="7432" max="7432" width="7.83203125" style="15" bestFit="1" customWidth="1"/>
    <col min="7433" max="7433" width="5.1640625" style="15" customWidth="1"/>
    <col min="7434" max="7434" width="7.5" style="15" customWidth="1"/>
    <col min="7435" max="7435" width="11.5" style="15" customWidth="1"/>
    <col min="7436" max="7436" width="7.5" style="15" bestFit="1" customWidth="1"/>
    <col min="7437" max="7437" width="7.83203125" style="15" bestFit="1" customWidth="1"/>
    <col min="7438" max="7438" width="8" style="15" bestFit="1" customWidth="1"/>
    <col min="7439" max="7440" width="7.33203125" style="15" bestFit="1" customWidth="1"/>
    <col min="7441" max="7441" width="7.83203125" style="15" bestFit="1" customWidth="1"/>
    <col min="7442" max="7681" width="8.83203125" style="15"/>
    <col min="7682" max="7682" width="9.5" style="15" customWidth="1"/>
    <col min="7683" max="7683" width="9" style="15" bestFit="1" customWidth="1"/>
    <col min="7684" max="7684" width="7.83203125" style="15" bestFit="1" customWidth="1"/>
    <col min="7685" max="7685" width="8" style="15" customWidth="1"/>
    <col min="7686" max="7687" width="7.33203125" style="15" bestFit="1" customWidth="1"/>
    <col min="7688" max="7688" width="7.83203125" style="15" bestFit="1" customWidth="1"/>
    <col min="7689" max="7689" width="5.1640625" style="15" customWidth="1"/>
    <col min="7690" max="7690" width="7.5" style="15" customWidth="1"/>
    <col min="7691" max="7691" width="11.5" style="15" customWidth="1"/>
    <col min="7692" max="7692" width="7.5" style="15" bestFit="1" customWidth="1"/>
    <col min="7693" max="7693" width="7.83203125" style="15" bestFit="1" customWidth="1"/>
    <col min="7694" max="7694" width="8" style="15" bestFit="1" customWidth="1"/>
    <col min="7695" max="7696" width="7.33203125" style="15" bestFit="1" customWidth="1"/>
    <col min="7697" max="7697" width="7.83203125" style="15" bestFit="1" customWidth="1"/>
    <col min="7698" max="7937" width="8.83203125" style="15"/>
    <col min="7938" max="7938" width="9.5" style="15" customWidth="1"/>
    <col min="7939" max="7939" width="9" style="15" bestFit="1" customWidth="1"/>
    <col min="7940" max="7940" width="7.83203125" style="15" bestFit="1" customWidth="1"/>
    <col min="7941" max="7941" width="8" style="15" customWidth="1"/>
    <col min="7942" max="7943" width="7.33203125" style="15" bestFit="1" customWidth="1"/>
    <col min="7944" max="7944" width="7.83203125" style="15" bestFit="1" customWidth="1"/>
    <col min="7945" max="7945" width="5.1640625" style="15" customWidth="1"/>
    <col min="7946" max="7946" width="7.5" style="15" customWidth="1"/>
    <col min="7947" max="7947" width="11.5" style="15" customWidth="1"/>
    <col min="7948" max="7948" width="7.5" style="15" bestFit="1" customWidth="1"/>
    <col min="7949" max="7949" width="7.83203125" style="15" bestFit="1" customWidth="1"/>
    <col min="7950" max="7950" width="8" style="15" bestFit="1" customWidth="1"/>
    <col min="7951" max="7952" width="7.33203125" style="15" bestFit="1" customWidth="1"/>
    <col min="7953" max="7953" width="7.83203125" style="15" bestFit="1" customWidth="1"/>
    <col min="7954" max="8193" width="8.83203125" style="15"/>
    <col min="8194" max="8194" width="9.5" style="15" customWidth="1"/>
    <col min="8195" max="8195" width="9" style="15" bestFit="1" customWidth="1"/>
    <col min="8196" max="8196" width="7.83203125" style="15" bestFit="1" customWidth="1"/>
    <col min="8197" max="8197" width="8" style="15" customWidth="1"/>
    <col min="8198" max="8199" width="7.33203125" style="15" bestFit="1" customWidth="1"/>
    <col min="8200" max="8200" width="7.83203125" style="15" bestFit="1" customWidth="1"/>
    <col min="8201" max="8201" width="5.1640625" style="15" customWidth="1"/>
    <col min="8202" max="8202" width="7.5" style="15" customWidth="1"/>
    <col min="8203" max="8203" width="11.5" style="15" customWidth="1"/>
    <col min="8204" max="8204" width="7.5" style="15" bestFit="1" customWidth="1"/>
    <col min="8205" max="8205" width="7.83203125" style="15" bestFit="1" customWidth="1"/>
    <col min="8206" max="8206" width="8" style="15" bestFit="1" customWidth="1"/>
    <col min="8207" max="8208" width="7.33203125" style="15" bestFit="1" customWidth="1"/>
    <col min="8209" max="8209" width="7.83203125" style="15" bestFit="1" customWidth="1"/>
    <col min="8210" max="8449" width="8.83203125" style="15"/>
    <col min="8450" max="8450" width="9.5" style="15" customWidth="1"/>
    <col min="8451" max="8451" width="9" style="15" bestFit="1" customWidth="1"/>
    <col min="8452" max="8452" width="7.83203125" style="15" bestFit="1" customWidth="1"/>
    <col min="8453" max="8453" width="8" style="15" customWidth="1"/>
    <col min="8454" max="8455" width="7.33203125" style="15" bestFit="1" customWidth="1"/>
    <col min="8456" max="8456" width="7.83203125" style="15" bestFit="1" customWidth="1"/>
    <col min="8457" max="8457" width="5.1640625" style="15" customWidth="1"/>
    <col min="8458" max="8458" width="7.5" style="15" customWidth="1"/>
    <col min="8459" max="8459" width="11.5" style="15" customWidth="1"/>
    <col min="8460" max="8460" width="7.5" style="15" bestFit="1" customWidth="1"/>
    <col min="8461" max="8461" width="7.83203125" style="15" bestFit="1" customWidth="1"/>
    <col min="8462" max="8462" width="8" style="15" bestFit="1" customWidth="1"/>
    <col min="8463" max="8464" width="7.33203125" style="15" bestFit="1" customWidth="1"/>
    <col min="8465" max="8465" width="7.83203125" style="15" bestFit="1" customWidth="1"/>
    <col min="8466" max="8705" width="8.83203125" style="15"/>
    <col min="8706" max="8706" width="9.5" style="15" customWidth="1"/>
    <col min="8707" max="8707" width="9" style="15" bestFit="1" customWidth="1"/>
    <col min="8708" max="8708" width="7.83203125" style="15" bestFit="1" customWidth="1"/>
    <col min="8709" max="8709" width="8" style="15" customWidth="1"/>
    <col min="8710" max="8711" width="7.33203125" style="15" bestFit="1" customWidth="1"/>
    <col min="8712" max="8712" width="7.83203125" style="15" bestFit="1" customWidth="1"/>
    <col min="8713" max="8713" width="5.1640625" style="15" customWidth="1"/>
    <col min="8714" max="8714" width="7.5" style="15" customWidth="1"/>
    <col min="8715" max="8715" width="11.5" style="15" customWidth="1"/>
    <col min="8716" max="8716" width="7.5" style="15" bestFit="1" customWidth="1"/>
    <col min="8717" max="8717" width="7.83203125" style="15" bestFit="1" customWidth="1"/>
    <col min="8718" max="8718" width="8" style="15" bestFit="1" customWidth="1"/>
    <col min="8719" max="8720" width="7.33203125" style="15" bestFit="1" customWidth="1"/>
    <col min="8721" max="8721" width="7.83203125" style="15" bestFit="1" customWidth="1"/>
    <col min="8722" max="8961" width="8.83203125" style="15"/>
    <col min="8962" max="8962" width="9.5" style="15" customWidth="1"/>
    <col min="8963" max="8963" width="9" style="15" bestFit="1" customWidth="1"/>
    <col min="8964" max="8964" width="7.83203125" style="15" bestFit="1" customWidth="1"/>
    <col min="8965" max="8965" width="8" style="15" customWidth="1"/>
    <col min="8966" max="8967" width="7.33203125" style="15" bestFit="1" customWidth="1"/>
    <col min="8968" max="8968" width="7.83203125" style="15" bestFit="1" customWidth="1"/>
    <col min="8969" max="8969" width="5.1640625" style="15" customWidth="1"/>
    <col min="8970" max="8970" width="7.5" style="15" customWidth="1"/>
    <col min="8971" max="8971" width="11.5" style="15" customWidth="1"/>
    <col min="8972" max="8972" width="7.5" style="15" bestFit="1" customWidth="1"/>
    <col min="8973" max="8973" width="7.83203125" style="15" bestFit="1" customWidth="1"/>
    <col min="8974" max="8974" width="8" style="15" bestFit="1" customWidth="1"/>
    <col min="8975" max="8976" width="7.33203125" style="15" bestFit="1" customWidth="1"/>
    <col min="8977" max="8977" width="7.83203125" style="15" bestFit="1" customWidth="1"/>
    <col min="8978" max="9217" width="8.83203125" style="15"/>
    <col min="9218" max="9218" width="9.5" style="15" customWidth="1"/>
    <col min="9219" max="9219" width="9" style="15" bestFit="1" customWidth="1"/>
    <col min="9220" max="9220" width="7.83203125" style="15" bestFit="1" customWidth="1"/>
    <col min="9221" max="9221" width="8" style="15" customWidth="1"/>
    <col min="9222" max="9223" width="7.33203125" style="15" bestFit="1" customWidth="1"/>
    <col min="9224" max="9224" width="7.83203125" style="15" bestFit="1" customWidth="1"/>
    <col min="9225" max="9225" width="5.1640625" style="15" customWidth="1"/>
    <col min="9226" max="9226" width="7.5" style="15" customWidth="1"/>
    <col min="9227" max="9227" width="11.5" style="15" customWidth="1"/>
    <col min="9228" max="9228" width="7.5" style="15" bestFit="1" customWidth="1"/>
    <col min="9229" max="9229" width="7.83203125" style="15" bestFit="1" customWidth="1"/>
    <col min="9230" max="9230" width="8" style="15" bestFit="1" customWidth="1"/>
    <col min="9231" max="9232" width="7.33203125" style="15" bestFit="1" customWidth="1"/>
    <col min="9233" max="9233" width="7.83203125" style="15" bestFit="1" customWidth="1"/>
    <col min="9234" max="9473" width="8.83203125" style="15"/>
    <col min="9474" max="9474" width="9.5" style="15" customWidth="1"/>
    <col min="9475" max="9475" width="9" style="15" bestFit="1" customWidth="1"/>
    <col min="9476" max="9476" width="7.83203125" style="15" bestFit="1" customWidth="1"/>
    <col min="9477" max="9477" width="8" style="15" customWidth="1"/>
    <col min="9478" max="9479" width="7.33203125" style="15" bestFit="1" customWidth="1"/>
    <col min="9480" max="9480" width="7.83203125" style="15" bestFit="1" customWidth="1"/>
    <col min="9481" max="9481" width="5.1640625" style="15" customWidth="1"/>
    <col min="9482" max="9482" width="7.5" style="15" customWidth="1"/>
    <col min="9483" max="9483" width="11.5" style="15" customWidth="1"/>
    <col min="9484" max="9484" width="7.5" style="15" bestFit="1" customWidth="1"/>
    <col min="9485" max="9485" width="7.83203125" style="15" bestFit="1" customWidth="1"/>
    <col min="9486" max="9486" width="8" style="15" bestFit="1" customWidth="1"/>
    <col min="9487" max="9488" width="7.33203125" style="15" bestFit="1" customWidth="1"/>
    <col min="9489" max="9489" width="7.83203125" style="15" bestFit="1" customWidth="1"/>
    <col min="9490" max="9729" width="8.83203125" style="15"/>
    <col min="9730" max="9730" width="9.5" style="15" customWidth="1"/>
    <col min="9731" max="9731" width="9" style="15" bestFit="1" customWidth="1"/>
    <col min="9732" max="9732" width="7.83203125" style="15" bestFit="1" customWidth="1"/>
    <col min="9733" max="9733" width="8" style="15" customWidth="1"/>
    <col min="9734" max="9735" width="7.33203125" style="15" bestFit="1" customWidth="1"/>
    <col min="9736" max="9736" width="7.83203125" style="15" bestFit="1" customWidth="1"/>
    <col min="9737" max="9737" width="5.1640625" style="15" customWidth="1"/>
    <col min="9738" max="9738" width="7.5" style="15" customWidth="1"/>
    <col min="9739" max="9739" width="11.5" style="15" customWidth="1"/>
    <col min="9740" max="9740" width="7.5" style="15" bestFit="1" customWidth="1"/>
    <col min="9741" max="9741" width="7.83203125" style="15" bestFit="1" customWidth="1"/>
    <col min="9742" max="9742" width="8" style="15" bestFit="1" customWidth="1"/>
    <col min="9743" max="9744" width="7.33203125" style="15" bestFit="1" customWidth="1"/>
    <col min="9745" max="9745" width="7.83203125" style="15" bestFit="1" customWidth="1"/>
    <col min="9746" max="9985" width="8.83203125" style="15"/>
    <col min="9986" max="9986" width="9.5" style="15" customWidth="1"/>
    <col min="9987" max="9987" width="9" style="15" bestFit="1" customWidth="1"/>
    <col min="9988" max="9988" width="7.83203125" style="15" bestFit="1" customWidth="1"/>
    <col min="9989" max="9989" width="8" style="15" customWidth="1"/>
    <col min="9990" max="9991" width="7.33203125" style="15" bestFit="1" customWidth="1"/>
    <col min="9992" max="9992" width="7.83203125" style="15" bestFit="1" customWidth="1"/>
    <col min="9993" max="9993" width="5.1640625" style="15" customWidth="1"/>
    <col min="9994" max="9994" width="7.5" style="15" customWidth="1"/>
    <col min="9995" max="9995" width="11.5" style="15" customWidth="1"/>
    <col min="9996" max="9996" width="7.5" style="15" bestFit="1" customWidth="1"/>
    <col min="9997" max="9997" width="7.83203125" style="15" bestFit="1" customWidth="1"/>
    <col min="9998" max="9998" width="8" style="15" bestFit="1" customWidth="1"/>
    <col min="9999" max="10000" width="7.33203125" style="15" bestFit="1" customWidth="1"/>
    <col min="10001" max="10001" width="7.83203125" style="15" bestFit="1" customWidth="1"/>
    <col min="10002" max="10241" width="8.83203125" style="15"/>
    <col min="10242" max="10242" width="9.5" style="15" customWidth="1"/>
    <col min="10243" max="10243" width="9" style="15" bestFit="1" customWidth="1"/>
    <col min="10244" max="10244" width="7.83203125" style="15" bestFit="1" customWidth="1"/>
    <col min="10245" max="10245" width="8" style="15" customWidth="1"/>
    <col min="10246" max="10247" width="7.33203125" style="15" bestFit="1" customWidth="1"/>
    <col min="10248" max="10248" width="7.83203125" style="15" bestFit="1" customWidth="1"/>
    <col min="10249" max="10249" width="5.1640625" style="15" customWidth="1"/>
    <col min="10250" max="10250" width="7.5" style="15" customWidth="1"/>
    <col min="10251" max="10251" width="11.5" style="15" customWidth="1"/>
    <col min="10252" max="10252" width="7.5" style="15" bestFit="1" customWidth="1"/>
    <col min="10253" max="10253" width="7.83203125" style="15" bestFit="1" customWidth="1"/>
    <col min="10254" max="10254" width="8" style="15" bestFit="1" customWidth="1"/>
    <col min="10255" max="10256" width="7.33203125" style="15" bestFit="1" customWidth="1"/>
    <col min="10257" max="10257" width="7.83203125" style="15" bestFit="1" customWidth="1"/>
    <col min="10258" max="10497" width="8.83203125" style="15"/>
    <col min="10498" max="10498" width="9.5" style="15" customWidth="1"/>
    <col min="10499" max="10499" width="9" style="15" bestFit="1" customWidth="1"/>
    <col min="10500" max="10500" width="7.83203125" style="15" bestFit="1" customWidth="1"/>
    <col min="10501" max="10501" width="8" style="15" customWidth="1"/>
    <col min="10502" max="10503" width="7.33203125" style="15" bestFit="1" customWidth="1"/>
    <col min="10504" max="10504" width="7.83203125" style="15" bestFit="1" customWidth="1"/>
    <col min="10505" max="10505" width="5.1640625" style="15" customWidth="1"/>
    <col min="10506" max="10506" width="7.5" style="15" customWidth="1"/>
    <col min="10507" max="10507" width="11.5" style="15" customWidth="1"/>
    <col min="10508" max="10508" width="7.5" style="15" bestFit="1" customWidth="1"/>
    <col min="10509" max="10509" width="7.83203125" style="15" bestFit="1" customWidth="1"/>
    <col min="10510" max="10510" width="8" style="15" bestFit="1" customWidth="1"/>
    <col min="10511" max="10512" width="7.33203125" style="15" bestFit="1" customWidth="1"/>
    <col min="10513" max="10513" width="7.83203125" style="15" bestFit="1" customWidth="1"/>
    <col min="10514" max="10753" width="8.83203125" style="15"/>
    <col min="10754" max="10754" width="9.5" style="15" customWidth="1"/>
    <col min="10755" max="10755" width="9" style="15" bestFit="1" customWidth="1"/>
    <col min="10756" max="10756" width="7.83203125" style="15" bestFit="1" customWidth="1"/>
    <col min="10757" max="10757" width="8" style="15" customWidth="1"/>
    <col min="10758" max="10759" width="7.33203125" style="15" bestFit="1" customWidth="1"/>
    <col min="10760" max="10760" width="7.83203125" style="15" bestFit="1" customWidth="1"/>
    <col min="10761" max="10761" width="5.1640625" style="15" customWidth="1"/>
    <col min="10762" max="10762" width="7.5" style="15" customWidth="1"/>
    <col min="10763" max="10763" width="11.5" style="15" customWidth="1"/>
    <col min="10764" max="10764" width="7.5" style="15" bestFit="1" customWidth="1"/>
    <col min="10765" max="10765" width="7.83203125" style="15" bestFit="1" customWidth="1"/>
    <col min="10766" max="10766" width="8" style="15" bestFit="1" customWidth="1"/>
    <col min="10767" max="10768" width="7.33203125" style="15" bestFit="1" customWidth="1"/>
    <col min="10769" max="10769" width="7.83203125" style="15" bestFit="1" customWidth="1"/>
    <col min="10770" max="11009" width="8.83203125" style="15"/>
    <col min="11010" max="11010" width="9.5" style="15" customWidth="1"/>
    <col min="11011" max="11011" width="9" style="15" bestFit="1" customWidth="1"/>
    <col min="11012" max="11012" width="7.83203125" style="15" bestFit="1" customWidth="1"/>
    <col min="11013" max="11013" width="8" style="15" customWidth="1"/>
    <col min="11014" max="11015" width="7.33203125" style="15" bestFit="1" customWidth="1"/>
    <col min="11016" max="11016" width="7.83203125" style="15" bestFit="1" customWidth="1"/>
    <col min="11017" max="11017" width="5.1640625" style="15" customWidth="1"/>
    <col min="11018" max="11018" width="7.5" style="15" customWidth="1"/>
    <col min="11019" max="11019" width="11.5" style="15" customWidth="1"/>
    <col min="11020" max="11020" width="7.5" style="15" bestFit="1" customWidth="1"/>
    <col min="11021" max="11021" width="7.83203125" style="15" bestFit="1" customWidth="1"/>
    <col min="11022" max="11022" width="8" style="15" bestFit="1" customWidth="1"/>
    <col min="11023" max="11024" width="7.33203125" style="15" bestFit="1" customWidth="1"/>
    <col min="11025" max="11025" width="7.83203125" style="15" bestFit="1" customWidth="1"/>
    <col min="11026" max="11265" width="8.83203125" style="15"/>
    <col min="11266" max="11266" width="9.5" style="15" customWidth="1"/>
    <col min="11267" max="11267" width="9" style="15" bestFit="1" customWidth="1"/>
    <col min="11268" max="11268" width="7.83203125" style="15" bestFit="1" customWidth="1"/>
    <col min="11269" max="11269" width="8" style="15" customWidth="1"/>
    <col min="11270" max="11271" width="7.33203125" style="15" bestFit="1" customWidth="1"/>
    <col min="11272" max="11272" width="7.83203125" style="15" bestFit="1" customWidth="1"/>
    <col min="11273" max="11273" width="5.1640625" style="15" customWidth="1"/>
    <col min="11274" max="11274" width="7.5" style="15" customWidth="1"/>
    <col min="11275" max="11275" width="11.5" style="15" customWidth="1"/>
    <col min="11276" max="11276" width="7.5" style="15" bestFit="1" customWidth="1"/>
    <col min="11277" max="11277" width="7.83203125" style="15" bestFit="1" customWidth="1"/>
    <col min="11278" max="11278" width="8" style="15" bestFit="1" customWidth="1"/>
    <col min="11279" max="11280" width="7.33203125" style="15" bestFit="1" customWidth="1"/>
    <col min="11281" max="11281" width="7.83203125" style="15" bestFit="1" customWidth="1"/>
    <col min="11282" max="11521" width="8.83203125" style="15"/>
    <col min="11522" max="11522" width="9.5" style="15" customWidth="1"/>
    <col min="11523" max="11523" width="9" style="15" bestFit="1" customWidth="1"/>
    <col min="11524" max="11524" width="7.83203125" style="15" bestFit="1" customWidth="1"/>
    <col min="11525" max="11525" width="8" style="15" customWidth="1"/>
    <col min="11526" max="11527" width="7.33203125" style="15" bestFit="1" customWidth="1"/>
    <col min="11528" max="11528" width="7.83203125" style="15" bestFit="1" customWidth="1"/>
    <col min="11529" max="11529" width="5.1640625" style="15" customWidth="1"/>
    <col min="11530" max="11530" width="7.5" style="15" customWidth="1"/>
    <col min="11531" max="11531" width="11.5" style="15" customWidth="1"/>
    <col min="11532" max="11532" width="7.5" style="15" bestFit="1" customWidth="1"/>
    <col min="11533" max="11533" width="7.83203125" style="15" bestFit="1" customWidth="1"/>
    <col min="11534" max="11534" width="8" style="15" bestFit="1" customWidth="1"/>
    <col min="11535" max="11536" width="7.33203125" style="15" bestFit="1" customWidth="1"/>
    <col min="11537" max="11537" width="7.83203125" style="15" bestFit="1" customWidth="1"/>
    <col min="11538" max="11777" width="8.83203125" style="15"/>
    <col min="11778" max="11778" width="9.5" style="15" customWidth="1"/>
    <col min="11779" max="11779" width="9" style="15" bestFit="1" customWidth="1"/>
    <col min="11780" max="11780" width="7.83203125" style="15" bestFit="1" customWidth="1"/>
    <col min="11781" max="11781" width="8" style="15" customWidth="1"/>
    <col min="11782" max="11783" width="7.33203125" style="15" bestFit="1" customWidth="1"/>
    <col min="11784" max="11784" width="7.83203125" style="15" bestFit="1" customWidth="1"/>
    <col min="11785" max="11785" width="5.1640625" style="15" customWidth="1"/>
    <col min="11786" max="11786" width="7.5" style="15" customWidth="1"/>
    <col min="11787" max="11787" width="11.5" style="15" customWidth="1"/>
    <col min="11788" max="11788" width="7.5" style="15" bestFit="1" customWidth="1"/>
    <col min="11789" max="11789" width="7.83203125" style="15" bestFit="1" customWidth="1"/>
    <col min="11790" max="11790" width="8" style="15" bestFit="1" customWidth="1"/>
    <col min="11791" max="11792" width="7.33203125" style="15" bestFit="1" customWidth="1"/>
    <col min="11793" max="11793" width="7.83203125" style="15" bestFit="1" customWidth="1"/>
    <col min="11794" max="12033" width="8.83203125" style="15"/>
    <col min="12034" max="12034" width="9.5" style="15" customWidth="1"/>
    <col min="12035" max="12035" width="9" style="15" bestFit="1" customWidth="1"/>
    <col min="12036" max="12036" width="7.83203125" style="15" bestFit="1" customWidth="1"/>
    <col min="12037" max="12037" width="8" style="15" customWidth="1"/>
    <col min="12038" max="12039" width="7.33203125" style="15" bestFit="1" customWidth="1"/>
    <col min="12040" max="12040" width="7.83203125" style="15" bestFit="1" customWidth="1"/>
    <col min="12041" max="12041" width="5.1640625" style="15" customWidth="1"/>
    <col min="12042" max="12042" width="7.5" style="15" customWidth="1"/>
    <col min="12043" max="12043" width="11.5" style="15" customWidth="1"/>
    <col min="12044" max="12044" width="7.5" style="15" bestFit="1" customWidth="1"/>
    <col min="12045" max="12045" width="7.83203125" style="15" bestFit="1" customWidth="1"/>
    <col min="12046" max="12046" width="8" style="15" bestFit="1" customWidth="1"/>
    <col min="12047" max="12048" width="7.33203125" style="15" bestFit="1" customWidth="1"/>
    <col min="12049" max="12049" width="7.83203125" style="15" bestFit="1" customWidth="1"/>
    <col min="12050" max="12289" width="8.83203125" style="15"/>
    <col min="12290" max="12290" width="9.5" style="15" customWidth="1"/>
    <col min="12291" max="12291" width="9" style="15" bestFit="1" customWidth="1"/>
    <col min="12292" max="12292" width="7.83203125" style="15" bestFit="1" customWidth="1"/>
    <col min="12293" max="12293" width="8" style="15" customWidth="1"/>
    <col min="12294" max="12295" width="7.33203125" style="15" bestFit="1" customWidth="1"/>
    <col min="12296" max="12296" width="7.83203125" style="15" bestFit="1" customWidth="1"/>
    <col min="12297" max="12297" width="5.1640625" style="15" customWidth="1"/>
    <col min="12298" max="12298" width="7.5" style="15" customWidth="1"/>
    <col min="12299" max="12299" width="11.5" style="15" customWidth="1"/>
    <col min="12300" max="12300" width="7.5" style="15" bestFit="1" customWidth="1"/>
    <col min="12301" max="12301" width="7.83203125" style="15" bestFit="1" customWidth="1"/>
    <col min="12302" max="12302" width="8" style="15" bestFit="1" customWidth="1"/>
    <col min="12303" max="12304" width="7.33203125" style="15" bestFit="1" customWidth="1"/>
    <col min="12305" max="12305" width="7.83203125" style="15" bestFit="1" customWidth="1"/>
    <col min="12306" max="12545" width="8.83203125" style="15"/>
    <col min="12546" max="12546" width="9.5" style="15" customWidth="1"/>
    <col min="12547" max="12547" width="9" style="15" bestFit="1" customWidth="1"/>
    <col min="12548" max="12548" width="7.83203125" style="15" bestFit="1" customWidth="1"/>
    <col min="12549" max="12549" width="8" style="15" customWidth="1"/>
    <col min="12550" max="12551" width="7.33203125" style="15" bestFit="1" customWidth="1"/>
    <col min="12552" max="12552" width="7.83203125" style="15" bestFit="1" customWidth="1"/>
    <col min="12553" max="12553" width="5.1640625" style="15" customWidth="1"/>
    <col min="12554" max="12554" width="7.5" style="15" customWidth="1"/>
    <col min="12555" max="12555" width="11.5" style="15" customWidth="1"/>
    <col min="12556" max="12556" width="7.5" style="15" bestFit="1" customWidth="1"/>
    <col min="12557" max="12557" width="7.83203125" style="15" bestFit="1" customWidth="1"/>
    <col min="12558" max="12558" width="8" style="15" bestFit="1" customWidth="1"/>
    <col min="12559" max="12560" width="7.33203125" style="15" bestFit="1" customWidth="1"/>
    <col min="12561" max="12561" width="7.83203125" style="15" bestFit="1" customWidth="1"/>
    <col min="12562" max="12801" width="8.83203125" style="15"/>
    <col min="12802" max="12802" width="9.5" style="15" customWidth="1"/>
    <col min="12803" max="12803" width="9" style="15" bestFit="1" customWidth="1"/>
    <col min="12804" max="12804" width="7.83203125" style="15" bestFit="1" customWidth="1"/>
    <col min="12805" max="12805" width="8" style="15" customWidth="1"/>
    <col min="12806" max="12807" width="7.33203125" style="15" bestFit="1" customWidth="1"/>
    <col min="12808" max="12808" width="7.83203125" style="15" bestFit="1" customWidth="1"/>
    <col min="12809" max="12809" width="5.1640625" style="15" customWidth="1"/>
    <col min="12810" max="12810" width="7.5" style="15" customWidth="1"/>
    <col min="12811" max="12811" width="11.5" style="15" customWidth="1"/>
    <col min="12812" max="12812" width="7.5" style="15" bestFit="1" customWidth="1"/>
    <col min="12813" max="12813" width="7.83203125" style="15" bestFit="1" customWidth="1"/>
    <col min="12814" max="12814" width="8" style="15" bestFit="1" customWidth="1"/>
    <col min="12815" max="12816" width="7.33203125" style="15" bestFit="1" customWidth="1"/>
    <col min="12817" max="12817" width="7.83203125" style="15" bestFit="1" customWidth="1"/>
    <col min="12818" max="13057" width="8.83203125" style="15"/>
    <col min="13058" max="13058" width="9.5" style="15" customWidth="1"/>
    <col min="13059" max="13059" width="9" style="15" bestFit="1" customWidth="1"/>
    <col min="13060" max="13060" width="7.83203125" style="15" bestFit="1" customWidth="1"/>
    <col min="13061" max="13061" width="8" style="15" customWidth="1"/>
    <col min="13062" max="13063" width="7.33203125" style="15" bestFit="1" customWidth="1"/>
    <col min="13064" max="13064" width="7.83203125" style="15" bestFit="1" customWidth="1"/>
    <col min="13065" max="13065" width="5.1640625" style="15" customWidth="1"/>
    <col min="13066" max="13066" width="7.5" style="15" customWidth="1"/>
    <col min="13067" max="13067" width="11.5" style="15" customWidth="1"/>
    <col min="13068" max="13068" width="7.5" style="15" bestFit="1" customWidth="1"/>
    <col min="13069" max="13069" width="7.83203125" style="15" bestFit="1" customWidth="1"/>
    <col min="13070" max="13070" width="8" style="15" bestFit="1" customWidth="1"/>
    <col min="13071" max="13072" width="7.33203125" style="15" bestFit="1" customWidth="1"/>
    <col min="13073" max="13073" width="7.83203125" style="15" bestFit="1" customWidth="1"/>
    <col min="13074" max="13313" width="8.83203125" style="15"/>
    <col min="13314" max="13314" width="9.5" style="15" customWidth="1"/>
    <col min="13315" max="13315" width="9" style="15" bestFit="1" customWidth="1"/>
    <col min="13316" max="13316" width="7.83203125" style="15" bestFit="1" customWidth="1"/>
    <col min="13317" max="13317" width="8" style="15" customWidth="1"/>
    <col min="13318" max="13319" width="7.33203125" style="15" bestFit="1" customWidth="1"/>
    <col min="13320" max="13320" width="7.83203125" style="15" bestFit="1" customWidth="1"/>
    <col min="13321" max="13321" width="5.1640625" style="15" customWidth="1"/>
    <col min="13322" max="13322" width="7.5" style="15" customWidth="1"/>
    <col min="13323" max="13323" width="11.5" style="15" customWidth="1"/>
    <col min="13324" max="13324" width="7.5" style="15" bestFit="1" customWidth="1"/>
    <col min="13325" max="13325" width="7.83203125" style="15" bestFit="1" customWidth="1"/>
    <col min="13326" max="13326" width="8" style="15" bestFit="1" customWidth="1"/>
    <col min="13327" max="13328" width="7.33203125" style="15" bestFit="1" customWidth="1"/>
    <col min="13329" max="13329" width="7.83203125" style="15" bestFit="1" customWidth="1"/>
    <col min="13330" max="13569" width="8.83203125" style="15"/>
    <col min="13570" max="13570" width="9.5" style="15" customWidth="1"/>
    <col min="13571" max="13571" width="9" style="15" bestFit="1" customWidth="1"/>
    <col min="13572" max="13572" width="7.83203125" style="15" bestFit="1" customWidth="1"/>
    <col min="13573" max="13573" width="8" style="15" customWidth="1"/>
    <col min="13574" max="13575" width="7.33203125" style="15" bestFit="1" customWidth="1"/>
    <col min="13576" max="13576" width="7.83203125" style="15" bestFit="1" customWidth="1"/>
    <col min="13577" max="13577" width="5.1640625" style="15" customWidth="1"/>
    <col min="13578" max="13578" width="7.5" style="15" customWidth="1"/>
    <col min="13579" max="13579" width="11.5" style="15" customWidth="1"/>
    <col min="13580" max="13580" width="7.5" style="15" bestFit="1" customWidth="1"/>
    <col min="13581" max="13581" width="7.83203125" style="15" bestFit="1" customWidth="1"/>
    <col min="13582" max="13582" width="8" style="15" bestFit="1" customWidth="1"/>
    <col min="13583" max="13584" width="7.33203125" style="15" bestFit="1" customWidth="1"/>
    <col min="13585" max="13585" width="7.83203125" style="15" bestFit="1" customWidth="1"/>
    <col min="13586" max="13825" width="8.83203125" style="15"/>
    <col min="13826" max="13826" width="9.5" style="15" customWidth="1"/>
    <col min="13827" max="13827" width="9" style="15" bestFit="1" customWidth="1"/>
    <col min="13828" max="13828" width="7.83203125" style="15" bestFit="1" customWidth="1"/>
    <col min="13829" max="13829" width="8" style="15" customWidth="1"/>
    <col min="13830" max="13831" width="7.33203125" style="15" bestFit="1" customWidth="1"/>
    <col min="13832" max="13832" width="7.83203125" style="15" bestFit="1" customWidth="1"/>
    <col min="13833" max="13833" width="5.1640625" style="15" customWidth="1"/>
    <col min="13834" max="13834" width="7.5" style="15" customWidth="1"/>
    <col min="13835" max="13835" width="11.5" style="15" customWidth="1"/>
    <col min="13836" max="13836" width="7.5" style="15" bestFit="1" customWidth="1"/>
    <col min="13837" max="13837" width="7.83203125" style="15" bestFit="1" customWidth="1"/>
    <col min="13838" max="13838" width="8" style="15" bestFit="1" customWidth="1"/>
    <col min="13839" max="13840" width="7.33203125" style="15" bestFit="1" customWidth="1"/>
    <col min="13841" max="13841" width="7.83203125" style="15" bestFit="1" customWidth="1"/>
    <col min="13842" max="14081" width="8.83203125" style="15"/>
    <col min="14082" max="14082" width="9.5" style="15" customWidth="1"/>
    <col min="14083" max="14083" width="9" style="15" bestFit="1" customWidth="1"/>
    <col min="14084" max="14084" width="7.83203125" style="15" bestFit="1" customWidth="1"/>
    <col min="14085" max="14085" width="8" style="15" customWidth="1"/>
    <col min="14086" max="14087" width="7.33203125" style="15" bestFit="1" customWidth="1"/>
    <col min="14088" max="14088" width="7.83203125" style="15" bestFit="1" customWidth="1"/>
    <col min="14089" max="14089" width="5.1640625" style="15" customWidth="1"/>
    <col min="14090" max="14090" width="7.5" style="15" customWidth="1"/>
    <col min="14091" max="14091" width="11.5" style="15" customWidth="1"/>
    <col min="14092" max="14092" width="7.5" style="15" bestFit="1" customWidth="1"/>
    <col min="14093" max="14093" width="7.83203125" style="15" bestFit="1" customWidth="1"/>
    <col min="14094" max="14094" width="8" style="15" bestFit="1" customWidth="1"/>
    <col min="14095" max="14096" width="7.33203125" style="15" bestFit="1" customWidth="1"/>
    <col min="14097" max="14097" width="7.83203125" style="15" bestFit="1" customWidth="1"/>
    <col min="14098" max="14337" width="8.83203125" style="15"/>
    <col min="14338" max="14338" width="9.5" style="15" customWidth="1"/>
    <col min="14339" max="14339" width="9" style="15" bestFit="1" customWidth="1"/>
    <col min="14340" max="14340" width="7.83203125" style="15" bestFit="1" customWidth="1"/>
    <col min="14341" max="14341" width="8" style="15" customWidth="1"/>
    <col min="14342" max="14343" width="7.33203125" style="15" bestFit="1" customWidth="1"/>
    <col min="14344" max="14344" width="7.83203125" style="15" bestFit="1" customWidth="1"/>
    <col min="14345" max="14345" width="5.1640625" style="15" customWidth="1"/>
    <col min="14346" max="14346" width="7.5" style="15" customWidth="1"/>
    <col min="14347" max="14347" width="11.5" style="15" customWidth="1"/>
    <col min="14348" max="14348" width="7.5" style="15" bestFit="1" customWidth="1"/>
    <col min="14349" max="14349" width="7.83203125" style="15" bestFit="1" customWidth="1"/>
    <col min="14350" max="14350" width="8" style="15" bestFit="1" customWidth="1"/>
    <col min="14351" max="14352" width="7.33203125" style="15" bestFit="1" customWidth="1"/>
    <col min="14353" max="14353" width="7.83203125" style="15" bestFit="1" customWidth="1"/>
    <col min="14354" max="14593" width="8.83203125" style="15"/>
    <col min="14594" max="14594" width="9.5" style="15" customWidth="1"/>
    <col min="14595" max="14595" width="9" style="15" bestFit="1" customWidth="1"/>
    <col min="14596" max="14596" width="7.83203125" style="15" bestFit="1" customWidth="1"/>
    <col min="14597" max="14597" width="8" style="15" customWidth="1"/>
    <col min="14598" max="14599" width="7.33203125" style="15" bestFit="1" customWidth="1"/>
    <col min="14600" max="14600" width="7.83203125" style="15" bestFit="1" customWidth="1"/>
    <col min="14601" max="14601" width="5.1640625" style="15" customWidth="1"/>
    <col min="14602" max="14602" width="7.5" style="15" customWidth="1"/>
    <col min="14603" max="14603" width="11.5" style="15" customWidth="1"/>
    <col min="14604" max="14604" width="7.5" style="15" bestFit="1" customWidth="1"/>
    <col min="14605" max="14605" width="7.83203125" style="15" bestFit="1" customWidth="1"/>
    <col min="14606" max="14606" width="8" style="15" bestFit="1" customWidth="1"/>
    <col min="14607" max="14608" width="7.33203125" style="15" bestFit="1" customWidth="1"/>
    <col min="14609" max="14609" width="7.83203125" style="15" bestFit="1" customWidth="1"/>
    <col min="14610" max="14849" width="8.83203125" style="15"/>
    <col min="14850" max="14850" width="9.5" style="15" customWidth="1"/>
    <col min="14851" max="14851" width="9" style="15" bestFit="1" customWidth="1"/>
    <col min="14852" max="14852" width="7.83203125" style="15" bestFit="1" customWidth="1"/>
    <col min="14853" max="14853" width="8" style="15" customWidth="1"/>
    <col min="14854" max="14855" width="7.33203125" style="15" bestFit="1" customWidth="1"/>
    <col min="14856" max="14856" width="7.83203125" style="15" bestFit="1" customWidth="1"/>
    <col min="14857" max="14857" width="5.1640625" style="15" customWidth="1"/>
    <col min="14858" max="14858" width="7.5" style="15" customWidth="1"/>
    <col min="14859" max="14859" width="11.5" style="15" customWidth="1"/>
    <col min="14860" max="14860" width="7.5" style="15" bestFit="1" customWidth="1"/>
    <col min="14861" max="14861" width="7.83203125" style="15" bestFit="1" customWidth="1"/>
    <col min="14862" max="14862" width="8" style="15" bestFit="1" customWidth="1"/>
    <col min="14863" max="14864" width="7.33203125" style="15" bestFit="1" customWidth="1"/>
    <col min="14865" max="14865" width="7.83203125" style="15" bestFit="1" customWidth="1"/>
    <col min="14866" max="15105" width="8.83203125" style="15"/>
    <col min="15106" max="15106" width="9.5" style="15" customWidth="1"/>
    <col min="15107" max="15107" width="9" style="15" bestFit="1" customWidth="1"/>
    <col min="15108" max="15108" width="7.83203125" style="15" bestFit="1" customWidth="1"/>
    <col min="15109" max="15109" width="8" style="15" customWidth="1"/>
    <col min="15110" max="15111" width="7.33203125" style="15" bestFit="1" customWidth="1"/>
    <col min="15112" max="15112" width="7.83203125" style="15" bestFit="1" customWidth="1"/>
    <col min="15113" max="15113" width="5.1640625" style="15" customWidth="1"/>
    <col min="15114" max="15114" width="7.5" style="15" customWidth="1"/>
    <col min="15115" max="15115" width="11.5" style="15" customWidth="1"/>
    <col min="15116" max="15116" width="7.5" style="15" bestFit="1" customWidth="1"/>
    <col min="15117" max="15117" width="7.83203125" style="15" bestFit="1" customWidth="1"/>
    <col min="15118" max="15118" width="8" style="15" bestFit="1" customWidth="1"/>
    <col min="15119" max="15120" width="7.33203125" style="15" bestFit="1" customWidth="1"/>
    <col min="15121" max="15121" width="7.83203125" style="15" bestFit="1" customWidth="1"/>
    <col min="15122" max="15361" width="8.83203125" style="15"/>
    <col min="15362" max="15362" width="9.5" style="15" customWidth="1"/>
    <col min="15363" max="15363" width="9" style="15" bestFit="1" customWidth="1"/>
    <col min="15364" max="15364" width="7.83203125" style="15" bestFit="1" customWidth="1"/>
    <col min="15365" max="15365" width="8" style="15" customWidth="1"/>
    <col min="15366" max="15367" width="7.33203125" style="15" bestFit="1" customWidth="1"/>
    <col min="15368" max="15368" width="7.83203125" style="15" bestFit="1" customWidth="1"/>
    <col min="15369" max="15369" width="5.1640625" style="15" customWidth="1"/>
    <col min="15370" max="15370" width="7.5" style="15" customWidth="1"/>
    <col min="15371" max="15371" width="11.5" style="15" customWidth="1"/>
    <col min="15372" max="15372" width="7.5" style="15" bestFit="1" customWidth="1"/>
    <col min="15373" max="15373" width="7.83203125" style="15" bestFit="1" customWidth="1"/>
    <col min="15374" max="15374" width="8" style="15" bestFit="1" customWidth="1"/>
    <col min="15375" max="15376" width="7.33203125" style="15" bestFit="1" customWidth="1"/>
    <col min="15377" max="15377" width="7.83203125" style="15" bestFit="1" customWidth="1"/>
    <col min="15378" max="15617" width="8.83203125" style="15"/>
    <col min="15618" max="15618" width="9.5" style="15" customWidth="1"/>
    <col min="15619" max="15619" width="9" style="15" bestFit="1" customWidth="1"/>
    <col min="15620" max="15620" width="7.83203125" style="15" bestFit="1" customWidth="1"/>
    <col min="15621" max="15621" width="8" style="15" customWidth="1"/>
    <col min="15622" max="15623" width="7.33203125" style="15" bestFit="1" customWidth="1"/>
    <col min="15624" max="15624" width="7.83203125" style="15" bestFit="1" customWidth="1"/>
    <col min="15625" max="15625" width="5.1640625" style="15" customWidth="1"/>
    <col min="15626" max="15626" width="7.5" style="15" customWidth="1"/>
    <col min="15627" max="15627" width="11.5" style="15" customWidth="1"/>
    <col min="15628" max="15628" width="7.5" style="15" bestFit="1" customWidth="1"/>
    <col min="15629" max="15629" width="7.83203125" style="15" bestFit="1" customWidth="1"/>
    <col min="15630" max="15630" width="8" style="15" bestFit="1" customWidth="1"/>
    <col min="15631" max="15632" width="7.33203125" style="15" bestFit="1" customWidth="1"/>
    <col min="15633" max="15633" width="7.83203125" style="15" bestFit="1" customWidth="1"/>
    <col min="15634" max="15873" width="8.83203125" style="15"/>
    <col min="15874" max="15874" width="9.5" style="15" customWidth="1"/>
    <col min="15875" max="15875" width="9" style="15" bestFit="1" customWidth="1"/>
    <col min="15876" max="15876" width="7.83203125" style="15" bestFit="1" customWidth="1"/>
    <col min="15877" max="15877" width="8" style="15" customWidth="1"/>
    <col min="15878" max="15879" width="7.33203125" style="15" bestFit="1" customWidth="1"/>
    <col min="15880" max="15880" width="7.83203125" style="15" bestFit="1" customWidth="1"/>
    <col min="15881" max="15881" width="5.1640625" style="15" customWidth="1"/>
    <col min="15882" max="15882" width="7.5" style="15" customWidth="1"/>
    <col min="15883" max="15883" width="11.5" style="15" customWidth="1"/>
    <col min="15884" max="15884" width="7.5" style="15" bestFit="1" customWidth="1"/>
    <col min="15885" max="15885" width="7.83203125" style="15" bestFit="1" customWidth="1"/>
    <col min="15886" max="15886" width="8" style="15" bestFit="1" customWidth="1"/>
    <col min="15887" max="15888" width="7.33203125" style="15" bestFit="1" customWidth="1"/>
    <col min="15889" max="15889" width="7.83203125" style="15" bestFit="1" customWidth="1"/>
    <col min="15890" max="16129" width="8.83203125" style="15"/>
    <col min="16130" max="16130" width="9.5" style="15" customWidth="1"/>
    <col min="16131" max="16131" width="9" style="15" bestFit="1" customWidth="1"/>
    <col min="16132" max="16132" width="7.83203125" style="15" bestFit="1" customWidth="1"/>
    <col min="16133" max="16133" width="8" style="15" customWidth="1"/>
    <col min="16134" max="16135" width="7.33203125" style="15" bestFit="1" customWidth="1"/>
    <col min="16136" max="16136" width="7.83203125" style="15" bestFit="1" customWidth="1"/>
    <col min="16137" max="16137" width="5.1640625" style="15" customWidth="1"/>
    <col min="16138" max="16138" width="7.5" style="15" customWidth="1"/>
    <col min="16139" max="16139" width="11.5" style="15" customWidth="1"/>
    <col min="16140" max="16140" width="7.5" style="15" bestFit="1" customWidth="1"/>
    <col min="16141" max="16141" width="7.83203125" style="15" bestFit="1" customWidth="1"/>
    <col min="16142" max="16142" width="8" style="15" bestFit="1" customWidth="1"/>
    <col min="16143" max="16144" width="7.33203125" style="15" bestFit="1" customWidth="1"/>
    <col min="16145" max="16145" width="7.83203125" style="15" bestFit="1" customWidth="1"/>
    <col min="16146" max="16384" width="8.83203125" style="15"/>
  </cols>
  <sheetData>
    <row r="2" spans="2:22" ht="42">
      <c r="B2" s="38" t="s">
        <v>19</v>
      </c>
      <c r="C2" s="43">
        <f>SUMSQ('Student WTP'!C3:H3)/6</f>
        <v>570.74652777777783</v>
      </c>
    </row>
    <row r="3" spans="2:22">
      <c r="B3" s="39" t="s">
        <v>9</v>
      </c>
      <c r="C3" s="43">
        <f>SQRT((C2*6)/PI()^2)</f>
        <v>18.627192019335421</v>
      </c>
      <c r="K3"/>
      <c r="L3"/>
      <c r="M3"/>
      <c r="N3"/>
      <c r="O3"/>
      <c r="P3"/>
      <c r="Q3"/>
      <c r="R3"/>
      <c r="S3"/>
      <c r="T3"/>
      <c r="U3"/>
    </row>
    <row r="4" spans="2:22" ht="9" customHeight="1" thickBot="1">
      <c r="B4" s="17"/>
      <c r="C4" s="18"/>
      <c r="K4"/>
      <c r="L4"/>
      <c r="M4"/>
      <c r="N4"/>
      <c r="O4"/>
      <c r="P4"/>
      <c r="Q4"/>
      <c r="R4"/>
      <c r="S4"/>
      <c r="T4"/>
      <c r="U4"/>
    </row>
    <row r="5" spans="2:22" ht="15" thickBot="1">
      <c r="B5" s="19" t="s">
        <v>20</v>
      </c>
      <c r="C5" s="12"/>
      <c r="D5" s="12"/>
      <c r="E5" s="13"/>
      <c r="F5" s="12"/>
      <c r="G5" s="12"/>
      <c r="H5" s="14">
        <v>40</v>
      </c>
      <c r="K5"/>
      <c r="L5"/>
      <c r="M5"/>
      <c r="N5"/>
      <c r="O5"/>
      <c r="P5"/>
      <c r="Q5"/>
      <c r="R5"/>
      <c r="S5"/>
      <c r="T5"/>
      <c r="U5"/>
    </row>
    <row r="6" spans="2:22" ht="15" thickBot="1">
      <c r="B6" s="20"/>
      <c r="C6" s="21" t="s">
        <v>1</v>
      </c>
      <c r="D6" s="21" t="s">
        <v>2</v>
      </c>
      <c r="E6" s="21" t="s">
        <v>3</v>
      </c>
      <c r="F6" s="21" t="s">
        <v>4</v>
      </c>
      <c r="G6" s="21" t="s">
        <v>5</v>
      </c>
      <c r="H6" s="22" t="s">
        <v>6</v>
      </c>
      <c r="K6"/>
      <c r="L6"/>
      <c r="M6"/>
      <c r="N6"/>
      <c r="O6"/>
      <c r="P6"/>
      <c r="Q6"/>
      <c r="R6"/>
      <c r="S6"/>
      <c r="T6"/>
      <c r="U6"/>
    </row>
    <row r="7" spans="2:22" ht="15" thickBot="1">
      <c r="B7" s="40" t="s">
        <v>10</v>
      </c>
      <c r="C7" s="41">
        <f>'Student WTP'!C2</f>
        <v>49.232424242424244</v>
      </c>
      <c r="D7" s="41">
        <f>'Student WTP'!D2</f>
        <v>40.141515151515151</v>
      </c>
      <c r="E7" s="41">
        <f>'Student WTP'!E2</f>
        <v>42.414242424242424</v>
      </c>
      <c r="F7" s="41">
        <f>'Student WTP'!F2</f>
        <v>40.899090909090908</v>
      </c>
      <c r="G7" s="41">
        <f>'Student WTP'!G2</f>
        <v>54.535454545454549</v>
      </c>
      <c r="H7" s="42">
        <f>'Student WTP'!H2</f>
        <v>49.232424242424244</v>
      </c>
      <c r="K7"/>
      <c r="L7"/>
      <c r="M7"/>
      <c r="N7"/>
      <c r="O7"/>
      <c r="P7"/>
      <c r="Q7"/>
      <c r="R7"/>
      <c r="S7"/>
      <c r="T7"/>
      <c r="U7"/>
    </row>
    <row r="8" spans="2:22">
      <c r="B8" s="23" t="s">
        <v>17</v>
      </c>
      <c r="C8" s="24" t="s">
        <v>11</v>
      </c>
      <c r="D8" s="24" t="s">
        <v>12</v>
      </c>
      <c r="E8" s="24" t="s">
        <v>13</v>
      </c>
      <c r="F8" s="24" t="s">
        <v>14</v>
      </c>
      <c r="G8" s="24" t="s">
        <v>15</v>
      </c>
      <c r="H8" s="25" t="s">
        <v>16</v>
      </c>
      <c r="K8"/>
      <c r="L8"/>
      <c r="M8"/>
      <c r="N8"/>
      <c r="O8"/>
      <c r="P8"/>
      <c r="Q8"/>
      <c r="R8"/>
      <c r="S8"/>
      <c r="T8"/>
      <c r="U8"/>
    </row>
    <row r="9" spans="2:22">
      <c r="B9" s="26">
        <v>0</v>
      </c>
      <c r="C9" s="27">
        <f>EXP((C$7-$H$5)/$C$3)</f>
        <v>1.6415522649078726</v>
      </c>
      <c r="D9" s="27">
        <f t="shared" ref="D9:F19" si="0">EXP((D$7-$H$5)/$C$3)</f>
        <v>1.0076261670144624</v>
      </c>
      <c r="E9" s="27">
        <f t="shared" si="0"/>
        <v>1.1383826197290683</v>
      </c>
      <c r="F9" s="27">
        <f t="shared" si="0"/>
        <v>1.0494515104316489</v>
      </c>
      <c r="G9" s="29">
        <f>EXP((G$7-B9)/$C$3)</f>
        <v>18.685232848904299</v>
      </c>
      <c r="H9" s="27">
        <f>EXP((H$7-$H$5)/$C$3)</f>
        <v>1.6415522649078726</v>
      </c>
      <c r="K9"/>
      <c r="L9"/>
      <c r="M9"/>
      <c r="N9"/>
      <c r="O9"/>
      <c r="P9"/>
      <c r="Q9"/>
      <c r="R9"/>
      <c r="S9"/>
      <c r="T9"/>
      <c r="U9"/>
    </row>
    <row r="10" spans="2:22">
      <c r="B10" s="26">
        <v>10</v>
      </c>
      <c r="C10" s="27">
        <f t="shared" ref="C10:C19" si="1">EXP((C$7-$H$5)/$C$3)</f>
        <v>1.6415522649078726</v>
      </c>
      <c r="D10" s="27">
        <f t="shared" si="0"/>
        <v>1.0076261670144624</v>
      </c>
      <c r="E10" s="27">
        <f t="shared" si="0"/>
        <v>1.1383826197290683</v>
      </c>
      <c r="F10" s="27">
        <f t="shared" si="0"/>
        <v>1.0494515104316489</v>
      </c>
      <c r="G10" s="29">
        <f t="shared" ref="G10:G19" si="2">EXP((G$7-B10)/$C$3)</f>
        <v>10.923145257175356</v>
      </c>
      <c r="H10" s="27">
        <f t="shared" ref="H10:H19" si="3">EXP((H$7-$H$5)/$C$3)</f>
        <v>1.6415522649078726</v>
      </c>
      <c r="K10"/>
      <c r="L10"/>
      <c r="M10"/>
      <c r="N10"/>
      <c r="O10"/>
      <c r="P10"/>
      <c r="Q10"/>
      <c r="R10"/>
      <c r="S10"/>
      <c r="T10"/>
      <c r="U10"/>
    </row>
    <row r="11" spans="2:22">
      <c r="B11" s="26">
        <v>20</v>
      </c>
      <c r="C11" s="27">
        <f t="shared" si="1"/>
        <v>1.6415522649078726</v>
      </c>
      <c r="D11" s="27">
        <f t="shared" si="0"/>
        <v>1.0076261670144624</v>
      </c>
      <c r="E11" s="27">
        <f t="shared" si="0"/>
        <v>1.1383826197290683</v>
      </c>
      <c r="F11" s="27">
        <f t="shared" si="0"/>
        <v>1.0494515104316489</v>
      </c>
      <c r="G11" s="29">
        <f t="shared" si="2"/>
        <v>6.3855293254399621</v>
      </c>
      <c r="H11" s="27">
        <f t="shared" si="3"/>
        <v>1.6415522649078726</v>
      </c>
      <c r="K11"/>
      <c r="L11"/>
      <c r="M11"/>
      <c r="N11"/>
      <c r="O11"/>
      <c r="P11"/>
      <c r="Q11"/>
      <c r="R11"/>
      <c r="S11"/>
      <c r="T11"/>
      <c r="U11"/>
    </row>
    <row r="12" spans="2:22">
      <c r="B12" s="26">
        <v>30</v>
      </c>
      <c r="C12" s="27">
        <f t="shared" si="1"/>
        <v>1.6415522649078726</v>
      </c>
      <c r="D12" s="27">
        <f t="shared" si="0"/>
        <v>1.0076261670144624</v>
      </c>
      <c r="E12" s="27">
        <f t="shared" si="0"/>
        <v>1.1383826197290683</v>
      </c>
      <c r="F12" s="27">
        <f t="shared" si="0"/>
        <v>1.0494515104316489</v>
      </c>
      <c r="G12" s="29">
        <f t="shared" si="2"/>
        <v>3.7328977877748968</v>
      </c>
      <c r="H12" s="27">
        <f t="shared" si="3"/>
        <v>1.6415522649078726</v>
      </c>
      <c r="K12"/>
      <c r="L12"/>
      <c r="M12"/>
      <c r="N12"/>
      <c r="O12"/>
      <c r="P12"/>
      <c r="Q12"/>
      <c r="R12"/>
      <c r="S12"/>
      <c r="T12"/>
      <c r="U12"/>
      <c r="V12" s="30"/>
    </row>
    <row r="13" spans="2:22">
      <c r="B13" s="26">
        <v>40</v>
      </c>
      <c r="C13" s="27">
        <f t="shared" si="1"/>
        <v>1.6415522649078726</v>
      </c>
      <c r="D13" s="27">
        <f t="shared" si="0"/>
        <v>1.0076261670144624</v>
      </c>
      <c r="E13" s="27">
        <f t="shared" si="0"/>
        <v>1.1383826197290683</v>
      </c>
      <c r="F13" s="27">
        <f t="shared" si="0"/>
        <v>1.0494515104316489</v>
      </c>
      <c r="G13" s="29">
        <f t="shared" si="2"/>
        <v>2.1822037271772499</v>
      </c>
      <c r="H13" s="27">
        <f t="shared" si="3"/>
        <v>1.6415522649078726</v>
      </c>
      <c r="K13"/>
      <c r="L13"/>
      <c r="M13"/>
      <c r="N13"/>
      <c r="O13"/>
      <c r="P13"/>
      <c r="Q13"/>
      <c r="R13"/>
      <c r="S13"/>
      <c r="T13"/>
      <c r="U13"/>
      <c r="V13" s="30"/>
    </row>
    <row r="14" spans="2:22">
      <c r="B14" s="26">
        <v>50</v>
      </c>
      <c r="C14" s="27">
        <f t="shared" si="1"/>
        <v>1.6415522649078726</v>
      </c>
      <c r="D14" s="27">
        <f t="shared" si="0"/>
        <v>1.0076261670144624</v>
      </c>
      <c r="E14" s="27">
        <f t="shared" si="0"/>
        <v>1.1383826197290683</v>
      </c>
      <c r="F14" s="27">
        <f t="shared" si="0"/>
        <v>1.0494515104316489</v>
      </c>
      <c r="G14" s="29">
        <f t="shared" si="2"/>
        <v>1.2756880519208695</v>
      </c>
      <c r="H14" s="27">
        <f t="shared" si="3"/>
        <v>1.6415522649078726</v>
      </c>
      <c r="K14"/>
      <c r="L14"/>
      <c r="M14"/>
      <c r="N14"/>
      <c r="O14"/>
      <c r="P14"/>
      <c r="Q14"/>
      <c r="R14"/>
      <c r="S14"/>
      <c r="T14"/>
      <c r="U14"/>
      <c r="V14" s="30"/>
    </row>
    <row r="15" spans="2:22">
      <c r="B15" s="26">
        <v>60</v>
      </c>
      <c r="C15" s="27">
        <f t="shared" si="1"/>
        <v>1.6415522649078726</v>
      </c>
      <c r="D15" s="27">
        <f t="shared" si="0"/>
        <v>1.0076261670144624</v>
      </c>
      <c r="E15" s="27">
        <f t="shared" si="0"/>
        <v>1.1383826197290683</v>
      </c>
      <c r="F15" s="27">
        <f t="shared" si="0"/>
        <v>1.0494515104316489</v>
      </c>
      <c r="G15" s="29">
        <f t="shared" si="2"/>
        <v>0.74575072233000494</v>
      </c>
      <c r="H15" s="27">
        <f t="shared" si="3"/>
        <v>1.6415522649078726</v>
      </c>
      <c r="K15"/>
      <c r="L15"/>
      <c r="M15"/>
      <c r="N15"/>
      <c r="O15"/>
      <c r="P15"/>
      <c r="Q15"/>
      <c r="R15"/>
      <c r="S15"/>
      <c r="T15"/>
      <c r="U15"/>
      <c r="V15" s="30"/>
    </row>
    <row r="16" spans="2:22">
      <c r="B16" s="26">
        <v>70</v>
      </c>
      <c r="C16" s="27">
        <f t="shared" si="1"/>
        <v>1.6415522649078726</v>
      </c>
      <c r="D16" s="27">
        <f t="shared" si="0"/>
        <v>1.0076261670144624</v>
      </c>
      <c r="E16" s="27">
        <f t="shared" si="0"/>
        <v>1.1383826197290683</v>
      </c>
      <c r="F16" s="27">
        <f t="shared" si="0"/>
        <v>1.0494515104316489</v>
      </c>
      <c r="G16" s="29">
        <f t="shared" si="2"/>
        <v>0.43595621909157894</v>
      </c>
      <c r="H16" s="27">
        <f t="shared" si="3"/>
        <v>1.6415522649078726</v>
      </c>
      <c r="K16"/>
      <c r="L16"/>
      <c r="M16"/>
      <c r="N16"/>
      <c r="O16"/>
      <c r="P16"/>
      <c r="Q16"/>
      <c r="R16"/>
      <c r="S16"/>
      <c r="T16"/>
      <c r="U16"/>
      <c r="V16" s="30"/>
    </row>
    <row r="17" spans="2:22">
      <c r="B17" s="26">
        <v>80</v>
      </c>
      <c r="C17" s="27">
        <f t="shared" si="1"/>
        <v>1.6415522649078726</v>
      </c>
      <c r="D17" s="27">
        <f t="shared" si="0"/>
        <v>1.0076261670144624</v>
      </c>
      <c r="E17" s="27">
        <f t="shared" si="0"/>
        <v>1.1383826197290683</v>
      </c>
      <c r="F17" s="27">
        <f t="shared" si="0"/>
        <v>1.0494515104316489</v>
      </c>
      <c r="G17" s="29">
        <f t="shared" si="2"/>
        <v>0.25485436255537625</v>
      </c>
      <c r="H17" s="27">
        <f t="shared" si="3"/>
        <v>1.6415522649078726</v>
      </c>
      <c r="K17"/>
      <c r="L17"/>
      <c r="M17"/>
      <c r="N17"/>
      <c r="O17"/>
      <c r="P17"/>
      <c r="Q17"/>
      <c r="R17"/>
      <c r="S17"/>
      <c r="T17"/>
      <c r="U17"/>
      <c r="V17" s="30"/>
    </row>
    <row r="18" spans="2:22">
      <c r="B18" s="26">
        <v>90</v>
      </c>
      <c r="C18" s="27">
        <f t="shared" si="1"/>
        <v>1.6415522649078726</v>
      </c>
      <c r="D18" s="27">
        <f t="shared" si="0"/>
        <v>1.0076261670144624</v>
      </c>
      <c r="E18" s="27">
        <f t="shared" si="0"/>
        <v>1.1383826197290683</v>
      </c>
      <c r="F18" s="27">
        <f t="shared" si="0"/>
        <v>1.0494515104316489</v>
      </c>
      <c r="G18" s="29">
        <f t="shared" si="2"/>
        <v>0.14898456145171612</v>
      </c>
      <c r="H18" s="27">
        <f t="shared" si="3"/>
        <v>1.6415522649078726</v>
      </c>
      <c r="K18"/>
      <c r="L18"/>
      <c r="M18"/>
      <c r="N18"/>
      <c r="O18"/>
      <c r="P18"/>
      <c r="Q18"/>
      <c r="R18"/>
      <c r="S18"/>
      <c r="T18"/>
      <c r="U18"/>
      <c r="V18" s="30"/>
    </row>
    <row r="19" spans="2:22">
      <c r="B19" s="26">
        <v>100</v>
      </c>
      <c r="C19" s="27">
        <f t="shared" si="1"/>
        <v>1.6415522649078726</v>
      </c>
      <c r="D19" s="27">
        <f t="shared" si="0"/>
        <v>1.0076261670144624</v>
      </c>
      <c r="E19" s="27">
        <f t="shared" si="0"/>
        <v>1.1383826197290683</v>
      </c>
      <c r="F19" s="27">
        <f t="shared" si="0"/>
        <v>1.0494515104316489</v>
      </c>
      <c r="G19" s="29">
        <f t="shared" si="2"/>
        <v>8.7094446131512501E-2</v>
      </c>
      <c r="H19" s="27">
        <f t="shared" si="3"/>
        <v>1.6415522649078726</v>
      </c>
      <c r="K19"/>
      <c r="L19"/>
      <c r="M19"/>
      <c r="N19"/>
      <c r="O19"/>
      <c r="P19"/>
      <c r="Q19"/>
      <c r="R19"/>
      <c r="S19"/>
      <c r="T19"/>
      <c r="U19"/>
      <c r="V19" s="30"/>
    </row>
    <row r="20" spans="2:22" ht="10.5" customHeight="1" thickBot="1">
      <c r="B20" s="20"/>
      <c r="C20" s="30"/>
      <c r="D20" s="30"/>
      <c r="E20" s="30"/>
      <c r="F20" s="30"/>
      <c r="G20" s="30"/>
      <c r="H20" s="31"/>
      <c r="K20"/>
      <c r="L20"/>
      <c r="M20"/>
      <c r="N20"/>
      <c r="O20"/>
      <c r="P20"/>
      <c r="Q20"/>
      <c r="R20"/>
      <c r="S20"/>
      <c r="T20"/>
      <c r="U20"/>
      <c r="V20" s="30"/>
    </row>
    <row r="21" spans="2:22" ht="15" thickBot="1">
      <c r="B21" s="60" t="s">
        <v>18</v>
      </c>
      <c r="C21" s="61"/>
      <c r="D21" s="61"/>
      <c r="E21" s="61"/>
      <c r="F21" s="61"/>
      <c r="G21" s="61"/>
      <c r="H21" s="62"/>
      <c r="K21"/>
      <c r="L21"/>
      <c r="M21"/>
      <c r="N21"/>
      <c r="O21"/>
      <c r="P21"/>
      <c r="Q21"/>
      <c r="R21"/>
      <c r="S21"/>
      <c r="T21"/>
      <c r="U21"/>
      <c r="V21" s="30"/>
    </row>
    <row r="22" spans="2:22">
      <c r="B22" s="32" t="s">
        <v>17</v>
      </c>
      <c r="C22" s="33" t="s">
        <v>1</v>
      </c>
      <c r="D22" s="33" t="s">
        <v>2</v>
      </c>
      <c r="E22" s="33" t="s">
        <v>3</v>
      </c>
      <c r="F22" s="33" t="s">
        <v>4</v>
      </c>
      <c r="G22" s="33" t="s">
        <v>5</v>
      </c>
      <c r="H22" s="34" t="s">
        <v>6</v>
      </c>
      <c r="K22"/>
      <c r="L22"/>
      <c r="M22"/>
      <c r="N22"/>
      <c r="O22"/>
      <c r="P22"/>
      <c r="Q22"/>
      <c r="R22"/>
      <c r="S22"/>
      <c r="T22"/>
      <c r="U22"/>
      <c r="V22" s="30"/>
    </row>
    <row r="23" spans="2:22">
      <c r="B23" s="26">
        <v>0</v>
      </c>
      <c r="C23" s="35">
        <f>C9/(1+SUM($C9:$H9))</f>
        <v>6.2741360609902555E-2</v>
      </c>
      <c r="D23" s="35">
        <f t="shared" ref="D23:H23" si="4">D9/(1+SUM($C9:$H9))</f>
        <v>3.8512228977477185E-2</v>
      </c>
      <c r="E23" s="35">
        <f t="shared" si="4"/>
        <v>4.3509838817392447E-2</v>
      </c>
      <c r="F23" s="35">
        <f t="shared" si="4"/>
        <v>4.0110825019813973E-2</v>
      </c>
      <c r="G23" s="35">
        <f t="shared" si="4"/>
        <v>0.71416363481969025</v>
      </c>
      <c r="H23" s="35">
        <f t="shared" si="4"/>
        <v>6.2741360609902555E-2</v>
      </c>
      <c r="K23"/>
      <c r="L23"/>
      <c r="M23"/>
      <c r="N23"/>
      <c r="O23"/>
      <c r="P23"/>
      <c r="Q23"/>
      <c r="R23"/>
      <c r="S23"/>
      <c r="T23"/>
      <c r="U23"/>
      <c r="V23" s="30"/>
    </row>
    <row r="24" spans="2:22">
      <c r="B24" s="26">
        <v>10</v>
      </c>
      <c r="C24" s="35">
        <f t="shared" ref="C24:H24" si="5">C10/(1+SUM($C10:$H10))</f>
        <v>8.9206506210547432E-2</v>
      </c>
      <c r="D24" s="35">
        <f t="shared" si="5"/>
        <v>5.4757202586376605E-2</v>
      </c>
      <c r="E24" s="35">
        <f t="shared" si="5"/>
        <v>6.1862871141991717E-2</v>
      </c>
      <c r="F24" s="35">
        <f t="shared" si="5"/>
        <v>5.7030107834089155E-2</v>
      </c>
      <c r="G24" s="35">
        <f t="shared" si="5"/>
        <v>0.59359403051209658</v>
      </c>
      <c r="H24" s="35">
        <f t="shared" si="5"/>
        <v>8.9206506210547432E-2</v>
      </c>
      <c r="K24"/>
      <c r="L24"/>
      <c r="M24"/>
      <c r="N24"/>
      <c r="O24"/>
      <c r="P24"/>
      <c r="Q24"/>
      <c r="R24"/>
      <c r="S24"/>
      <c r="T24"/>
      <c r="U24"/>
      <c r="V24" s="30"/>
    </row>
    <row r="25" spans="2:22">
      <c r="B25" s="26">
        <v>20</v>
      </c>
      <c r="C25" s="35">
        <f t="shared" ref="C25:H25" si="6">C11/(1+SUM($C11:$H11))</f>
        <v>0.11840313884625833</v>
      </c>
      <c r="D25" s="35">
        <f t="shared" si="6"/>
        <v>7.267883180364787E-2</v>
      </c>
      <c r="E25" s="35">
        <f t="shared" si="6"/>
        <v>8.2110133356925297E-2</v>
      </c>
      <c r="F25" s="35">
        <f t="shared" si="6"/>
        <v>7.5695642203038649E-2</v>
      </c>
      <c r="G25" s="35">
        <f t="shared" si="6"/>
        <v>0.46058034915467905</v>
      </c>
      <c r="H25" s="35">
        <f t="shared" si="6"/>
        <v>0.11840313884625833</v>
      </c>
      <c r="K25"/>
      <c r="L25"/>
      <c r="M25"/>
      <c r="N25"/>
      <c r="O25"/>
      <c r="P25"/>
      <c r="Q25"/>
      <c r="R25"/>
      <c r="S25"/>
      <c r="T25"/>
      <c r="U25"/>
      <c r="V25" s="30"/>
    </row>
    <row r="26" spans="2:22">
      <c r="B26" s="26">
        <v>30</v>
      </c>
      <c r="C26" s="35">
        <f t="shared" ref="C26:H26" si="7">C12/(1+SUM($C12:$H12))</f>
        <v>0.14641731603741875</v>
      </c>
      <c r="D26" s="35">
        <f t="shared" si="7"/>
        <v>8.98746400569886E-2</v>
      </c>
      <c r="E26" s="35">
        <f t="shared" si="7"/>
        <v>0.10153738712287061</v>
      </c>
      <c r="F26" s="35">
        <f t="shared" si="7"/>
        <v>9.360522765776258E-2</v>
      </c>
      <c r="G26" s="35">
        <f t="shared" si="7"/>
        <v>0.33295368463866276</v>
      </c>
      <c r="H26" s="35">
        <f t="shared" si="7"/>
        <v>0.14641731603741875</v>
      </c>
      <c r="K26"/>
      <c r="L26"/>
      <c r="M26"/>
      <c r="N26"/>
      <c r="O26"/>
      <c r="P26"/>
      <c r="Q26"/>
      <c r="R26"/>
      <c r="S26"/>
      <c r="T26"/>
      <c r="U26"/>
      <c r="V26" s="30"/>
    </row>
    <row r="27" spans="2:22">
      <c r="B27" s="26">
        <v>40</v>
      </c>
      <c r="C27" s="35">
        <f t="shared" ref="C27:H27" si="8">C13/(1+SUM($C13:$H13))</f>
        <v>0.16991942780780303</v>
      </c>
      <c r="D27" s="35">
        <f t="shared" si="8"/>
        <v>0.10430082879686818</v>
      </c>
      <c r="E27" s="35">
        <f t="shared" si="8"/>
        <v>0.11783561663299645</v>
      </c>
      <c r="F27" s="35">
        <f t="shared" si="8"/>
        <v>0.1086302300430186</v>
      </c>
      <c r="G27" s="35">
        <f t="shared" si="8"/>
        <v>0.22588303559303574</v>
      </c>
      <c r="H27" s="35">
        <f t="shared" si="8"/>
        <v>0.16991942780780303</v>
      </c>
      <c r="K27"/>
      <c r="L27"/>
      <c r="M27"/>
      <c r="N27"/>
      <c r="O27"/>
      <c r="P27"/>
      <c r="Q27"/>
      <c r="R27"/>
      <c r="S27"/>
      <c r="T27"/>
      <c r="U27"/>
      <c r="V27" s="30"/>
    </row>
    <row r="28" spans="2:22">
      <c r="B28" s="26">
        <v>50</v>
      </c>
      <c r="C28" s="35">
        <f t="shared" ref="C28:H28" si="9">C14/(1+SUM($C14:$H14))</f>
        <v>0.18751483280340508</v>
      </c>
      <c r="D28" s="35">
        <f t="shared" si="9"/>
        <v>0.11510133199850132</v>
      </c>
      <c r="E28" s="35">
        <f t="shared" si="9"/>
        <v>0.13003766688889343</v>
      </c>
      <c r="F28" s="35">
        <f t="shared" si="9"/>
        <v>0.11987904906878838</v>
      </c>
      <c r="G28" s="35">
        <f t="shared" si="9"/>
        <v>0.14572209297196417</v>
      </c>
      <c r="H28" s="35">
        <f t="shared" si="9"/>
        <v>0.18751483280340508</v>
      </c>
      <c r="K28"/>
      <c r="L28"/>
      <c r="M28"/>
      <c r="N28"/>
      <c r="O28"/>
      <c r="P28"/>
      <c r="Q28"/>
      <c r="R28"/>
      <c r="S28"/>
      <c r="T28"/>
      <c r="U28"/>
    </row>
    <row r="29" spans="2:22">
      <c r="B29" s="26">
        <v>60</v>
      </c>
      <c r="C29" s="35">
        <f t="shared" ref="C29:H29" si="10">C15/(1+SUM($C15:$H15))</f>
        <v>0.19959743215876652</v>
      </c>
      <c r="D29" s="35">
        <f t="shared" si="10"/>
        <v>0.12251793610930466</v>
      </c>
      <c r="E29" s="35">
        <f t="shared" si="10"/>
        <v>0.13841670019860353</v>
      </c>
      <c r="F29" s="35">
        <f t="shared" si="10"/>
        <v>0.1276035074454677</v>
      </c>
      <c r="G29" s="35">
        <f t="shared" si="10"/>
        <v>9.0676326541432442E-2</v>
      </c>
      <c r="H29" s="35">
        <f t="shared" si="10"/>
        <v>0.19959743215876652</v>
      </c>
      <c r="K29"/>
      <c r="L29"/>
      <c r="M29"/>
      <c r="N29"/>
      <c r="O29"/>
      <c r="P29"/>
      <c r="Q29"/>
      <c r="R29"/>
      <c r="S29"/>
      <c r="T29"/>
      <c r="U29"/>
    </row>
    <row r="30" spans="2:22">
      <c r="B30" s="26">
        <v>70</v>
      </c>
      <c r="C30" s="35">
        <f t="shared" ref="C30:H30" si="11">C16/(1+SUM($C16:$H16))</f>
        <v>0.20741018380643531</v>
      </c>
      <c r="D30" s="35">
        <f t="shared" si="11"/>
        <v>0.12731360004573025</v>
      </c>
      <c r="E30" s="35">
        <f t="shared" si="11"/>
        <v>0.1438346822379783</v>
      </c>
      <c r="F30" s="35">
        <f t="shared" si="11"/>
        <v>0.13259823359129255</v>
      </c>
      <c r="G30" s="35">
        <f t="shared" si="11"/>
        <v>5.5083082924817894E-2</v>
      </c>
      <c r="H30" s="35">
        <f t="shared" si="11"/>
        <v>0.20741018380643531</v>
      </c>
      <c r="K30"/>
      <c r="L30"/>
      <c r="M30"/>
      <c r="N30"/>
      <c r="O30"/>
      <c r="P30"/>
      <c r="Q30"/>
      <c r="R30"/>
      <c r="S30"/>
      <c r="T30"/>
      <c r="U30"/>
    </row>
    <row r="31" spans="2:22">
      <c r="B31" s="26">
        <v>80</v>
      </c>
      <c r="C31" s="35">
        <f t="shared" ref="C31:H31" si="12">C17/(1+SUM($C17:$H17))</f>
        <v>0.21226733281532853</v>
      </c>
      <c r="D31" s="35">
        <f t="shared" si="12"/>
        <v>0.13029504056582469</v>
      </c>
      <c r="E31" s="35">
        <f t="shared" si="12"/>
        <v>0.14720301484082027</v>
      </c>
      <c r="F31" s="35">
        <f t="shared" si="12"/>
        <v>0.13570343010117075</v>
      </c>
      <c r="G31" s="35">
        <f t="shared" si="12"/>
        <v>3.2954939633930265E-2</v>
      </c>
      <c r="H31" s="35">
        <f t="shared" si="12"/>
        <v>0.21226733281532853</v>
      </c>
      <c r="K31"/>
      <c r="L31"/>
      <c r="M31"/>
      <c r="N31"/>
      <c r="O31"/>
      <c r="P31"/>
      <c r="Q31"/>
      <c r="R31"/>
      <c r="S31"/>
      <c r="T31"/>
      <c r="U31"/>
    </row>
    <row r="32" spans="2:22">
      <c r="B32" s="26">
        <v>90</v>
      </c>
      <c r="C32" s="35">
        <f t="shared" ref="C32:H32" si="13">C18/(1+SUM($C18:$H18))</f>
        <v>0.21521358713129718</v>
      </c>
      <c r="D32" s="35">
        <f t="shared" si="13"/>
        <v>0.13210352574592704</v>
      </c>
      <c r="E32" s="35">
        <f t="shared" si="13"/>
        <v>0.14924618140840362</v>
      </c>
      <c r="F32" s="35">
        <f t="shared" si="13"/>
        <v>0.13758698331364347</v>
      </c>
      <c r="G32" s="35">
        <f t="shared" si="13"/>
        <v>1.9532428289151353E-2</v>
      </c>
      <c r="H32" s="35">
        <f t="shared" si="13"/>
        <v>0.21521358713129718</v>
      </c>
      <c r="K32"/>
      <c r="L32"/>
      <c r="M32"/>
      <c r="N32"/>
      <c r="O32"/>
      <c r="P32"/>
      <c r="Q32"/>
      <c r="R32"/>
      <c r="S32"/>
      <c r="T32"/>
      <c r="U32"/>
    </row>
    <row r="33" spans="2:21" ht="15" thickBot="1">
      <c r="B33" s="36">
        <v>100</v>
      </c>
      <c r="C33" s="35">
        <f t="shared" ref="C33:H33" si="14">C19/(1+SUM($C19:$H19))</f>
        <v>0.21697412025143775</v>
      </c>
      <c r="D33" s="35">
        <f t="shared" si="14"/>
        <v>0.13318418536162854</v>
      </c>
      <c r="E33" s="35">
        <f t="shared" si="14"/>
        <v>0.15046707479588151</v>
      </c>
      <c r="F33" s="35">
        <f t="shared" si="14"/>
        <v>0.13871249980287942</v>
      </c>
      <c r="G33" s="35">
        <f t="shared" si="14"/>
        <v>1.1511811857681981E-2</v>
      </c>
      <c r="H33" s="35">
        <f t="shared" si="14"/>
        <v>0.21697412025143775</v>
      </c>
      <c r="K33"/>
      <c r="L33"/>
      <c r="M33"/>
      <c r="N33"/>
      <c r="O33"/>
      <c r="P33"/>
      <c r="Q33"/>
      <c r="R33"/>
      <c r="S33"/>
      <c r="T33"/>
      <c r="U33"/>
    </row>
    <row r="34" spans="2:21" ht="9" customHeight="1">
      <c r="K34"/>
      <c r="L34"/>
      <c r="M34"/>
      <c r="N34"/>
      <c r="O34"/>
      <c r="P34"/>
      <c r="Q34"/>
      <c r="R34"/>
      <c r="S34"/>
      <c r="T34"/>
      <c r="U34"/>
    </row>
    <row r="35" spans="2:21">
      <c r="K35"/>
      <c r="L35"/>
      <c r="M35"/>
      <c r="N35"/>
      <c r="O35"/>
      <c r="P35"/>
      <c r="Q35"/>
      <c r="R35"/>
      <c r="S35"/>
      <c r="T35"/>
      <c r="U35"/>
    </row>
    <row r="36" spans="2:21">
      <c r="K36" s="15"/>
    </row>
    <row r="37" spans="2:21">
      <c r="K37" s="15"/>
    </row>
    <row r="38" spans="2:21">
      <c r="K38" s="15"/>
    </row>
    <row r="39" spans="2:21">
      <c r="K39" s="15"/>
    </row>
    <row r="40" spans="2:21">
      <c r="K40" s="15"/>
    </row>
    <row r="41" spans="2:21">
      <c r="K41" s="15"/>
    </row>
    <row r="42" spans="2:21">
      <c r="K42" s="15"/>
    </row>
    <row r="43" spans="2:21">
      <c r="K43" s="15"/>
    </row>
    <row r="44" spans="2:21">
      <c r="K44" s="15"/>
    </row>
    <row r="45" spans="2:21">
      <c r="K45" s="15"/>
    </row>
    <row r="46" spans="2:21">
      <c r="K46" s="15"/>
    </row>
    <row r="47" spans="2:21">
      <c r="K47" s="15"/>
    </row>
  </sheetData>
  <mergeCells count="1">
    <mergeCell ref="B21:H21"/>
  </mergeCells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7"/>
  <sheetViews>
    <sheetView workbookViewId="0">
      <selection activeCell="A28" sqref="A28:XFD28"/>
    </sheetView>
  </sheetViews>
  <sheetFormatPr baseColWidth="10" defaultColWidth="8.83203125" defaultRowHeight="14" x14ac:dyDescent="0"/>
  <cols>
    <col min="1" max="1" width="8.83203125" style="15"/>
    <col min="2" max="2" width="18.83203125" style="16" customWidth="1"/>
    <col min="3" max="3" width="9.5" style="15" bestFit="1" customWidth="1"/>
    <col min="4" max="4" width="10" style="15" bestFit="1" customWidth="1"/>
    <col min="5" max="5" width="10.5" style="15" bestFit="1" customWidth="1"/>
    <col min="6" max="7" width="9.5" style="15" bestFit="1" customWidth="1"/>
    <col min="8" max="8" width="10.1640625" style="15" bestFit="1" customWidth="1"/>
    <col min="9" max="9" width="5.1640625" style="15" customWidth="1"/>
    <col min="10" max="10" width="7.5" style="15" customWidth="1"/>
    <col min="11" max="11" width="11.5" style="16" customWidth="1"/>
    <col min="12" max="12" width="9.1640625" style="15" bestFit="1" customWidth="1"/>
    <col min="13" max="13" width="10" style="15" bestFit="1" customWidth="1"/>
    <col min="14" max="14" width="10.5" style="15" bestFit="1" customWidth="1"/>
    <col min="15" max="16" width="9.5" style="15" bestFit="1" customWidth="1"/>
    <col min="17" max="17" width="10.1640625" style="15" bestFit="1" customWidth="1"/>
    <col min="18" max="257" width="8.83203125" style="15"/>
    <col min="258" max="258" width="9.5" style="15" customWidth="1"/>
    <col min="259" max="259" width="9" style="15" bestFit="1" customWidth="1"/>
    <col min="260" max="260" width="7.83203125" style="15" bestFit="1" customWidth="1"/>
    <col min="261" max="261" width="8" style="15" customWidth="1"/>
    <col min="262" max="263" width="7.33203125" style="15" bestFit="1" customWidth="1"/>
    <col min="264" max="264" width="7.83203125" style="15" bestFit="1" customWidth="1"/>
    <col min="265" max="265" width="5.1640625" style="15" customWidth="1"/>
    <col min="266" max="266" width="7.5" style="15" customWidth="1"/>
    <col min="267" max="267" width="11.5" style="15" customWidth="1"/>
    <col min="268" max="268" width="7.5" style="15" bestFit="1" customWidth="1"/>
    <col min="269" max="269" width="7.83203125" style="15" bestFit="1" customWidth="1"/>
    <col min="270" max="270" width="8" style="15" bestFit="1" customWidth="1"/>
    <col min="271" max="272" width="7.33203125" style="15" bestFit="1" customWidth="1"/>
    <col min="273" max="273" width="7.83203125" style="15" bestFit="1" customWidth="1"/>
    <col min="274" max="513" width="8.83203125" style="15"/>
    <col min="514" max="514" width="9.5" style="15" customWidth="1"/>
    <col min="515" max="515" width="9" style="15" bestFit="1" customWidth="1"/>
    <col min="516" max="516" width="7.83203125" style="15" bestFit="1" customWidth="1"/>
    <col min="517" max="517" width="8" style="15" customWidth="1"/>
    <col min="518" max="519" width="7.33203125" style="15" bestFit="1" customWidth="1"/>
    <col min="520" max="520" width="7.83203125" style="15" bestFit="1" customWidth="1"/>
    <col min="521" max="521" width="5.1640625" style="15" customWidth="1"/>
    <col min="522" max="522" width="7.5" style="15" customWidth="1"/>
    <col min="523" max="523" width="11.5" style="15" customWidth="1"/>
    <col min="524" max="524" width="7.5" style="15" bestFit="1" customWidth="1"/>
    <col min="525" max="525" width="7.83203125" style="15" bestFit="1" customWidth="1"/>
    <col min="526" max="526" width="8" style="15" bestFit="1" customWidth="1"/>
    <col min="527" max="528" width="7.33203125" style="15" bestFit="1" customWidth="1"/>
    <col min="529" max="529" width="7.83203125" style="15" bestFit="1" customWidth="1"/>
    <col min="530" max="769" width="8.83203125" style="15"/>
    <col min="770" max="770" width="9.5" style="15" customWidth="1"/>
    <col min="771" max="771" width="9" style="15" bestFit="1" customWidth="1"/>
    <col min="772" max="772" width="7.83203125" style="15" bestFit="1" customWidth="1"/>
    <col min="773" max="773" width="8" style="15" customWidth="1"/>
    <col min="774" max="775" width="7.33203125" style="15" bestFit="1" customWidth="1"/>
    <col min="776" max="776" width="7.83203125" style="15" bestFit="1" customWidth="1"/>
    <col min="777" max="777" width="5.1640625" style="15" customWidth="1"/>
    <col min="778" max="778" width="7.5" style="15" customWidth="1"/>
    <col min="779" max="779" width="11.5" style="15" customWidth="1"/>
    <col min="780" max="780" width="7.5" style="15" bestFit="1" customWidth="1"/>
    <col min="781" max="781" width="7.83203125" style="15" bestFit="1" customWidth="1"/>
    <col min="782" max="782" width="8" style="15" bestFit="1" customWidth="1"/>
    <col min="783" max="784" width="7.33203125" style="15" bestFit="1" customWidth="1"/>
    <col min="785" max="785" width="7.83203125" style="15" bestFit="1" customWidth="1"/>
    <col min="786" max="1025" width="8.83203125" style="15"/>
    <col min="1026" max="1026" width="9.5" style="15" customWidth="1"/>
    <col min="1027" max="1027" width="9" style="15" bestFit="1" customWidth="1"/>
    <col min="1028" max="1028" width="7.83203125" style="15" bestFit="1" customWidth="1"/>
    <col min="1029" max="1029" width="8" style="15" customWidth="1"/>
    <col min="1030" max="1031" width="7.33203125" style="15" bestFit="1" customWidth="1"/>
    <col min="1032" max="1032" width="7.83203125" style="15" bestFit="1" customWidth="1"/>
    <col min="1033" max="1033" width="5.1640625" style="15" customWidth="1"/>
    <col min="1034" max="1034" width="7.5" style="15" customWidth="1"/>
    <col min="1035" max="1035" width="11.5" style="15" customWidth="1"/>
    <col min="1036" max="1036" width="7.5" style="15" bestFit="1" customWidth="1"/>
    <col min="1037" max="1037" width="7.83203125" style="15" bestFit="1" customWidth="1"/>
    <col min="1038" max="1038" width="8" style="15" bestFit="1" customWidth="1"/>
    <col min="1039" max="1040" width="7.33203125" style="15" bestFit="1" customWidth="1"/>
    <col min="1041" max="1041" width="7.83203125" style="15" bestFit="1" customWidth="1"/>
    <col min="1042" max="1281" width="8.83203125" style="15"/>
    <col min="1282" max="1282" width="9.5" style="15" customWidth="1"/>
    <col min="1283" max="1283" width="9" style="15" bestFit="1" customWidth="1"/>
    <col min="1284" max="1284" width="7.83203125" style="15" bestFit="1" customWidth="1"/>
    <col min="1285" max="1285" width="8" style="15" customWidth="1"/>
    <col min="1286" max="1287" width="7.33203125" style="15" bestFit="1" customWidth="1"/>
    <col min="1288" max="1288" width="7.83203125" style="15" bestFit="1" customWidth="1"/>
    <col min="1289" max="1289" width="5.1640625" style="15" customWidth="1"/>
    <col min="1290" max="1290" width="7.5" style="15" customWidth="1"/>
    <col min="1291" max="1291" width="11.5" style="15" customWidth="1"/>
    <col min="1292" max="1292" width="7.5" style="15" bestFit="1" customWidth="1"/>
    <col min="1293" max="1293" width="7.83203125" style="15" bestFit="1" customWidth="1"/>
    <col min="1294" max="1294" width="8" style="15" bestFit="1" customWidth="1"/>
    <col min="1295" max="1296" width="7.33203125" style="15" bestFit="1" customWidth="1"/>
    <col min="1297" max="1297" width="7.83203125" style="15" bestFit="1" customWidth="1"/>
    <col min="1298" max="1537" width="8.83203125" style="15"/>
    <col min="1538" max="1538" width="9.5" style="15" customWidth="1"/>
    <col min="1539" max="1539" width="9" style="15" bestFit="1" customWidth="1"/>
    <col min="1540" max="1540" width="7.83203125" style="15" bestFit="1" customWidth="1"/>
    <col min="1541" max="1541" width="8" style="15" customWidth="1"/>
    <col min="1542" max="1543" width="7.33203125" style="15" bestFit="1" customWidth="1"/>
    <col min="1544" max="1544" width="7.83203125" style="15" bestFit="1" customWidth="1"/>
    <col min="1545" max="1545" width="5.1640625" style="15" customWidth="1"/>
    <col min="1546" max="1546" width="7.5" style="15" customWidth="1"/>
    <col min="1547" max="1547" width="11.5" style="15" customWidth="1"/>
    <col min="1548" max="1548" width="7.5" style="15" bestFit="1" customWidth="1"/>
    <col min="1549" max="1549" width="7.83203125" style="15" bestFit="1" customWidth="1"/>
    <col min="1550" max="1550" width="8" style="15" bestFit="1" customWidth="1"/>
    <col min="1551" max="1552" width="7.33203125" style="15" bestFit="1" customWidth="1"/>
    <col min="1553" max="1553" width="7.83203125" style="15" bestFit="1" customWidth="1"/>
    <col min="1554" max="1793" width="8.83203125" style="15"/>
    <col min="1794" max="1794" width="9.5" style="15" customWidth="1"/>
    <col min="1795" max="1795" width="9" style="15" bestFit="1" customWidth="1"/>
    <col min="1796" max="1796" width="7.83203125" style="15" bestFit="1" customWidth="1"/>
    <col min="1797" max="1797" width="8" style="15" customWidth="1"/>
    <col min="1798" max="1799" width="7.33203125" style="15" bestFit="1" customWidth="1"/>
    <col min="1800" max="1800" width="7.83203125" style="15" bestFit="1" customWidth="1"/>
    <col min="1801" max="1801" width="5.1640625" style="15" customWidth="1"/>
    <col min="1802" max="1802" width="7.5" style="15" customWidth="1"/>
    <col min="1803" max="1803" width="11.5" style="15" customWidth="1"/>
    <col min="1804" max="1804" width="7.5" style="15" bestFit="1" customWidth="1"/>
    <col min="1805" max="1805" width="7.83203125" style="15" bestFit="1" customWidth="1"/>
    <col min="1806" max="1806" width="8" style="15" bestFit="1" customWidth="1"/>
    <col min="1807" max="1808" width="7.33203125" style="15" bestFit="1" customWidth="1"/>
    <col min="1809" max="1809" width="7.83203125" style="15" bestFit="1" customWidth="1"/>
    <col min="1810" max="2049" width="8.83203125" style="15"/>
    <col min="2050" max="2050" width="9.5" style="15" customWidth="1"/>
    <col min="2051" max="2051" width="9" style="15" bestFit="1" customWidth="1"/>
    <col min="2052" max="2052" width="7.83203125" style="15" bestFit="1" customWidth="1"/>
    <col min="2053" max="2053" width="8" style="15" customWidth="1"/>
    <col min="2054" max="2055" width="7.33203125" style="15" bestFit="1" customWidth="1"/>
    <col min="2056" max="2056" width="7.83203125" style="15" bestFit="1" customWidth="1"/>
    <col min="2057" max="2057" width="5.1640625" style="15" customWidth="1"/>
    <col min="2058" max="2058" width="7.5" style="15" customWidth="1"/>
    <col min="2059" max="2059" width="11.5" style="15" customWidth="1"/>
    <col min="2060" max="2060" width="7.5" style="15" bestFit="1" customWidth="1"/>
    <col min="2061" max="2061" width="7.83203125" style="15" bestFit="1" customWidth="1"/>
    <col min="2062" max="2062" width="8" style="15" bestFit="1" customWidth="1"/>
    <col min="2063" max="2064" width="7.33203125" style="15" bestFit="1" customWidth="1"/>
    <col min="2065" max="2065" width="7.83203125" style="15" bestFit="1" customWidth="1"/>
    <col min="2066" max="2305" width="8.83203125" style="15"/>
    <col min="2306" max="2306" width="9.5" style="15" customWidth="1"/>
    <col min="2307" max="2307" width="9" style="15" bestFit="1" customWidth="1"/>
    <col min="2308" max="2308" width="7.83203125" style="15" bestFit="1" customWidth="1"/>
    <col min="2309" max="2309" width="8" style="15" customWidth="1"/>
    <col min="2310" max="2311" width="7.33203125" style="15" bestFit="1" customWidth="1"/>
    <col min="2312" max="2312" width="7.83203125" style="15" bestFit="1" customWidth="1"/>
    <col min="2313" max="2313" width="5.1640625" style="15" customWidth="1"/>
    <col min="2314" max="2314" width="7.5" style="15" customWidth="1"/>
    <col min="2315" max="2315" width="11.5" style="15" customWidth="1"/>
    <col min="2316" max="2316" width="7.5" style="15" bestFit="1" customWidth="1"/>
    <col min="2317" max="2317" width="7.83203125" style="15" bestFit="1" customWidth="1"/>
    <col min="2318" max="2318" width="8" style="15" bestFit="1" customWidth="1"/>
    <col min="2319" max="2320" width="7.33203125" style="15" bestFit="1" customWidth="1"/>
    <col min="2321" max="2321" width="7.83203125" style="15" bestFit="1" customWidth="1"/>
    <col min="2322" max="2561" width="8.83203125" style="15"/>
    <col min="2562" max="2562" width="9.5" style="15" customWidth="1"/>
    <col min="2563" max="2563" width="9" style="15" bestFit="1" customWidth="1"/>
    <col min="2564" max="2564" width="7.83203125" style="15" bestFit="1" customWidth="1"/>
    <col min="2565" max="2565" width="8" style="15" customWidth="1"/>
    <col min="2566" max="2567" width="7.33203125" style="15" bestFit="1" customWidth="1"/>
    <col min="2568" max="2568" width="7.83203125" style="15" bestFit="1" customWidth="1"/>
    <col min="2569" max="2569" width="5.1640625" style="15" customWidth="1"/>
    <col min="2570" max="2570" width="7.5" style="15" customWidth="1"/>
    <col min="2571" max="2571" width="11.5" style="15" customWidth="1"/>
    <col min="2572" max="2572" width="7.5" style="15" bestFit="1" customWidth="1"/>
    <col min="2573" max="2573" width="7.83203125" style="15" bestFit="1" customWidth="1"/>
    <col min="2574" max="2574" width="8" style="15" bestFit="1" customWidth="1"/>
    <col min="2575" max="2576" width="7.33203125" style="15" bestFit="1" customWidth="1"/>
    <col min="2577" max="2577" width="7.83203125" style="15" bestFit="1" customWidth="1"/>
    <col min="2578" max="2817" width="8.83203125" style="15"/>
    <col min="2818" max="2818" width="9.5" style="15" customWidth="1"/>
    <col min="2819" max="2819" width="9" style="15" bestFit="1" customWidth="1"/>
    <col min="2820" max="2820" width="7.83203125" style="15" bestFit="1" customWidth="1"/>
    <col min="2821" max="2821" width="8" style="15" customWidth="1"/>
    <col min="2822" max="2823" width="7.33203125" style="15" bestFit="1" customWidth="1"/>
    <col min="2824" max="2824" width="7.83203125" style="15" bestFit="1" customWidth="1"/>
    <col min="2825" max="2825" width="5.1640625" style="15" customWidth="1"/>
    <col min="2826" max="2826" width="7.5" style="15" customWidth="1"/>
    <col min="2827" max="2827" width="11.5" style="15" customWidth="1"/>
    <col min="2828" max="2828" width="7.5" style="15" bestFit="1" customWidth="1"/>
    <col min="2829" max="2829" width="7.83203125" style="15" bestFit="1" customWidth="1"/>
    <col min="2830" max="2830" width="8" style="15" bestFit="1" customWidth="1"/>
    <col min="2831" max="2832" width="7.33203125" style="15" bestFit="1" customWidth="1"/>
    <col min="2833" max="2833" width="7.83203125" style="15" bestFit="1" customWidth="1"/>
    <col min="2834" max="3073" width="8.83203125" style="15"/>
    <col min="3074" max="3074" width="9.5" style="15" customWidth="1"/>
    <col min="3075" max="3075" width="9" style="15" bestFit="1" customWidth="1"/>
    <col min="3076" max="3076" width="7.83203125" style="15" bestFit="1" customWidth="1"/>
    <col min="3077" max="3077" width="8" style="15" customWidth="1"/>
    <col min="3078" max="3079" width="7.33203125" style="15" bestFit="1" customWidth="1"/>
    <col min="3080" max="3080" width="7.83203125" style="15" bestFit="1" customWidth="1"/>
    <col min="3081" max="3081" width="5.1640625" style="15" customWidth="1"/>
    <col min="3082" max="3082" width="7.5" style="15" customWidth="1"/>
    <col min="3083" max="3083" width="11.5" style="15" customWidth="1"/>
    <col min="3084" max="3084" width="7.5" style="15" bestFit="1" customWidth="1"/>
    <col min="3085" max="3085" width="7.83203125" style="15" bestFit="1" customWidth="1"/>
    <col min="3086" max="3086" width="8" style="15" bestFit="1" customWidth="1"/>
    <col min="3087" max="3088" width="7.33203125" style="15" bestFit="1" customWidth="1"/>
    <col min="3089" max="3089" width="7.83203125" style="15" bestFit="1" customWidth="1"/>
    <col min="3090" max="3329" width="8.83203125" style="15"/>
    <col min="3330" max="3330" width="9.5" style="15" customWidth="1"/>
    <col min="3331" max="3331" width="9" style="15" bestFit="1" customWidth="1"/>
    <col min="3332" max="3332" width="7.83203125" style="15" bestFit="1" customWidth="1"/>
    <col min="3333" max="3333" width="8" style="15" customWidth="1"/>
    <col min="3334" max="3335" width="7.33203125" style="15" bestFit="1" customWidth="1"/>
    <col min="3336" max="3336" width="7.83203125" style="15" bestFit="1" customWidth="1"/>
    <col min="3337" max="3337" width="5.1640625" style="15" customWidth="1"/>
    <col min="3338" max="3338" width="7.5" style="15" customWidth="1"/>
    <col min="3339" max="3339" width="11.5" style="15" customWidth="1"/>
    <col min="3340" max="3340" width="7.5" style="15" bestFit="1" customWidth="1"/>
    <col min="3341" max="3341" width="7.83203125" style="15" bestFit="1" customWidth="1"/>
    <col min="3342" max="3342" width="8" style="15" bestFit="1" customWidth="1"/>
    <col min="3343" max="3344" width="7.33203125" style="15" bestFit="1" customWidth="1"/>
    <col min="3345" max="3345" width="7.83203125" style="15" bestFit="1" customWidth="1"/>
    <col min="3346" max="3585" width="8.83203125" style="15"/>
    <col min="3586" max="3586" width="9.5" style="15" customWidth="1"/>
    <col min="3587" max="3587" width="9" style="15" bestFit="1" customWidth="1"/>
    <col min="3588" max="3588" width="7.83203125" style="15" bestFit="1" customWidth="1"/>
    <col min="3589" max="3589" width="8" style="15" customWidth="1"/>
    <col min="3590" max="3591" width="7.33203125" style="15" bestFit="1" customWidth="1"/>
    <col min="3592" max="3592" width="7.83203125" style="15" bestFit="1" customWidth="1"/>
    <col min="3593" max="3593" width="5.1640625" style="15" customWidth="1"/>
    <col min="3594" max="3594" width="7.5" style="15" customWidth="1"/>
    <col min="3595" max="3595" width="11.5" style="15" customWidth="1"/>
    <col min="3596" max="3596" width="7.5" style="15" bestFit="1" customWidth="1"/>
    <col min="3597" max="3597" width="7.83203125" style="15" bestFit="1" customWidth="1"/>
    <col min="3598" max="3598" width="8" style="15" bestFit="1" customWidth="1"/>
    <col min="3599" max="3600" width="7.33203125" style="15" bestFit="1" customWidth="1"/>
    <col min="3601" max="3601" width="7.83203125" style="15" bestFit="1" customWidth="1"/>
    <col min="3602" max="3841" width="8.83203125" style="15"/>
    <col min="3842" max="3842" width="9.5" style="15" customWidth="1"/>
    <col min="3843" max="3843" width="9" style="15" bestFit="1" customWidth="1"/>
    <col min="3844" max="3844" width="7.83203125" style="15" bestFit="1" customWidth="1"/>
    <col min="3845" max="3845" width="8" style="15" customWidth="1"/>
    <col min="3846" max="3847" width="7.33203125" style="15" bestFit="1" customWidth="1"/>
    <col min="3848" max="3848" width="7.83203125" style="15" bestFit="1" customWidth="1"/>
    <col min="3849" max="3849" width="5.1640625" style="15" customWidth="1"/>
    <col min="3850" max="3850" width="7.5" style="15" customWidth="1"/>
    <col min="3851" max="3851" width="11.5" style="15" customWidth="1"/>
    <col min="3852" max="3852" width="7.5" style="15" bestFit="1" customWidth="1"/>
    <col min="3853" max="3853" width="7.83203125" style="15" bestFit="1" customWidth="1"/>
    <col min="3854" max="3854" width="8" style="15" bestFit="1" customWidth="1"/>
    <col min="3855" max="3856" width="7.33203125" style="15" bestFit="1" customWidth="1"/>
    <col min="3857" max="3857" width="7.83203125" style="15" bestFit="1" customWidth="1"/>
    <col min="3858" max="4097" width="8.83203125" style="15"/>
    <col min="4098" max="4098" width="9.5" style="15" customWidth="1"/>
    <col min="4099" max="4099" width="9" style="15" bestFit="1" customWidth="1"/>
    <col min="4100" max="4100" width="7.83203125" style="15" bestFit="1" customWidth="1"/>
    <col min="4101" max="4101" width="8" style="15" customWidth="1"/>
    <col min="4102" max="4103" width="7.33203125" style="15" bestFit="1" customWidth="1"/>
    <col min="4104" max="4104" width="7.83203125" style="15" bestFit="1" customWidth="1"/>
    <col min="4105" max="4105" width="5.1640625" style="15" customWidth="1"/>
    <col min="4106" max="4106" width="7.5" style="15" customWidth="1"/>
    <col min="4107" max="4107" width="11.5" style="15" customWidth="1"/>
    <col min="4108" max="4108" width="7.5" style="15" bestFit="1" customWidth="1"/>
    <col min="4109" max="4109" width="7.83203125" style="15" bestFit="1" customWidth="1"/>
    <col min="4110" max="4110" width="8" style="15" bestFit="1" customWidth="1"/>
    <col min="4111" max="4112" width="7.33203125" style="15" bestFit="1" customWidth="1"/>
    <col min="4113" max="4113" width="7.83203125" style="15" bestFit="1" customWidth="1"/>
    <col min="4114" max="4353" width="8.83203125" style="15"/>
    <col min="4354" max="4354" width="9.5" style="15" customWidth="1"/>
    <col min="4355" max="4355" width="9" style="15" bestFit="1" customWidth="1"/>
    <col min="4356" max="4356" width="7.83203125" style="15" bestFit="1" customWidth="1"/>
    <col min="4357" max="4357" width="8" style="15" customWidth="1"/>
    <col min="4358" max="4359" width="7.33203125" style="15" bestFit="1" customWidth="1"/>
    <col min="4360" max="4360" width="7.83203125" style="15" bestFit="1" customWidth="1"/>
    <col min="4361" max="4361" width="5.1640625" style="15" customWidth="1"/>
    <col min="4362" max="4362" width="7.5" style="15" customWidth="1"/>
    <col min="4363" max="4363" width="11.5" style="15" customWidth="1"/>
    <col min="4364" max="4364" width="7.5" style="15" bestFit="1" customWidth="1"/>
    <col min="4365" max="4365" width="7.83203125" style="15" bestFit="1" customWidth="1"/>
    <col min="4366" max="4366" width="8" style="15" bestFit="1" customWidth="1"/>
    <col min="4367" max="4368" width="7.33203125" style="15" bestFit="1" customWidth="1"/>
    <col min="4369" max="4369" width="7.83203125" style="15" bestFit="1" customWidth="1"/>
    <col min="4370" max="4609" width="8.83203125" style="15"/>
    <col min="4610" max="4610" width="9.5" style="15" customWidth="1"/>
    <col min="4611" max="4611" width="9" style="15" bestFit="1" customWidth="1"/>
    <col min="4612" max="4612" width="7.83203125" style="15" bestFit="1" customWidth="1"/>
    <col min="4613" max="4613" width="8" style="15" customWidth="1"/>
    <col min="4614" max="4615" width="7.33203125" style="15" bestFit="1" customWidth="1"/>
    <col min="4616" max="4616" width="7.83203125" style="15" bestFit="1" customWidth="1"/>
    <col min="4617" max="4617" width="5.1640625" style="15" customWidth="1"/>
    <col min="4618" max="4618" width="7.5" style="15" customWidth="1"/>
    <col min="4619" max="4619" width="11.5" style="15" customWidth="1"/>
    <col min="4620" max="4620" width="7.5" style="15" bestFit="1" customWidth="1"/>
    <col min="4621" max="4621" width="7.83203125" style="15" bestFit="1" customWidth="1"/>
    <col min="4622" max="4622" width="8" style="15" bestFit="1" customWidth="1"/>
    <col min="4623" max="4624" width="7.33203125" style="15" bestFit="1" customWidth="1"/>
    <col min="4625" max="4625" width="7.83203125" style="15" bestFit="1" customWidth="1"/>
    <col min="4626" max="4865" width="8.83203125" style="15"/>
    <col min="4866" max="4866" width="9.5" style="15" customWidth="1"/>
    <col min="4867" max="4867" width="9" style="15" bestFit="1" customWidth="1"/>
    <col min="4868" max="4868" width="7.83203125" style="15" bestFit="1" customWidth="1"/>
    <col min="4869" max="4869" width="8" style="15" customWidth="1"/>
    <col min="4870" max="4871" width="7.33203125" style="15" bestFit="1" customWidth="1"/>
    <col min="4872" max="4872" width="7.83203125" style="15" bestFit="1" customWidth="1"/>
    <col min="4873" max="4873" width="5.1640625" style="15" customWidth="1"/>
    <col min="4874" max="4874" width="7.5" style="15" customWidth="1"/>
    <col min="4875" max="4875" width="11.5" style="15" customWidth="1"/>
    <col min="4876" max="4876" width="7.5" style="15" bestFit="1" customWidth="1"/>
    <col min="4877" max="4877" width="7.83203125" style="15" bestFit="1" customWidth="1"/>
    <col min="4878" max="4878" width="8" style="15" bestFit="1" customWidth="1"/>
    <col min="4879" max="4880" width="7.33203125" style="15" bestFit="1" customWidth="1"/>
    <col min="4881" max="4881" width="7.83203125" style="15" bestFit="1" customWidth="1"/>
    <col min="4882" max="5121" width="8.83203125" style="15"/>
    <col min="5122" max="5122" width="9.5" style="15" customWidth="1"/>
    <col min="5123" max="5123" width="9" style="15" bestFit="1" customWidth="1"/>
    <col min="5124" max="5124" width="7.83203125" style="15" bestFit="1" customWidth="1"/>
    <col min="5125" max="5125" width="8" style="15" customWidth="1"/>
    <col min="5126" max="5127" width="7.33203125" style="15" bestFit="1" customWidth="1"/>
    <col min="5128" max="5128" width="7.83203125" style="15" bestFit="1" customWidth="1"/>
    <col min="5129" max="5129" width="5.1640625" style="15" customWidth="1"/>
    <col min="5130" max="5130" width="7.5" style="15" customWidth="1"/>
    <col min="5131" max="5131" width="11.5" style="15" customWidth="1"/>
    <col min="5132" max="5132" width="7.5" style="15" bestFit="1" customWidth="1"/>
    <col min="5133" max="5133" width="7.83203125" style="15" bestFit="1" customWidth="1"/>
    <col min="5134" max="5134" width="8" style="15" bestFit="1" customWidth="1"/>
    <col min="5135" max="5136" width="7.33203125" style="15" bestFit="1" customWidth="1"/>
    <col min="5137" max="5137" width="7.83203125" style="15" bestFit="1" customWidth="1"/>
    <col min="5138" max="5377" width="8.83203125" style="15"/>
    <col min="5378" max="5378" width="9.5" style="15" customWidth="1"/>
    <col min="5379" max="5379" width="9" style="15" bestFit="1" customWidth="1"/>
    <col min="5380" max="5380" width="7.83203125" style="15" bestFit="1" customWidth="1"/>
    <col min="5381" max="5381" width="8" style="15" customWidth="1"/>
    <col min="5382" max="5383" width="7.33203125" style="15" bestFit="1" customWidth="1"/>
    <col min="5384" max="5384" width="7.83203125" style="15" bestFit="1" customWidth="1"/>
    <col min="5385" max="5385" width="5.1640625" style="15" customWidth="1"/>
    <col min="5386" max="5386" width="7.5" style="15" customWidth="1"/>
    <col min="5387" max="5387" width="11.5" style="15" customWidth="1"/>
    <col min="5388" max="5388" width="7.5" style="15" bestFit="1" customWidth="1"/>
    <col min="5389" max="5389" width="7.83203125" style="15" bestFit="1" customWidth="1"/>
    <col min="5390" max="5390" width="8" style="15" bestFit="1" customWidth="1"/>
    <col min="5391" max="5392" width="7.33203125" style="15" bestFit="1" customWidth="1"/>
    <col min="5393" max="5393" width="7.83203125" style="15" bestFit="1" customWidth="1"/>
    <col min="5394" max="5633" width="8.83203125" style="15"/>
    <col min="5634" max="5634" width="9.5" style="15" customWidth="1"/>
    <col min="5635" max="5635" width="9" style="15" bestFit="1" customWidth="1"/>
    <col min="5636" max="5636" width="7.83203125" style="15" bestFit="1" customWidth="1"/>
    <col min="5637" max="5637" width="8" style="15" customWidth="1"/>
    <col min="5638" max="5639" width="7.33203125" style="15" bestFit="1" customWidth="1"/>
    <col min="5640" max="5640" width="7.83203125" style="15" bestFit="1" customWidth="1"/>
    <col min="5641" max="5641" width="5.1640625" style="15" customWidth="1"/>
    <col min="5642" max="5642" width="7.5" style="15" customWidth="1"/>
    <col min="5643" max="5643" width="11.5" style="15" customWidth="1"/>
    <col min="5644" max="5644" width="7.5" style="15" bestFit="1" customWidth="1"/>
    <col min="5645" max="5645" width="7.83203125" style="15" bestFit="1" customWidth="1"/>
    <col min="5646" max="5646" width="8" style="15" bestFit="1" customWidth="1"/>
    <col min="5647" max="5648" width="7.33203125" style="15" bestFit="1" customWidth="1"/>
    <col min="5649" max="5649" width="7.83203125" style="15" bestFit="1" customWidth="1"/>
    <col min="5650" max="5889" width="8.83203125" style="15"/>
    <col min="5890" max="5890" width="9.5" style="15" customWidth="1"/>
    <col min="5891" max="5891" width="9" style="15" bestFit="1" customWidth="1"/>
    <col min="5892" max="5892" width="7.83203125" style="15" bestFit="1" customWidth="1"/>
    <col min="5893" max="5893" width="8" style="15" customWidth="1"/>
    <col min="5894" max="5895" width="7.33203125" style="15" bestFit="1" customWidth="1"/>
    <col min="5896" max="5896" width="7.83203125" style="15" bestFit="1" customWidth="1"/>
    <col min="5897" max="5897" width="5.1640625" style="15" customWidth="1"/>
    <col min="5898" max="5898" width="7.5" style="15" customWidth="1"/>
    <col min="5899" max="5899" width="11.5" style="15" customWidth="1"/>
    <col min="5900" max="5900" width="7.5" style="15" bestFit="1" customWidth="1"/>
    <col min="5901" max="5901" width="7.83203125" style="15" bestFit="1" customWidth="1"/>
    <col min="5902" max="5902" width="8" style="15" bestFit="1" customWidth="1"/>
    <col min="5903" max="5904" width="7.33203125" style="15" bestFit="1" customWidth="1"/>
    <col min="5905" max="5905" width="7.83203125" style="15" bestFit="1" customWidth="1"/>
    <col min="5906" max="6145" width="8.83203125" style="15"/>
    <col min="6146" max="6146" width="9.5" style="15" customWidth="1"/>
    <col min="6147" max="6147" width="9" style="15" bestFit="1" customWidth="1"/>
    <col min="6148" max="6148" width="7.83203125" style="15" bestFit="1" customWidth="1"/>
    <col min="6149" max="6149" width="8" style="15" customWidth="1"/>
    <col min="6150" max="6151" width="7.33203125" style="15" bestFit="1" customWidth="1"/>
    <col min="6152" max="6152" width="7.83203125" style="15" bestFit="1" customWidth="1"/>
    <col min="6153" max="6153" width="5.1640625" style="15" customWidth="1"/>
    <col min="6154" max="6154" width="7.5" style="15" customWidth="1"/>
    <col min="6155" max="6155" width="11.5" style="15" customWidth="1"/>
    <col min="6156" max="6156" width="7.5" style="15" bestFit="1" customWidth="1"/>
    <col min="6157" max="6157" width="7.83203125" style="15" bestFit="1" customWidth="1"/>
    <col min="6158" max="6158" width="8" style="15" bestFit="1" customWidth="1"/>
    <col min="6159" max="6160" width="7.33203125" style="15" bestFit="1" customWidth="1"/>
    <col min="6161" max="6161" width="7.83203125" style="15" bestFit="1" customWidth="1"/>
    <col min="6162" max="6401" width="8.83203125" style="15"/>
    <col min="6402" max="6402" width="9.5" style="15" customWidth="1"/>
    <col min="6403" max="6403" width="9" style="15" bestFit="1" customWidth="1"/>
    <col min="6404" max="6404" width="7.83203125" style="15" bestFit="1" customWidth="1"/>
    <col min="6405" max="6405" width="8" style="15" customWidth="1"/>
    <col min="6406" max="6407" width="7.33203125" style="15" bestFit="1" customWidth="1"/>
    <col min="6408" max="6408" width="7.83203125" style="15" bestFit="1" customWidth="1"/>
    <col min="6409" max="6409" width="5.1640625" style="15" customWidth="1"/>
    <col min="6410" max="6410" width="7.5" style="15" customWidth="1"/>
    <col min="6411" max="6411" width="11.5" style="15" customWidth="1"/>
    <col min="6412" max="6412" width="7.5" style="15" bestFit="1" customWidth="1"/>
    <col min="6413" max="6413" width="7.83203125" style="15" bestFit="1" customWidth="1"/>
    <col min="6414" max="6414" width="8" style="15" bestFit="1" customWidth="1"/>
    <col min="6415" max="6416" width="7.33203125" style="15" bestFit="1" customWidth="1"/>
    <col min="6417" max="6417" width="7.83203125" style="15" bestFit="1" customWidth="1"/>
    <col min="6418" max="6657" width="8.83203125" style="15"/>
    <col min="6658" max="6658" width="9.5" style="15" customWidth="1"/>
    <col min="6659" max="6659" width="9" style="15" bestFit="1" customWidth="1"/>
    <col min="6660" max="6660" width="7.83203125" style="15" bestFit="1" customWidth="1"/>
    <col min="6661" max="6661" width="8" style="15" customWidth="1"/>
    <col min="6662" max="6663" width="7.33203125" style="15" bestFit="1" customWidth="1"/>
    <col min="6664" max="6664" width="7.83203125" style="15" bestFit="1" customWidth="1"/>
    <col min="6665" max="6665" width="5.1640625" style="15" customWidth="1"/>
    <col min="6666" max="6666" width="7.5" style="15" customWidth="1"/>
    <col min="6667" max="6667" width="11.5" style="15" customWidth="1"/>
    <col min="6668" max="6668" width="7.5" style="15" bestFit="1" customWidth="1"/>
    <col min="6669" max="6669" width="7.83203125" style="15" bestFit="1" customWidth="1"/>
    <col min="6670" max="6670" width="8" style="15" bestFit="1" customWidth="1"/>
    <col min="6671" max="6672" width="7.33203125" style="15" bestFit="1" customWidth="1"/>
    <col min="6673" max="6673" width="7.83203125" style="15" bestFit="1" customWidth="1"/>
    <col min="6674" max="6913" width="8.83203125" style="15"/>
    <col min="6914" max="6914" width="9.5" style="15" customWidth="1"/>
    <col min="6915" max="6915" width="9" style="15" bestFit="1" customWidth="1"/>
    <col min="6916" max="6916" width="7.83203125" style="15" bestFit="1" customWidth="1"/>
    <col min="6917" max="6917" width="8" style="15" customWidth="1"/>
    <col min="6918" max="6919" width="7.33203125" style="15" bestFit="1" customWidth="1"/>
    <col min="6920" max="6920" width="7.83203125" style="15" bestFit="1" customWidth="1"/>
    <col min="6921" max="6921" width="5.1640625" style="15" customWidth="1"/>
    <col min="6922" max="6922" width="7.5" style="15" customWidth="1"/>
    <col min="6923" max="6923" width="11.5" style="15" customWidth="1"/>
    <col min="6924" max="6924" width="7.5" style="15" bestFit="1" customWidth="1"/>
    <col min="6925" max="6925" width="7.83203125" style="15" bestFit="1" customWidth="1"/>
    <col min="6926" max="6926" width="8" style="15" bestFit="1" customWidth="1"/>
    <col min="6927" max="6928" width="7.33203125" style="15" bestFit="1" customWidth="1"/>
    <col min="6929" max="6929" width="7.83203125" style="15" bestFit="1" customWidth="1"/>
    <col min="6930" max="7169" width="8.83203125" style="15"/>
    <col min="7170" max="7170" width="9.5" style="15" customWidth="1"/>
    <col min="7171" max="7171" width="9" style="15" bestFit="1" customWidth="1"/>
    <col min="7172" max="7172" width="7.83203125" style="15" bestFit="1" customWidth="1"/>
    <col min="7173" max="7173" width="8" style="15" customWidth="1"/>
    <col min="7174" max="7175" width="7.33203125" style="15" bestFit="1" customWidth="1"/>
    <col min="7176" max="7176" width="7.83203125" style="15" bestFit="1" customWidth="1"/>
    <col min="7177" max="7177" width="5.1640625" style="15" customWidth="1"/>
    <col min="7178" max="7178" width="7.5" style="15" customWidth="1"/>
    <col min="7179" max="7179" width="11.5" style="15" customWidth="1"/>
    <col min="7180" max="7180" width="7.5" style="15" bestFit="1" customWidth="1"/>
    <col min="7181" max="7181" width="7.83203125" style="15" bestFit="1" customWidth="1"/>
    <col min="7182" max="7182" width="8" style="15" bestFit="1" customWidth="1"/>
    <col min="7183" max="7184" width="7.33203125" style="15" bestFit="1" customWidth="1"/>
    <col min="7185" max="7185" width="7.83203125" style="15" bestFit="1" customWidth="1"/>
    <col min="7186" max="7425" width="8.83203125" style="15"/>
    <col min="7426" max="7426" width="9.5" style="15" customWidth="1"/>
    <col min="7427" max="7427" width="9" style="15" bestFit="1" customWidth="1"/>
    <col min="7428" max="7428" width="7.83203125" style="15" bestFit="1" customWidth="1"/>
    <col min="7429" max="7429" width="8" style="15" customWidth="1"/>
    <col min="7430" max="7431" width="7.33203125" style="15" bestFit="1" customWidth="1"/>
    <col min="7432" max="7432" width="7.83203125" style="15" bestFit="1" customWidth="1"/>
    <col min="7433" max="7433" width="5.1640625" style="15" customWidth="1"/>
    <col min="7434" max="7434" width="7.5" style="15" customWidth="1"/>
    <col min="7435" max="7435" width="11.5" style="15" customWidth="1"/>
    <col min="7436" max="7436" width="7.5" style="15" bestFit="1" customWidth="1"/>
    <col min="7437" max="7437" width="7.83203125" style="15" bestFit="1" customWidth="1"/>
    <col min="7438" max="7438" width="8" style="15" bestFit="1" customWidth="1"/>
    <col min="7439" max="7440" width="7.33203125" style="15" bestFit="1" customWidth="1"/>
    <col min="7441" max="7441" width="7.83203125" style="15" bestFit="1" customWidth="1"/>
    <col min="7442" max="7681" width="8.83203125" style="15"/>
    <col min="7682" max="7682" width="9.5" style="15" customWidth="1"/>
    <col min="7683" max="7683" width="9" style="15" bestFit="1" customWidth="1"/>
    <col min="7684" max="7684" width="7.83203125" style="15" bestFit="1" customWidth="1"/>
    <col min="7685" max="7685" width="8" style="15" customWidth="1"/>
    <col min="7686" max="7687" width="7.33203125" style="15" bestFit="1" customWidth="1"/>
    <col min="7688" max="7688" width="7.83203125" style="15" bestFit="1" customWidth="1"/>
    <col min="7689" max="7689" width="5.1640625" style="15" customWidth="1"/>
    <col min="7690" max="7690" width="7.5" style="15" customWidth="1"/>
    <col min="7691" max="7691" width="11.5" style="15" customWidth="1"/>
    <col min="7692" max="7692" width="7.5" style="15" bestFit="1" customWidth="1"/>
    <col min="7693" max="7693" width="7.83203125" style="15" bestFit="1" customWidth="1"/>
    <col min="7694" max="7694" width="8" style="15" bestFit="1" customWidth="1"/>
    <col min="7695" max="7696" width="7.33203125" style="15" bestFit="1" customWidth="1"/>
    <col min="7697" max="7697" width="7.83203125" style="15" bestFit="1" customWidth="1"/>
    <col min="7698" max="7937" width="8.83203125" style="15"/>
    <col min="7938" max="7938" width="9.5" style="15" customWidth="1"/>
    <col min="7939" max="7939" width="9" style="15" bestFit="1" customWidth="1"/>
    <col min="7940" max="7940" width="7.83203125" style="15" bestFit="1" customWidth="1"/>
    <col min="7941" max="7941" width="8" style="15" customWidth="1"/>
    <col min="7942" max="7943" width="7.33203125" style="15" bestFit="1" customWidth="1"/>
    <col min="7944" max="7944" width="7.83203125" style="15" bestFit="1" customWidth="1"/>
    <col min="7945" max="7945" width="5.1640625" style="15" customWidth="1"/>
    <col min="7946" max="7946" width="7.5" style="15" customWidth="1"/>
    <col min="7947" max="7947" width="11.5" style="15" customWidth="1"/>
    <col min="7948" max="7948" width="7.5" style="15" bestFit="1" customWidth="1"/>
    <col min="7949" max="7949" width="7.83203125" style="15" bestFit="1" customWidth="1"/>
    <col min="7950" max="7950" width="8" style="15" bestFit="1" customWidth="1"/>
    <col min="7951" max="7952" width="7.33203125" style="15" bestFit="1" customWidth="1"/>
    <col min="7953" max="7953" width="7.83203125" style="15" bestFit="1" customWidth="1"/>
    <col min="7954" max="8193" width="8.83203125" style="15"/>
    <col min="8194" max="8194" width="9.5" style="15" customWidth="1"/>
    <col min="8195" max="8195" width="9" style="15" bestFit="1" customWidth="1"/>
    <col min="8196" max="8196" width="7.83203125" style="15" bestFit="1" customWidth="1"/>
    <col min="8197" max="8197" width="8" style="15" customWidth="1"/>
    <col min="8198" max="8199" width="7.33203125" style="15" bestFit="1" customWidth="1"/>
    <col min="8200" max="8200" width="7.83203125" style="15" bestFit="1" customWidth="1"/>
    <col min="8201" max="8201" width="5.1640625" style="15" customWidth="1"/>
    <col min="8202" max="8202" width="7.5" style="15" customWidth="1"/>
    <col min="8203" max="8203" width="11.5" style="15" customWidth="1"/>
    <col min="8204" max="8204" width="7.5" style="15" bestFit="1" customWidth="1"/>
    <col min="8205" max="8205" width="7.83203125" style="15" bestFit="1" customWidth="1"/>
    <col min="8206" max="8206" width="8" style="15" bestFit="1" customWidth="1"/>
    <col min="8207" max="8208" width="7.33203125" style="15" bestFit="1" customWidth="1"/>
    <col min="8209" max="8209" width="7.83203125" style="15" bestFit="1" customWidth="1"/>
    <col min="8210" max="8449" width="8.83203125" style="15"/>
    <col min="8450" max="8450" width="9.5" style="15" customWidth="1"/>
    <col min="8451" max="8451" width="9" style="15" bestFit="1" customWidth="1"/>
    <col min="8452" max="8452" width="7.83203125" style="15" bestFit="1" customWidth="1"/>
    <col min="8453" max="8453" width="8" style="15" customWidth="1"/>
    <col min="8454" max="8455" width="7.33203125" style="15" bestFit="1" customWidth="1"/>
    <col min="8456" max="8456" width="7.83203125" style="15" bestFit="1" customWidth="1"/>
    <col min="8457" max="8457" width="5.1640625" style="15" customWidth="1"/>
    <col min="8458" max="8458" width="7.5" style="15" customWidth="1"/>
    <col min="8459" max="8459" width="11.5" style="15" customWidth="1"/>
    <col min="8460" max="8460" width="7.5" style="15" bestFit="1" customWidth="1"/>
    <col min="8461" max="8461" width="7.83203125" style="15" bestFit="1" customWidth="1"/>
    <col min="8462" max="8462" width="8" style="15" bestFit="1" customWidth="1"/>
    <col min="8463" max="8464" width="7.33203125" style="15" bestFit="1" customWidth="1"/>
    <col min="8465" max="8465" width="7.83203125" style="15" bestFit="1" customWidth="1"/>
    <col min="8466" max="8705" width="8.83203125" style="15"/>
    <col min="8706" max="8706" width="9.5" style="15" customWidth="1"/>
    <col min="8707" max="8707" width="9" style="15" bestFit="1" customWidth="1"/>
    <col min="8708" max="8708" width="7.83203125" style="15" bestFit="1" customWidth="1"/>
    <col min="8709" max="8709" width="8" style="15" customWidth="1"/>
    <col min="8710" max="8711" width="7.33203125" style="15" bestFit="1" customWidth="1"/>
    <col min="8712" max="8712" width="7.83203125" style="15" bestFit="1" customWidth="1"/>
    <col min="8713" max="8713" width="5.1640625" style="15" customWidth="1"/>
    <col min="8714" max="8714" width="7.5" style="15" customWidth="1"/>
    <col min="8715" max="8715" width="11.5" style="15" customWidth="1"/>
    <col min="8716" max="8716" width="7.5" style="15" bestFit="1" customWidth="1"/>
    <col min="8717" max="8717" width="7.83203125" style="15" bestFit="1" customWidth="1"/>
    <col min="8718" max="8718" width="8" style="15" bestFit="1" customWidth="1"/>
    <col min="8719" max="8720" width="7.33203125" style="15" bestFit="1" customWidth="1"/>
    <col min="8721" max="8721" width="7.83203125" style="15" bestFit="1" customWidth="1"/>
    <col min="8722" max="8961" width="8.83203125" style="15"/>
    <col min="8962" max="8962" width="9.5" style="15" customWidth="1"/>
    <col min="8963" max="8963" width="9" style="15" bestFit="1" customWidth="1"/>
    <col min="8964" max="8964" width="7.83203125" style="15" bestFit="1" customWidth="1"/>
    <col min="8965" max="8965" width="8" style="15" customWidth="1"/>
    <col min="8966" max="8967" width="7.33203125" style="15" bestFit="1" customWidth="1"/>
    <col min="8968" max="8968" width="7.83203125" style="15" bestFit="1" customWidth="1"/>
    <col min="8969" max="8969" width="5.1640625" style="15" customWidth="1"/>
    <col min="8970" max="8970" width="7.5" style="15" customWidth="1"/>
    <col min="8971" max="8971" width="11.5" style="15" customWidth="1"/>
    <col min="8972" max="8972" width="7.5" style="15" bestFit="1" customWidth="1"/>
    <col min="8973" max="8973" width="7.83203125" style="15" bestFit="1" customWidth="1"/>
    <col min="8974" max="8974" width="8" style="15" bestFit="1" customWidth="1"/>
    <col min="8975" max="8976" width="7.33203125" style="15" bestFit="1" customWidth="1"/>
    <col min="8977" max="8977" width="7.83203125" style="15" bestFit="1" customWidth="1"/>
    <col min="8978" max="9217" width="8.83203125" style="15"/>
    <col min="9218" max="9218" width="9.5" style="15" customWidth="1"/>
    <col min="9219" max="9219" width="9" style="15" bestFit="1" customWidth="1"/>
    <col min="9220" max="9220" width="7.83203125" style="15" bestFit="1" customWidth="1"/>
    <col min="9221" max="9221" width="8" style="15" customWidth="1"/>
    <col min="9222" max="9223" width="7.33203125" style="15" bestFit="1" customWidth="1"/>
    <col min="9224" max="9224" width="7.83203125" style="15" bestFit="1" customWidth="1"/>
    <col min="9225" max="9225" width="5.1640625" style="15" customWidth="1"/>
    <col min="9226" max="9226" width="7.5" style="15" customWidth="1"/>
    <col min="9227" max="9227" width="11.5" style="15" customWidth="1"/>
    <col min="9228" max="9228" width="7.5" style="15" bestFit="1" customWidth="1"/>
    <col min="9229" max="9229" width="7.83203125" style="15" bestFit="1" customWidth="1"/>
    <col min="9230" max="9230" width="8" style="15" bestFit="1" customWidth="1"/>
    <col min="9231" max="9232" width="7.33203125" style="15" bestFit="1" customWidth="1"/>
    <col min="9233" max="9233" width="7.83203125" style="15" bestFit="1" customWidth="1"/>
    <col min="9234" max="9473" width="8.83203125" style="15"/>
    <col min="9474" max="9474" width="9.5" style="15" customWidth="1"/>
    <col min="9475" max="9475" width="9" style="15" bestFit="1" customWidth="1"/>
    <col min="9476" max="9476" width="7.83203125" style="15" bestFit="1" customWidth="1"/>
    <col min="9477" max="9477" width="8" style="15" customWidth="1"/>
    <col min="9478" max="9479" width="7.33203125" style="15" bestFit="1" customWidth="1"/>
    <col min="9480" max="9480" width="7.83203125" style="15" bestFit="1" customWidth="1"/>
    <col min="9481" max="9481" width="5.1640625" style="15" customWidth="1"/>
    <col min="9482" max="9482" width="7.5" style="15" customWidth="1"/>
    <col min="9483" max="9483" width="11.5" style="15" customWidth="1"/>
    <col min="9484" max="9484" width="7.5" style="15" bestFit="1" customWidth="1"/>
    <col min="9485" max="9485" width="7.83203125" style="15" bestFit="1" customWidth="1"/>
    <col min="9486" max="9486" width="8" style="15" bestFit="1" customWidth="1"/>
    <col min="9487" max="9488" width="7.33203125" style="15" bestFit="1" customWidth="1"/>
    <col min="9489" max="9489" width="7.83203125" style="15" bestFit="1" customWidth="1"/>
    <col min="9490" max="9729" width="8.83203125" style="15"/>
    <col min="9730" max="9730" width="9.5" style="15" customWidth="1"/>
    <col min="9731" max="9731" width="9" style="15" bestFit="1" customWidth="1"/>
    <col min="9732" max="9732" width="7.83203125" style="15" bestFit="1" customWidth="1"/>
    <col min="9733" max="9733" width="8" style="15" customWidth="1"/>
    <col min="9734" max="9735" width="7.33203125" style="15" bestFit="1" customWidth="1"/>
    <col min="9736" max="9736" width="7.83203125" style="15" bestFit="1" customWidth="1"/>
    <col min="9737" max="9737" width="5.1640625" style="15" customWidth="1"/>
    <col min="9738" max="9738" width="7.5" style="15" customWidth="1"/>
    <col min="9739" max="9739" width="11.5" style="15" customWidth="1"/>
    <col min="9740" max="9740" width="7.5" style="15" bestFit="1" customWidth="1"/>
    <col min="9741" max="9741" width="7.83203125" style="15" bestFit="1" customWidth="1"/>
    <col min="9742" max="9742" width="8" style="15" bestFit="1" customWidth="1"/>
    <col min="9743" max="9744" width="7.33203125" style="15" bestFit="1" customWidth="1"/>
    <col min="9745" max="9745" width="7.83203125" style="15" bestFit="1" customWidth="1"/>
    <col min="9746" max="9985" width="8.83203125" style="15"/>
    <col min="9986" max="9986" width="9.5" style="15" customWidth="1"/>
    <col min="9987" max="9987" width="9" style="15" bestFit="1" customWidth="1"/>
    <col min="9988" max="9988" width="7.83203125" style="15" bestFit="1" customWidth="1"/>
    <col min="9989" max="9989" width="8" style="15" customWidth="1"/>
    <col min="9990" max="9991" width="7.33203125" style="15" bestFit="1" customWidth="1"/>
    <col min="9992" max="9992" width="7.83203125" style="15" bestFit="1" customWidth="1"/>
    <col min="9993" max="9993" width="5.1640625" style="15" customWidth="1"/>
    <col min="9994" max="9994" width="7.5" style="15" customWidth="1"/>
    <col min="9995" max="9995" width="11.5" style="15" customWidth="1"/>
    <col min="9996" max="9996" width="7.5" style="15" bestFit="1" customWidth="1"/>
    <col min="9997" max="9997" width="7.83203125" style="15" bestFit="1" customWidth="1"/>
    <col min="9998" max="9998" width="8" style="15" bestFit="1" customWidth="1"/>
    <col min="9999" max="10000" width="7.33203125" style="15" bestFit="1" customWidth="1"/>
    <col min="10001" max="10001" width="7.83203125" style="15" bestFit="1" customWidth="1"/>
    <col min="10002" max="10241" width="8.83203125" style="15"/>
    <col min="10242" max="10242" width="9.5" style="15" customWidth="1"/>
    <col min="10243" max="10243" width="9" style="15" bestFit="1" customWidth="1"/>
    <col min="10244" max="10244" width="7.83203125" style="15" bestFit="1" customWidth="1"/>
    <col min="10245" max="10245" width="8" style="15" customWidth="1"/>
    <col min="10246" max="10247" width="7.33203125" style="15" bestFit="1" customWidth="1"/>
    <col min="10248" max="10248" width="7.83203125" style="15" bestFit="1" customWidth="1"/>
    <col min="10249" max="10249" width="5.1640625" style="15" customWidth="1"/>
    <col min="10250" max="10250" width="7.5" style="15" customWidth="1"/>
    <col min="10251" max="10251" width="11.5" style="15" customWidth="1"/>
    <col min="10252" max="10252" width="7.5" style="15" bestFit="1" customWidth="1"/>
    <col min="10253" max="10253" width="7.83203125" style="15" bestFit="1" customWidth="1"/>
    <col min="10254" max="10254" width="8" style="15" bestFit="1" customWidth="1"/>
    <col min="10255" max="10256" width="7.33203125" style="15" bestFit="1" customWidth="1"/>
    <col min="10257" max="10257" width="7.83203125" style="15" bestFit="1" customWidth="1"/>
    <col min="10258" max="10497" width="8.83203125" style="15"/>
    <col min="10498" max="10498" width="9.5" style="15" customWidth="1"/>
    <col min="10499" max="10499" width="9" style="15" bestFit="1" customWidth="1"/>
    <col min="10500" max="10500" width="7.83203125" style="15" bestFit="1" customWidth="1"/>
    <col min="10501" max="10501" width="8" style="15" customWidth="1"/>
    <col min="10502" max="10503" width="7.33203125" style="15" bestFit="1" customWidth="1"/>
    <col min="10504" max="10504" width="7.83203125" style="15" bestFit="1" customWidth="1"/>
    <col min="10505" max="10505" width="5.1640625" style="15" customWidth="1"/>
    <col min="10506" max="10506" width="7.5" style="15" customWidth="1"/>
    <col min="10507" max="10507" width="11.5" style="15" customWidth="1"/>
    <col min="10508" max="10508" width="7.5" style="15" bestFit="1" customWidth="1"/>
    <col min="10509" max="10509" width="7.83203125" style="15" bestFit="1" customWidth="1"/>
    <col min="10510" max="10510" width="8" style="15" bestFit="1" customWidth="1"/>
    <col min="10511" max="10512" width="7.33203125" style="15" bestFit="1" customWidth="1"/>
    <col min="10513" max="10513" width="7.83203125" style="15" bestFit="1" customWidth="1"/>
    <col min="10514" max="10753" width="8.83203125" style="15"/>
    <col min="10754" max="10754" width="9.5" style="15" customWidth="1"/>
    <col min="10755" max="10755" width="9" style="15" bestFit="1" customWidth="1"/>
    <col min="10756" max="10756" width="7.83203125" style="15" bestFit="1" customWidth="1"/>
    <col min="10757" max="10757" width="8" style="15" customWidth="1"/>
    <col min="10758" max="10759" width="7.33203125" style="15" bestFit="1" customWidth="1"/>
    <col min="10760" max="10760" width="7.83203125" style="15" bestFit="1" customWidth="1"/>
    <col min="10761" max="10761" width="5.1640625" style="15" customWidth="1"/>
    <col min="10762" max="10762" width="7.5" style="15" customWidth="1"/>
    <col min="10763" max="10763" width="11.5" style="15" customWidth="1"/>
    <col min="10764" max="10764" width="7.5" style="15" bestFit="1" customWidth="1"/>
    <col min="10765" max="10765" width="7.83203125" style="15" bestFit="1" customWidth="1"/>
    <col min="10766" max="10766" width="8" style="15" bestFit="1" customWidth="1"/>
    <col min="10767" max="10768" width="7.33203125" style="15" bestFit="1" customWidth="1"/>
    <col min="10769" max="10769" width="7.83203125" style="15" bestFit="1" customWidth="1"/>
    <col min="10770" max="11009" width="8.83203125" style="15"/>
    <col min="11010" max="11010" width="9.5" style="15" customWidth="1"/>
    <col min="11011" max="11011" width="9" style="15" bestFit="1" customWidth="1"/>
    <col min="11012" max="11012" width="7.83203125" style="15" bestFit="1" customWidth="1"/>
    <col min="11013" max="11013" width="8" style="15" customWidth="1"/>
    <col min="11014" max="11015" width="7.33203125" style="15" bestFit="1" customWidth="1"/>
    <col min="11016" max="11016" width="7.83203125" style="15" bestFit="1" customWidth="1"/>
    <col min="11017" max="11017" width="5.1640625" style="15" customWidth="1"/>
    <col min="11018" max="11018" width="7.5" style="15" customWidth="1"/>
    <col min="11019" max="11019" width="11.5" style="15" customWidth="1"/>
    <col min="11020" max="11020" width="7.5" style="15" bestFit="1" customWidth="1"/>
    <col min="11021" max="11021" width="7.83203125" style="15" bestFit="1" customWidth="1"/>
    <col min="11022" max="11022" width="8" style="15" bestFit="1" customWidth="1"/>
    <col min="11023" max="11024" width="7.33203125" style="15" bestFit="1" customWidth="1"/>
    <col min="11025" max="11025" width="7.83203125" style="15" bestFit="1" customWidth="1"/>
    <col min="11026" max="11265" width="8.83203125" style="15"/>
    <col min="11266" max="11266" width="9.5" style="15" customWidth="1"/>
    <col min="11267" max="11267" width="9" style="15" bestFit="1" customWidth="1"/>
    <col min="11268" max="11268" width="7.83203125" style="15" bestFit="1" customWidth="1"/>
    <col min="11269" max="11269" width="8" style="15" customWidth="1"/>
    <col min="11270" max="11271" width="7.33203125" style="15" bestFit="1" customWidth="1"/>
    <col min="11272" max="11272" width="7.83203125" style="15" bestFit="1" customWidth="1"/>
    <col min="11273" max="11273" width="5.1640625" style="15" customWidth="1"/>
    <col min="11274" max="11274" width="7.5" style="15" customWidth="1"/>
    <col min="11275" max="11275" width="11.5" style="15" customWidth="1"/>
    <col min="11276" max="11276" width="7.5" style="15" bestFit="1" customWidth="1"/>
    <col min="11277" max="11277" width="7.83203125" style="15" bestFit="1" customWidth="1"/>
    <col min="11278" max="11278" width="8" style="15" bestFit="1" customWidth="1"/>
    <col min="11279" max="11280" width="7.33203125" style="15" bestFit="1" customWidth="1"/>
    <col min="11281" max="11281" width="7.83203125" style="15" bestFit="1" customWidth="1"/>
    <col min="11282" max="11521" width="8.83203125" style="15"/>
    <col min="11522" max="11522" width="9.5" style="15" customWidth="1"/>
    <col min="11523" max="11523" width="9" style="15" bestFit="1" customWidth="1"/>
    <col min="11524" max="11524" width="7.83203125" style="15" bestFit="1" customWidth="1"/>
    <col min="11525" max="11525" width="8" style="15" customWidth="1"/>
    <col min="11526" max="11527" width="7.33203125" style="15" bestFit="1" customWidth="1"/>
    <col min="11528" max="11528" width="7.83203125" style="15" bestFit="1" customWidth="1"/>
    <col min="11529" max="11529" width="5.1640625" style="15" customWidth="1"/>
    <col min="11530" max="11530" width="7.5" style="15" customWidth="1"/>
    <col min="11531" max="11531" width="11.5" style="15" customWidth="1"/>
    <col min="11532" max="11532" width="7.5" style="15" bestFit="1" customWidth="1"/>
    <col min="11533" max="11533" width="7.83203125" style="15" bestFit="1" customWidth="1"/>
    <col min="11534" max="11534" width="8" style="15" bestFit="1" customWidth="1"/>
    <col min="11535" max="11536" width="7.33203125" style="15" bestFit="1" customWidth="1"/>
    <col min="11537" max="11537" width="7.83203125" style="15" bestFit="1" customWidth="1"/>
    <col min="11538" max="11777" width="8.83203125" style="15"/>
    <col min="11778" max="11778" width="9.5" style="15" customWidth="1"/>
    <col min="11779" max="11779" width="9" style="15" bestFit="1" customWidth="1"/>
    <col min="11780" max="11780" width="7.83203125" style="15" bestFit="1" customWidth="1"/>
    <col min="11781" max="11781" width="8" style="15" customWidth="1"/>
    <col min="11782" max="11783" width="7.33203125" style="15" bestFit="1" customWidth="1"/>
    <col min="11784" max="11784" width="7.83203125" style="15" bestFit="1" customWidth="1"/>
    <col min="11785" max="11785" width="5.1640625" style="15" customWidth="1"/>
    <col min="11786" max="11786" width="7.5" style="15" customWidth="1"/>
    <col min="11787" max="11787" width="11.5" style="15" customWidth="1"/>
    <col min="11788" max="11788" width="7.5" style="15" bestFit="1" customWidth="1"/>
    <col min="11789" max="11789" width="7.83203125" style="15" bestFit="1" customWidth="1"/>
    <col min="11790" max="11790" width="8" style="15" bestFit="1" customWidth="1"/>
    <col min="11791" max="11792" width="7.33203125" style="15" bestFit="1" customWidth="1"/>
    <col min="11793" max="11793" width="7.83203125" style="15" bestFit="1" customWidth="1"/>
    <col min="11794" max="12033" width="8.83203125" style="15"/>
    <col min="12034" max="12034" width="9.5" style="15" customWidth="1"/>
    <col min="12035" max="12035" width="9" style="15" bestFit="1" customWidth="1"/>
    <col min="12036" max="12036" width="7.83203125" style="15" bestFit="1" customWidth="1"/>
    <col min="12037" max="12037" width="8" style="15" customWidth="1"/>
    <col min="12038" max="12039" width="7.33203125" style="15" bestFit="1" customWidth="1"/>
    <col min="12040" max="12040" width="7.83203125" style="15" bestFit="1" customWidth="1"/>
    <col min="12041" max="12041" width="5.1640625" style="15" customWidth="1"/>
    <col min="12042" max="12042" width="7.5" style="15" customWidth="1"/>
    <col min="12043" max="12043" width="11.5" style="15" customWidth="1"/>
    <col min="12044" max="12044" width="7.5" style="15" bestFit="1" customWidth="1"/>
    <col min="12045" max="12045" width="7.83203125" style="15" bestFit="1" customWidth="1"/>
    <col min="12046" max="12046" width="8" style="15" bestFit="1" customWidth="1"/>
    <col min="12047" max="12048" width="7.33203125" style="15" bestFit="1" customWidth="1"/>
    <col min="12049" max="12049" width="7.83203125" style="15" bestFit="1" customWidth="1"/>
    <col min="12050" max="12289" width="8.83203125" style="15"/>
    <col min="12290" max="12290" width="9.5" style="15" customWidth="1"/>
    <col min="12291" max="12291" width="9" style="15" bestFit="1" customWidth="1"/>
    <col min="12292" max="12292" width="7.83203125" style="15" bestFit="1" customWidth="1"/>
    <col min="12293" max="12293" width="8" style="15" customWidth="1"/>
    <col min="12294" max="12295" width="7.33203125" style="15" bestFit="1" customWidth="1"/>
    <col min="12296" max="12296" width="7.83203125" style="15" bestFit="1" customWidth="1"/>
    <col min="12297" max="12297" width="5.1640625" style="15" customWidth="1"/>
    <col min="12298" max="12298" width="7.5" style="15" customWidth="1"/>
    <col min="12299" max="12299" width="11.5" style="15" customWidth="1"/>
    <col min="12300" max="12300" width="7.5" style="15" bestFit="1" customWidth="1"/>
    <col min="12301" max="12301" width="7.83203125" style="15" bestFit="1" customWidth="1"/>
    <col min="12302" max="12302" width="8" style="15" bestFit="1" customWidth="1"/>
    <col min="12303" max="12304" width="7.33203125" style="15" bestFit="1" customWidth="1"/>
    <col min="12305" max="12305" width="7.83203125" style="15" bestFit="1" customWidth="1"/>
    <col min="12306" max="12545" width="8.83203125" style="15"/>
    <col min="12546" max="12546" width="9.5" style="15" customWidth="1"/>
    <col min="12547" max="12547" width="9" style="15" bestFit="1" customWidth="1"/>
    <col min="12548" max="12548" width="7.83203125" style="15" bestFit="1" customWidth="1"/>
    <col min="12549" max="12549" width="8" style="15" customWidth="1"/>
    <col min="12550" max="12551" width="7.33203125" style="15" bestFit="1" customWidth="1"/>
    <col min="12552" max="12552" width="7.83203125" style="15" bestFit="1" customWidth="1"/>
    <col min="12553" max="12553" width="5.1640625" style="15" customWidth="1"/>
    <col min="12554" max="12554" width="7.5" style="15" customWidth="1"/>
    <col min="12555" max="12555" width="11.5" style="15" customWidth="1"/>
    <col min="12556" max="12556" width="7.5" style="15" bestFit="1" customWidth="1"/>
    <col min="12557" max="12557" width="7.83203125" style="15" bestFit="1" customWidth="1"/>
    <col min="12558" max="12558" width="8" style="15" bestFit="1" customWidth="1"/>
    <col min="12559" max="12560" width="7.33203125" style="15" bestFit="1" customWidth="1"/>
    <col min="12561" max="12561" width="7.83203125" style="15" bestFit="1" customWidth="1"/>
    <col min="12562" max="12801" width="8.83203125" style="15"/>
    <col min="12802" max="12802" width="9.5" style="15" customWidth="1"/>
    <col min="12803" max="12803" width="9" style="15" bestFit="1" customWidth="1"/>
    <col min="12804" max="12804" width="7.83203125" style="15" bestFit="1" customWidth="1"/>
    <col min="12805" max="12805" width="8" style="15" customWidth="1"/>
    <col min="12806" max="12807" width="7.33203125" style="15" bestFit="1" customWidth="1"/>
    <col min="12808" max="12808" width="7.83203125" style="15" bestFit="1" customWidth="1"/>
    <col min="12809" max="12809" width="5.1640625" style="15" customWidth="1"/>
    <col min="12810" max="12810" width="7.5" style="15" customWidth="1"/>
    <col min="12811" max="12811" width="11.5" style="15" customWidth="1"/>
    <col min="12812" max="12812" width="7.5" style="15" bestFit="1" customWidth="1"/>
    <col min="12813" max="12813" width="7.83203125" style="15" bestFit="1" customWidth="1"/>
    <col min="12814" max="12814" width="8" style="15" bestFit="1" customWidth="1"/>
    <col min="12815" max="12816" width="7.33203125" style="15" bestFit="1" customWidth="1"/>
    <col min="12817" max="12817" width="7.83203125" style="15" bestFit="1" customWidth="1"/>
    <col min="12818" max="13057" width="8.83203125" style="15"/>
    <col min="13058" max="13058" width="9.5" style="15" customWidth="1"/>
    <col min="13059" max="13059" width="9" style="15" bestFit="1" customWidth="1"/>
    <col min="13060" max="13060" width="7.83203125" style="15" bestFit="1" customWidth="1"/>
    <col min="13061" max="13061" width="8" style="15" customWidth="1"/>
    <col min="13062" max="13063" width="7.33203125" style="15" bestFit="1" customWidth="1"/>
    <col min="13064" max="13064" width="7.83203125" style="15" bestFit="1" customWidth="1"/>
    <col min="13065" max="13065" width="5.1640625" style="15" customWidth="1"/>
    <col min="13066" max="13066" width="7.5" style="15" customWidth="1"/>
    <col min="13067" max="13067" width="11.5" style="15" customWidth="1"/>
    <col min="13068" max="13068" width="7.5" style="15" bestFit="1" customWidth="1"/>
    <col min="13069" max="13069" width="7.83203125" style="15" bestFit="1" customWidth="1"/>
    <col min="13070" max="13070" width="8" style="15" bestFit="1" customWidth="1"/>
    <col min="13071" max="13072" width="7.33203125" style="15" bestFit="1" customWidth="1"/>
    <col min="13073" max="13073" width="7.83203125" style="15" bestFit="1" customWidth="1"/>
    <col min="13074" max="13313" width="8.83203125" style="15"/>
    <col min="13314" max="13314" width="9.5" style="15" customWidth="1"/>
    <col min="13315" max="13315" width="9" style="15" bestFit="1" customWidth="1"/>
    <col min="13316" max="13316" width="7.83203125" style="15" bestFit="1" customWidth="1"/>
    <col min="13317" max="13317" width="8" style="15" customWidth="1"/>
    <col min="13318" max="13319" width="7.33203125" style="15" bestFit="1" customWidth="1"/>
    <col min="13320" max="13320" width="7.83203125" style="15" bestFit="1" customWidth="1"/>
    <col min="13321" max="13321" width="5.1640625" style="15" customWidth="1"/>
    <col min="13322" max="13322" width="7.5" style="15" customWidth="1"/>
    <col min="13323" max="13323" width="11.5" style="15" customWidth="1"/>
    <col min="13324" max="13324" width="7.5" style="15" bestFit="1" customWidth="1"/>
    <col min="13325" max="13325" width="7.83203125" style="15" bestFit="1" customWidth="1"/>
    <col min="13326" max="13326" width="8" style="15" bestFit="1" customWidth="1"/>
    <col min="13327" max="13328" width="7.33203125" style="15" bestFit="1" customWidth="1"/>
    <col min="13329" max="13329" width="7.83203125" style="15" bestFit="1" customWidth="1"/>
    <col min="13330" max="13569" width="8.83203125" style="15"/>
    <col min="13570" max="13570" width="9.5" style="15" customWidth="1"/>
    <col min="13571" max="13571" width="9" style="15" bestFit="1" customWidth="1"/>
    <col min="13572" max="13572" width="7.83203125" style="15" bestFit="1" customWidth="1"/>
    <col min="13573" max="13573" width="8" style="15" customWidth="1"/>
    <col min="13574" max="13575" width="7.33203125" style="15" bestFit="1" customWidth="1"/>
    <col min="13576" max="13576" width="7.83203125" style="15" bestFit="1" customWidth="1"/>
    <col min="13577" max="13577" width="5.1640625" style="15" customWidth="1"/>
    <col min="13578" max="13578" width="7.5" style="15" customWidth="1"/>
    <col min="13579" max="13579" width="11.5" style="15" customWidth="1"/>
    <col min="13580" max="13580" width="7.5" style="15" bestFit="1" customWidth="1"/>
    <col min="13581" max="13581" width="7.83203125" style="15" bestFit="1" customWidth="1"/>
    <col min="13582" max="13582" width="8" style="15" bestFit="1" customWidth="1"/>
    <col min="13583" max="13584" width="7.33203125" style="15" bestFit="1" customWidth="1"/>
    <col min="13585" max="13585" width="7.83203125" style="15" bestFit="1" customWidth="1"/>
    <col min="13586" max="13825" width="8.83203125" style="15"/>
    <col min="13826" max="13826" width="9.5" style="15" customWidth="1"/>
    <col min="13827" max="13827" width="9" style="15" bestFit="1" customWidth="1"/>
    <col min="13828" max="13828" width="7.83203125" style="15" bestFit="1" customWidth="1"/>
    <col min="13829" max="13829" width="8" style="15" customWidth="1"/>
    <col min="13830" max="13831" width="7.33203125" style="15" bestFit="1" customWidth="1"/>
    <col min="13832" max="13832" width="7.83203125" style="15" bestFit="1" customWidth="1"/>
    <col min="13833" max="13833" width="5.1640625" style="15" customWidth="1"/>
    <col min="13834" max="13834" width="7.5" style="15" customWidth="1"/>
    <col min="13835" max="13835" width="11.5" style="15" customWidth="1"/>
    <col min="13836" max="13836" width="7.5" style="15" bestFit="1" customWidth="1"/>
    <col min="13837" max="13837" width="7.83203125" style="15" bestFit="1" customWidth="1"/>
    <col min="13838" max="13838" width="8" style="15" bestFit="1" customWidth="1"/>
    <col min="13839" max="13840" width="7.33203125" style="15" bestFit="1" customWidth="1"/>
    <col min="13841" max="13841" width="7.83203125" style="15" bestFit="1" customWidth="1"/>
    <col min="13842" max="14081" width="8.83203125" style="15"/>
    <col min="14082" max="14082" width="9.5" style="15" customWidth="1"/>
    <col min="14083" max="14083" width="9" style="15" bestFit="1" customWidth="1"/>
    <col min="14084" max="14084" width="7.83203125" style="15" bestFit="1" customWidth="1"/>
    <col min="14085" max="14085" width="8" style="15" customWidth="1"/>
    <col min="14086" max="14087" width="7.33203125" style="15" bestFit="1" customWidth="1"/>
    <col min="14088" max="14088" width="7.83203125" style="15" bestFit="1" customWidth="1"/>
    <col min="14089" max="14089" width="5.1640625" style="15" customWidth="1"/>
    <col min="14090" max="14090" width="7.5" style="15" customWidth="1"/>
    <col min="14091" max="14091" width="11.5" style="15" customWidth="1"/>
    <col min="14092" max="14092" width="7.5" style="15" bestFit="1" customWidth="1"/>
    <col min="14093" max="14093" width="7.83203125" style="15" bestFit="1" customWidth="1"/>
    <col min="14094" max="14094" width="8" style="15" bestFit="1" customWidth="1"/>
    <col min="14095" max="14096" width="7.33203125" style="15" bestFit="1" customWidth="1"/>
    <col min="14097" max="14097" width="7.83203125" style="15" bestFit="1" customWidth="1"/>
    <col min="14098" max="14337" width="8.83203125" style="15"/>
    <col min="14338" max="14338" width="9.5" style="15" customWidth="1"/>
    <col min="14339" max="14339" width="9" style="15" bestFit="1" customWidth="1"/>
    <col min="14340" max="14340" width="7.83203125" style="15" bestFit="1" customWidth="1"/>
    <col min="14341" max="14341" width="8" style="15" customWidth="1"/>
    <col min="14342" max="14343" width="7.33203125" style="15" bestFit="1" customWidth="1"/>
    <col min="14344" max="14344" width="7.83203125" style="15" bestFit="1" customWidth="1"/>
    <col min="14345" max="14345" width="5.1640625" style="15" customWidth="1"/>
    <col min="14346" max="14346" width="7.5" style="15" customWidth="1"/>
    <col min="14347" max="14347" width="11.5" style="15" customWidth="1"/>
    <col min="14348" max="14348" width="7.5" style="15" bestFit="1" customWidth="1"/>
    <col min="14349" max="14349" width="7.83203125" style="15" bestFit="1" customWidth="1"/>
    <col min="14350" max="14350" width="8" style="15" bestFit="1" customWidth="1"/>
    <col min="14351" max="14352" width="7.33203125" style="15" bestFit="1" customWidth="1"/>
    <col min="14353" max="14353" width="7.83203125" style="15" bestFit="1" customWidth="1"/>
    <col min="14354" max="14593" width="8.83203125" style="15"/>
    <col min="14594" max="14594" width="9.5" style="15" customWidth="1"/>
    <col min="14595" max="14595" width="9" style="15" bestFit="1" customWidth="1"/>
    <col min="14596" max="14596" width="7.83203125" style="15" bestFit="1" customWidth="1"/>
    <col min="14597" max="14597" width="8" style="15" customWidth="1"/>
    <col min="14598" max="14599" width="7.33203125" style="15" bestFit="1" customWidth="1"/>
    <col min="14600" max="14600" width="7.83203125" style="15" bestFit="1" customWidth="1"/>
    <col min="14601" max="14601" width="5.1640625" style="15" customWidth="1"/>
    <col min="14602" max="14602" width="7.5" style="15" customWidth="1"/>
    <col min="14603" max="14603" width="11.5" style="15" customWidth="1"/>
    <col min="14604" max="14604" width="7.5" style="15" bestFit="1" customWidth="1"/>
    <col min="14605" max="14605" width="7.83203125" style="15" bestFit="1" customWidth="1"/>
    <col min="14606" max="14606" width="8" style="15" bestFit="1" customWidth="1"/>
    <col min="14607" max="14608" width="7.33203125" style="15" bestFit="1" customWidth="1"/>
    <col min="14609" max="14609" width="7.83203125" style="15" bestFit="1" customWidth="1"/>
    <col min="14610" max="14849" width="8.83203125" style="15"/>
    <col min="14850" max="14850" width="9.5" style="15" customWidth="1"/>
    <col min="14851" max="14851" width="9" style="15" bestFit="1" customWidth="1"/>
    <col min="14852" max="14852" width="7.83203125" style="15" bestFit="1" customWidth="1"/>
    <col min="14853" max="14853" width="8" style="15" customWidth="1"/>
    <col min="14854" max="14855" width="7.33203125" style="15" bestFit="1" customWidth="1"/>
    <col min="14856" max="14856" width="7.83203125" style="15" bestFit="1" customWidth="1"/>
    <col min="14857" max="14857" width="5.1640625" style="15" customWidth="1"/>
    <col min="14858" max="14858" width="7.5" style="15" customWidth="1"/>
    <col min="14859" max="14859" width="11.5" style="15" customWidth="1"/>
    <col min="14860" max="14860" width="7.5" style="15" bestFit="1" customWidth="1"/>
    <col min="14861" max="14861" width="7.83203125" style="15" bestFit="1" customWidth="1"/>
    <col min="14862" max="14862" width="8" style="15" bestFit="1" customWidth="1"/>
    <col min="14863" max="14864" width="7.33203125" style="15" bestFit="1" customWidth="1"/>
    <col min="14865" max="14865" width="7.83203125" style="15" bestFit="1" customWidth="1"/>
    <col min="14866" max="15105" width="8.83203125" style="15"/>
    <col min="15106" max="15106" width="9.5" style="15" customWidth="1"/>
    <col min="15107" max="15107" width="9" style="15" bestFit="1" customWidth="1"/>
    <col min="15108" max="15108" width="7.83203125" style="15" bestFit="1" customWidth="1"/>
    <col min="15109" max="15109" width="8" style="15" customWidth="1"/>
    <col min="15110" max="15111" width="7.33203125" style="15" bestFit="1" customWidth="1"/>
    <col min="15112" max="15112" width="7.83203125" style="15" bestFit="1" customWidth="1"/>
    <col min="15113" max="15113" width="5.1640625" style="15" customWidth="1"/>
    <col min="15114" max="15114" width="7.5" style="15" customWidth="1"/>
    <col min="15115" max="15115" width="11.5" style="15" customWidth="1"/>
    <col min="15116" max="15116" width="7.5" style="15" bestFit="1" customWidth="1"/>
    <col min="15117" max="15117" width="7.83203125" style="15" bestFit="1" customWidth="1"/>
    <col min="15118" max="15118" width="8" style="15" bestFit="1" customWidth="1"/>
    <col min="15119" max="15120" width="7.33203125" style="15" bestFit="1" customWidth="1"/>
    <col min="15121" max="15121" width="7.83203125" style="15" bestFit="1" customWidth="1"/>
    <col min="15122" max="15361" width="8.83203125" style="15"/>
    <col min="15362" max="15362" width="9.5" style="15" customWidth="1"/>
    <col min="15363" max="15363" width="9" style="15" bestFit="1" customWidth="1"/>
    <col min="15364" max="15364" width="7.83203125" style="15" bestFit="1" customWidth="1"/>
    <col min="15365" max="15365" width="8" style="15" customWidth="1"/>
    <col min="15366" max="15367" width="7.33203125" style="15" bestFit="1" customWidth="1"/>
    <col min="15368" max="15368" width="7.83203125" style="15" bestFit="1" customWidth="1"/>
    <col min="15369" max="15369" width="5.1640625" style="15" customWidth="1"/>
    <col min="15370" max="15370" width="7.5" style="15" customWidth="1"/>
    <col min="15371" max="15371" width="11.5" style="15" customWidth="1"/>
    <col min="15372" max="15372" width="7.5" style="15" bestFit="1" customWidth="1"/>
    <col min="15373" max="15373" width="7.83203125" style="15" bestFit="1" customWidth="1"/>
    <col min="15374" max="15374" width="8" style="15" bestFit="1" customWidth="1"/>
    <col min="15375" max="15376" width="7.33203125" style="15" bestFit="1" customWidth="1"/>
    <col min="15377" max="15377" width="7.83203125" style="15" bestFit="1" customWidth="1"/>
    <col min="15378" max="15617" width="8.83203125" style="15"/>
    <col min="15618" max="15618" width="9.5" style="15" customWidth="1"/>
    <col min="15619" max="15619" width="9" style="15" bestFit="1" customWidth="1"/>
    <col min="15620" max="15620" width="7.83203125" style="15" bestFit="1" customWidth="1"/>
    <col min="15621" max="15621" width="8" style="15" customWidth="1"/>
    <col min="15622" max="15623" width="7.33203125" style="15" bestFit="1" customWidth="1"/>
    <col min="15624" max="15624" width="7.83203125" style="15" bestFit="1" customWidth="1"/>
    <col min="15625" max="15625" width="5.1640625" style="15" customWidth="1"/>
    <col min="15626" max="15626" width="7.5" style="15" customWidth="1"/>
    <col min="15627" max="15627" width="11.5" style="15" customWidth="1"/>
    <col min="15628" max="15628" width="7.5" style="15" bestFit="1" customWidth="1"/>
    <col min="15629" max="15629" width="7.83203125" style="15" bestFit="1" customWidth="1"/>
    <col min="15630" max="15630" width="8" style="15" bestFit="1" customWidth="1"/>
    <col min="15631" max="15632" width="7.33203125" style="15" bestFit="1" customWidth="1"/>
    <col min="15633" max="15633" width="7.83203125" style="15" bestFit="1" customWidth="1"/>
    <col min="15634" max="15873" width="8.83203125" style="15"/>
    <col min="15874" max="15874" width="9.5" style="15" customWidth="1"/>
    <col min="15875" max="15875" width="9" style="15" bestFit="1" customWidth="1"/>
    <col min="15876" max="15876" width="7.83203125" style="15" bestFit="1" customWidth="1"/>
    <col min="15877" max="15877" width="8" style="15" customWidth="1"/>
    <col min="15878" max="15879" width="7.33203125" style="15" bestFit="1" customWidth="1"/>
    <col min="15880" max="15880" width="7.83203125" style="15" bestFit="1" customWidth="1"/>
    <col min="15881" max="15881" width="5.1640625" style="15" customWidth="1"/>
    <col min="15882" max="15882" width="7.5" style="15" customWidth="1"/>
    <col min="15883" max="15883" width="11.5" style="15" customWidth="1"/>
    <col min="15884" max="15884" width="7.5" style="15" bestFit="1" customWidth="1"/>
    <col min="15885" max="15885" width="7.83203125" style="15" bestFit="1" customWidth="1"/>
    <col min="15886" max="15886" width="8" style="15" bestFit="1" customWidth="1"/>
    <col min="15887" max="15888" width="7.33203125" style="15" bestFit="1" customWidth="1"/>
    <col min="15889" max="15889" width="7.83203125" style="15" bestFit="1" customWidth="1"/>
    <col min="15890" max="16129" width="8.83203125" style="15"/>
    <col min="16130" max="16130" width="9.5" style="15" customWidth="1"/>
    <col min="16131" max="16131" width="9" style="15" bestFit="1" customWidth="1"/>
    <col min="16132" max="16132" width="7.83203125" style="15" bestFit="1" customWidth="1"/>
    <col min="16133" max="16133" width="8" style="15" customWidth="1"/>
    <col min="16134" max="16135" width="7.33203125" style="15" bestFit="1" customWidth="1"/>
    <col min="16136" max="16136" width="7.83203125" style="15" bestFit="1" customWidth="1"/>
    <col min="16137" max="16137" width="5.1640625" style="15" customWidth="1"/>
    <col min="16138" max="16138" width="7.5" style="15" customWidth="1"/>
    <col min="16139" max="16139" width="11.5" style="15" customWidth="1"/>
    <col min="16140" max="16140" width="7.5" style="15" bestFit="1" customWidth="1"/>
    <col min="16141" max="16141" width="7.83203125" style="15" bestFit="1" customWidth="1"/>
    <col min="16142" max="16142" width="8" style="15" bestFit="1" customWidth="1"/>
    <col min="16143" max="16144" width="7.33203125" style="15" bestFit="1" customWidth="1"/>
    <col min="16145" max="16145" width="7.83203125" style="15" bestFit="1" customWidth="1"/>
    <col min="16146" max="16384" width="8.83203125" style="15"/>
  </cols>
  <sheetData>
    <row r="2" spans="2:22" ht="42">
      <c r="B2" s="38" t="s">
        <v>19</v>
      </c>
      <c r="C2" s="43">
        <f>SUMSQ('Non-student WTP'!C3:H3)/6</f>
        <v>924.42014809601062</v>
      </c>
    </row>
    <row r="3" spans="2:22">
      <c r="B3" s="39" t="s">
        <v>9</v>
      </c>
      <c r="C3" s="43">
        <f>SQRT((C2*6)/PI()^2)</f>
        <v>23.706118651678892</v>
      </c>
      <c r="K3"/>
      <c r="L3"/>
      <c r="M3"/>
      <c r="N3"/>
      <c r="O3"/>
      <c r="P3"/>
      <c r="Q3"/>
      <c r="R3"/>
      <c r="S3"/>
      <c r="T3"/>
      <c r="U3"/>
    </row>
    <row r="4" spans="2:22" ht="9" customHeight="1" thickBot="1">
      <c r="B4" s="17"/>
      <c r="C4" s="18"/>
      <c r="K4"/>
      <c r="L4"/>
      <c r="M4"/>
      <c r="N4"/>
      <c r="O4"/>
      <c r="P4"/>
      <c r="Q4"/>
      <c r="R4"/>
      <c r="S4"/>
      <c r="T4"/>
      <c r="U4"/>
    </row>
    <row r="5" spans="2:22" ht="15" thickBot="1">
      <c r="B5" s="19" t="s">
        <v>20</v>
      </c>
      <c r="C5" s="12"/>
      <c r="D5" s="12"/>
      <c r="E5" s="13"/>
      <c r="F5" s="12"/>
      <c r="G5" s="12"/>
      <c r="H5" s="14">
        <v>40</v>
      </c>
      <c r="K5"/>
      <c r="L5"/>
      <c r="M5"/>
      <c r="N5"/>
      <c r="O5"/>
      <c r="P5"/>
      <c r="Q5"/>
      <c r="R5"/>
      <c r="S5"/>
      <c r="T5"/>
      <c r="U5"/>
    </row>
    <row r="6" spans="2:22" ht="15" thickBot="1">
      <c r="B6" s="20"/>
      <c r="C6" s="21" t="s">
        <v>1</v>
      </c>
      <c r="D6" s="21" t="s">
        <v>2</v>
      </c>
      <c r="E6" s="21" t="s">
        <v>3</v>
      </c>
      <c r="F6" s="21" t="s">
        <v>4</v>
      </c>
      <c r="G6" s="21" t="s">
        <v>5</v>
      </c>
      <c r="H6" s="22" t="s">
        <v>6</v>
      </c>
      <c r="K6"/>
      <c r="L6"/>
      <c r="M6"/>
      <c r="N6"/>
      <c r="O6"/>
      <c r="P6"/>
      <c r="Q6"/>
      <c r="R6"/>
      <c r="S6"/>
      <c r="T6"/>
      <c r="U6"/>
    </row>
    <row r="7" spans="2:22" ht="15" thickBot="1">
      <c r="B7" s="40" t="s">
        <v>10</v>
      </c>
      <c r="C7" s="41">
        <f>'Non-student WTP'!C2</f>
        <v>64.677499999999881</v>
      </c>
      <c r="D7" s="41">
        <f>'Non-student WTP'!D2</f>
        <v>59.364999999999881</v>
      </c>
      <c r="E7" s="41">
        <f>'Non-student WTP'!E2</f>
        <v>63.115124999999885</v>
      </c>
      <c r="F7" s="41">
        <f>'Non-student WTP'!F2</f>
        <v>60.614999999999881</v>
      </c>
      <c r="G7" s="41">
        <f>'Non-student WTP'!G2</f>
        <v>73.115124999999864</v>
      </c>
      <c r="H7" s="41">
        <f>'Non-student WTP'!H2</f>
        <v>61.552499999999874</v>
      </c>
      <c r="K7"/>
      <c r="L7"/>
      <c r="M7"/>
      <c r="N7"/>
      <c r="O7"/>
      <c r="P7"/>
      <c r="Q7"/>
      <c r="R7"/>
      <c r="S7"/>
      <c r="T7"/>
      <c r="U7"/>
    </row>
    <row r="8" spans="2:22">
      <c r="B8" s="23" t="s">
        <v>17</v>
      </c>
      <c r="C8" s="24" t="s">
        <v>11</v>
      </c>
      <c r="D8" s="24" t="s">
        <v>12</v>
      </c>
      <c r="E8" s="24" t="s">
        <v>13</v>
      </c>
      <c r="F8" s="24" t="s">
        <v>14</v>
      </c>
      <c r="G8" s="24" t="s">
        <v>15</v>
      </c>
      <c r="H8" s="25" t="s">
        <v>16</v>
      </c>
      <c r="K8"/>
      <c r="L8"/>
      <c r="M8"/>
      <c r="N8"/>
      <c r="O8"/>
      <c r="P8"/>
      <c r="Q8"/>
      <c r="R8"/>
      <c r="S8"/>
      <c r="T8"/>
      <c r="U8"/>
    </row>
    <row r="9" spans="2:22">
      <c r="B9" s="26">
        <v>0</v>
      </c>
      <c r="C9" s="27">
        <f>EXP((C$7-$H$5)/$C$3)</f>
        <v>2.8319796100785912</v>
      </c>
      <c r="D9" s="27">
        <f t="shared" ref="D9:F19" si="0">EXP((D$7-$H$5)/$C$3)</f>
        <v>2.2634217421986471</v>
      </c>
      <c r="E9" s="27">
        <f t="shared" si="0"/>
        <v>2.6513527864672106</v>
      </c>
      <c r="F9" s="27">
        <f t="shared" si="0"/>
        <v>2.3859723052737825</v>
      </c>
      <c r="G9" s="29">
        <f>EXP((G$7-B9)/$C$3)</f>
        <v>21.850637835431794</v>
      </c>
      <c r="H9" s="28">
        <f>EXP((H$7-$H$5)/$C$3)</f>
        <v>2.4822203663353295</v>
      </c>
      <c r="K9"/>
      <c r="L9"/>
      <c r="M9"/>
      <c r="N9"/>
      <c r="O9"/>
      <c r="P9"/>
      <c r="Q9"/>
      <c r="R9"/>
      <c r="S9"/>
      <c r="T9"/>
      <c r="U9"/>
    </row>
    <row r="10" spans="2:22">
      <c r="B10" s="26">
        <v>10</v>
      </c>
      <c r="C10" s="27">
        <f t="shared" ref="C10:C19" si="1">EXP((C$7-$H$5)/$C$3)</f>
        <v>2.8319796100785912</v>
      </c>
      <c r="D10" s="27">
        <f t="shared" si="0"/>
        <v>2.2634217421986471</v>
      </c>
      <c r="E10" s="27">
        <f t="shared" si="0"/>
        <v>2.6513527864672106</v>
      </c>
      <c r="F10" s="27">
        <f t="shared" si="0"/>
        <v>2.3859723052737825</v>
      </c>
      <c r="G10" s="29">
        <f t="shared" ref="G10:G19" si="2">EXP((G$7-B10)/$C$3)</f>
        <v>14.330614015472324</v>
      </c>
      <c r="H10" s="28">
        <f t="shared" ref="H10:H19" si="3">EXP((H$7-$H$5)/$C$3)</f>
        <v>2.4822203663353295</v>
      </c>
      <c r="K10"/>
      <c r="L10"/>
      <c r="M10"/>
      <c r="N10"/>
      <c r="O10"/>
      <c r="P10"/>
      <c r="Q10"/>
      <c r="R10"/>
      <c r="S10"/>
      <c r="T10"/>
      <c r="U10"/>
    </row>
    <row r="11" spans="2:22">
      <c r="B11" s="26">
        <v>20</v>
      </c>
      <c r="C11" s="27">
        <f t="shared" si="1"/>
        <v>2.8319796100785912</v>
      </c>
      <c r="D11" s="27">
        <f t="shared" si="0"/>
        <v>2.2634217421986471</v>
      </c>
      <c r="E11" s="27">
        <f t="shared" si="0"/>
        <v>2.6513527864672106</v>
      </c>
      <c r="F11" s="27">
        <f t="shared" si="0"/>
        <v>2.3859723052737825</v>
      </c>
      <c r="G11" s="29">
        <f t="shared" si="2"/>
        <v>9.3986500351692559</v>
      </c>
      <c r="H11" s="28">
        <f t="shared" si="3"/>
        <v>2.4822203663353295</v>
      </c>
      <c r="K11"/>
      <c r="L11"/>
      <c r="M11"/>
      <c r="N11"/>
      <c r="O11"/>
      <c r="P11"/>
      <c r="Q11"/>
      <c r="R11"/>
      <c r="S11"/>
      <c r="T11"/>
      <c r="U11"/>
    </row>
    <row r="12" spans="2:22">
      <c r="B12" s="26">
        <v>30</v>
      </c>
      <c r="C12" s="27">
        <f t="shared" si="1"/>
        <v>2.8319796100785912</v>
      </c>
      <c r="D12" s="27">
        <f t="shared" si="0"/>
        <v>2.2634217421986471</v>
      </c>
      <c r="E12" s="27">
        <f t="shared" si="0"/>
        <v>2.6513527864672106</v>
      </c>
      <c r="F12" s="27">
        <f t="shared" si="0"/>
        <v>2.3859723052737825</v>
      </c>
      <c r="G12" s="29">
        <f t="shared" si="2"/>
        <v>6.1640500810513021</v>
      </c>
      <c r="H12" s="28">
        <f t="shared" si="3"/>
        <v>2.4822203663353295</v>
      </c>
      <c r="K12"/>
      <c r="L12"/>
      <c r="M12"/>
      <c r="N12"/>
      <c r="O12"/>
      <c r="P12"/>
      <c r="Q12"/>
      <c r="R12"/>
      <c r="S12"/>
      <c r="T12"/>
      <c r="U12"/>
      <c r="V12" s="30"/>
    </row>
    <row r="13" spans="2:22">
      <c r="B13" s="26">
        <v>40</v>
      </c>
      <c r="C13" s="27">
        <f t="shared" si="1"/>
        <v>2.8319796100785912</v>
      </c>
      <c r="D13" s="27">
        <f t="shared" si="0"/>
        <v>2.2634217421986471</v>
      </c>
      <c r="E13" s="27">
        <f t="shared" si="0"/>
        <v>2.6513527864672106</v>
      </c>
      <c r="F13" s="27">
        <f t="shared" si="0"/>
        <v>2.3859723052737825</v>
      </c>
      <c r="G13" s="29">
        <f t="shared" si="2"/>
        <v>4.0426564729542367</v>
      </c>
      <c r="H13" s="28">
        <f t="shared" si="3"/>
        <v>2.4822203663353295</v>
      </c>
      <c r="K13"/>
      <c r="L13"/>
      <c r="M13"/>
      <c r="N13"/>
      <c r="O13"/>
      <c r="P13"/>
      <c r="Q13"/>
      <c r="R13"/>
      <c r="S13"/>
      <c r="T13"/>
      <c r="U13"/>
      <c r="V13" s="30"/>
    </row>
    <row r="14" spans="2:22">
      <c r="B14" s="26">
        <v>50</v>
      </c>
      <c r="C14" s="27">
        <f t="shared" si="1"/>
        <v>2.8319796100785912</v>
      </c>
      <c r="D14" s="27">
        <f t="shared" si="0"/>
        <v>2.2634217421986471</v>
      </c>
      <c r="E14" s="27">
        <f t="shared" si="0"/>
        <v>2.6513527864672106</v>
      </c>
      <c r="F14" s="27">
        <f t="shared" si="0"/>
        <v>2.3859723052737825</v>
      </c>
      <c r="G14" s="29">
        <f t="shared" si="2"/>
        <v>2.651352786467208</v>
      </c>
      <c r="H14" s="28">
        <f t="shared" si="3"/>
        <v>2.4822203663353295</v>
      </c>
      <c r="K14"/>
      <c r="L14"/>
      <c r="M14"/>
      <c r="N14"/>
      <c r="O14"/>
      <c r="P14"/>
      <c r="Q14"/>
      <c r="R14"/>
      <c r="S14"/>
      <c r="T14"/>
      <c r="U14"/>
      <c r="V14" s="30"/>
    </row>
    <row r="15" spans="2:22">
      <c r="B15" s="26">
        <v>60</v>
      </c>
      <c r="C15" s="27">
        <f t="shared" si="1"/>
        <v>2.8319796100785912</v>
      </c>
      <c r="D15" s="27">
        <f t="shared" si="0"/>
        <v>2.2634217421986471</v>
      </c>
      <c r="E15" s="27">
        <f t="shared" si="0"/>
        <v>2.6513527864672106</v>
      </c>
      <c r="F15" s="27">
        <f t="shared" si="0"/>
        <v>2.3859723052737825</v>
      </c>
      <c r="G15" s="29">
        <f t="shared" si="2"/>
        <v>1.7388743380340654</v>
      </c>
      <c r="H15" s="28">
        <f t="shared" si="3"/>
        <v>2.4822203663353295</v>
      </c>
      <c r="K15"/>
      <c r="L15"/>
      <c r="M15"/>
      <c r="N15"/>
      <c r="O15"/>
      <c r="P15"/>
      <c r="Q15"/>
      <c r="R15"/>
      <c r="S15"/>
      <c r="T15"/>
      <c r="U15"/>
      <c r="V15" s="30"/>
    </row>
    <row r="16" spans="2:22">
      <c r="B16" s="26">
        <v>70</v>
      </c>
      <c r="C16" s="27">
        <f t="shared" si="1"/>
        <v>2.8319796100785912</v>
      </c>
      <c r="D16" s="27">
        <f t="shared" si="0"/>
        <v>2.2634217421986471</v>
      </c>
      <c r="E16" s="27">
        <f t="shared" si="0"/>
        <v>2.6513527864672106</v>
      </c>
      <c r="F16" s="27">
        <f t="shared" si="0"/>
        <v>2.3859723052737825</v>
      </c>
      <c r="G16" s="29">
        <f t="shared" si="2"/>
        <v>1.1404306431443676</v>
      </c>
      <c r="H16" s="28">
        <f t="shared" si="3"/>
        <v>2.4822203663353295</v>
      </c>
      <c r="K16"/>
      <c r="L16"/>
      <c r="M16"/>
      <c r="N16"/>
      <c r="O16"/>
      <c r="P16"/>
      <c r="Q16"/>
      <c r="R16"/>
      <c r="S16"/>
      <c r="T16"/>
      <c r="U16"/>
      <c r="V16" s="30"/>
    </row>
    <row r="17" spans="2:22">
      <c r="B17" s="26">
        <v>80</v>
      </c>
      <c r="C17" s="27">
        <f t="shared" si="1"/>
        <v>2.8319796100785912</v>
      </c>
      <c r="D17" s="27">
        <f t="shared" si="0"/>
        <v>2.2634217421986471</v>
      </c>
      <c r="E17" s="27">
        <f t="shared" si="0"/>
        <v>2.6513527864672106</v>
      </c>
      <c r="F17" s="27">
        <f t="shared" si="0"/>
        <v>2.3859723052737825</v>
      </c>
      <c r="G17" s="29">
        <f t="shared" si="2"/>
        <v>0.74794481888385722</v>
      </c>
      <c r="H17" s="28">
        <f t="shared" si="3"/>
        <v>2.4822203663353295</v>
      </c>
      <c r="K17"/>
      <c r="L17"/>
      <c r="M17"/>
      <c r="N17"/>
      <c r="O17"/>
      <c r="P17"/>
      <c r="Q17"/>
      <c r="R17"/>
      <c r="S17"/>
      <c r="T17"/>
      <c r="U17"/>
      <c r="V17" s="30"/>
    </row>
    <row r="18" spans="2:22">
      <c r="B18" s="26">
        <v>90</v>
      </c>
      <c r="C18" s="27">
        <f t="shared" si="1"/>
        <v>2.8319796100785912</v>
      </c>
      <c r="D18" s="27">
        <f t="shared" si="0"/>
        <v>2.2634217421986471</v>
      </c>
      <c r="E18" s="27">
        <f t="shared" si="0"/>
        <v>2.6513527864672106</v>
      </c>
      <c r="F18" s="27">
        <f t="shared" si="0"/>
        <v>2.3859723052737825</v>
      </c>
      <c r="G18" s="29">
        <f t="shared" si="2"/>
        <v>0.49053526881107179</v>
      </c>
      <c r="H18" s="28">
        <f t="shared" si="3"/>
        <v>2.4822203663353295</v>
      </c>
      <c r="K18"/>
      <c r="L18"/>
      <c r="M18"/>
      <c r="N18"/>
      <c r="O18"/>
      <c r="P18"/>
      <c r="Q18"/>
      <c r="R18"/>
      <c r="S18"/>
      <c r="T18"/>
      <c r="U18"/>
      <c r="V18" s="30"/>
    </row>
    <row r="19" spans="2:22">
      <c r="B19" s="26">
        <v>100</v>
      </c>
      <c r="C19" s="27">
        <f t="shared" si="1"/>
        <v>2.8319796100785912</v>
      </c>
      <c r="D19" s="27">
        <f t="shared" si="0"/>
        <v>2.2634217421986471</v>
      </c>
      <c r="E19" s="27">
        <f t="shared" si="0"/>
        <v>2.6513527864672106</v>
      </c>
      <c r="F19" s="27">
        <f t="shared" si="0"/>
        <v>2.3859723052737825</v>
      </c>
      <c r="G19" s="29">
        <f t="shared" si="2"/>
        <v>0.32171470925706802</v>
      </c>
      <c r="H19" s="28">
        <f t="shared" si="3"/>
        <v>2.4822203663353295</v>
      </c>
      <c r="K19"/>
      <c r="L19"/>
      <c r="M19"/>
      <c r="N19"/>
      <c r="O19"/>
      <c r="P19"/>
      <c r="Q19"/>
      <c r="R19"/>
      <c r="S19"/>
      <c r="T19"/>
      <c r="U19"/>
      <c r="V19" s="30"/>
    </row>
    <row r="20" spans="2:22" ht="10.5" customHeight="1" thickBot="1">
      <c r="B20" s="20"/>
      <c r="C20" s="30"/>
      <c r="D20" s="30"/>
      <c r="E20" s="30"/>
      <c r="F20" s="30"/>
      <c r="G20" s="30"/>
      <c r="H20" s="31"/>
      <c r="K20"/>
      <c r="L20"/>
      <c r="M20"/>
      <c r="N20"/>
      <c r="O20"/>
      <c r="P20"/>
      <c r="Q20"/>
      <c r="R20"/>
      <c r="S20"/>
      <c r="T20"/>
      <c r="U20"/>
      <c r="V20" s="30"/>
    </row>
    <row r="21" spans="2:22" ht="15" thickBot="1">
      <c r="B21" s="60" t="s">
        <v>18</v>
      </c>
      <c r="C21" s="61"/>
      <c r="D21" s="61"/>
      <c r="E21" s="61"/>
      <c r="F21" s="61"/>
      <c r="G21" s="61"/>
      <c r="H21" s="62"/>
      <c r="K21"/>
      <c r="L21"/>
      <c r="M21"/>
      <c r="N21"/>
      <c r="O21"/>
      <c r="P21"/>
      <c r="Q21"/>
      <c r="R21"/>
      <c r="S21"/>
      <c r="T21"/>
      <c r="U21"/>
      <c r="V21" s="30"/>
    </row>
    <row r="22" spans="2:22">
      <c r="B22" s="32" t="s">
        <v>17</v>
      </c>
      <c r="C22" s="33" t="s">
        <v>1</v>
      </c>
      <c r="D22" s="33" t="s">
        <v>2</v>
      </c>
      <c r="E22" s="33" t="s">
        <v>3</v>
      </c>
      <c r="F22" s="33" t="s">
        <v>4</v>
      </c>
      <c r="G22" s="33" t="s">
        <v>5</v>
      </c>
      <c r="H22" s="34" t="s">
        <v>6</v>
      </c>
      <c r="K22"/>
      <c r="L22"/>
      <c r="M22"/>
      <c r="N22"/>
      <c r="O22"/>
      <c r="P22"/>
      <c r="Q22"/>
      <c r="R22"/>
      <c r="S22"/>
      <c r="T22"/>
      <c r="U22"/>
      <c r="V22" s="30"/>
    </row>
    <row r="23" spans="2:22">
      <c r="B23" s="26">
        <v>0</v>
      </c>
      <c r="C23" s="35">
        <f>C9/(1+SUM($C9:$H9))</f>
        <v>7.9851485274052489E-2</v>
      </c>
      <c r="D23" s="35">
        <f t="shared" ref="D23:H23" si="4">D9/(1+SUM($C9:$H9))</f>
        <v>6.3820229239266932E-2</v>
      </c>
      <c r="E23" s="35">
        <f t="shared" si="4"/>
        <v>7.4758468327753652E-2</v>
      </c>
      <c r="F23" s="35">
        <f>F9/(1+SUM($C9:$H9))</f>
        <v>6.7275707678410582E-2</v>
      </c>
      <c r="G23" s="35">
        <f t="shared" si="4"/>
        <v>0.6161082089486567</v>
      </c>
      <c r="H23" s="35">
        <f t="shared" si="4"/>
        <v>6.9989551592809021E-2</v>
      </c>
      <c r="K23"/>
      <c r="L23"/>
      <c r="M23"/>
      <c r="N23"/>
      <c r="O23"/>
      <c r="P23"/>
      <c r="Q23"/>
      <c r="R23"/>
      <c r="S23"/>
      <c r="T23"/>
      <c r="U23"/>
      <c r="V23" s="30"/>
    </row>
    <row r="24" spans="2:22">
      <c r="B24" s="26">
        <v>10</v>
      </c>
      <c r="C24" s="35">
        <f t="shared" ref="C24:H24" si="5">C10/(1+SUM($C10:$H10))</f>
        <v>0.10133915822012839</v>
      </c>
      <c r="D24" s="35">
        <f t="shared" si="5"/>
        <v>8.0993963810771202E-2</v>
      </c>
      <c r="E24" s="35">
        <f t="shared" si="5"/>
        <v>9.4875633485836622E-2</v>
      </c>
      <c r="F24" s="35">
        <f t="shared" si="5"/>
        <v>8.5379295843967695E-2</v>
      </c>
      <c r="G24" s="35">
        <f t="shared" si="5"/>
        <v>0.51280466707358718</v>
      </c>
      <c r="H24" s="35">
        <f t="shared" si="5"/>
        <v>8.8823422861543933E-2</v>
      </c>
      <c r="K24"/>
      <c r="L24"/>
      <c r="M24"/>
      <c r="N24"/>
      <c r="O24"/>
      <c r="P24"/>
      <c r="Q24"/>
      <c r="R24"/>
      <c r="S24"/>
      <c r="T24"/>
      <c r="U24"/>
      <c r="V24" s="30"/>
    </row>
    <row r="25" spans="2:22">
      <c r="B25" s="26">
        <v>20</v>
      </c>
      <c r="C25" s="35">
        <f t="shared" ref="C25:H25" si="6">C11/(1+SUM($C11:$H11))</f>
        <v>0.12305680112014038</v>
      </c>
      <c r="D25" s="35">
        <f t="shared" si="6"/>
        <v>9.8351498785335889E-2</v>
      </c>
      <c r="E25" s="35">
        <f t="shared" si="6"/>
        <v>0.11520810085725554</v>
      </c>
      <c r="F25" s="35">
        <f t="shared" si="6"/>
        <v>0.10367663608993663</v>
      </c>
      <c r="G25" s="35">
        <f t="shared" si="6"/>
        <v>0.40839552801142071</v>
      </c>
      <c r="H25" s="35">
        <f t="shared" si="6"/>
        <v>0.10785886200219214</v>
      </c>
      <c r="K25"/>
      <c r="L25"/>
      <c r="M25"/>
      <c r="N25"/>
      <c r="O25"/>
      <c r="P25"/>
      <c r="Q25"/>
      <c r="R25"/>
      <c r="S25"/>
      <c r="T25"/>
      <c r="U25"/>
      <c r="V25" s="30"/>
    </row>
    <row r="26" spans="2:22">
      <c r="B26" s="26">
        <v>30</v>
      </c>
      <c r="C26" s="35">
        <f t="shared" ref="C26:H26" si="7">C12/(1+SUM($C12:$H12))</f>
        <v>0.14318115451594277</v>
      </c>
      <c r="D26" s="35">
        <f t="shared" si="7"/>
        <v>0.11443561848084606</v>
      </c>
      <c r="E26" s="35">
        <f t="shared" si="7"/>
        <v>0.13404890050917492</v>
      </c>
      <c r="F26" s="35">
        <f t="shared" si="7"/>
        <v>0.12063161334084782</v>
      </c>
      <c r="G26" s="35">
        <f t="shared" si="7"/>
        <v>0.31164624348214265</v>
      </c>
      <c r="H26" s="35">
        <f t="shared" si="7"/>
        <v>0.12549778838450601</v>
      </c>
      <c r="K26"/>
      <c r="L26"/>
      <c r="M26"/>
      <c r="N26"/>
      <c r="O26"/>
      <c r="P26"/>
      <c r="Q26"/>
      <c r="R26"/>
      <c r="S26"/>
      <c r="T26"/>
      <c r="U26"/>
      <c r="V26" s="30"/>
    </row>
    <row r="27" spans="2:22">
      <c r="B27" s="26">
        <v>40</v>
      </c>
      <c r="C27" s="35">
        <f t="shared" ref="C27:H27" si="8">C13/(1+SUM($C13:$H13))</f>
        <v>0.16038301261166837</v>
      </c>
      <c r="D27" s="35">
        <f t="shared" si="8"/>
        <v>0.12818397298224046</v>
      </c>
      <c r="E27" s="35">
        <f t="shared" si="8"/>
        <v>0.15015360487646731</v>
      </c>
      <c r="F27" s="35">
        <f t="shared" si="8"/>
        <v>0.13512435787530155</v>
      </c>
      <c r="G27" s="35">
        <f t="shared" si="8"/>
        <v>0.22894706648981447</v>
      </c>
      <c r="H27" s="35">
        <f t="shared" si="8"/>
        <v>0.14057515771021079</v>
      </c>
      <c r="K27"/>
      <c r="L27"/>
      <c r="M27"/>
      <c r="N27"/>
      <c r="O27"/>
      <c r="P27"/>
      <c r="Q27"/>
      <c r="R27"/>
      <c r="S27"/>
      <c r="T27"/>
      <c r="U27"/>
      <c r="V27" s="30"/>
    </row>
    <row r="28" spans="2:22">
      <c r="B28" s="26">
        <v>50</v>
      </c>
      <c r="C28" s="35">
        <f t="shared" ref="C28:H28" si="9">C14/(1+SUM($C14:$H14))</f>
        <v>0.17410103590075882</v>
      </c>
      <c r="D28" s="35">
        <f t="shared" si="9"/>
        <v>0.13914791921335512</v>
      </c>
      <c r="E28" s="35">
        <f t="shared" si="9"/>
        <v>0.16299667731346931</v>
      </c>
      <c r="F28" s="35">
        <f t="shared" si="9"/>
        <v>0.14668193531490828</v>
      </c>
      <c r="G28" s="35">
        <f t="shared" si="9"/>
        <v>0.16299667731346915</v>
      </c>
      <c r="H28" s="35">
        <f t="shared" si="9"/>
        <v>0.1525989578367582</v>
      </c>
      <c r="K28"/>
      <c r="L28"/>
      <c r="M28"/>
      <c r="N28"/>
      <c r="O28"/>
      <c r="P28"/>
      <c r="Q28"/>
      <c r="R28"/>
      <c r="S28"/>
      <c r="T28"/>
      <c r="U28"/>
    </row>
    <row r="29" spans="2:22">
      <c r="B29" s="26">
        <v>60</v>
      </c>
      <c r="C29" s="35">
        <f t="shared" ref="C29:H29" si="10">C15/(1+SUM($C15:$H15))</f>
        <v>0.18444787018871781</v>
      </c>
      <c r="D29" s="35">
        <f t="shared" si="10"/>
        <v>0.14741748782428268</v>
      </c>
      <c r="E29" s="35">
        <f t="shared" si="10"/>
        <v>0.17268357895035405</v>
      </c>
      <c r="F29" s="35">
        <f t="shared" si="10"/>
        <v>0.15539925092356205</v>
      </c>
      <c r="G29" s="35">
        <f t="shared" si="10"/>
        <v>0.11325352309556323</v>
      </c>
      <c r="H29" s="35">
        <f t="shared" si="10"/>
        <v>0.16166792242437958</v>
      </c>
      <c r="K29"/>
      <c r="L29"/>
      <c r="M29"/>
      <c r="N29"/>
      <c r="O29"/>
      <c r="P29"/>
      <c r="Q29"/>
      <c r="R29"/>
      <c r="S29"/>
      <c r="T29"/>
      <c r="U29"/>
    </row>
    <row r="30" spans="2:22">
      <c r="B30" s="26">
        <v>70</v>
      </c>
      <c r="C30" s="35">
        <f t="shared" ref="C30:H30" si="11">C16/(1+SUM($C16:$H16))</f>
        <v>0.19192864560758752</v>
      </c>
      <c r="D30" s="35">
        <f t="shared" si="11"/>
        <v>0.15339639730206137</v>
      </c>
      <c r="E30" s="35">
        <f t="shared" si="11"/>
        <v>0.17968722215497626</v>
      </c>
      <c r="F30" s="35">
        <f t="shared" si="11"/>
        <v>0.16170188209642583</v>
      </c>
      <c r="G30" s="35">
        <f t="shared" si="11"/>
        <v>7.7289154190631398E-2</v>
      </c>
      <c r="H30" s="35">
        <f t="shared" si="11"/>
        <v>0.16822479629261472</v>
      </c>
      <c r="K30"/>
      <c r="L30"/>
      <c r="M30"/>
      <c r="N30"/>
      <c r="O30"/>
      <c r="P30"/>
      <c r="Q30"/>
      <c r="R30"/>
      <c r="S30"/>
      <c r="T30"/>
      <c r="U30"/>
    </row>
    <row r="31" spans="2:22">
      <c r="B31" s="26">
        <v>80</v>
      </c>
      <c r="C31" s="35">
        <f t="shared" ref="C31:H31" si="12">C17/(1+SUM($C17:$H17))</f>
        <v>0.19717336057272417</v>
      </c>
      <c r="D31" s="35">
        <f t="shared" si="12"/>
        <v>0.15758816543537627</v>
      </c>
      <c r="E31" s="35">
        <f t="shared" si="12"/>
        <v>0.18459742333988363</v>
      </c>
      <c r="F31" s="35">
        <f t="shared" si="12"/>
        <v>0.16612060905736034</v>
      </c>
      <c r="G31" s="35">
        <f t="shared" si="12"/>
        <v>5.2074807649549082E-2</v>
      </c>
      <c r="H31" s="35">
        <f t="shared" si="12"/>
        <v>0.17282177088090445</v>
      </c>
      <c r="K31"/>
      <c r="L31"/>
      <c r="M31"/>
      <c r="N31"/>
      <c r="O31"/>
      <c r="P31"/>
      <c r="Q31"/>
      <c r="R31"/>
      <c r="S31"/>
      <c r="T31"/>
      <c r="U31"/>
    </row>
    <row r="32" spans="2:22">
      <c r="B32" s="26">
        <v>90</v>
      </c>
      <c r="C32" s="35">
        <f t="shared" ref="C32:H32" si="13">C18/(1+SUM($C18:$H18))</f>
        <v>0.20077155776630562</v>
      </c>
      <c r="D32" s="35">
        <f t="shared" si="13"/>
        <v>0.16046397631045684</v>
      </c>
      <c r="E32" s="35">
        <f t="shared" si="13"/>
        <v>0.1879661234963074</v>
      </c>
      <c r="F32" s="35">
        <f t="shared" si="13"/>
        <v>0.16915212765383814</v>
      </c>
      <c r="G32" s="35">
        <f t="shared" si="13"/>
        <v>3.4776214386578602E-2</v>
      </c>
      <c r="H32" s="35">
        <f t="shared" si="13"/>
        <v>0.1759755783180105</v>
      </c>
      <c r="K32"/>
      <c r="L32"/>
      <c r="M32"/>
      <c r="N32"/>
      <c r="O32"/>
      <c r="P32"/>
      <c r="Q32"/>
      <c r="R32"/>
      <c r="S32"/>
      <c r="T32"/>
      <c r="U32"/>
    </row>
    <row r="33" spans="2:21" ht="15" thickBot="1">
      <c r="B33" s="36">
        <v>100</v>
      </c>
      <c r="C33" s="35">
        <f t="shared" ref="C33:H33" si="14">C19/(1+SUM($C19:$H19))</f>
        <v>0.20320358689156948</v>
      </c>
      <c r="D33" s="35">
        <f t="shared" si="14"/>
        <v>0.16240774298878746</v>
      </c>
      <c r="E33" s="35">
        <f t="shared" si="14"/>
        <v>0.19024303508673329</v>
      </c>
      <c r="F33" s="35">
        <f t="shared" si="14"/>
        <v>0.17120113751176497</v>
      </c>
      <c r="G33" s="35">
        <f t="shared" si="14"/>
        <v>2.3084058460082074E-2</v>
      </c>
      <c r="H33" s="35">
        <f t="shared" si="14"/>
        <v>0.17810724346304418</v>
      </c>
      <c r="K33"/>
      <c r="L33"/>
      <c r="M33"/>
      <c r="N33"/>
      <c r="O33"/>
      <c r="P33"/>
      <c r="Q33"/>
      <c r="R33"/>
      <c r="S33"/>
      <c r="T33"/>
      <c r="U33"/>
    </row>
    <row r="34" spans="2:21" ht="9" customHeight="1">
      <c r="K34"/>
      <c r="L34"/>
      <c r="M34"/>
      <c r="N34"/>
      <c r="O34"/>
      <c r="P34"/>
      <c r="Q34"/>
      <c r="R34"/>
      <c r="S34"/>
      <c r="T34"/>
      <c r="U34"/>
    </row>
    <row r="35" spans="2:21">
      <c r="K35"/>
      <c r="L35"/>
      <c r="M35"/>
      <c r="N35"/>
      <c r="O35"/>
      <c r="P35"/>
      <c r="Q35"/>
      <c r="R35"/>
      <c r="S35"/>
      <c r="T35"/>
      <c r="U35"/>
    </row>
    <row r="36" spans="2:21">
      <c r="K36" s="15"/>
    </row>
    <row r="37" spans="2:21">
      <c r="K37" s="15"/>
    </row>
    <row r="38" spans="2:21">
      <c r="K38" s="15"/>
    </row>
    <row r="39" spans="2:21">
      <c r="K39" s="15"/>
    </row>
    <row r="40" spans="2:21">
      <c r="K40" s="15"/>
    </row>
    <row r="41" spans="2:21">
      <c r="K41" s="15"/>
    </row>
    <row r="42" spans="2:21">
      <c r="K42" s="15"/>
    </row>
    <row r="43" spans="2:21">
      <c r="K43" s="15"/>
    </row>
    <row r="44" spans="2:21">
      <c r="K44" s="15"/>
    </row>
    <row r="45" spans="2:21">
      <c r="K45" s="15"/>
    </row>
    <row r="46" spans="2:21">
      <c r="K46" s="15"/>
    </row>
    <row r="47" spans="2:21">
      <c r="K47" s="15"/>
    </row>
  </sheetData>
  <mergeCells count="1">
    <mergeCell ref="B21:H21"/>
  </mergeCells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zoomScale="125" zoomScaleNormal="125" zoomScalePageLayoutView="125" workbookViewId="0">
      <selection activeCell="I23" sqref="I23"/>
    </sheetView>
  </sheetViews>
  <sheetFormatPr baseColWidth="10" defaultColWidth="8.83203125" defaultRowHeight="14" x14ac:dyDescent="0"/>
  <cols>
    <col min="1" max="1" width="8.83203125" style="44"/>
    <col min="2" max="2" width="16.33203125" style="44" bestFit="1" customWidth="1"/>
    <col min="3" max="3" width="9.1640625" style="44" bestFit="1" customWidth="1"/>
    <col min="4" max="4" width="10" style="44" bestFit="1" customWidth="1"/>
    <col min="5" max="5" width="10.5" style="44" bestFit="1" customWidth="1"/>
    <col min="6" max="7" width="9.5" style="44" bestFit="1" customWidth="1"/>
    <col min="8" max="8" width="10.1640625" style="44" bestFit="1" customWidth="1"/>
    <col min="9" max="16384" width="8.83203125" style="44"/>
  </cols>
  <sheetData>
    <row r="1" spans="2:10">
      <c r="B1" s="15"/>
      <c r="C1" s="45"/>
      <c r="D1" s="15"/>
      <c r="E1" s="15"/>
      <c r="F1" s="15"/>
      <c r="G1" s="15"/>
      <c r="H1" s="15"/>
      <c r="I1" s="15"/>
      <c r="J1" s="15"/>
    </row>
    <row r="2" spans="2:10">
      <c r="B2" s="46" t="s">
        <v>21</v>
      </c>
      <c r="C2" s="47">
        <v>10000</v>
      </c>
      <c r="D2" s="15"/>
      <c r="E2" s="15"/>
      <c r="F2" s="15"/>
      <c r="G2" s="15"/>
      <c r="H2" s="15"/>
      <c r="I2" s="15"/>
      <c r="J2" s="15"/>
    </row>
    <row r="3" spans="2:10">
      <c r="B3" s="46" t="s">
        <v>22</v>
      </c>
      <c r="C3" s="47">
        <f>C2*33/113</f>
        <v>2920.353982300885</v>
      </c>
      <c r="D3" s="15"/>
      <c r="E3" s="15"/>
      <c r="F3" s="15"/>
      <c r="G3" s="15"/>
      <c r="H3" s="15"/>
      <c r="I3" s="15"/>
      <c r="J3" s="15"/>
    </row>
    <row r="4" spans="2:10">
      <c r="B4" s="46" t="s">
        <v>23</v>
      </c>
      <c r="C4" s="47">
        <f>C2*80/113</f>
        <v>7079.646017699115</v>
      </c>
      <c r="D4" s="15"/>
      <c r="E4" s="15"/>
      <c r="F4" s="15"/>
      <c r="G4" s="15"/>
      <c r="H4" s="15"/>
      <c r="I4" s="15"/>
      <c r="J4" s="15"/>
    </row>
    <row r="5" spans="2:10" ht="15" thickBot="1">
      <c r="B5" s="46"/>
      <c r="C5" s="47"/>
      <c r="D5" s="15"/>
      <c r="E5" s="15"/>
      <c r="F5" s="15"/>
      <c r="G5" s="15"/>
      <c r="H5" s="15"/>
      <c r="I5" s="15"/>
      <c r="J5" s="15"/>
    </row>
    <row r="6" spans="2:10" ht="15" thickBot="1">
      <c r="B6" s="60" t="s">
        <v>27</v>
      </c>
      <c r="C6" s="61"/>
      <c r="D6" s="61"/>
      <c r="E6" s="61"/>
      <c r="F6" s="61"/>
      <c r="G6" s="61"/>
      <c r="H6" s="62"/>
      <c r="I6" s="15"/>
      <c r="J6" s="15"/>
    </row>
    <row r="7" spans="2:10" ht="15" thickBot="1">
      <c r="B7" s="54"/>
      <c r="C7" s="55" t="s">
        <v>1</v>
      </c>
      <c r="D7" s="55" t="s">
        <v>2</v>
      </c>
      <c r="E7" s="55" t="s">
        <v>3</v>
      </c>
      <c r="F7" s="55" t="s">
        <v>4</v>
      </c>
      <c r="G7" s="55" t="s">
        <v>5</v>
      </c>
      <c r="H7" s="56" t="s">
        <v>6</v>
      </c>
      <c r="I7" s="15"/>
      <c r="J7" s="15"/>
    </row>
    <row r="8" spans="2:10">
      <c r="B8" s="57" t="s">
        <v>24</v>
      </c>
      <c r="C8" s="58">
        <f>'Student MNL'!C28</f>
        <v>0.18751483280340508</v>
      </c>
      <c r="D8" s="58">
        <f>'Student MNL'!D28</f>
        <v>0.11510133199850132</v>
      </c>
      <c r="E8" s="58">
        <f>'Student MNL'!E28</f>
        <v>0.13003766688889343</v>
      </c>
      <c r="F8" s="58">
        <f>'Student MNL'!F28</f>
        <v>0.11987904906878838</v>
      </c>
      <c r="G8" s="58">
        <f>'Student MNL'!G28</f>
        <v>0.14572209297196417</v>
      </c>
      <c r="H8" s="58">
        <f>'Student MNL'!H28</f>
        <v>0.18751483280340508</v>
      </c>
      <c r="I8" s="15"/>
      <c r="J8" s="15"/>
    </row>
    <row r="9" spans="2:10" ht="15" thickBot="1">
      <c r="B9" s="49" t="s">
        <v>25</v>
      </c>
      <c r="C9" s="37">
        <f>'Non-student MNL'!C28</f>
        <v>0.17410103590075882</v>
      </c>
      <c r="D9" s="37">
        <f>'Non-student MNL'!D28</f>
        <v>0.13914791921335512</v>
      </c>
      <c r="E9" s="37">
        <f>'Non-student MNL'!E28</f>
        <v>0.16299667731346931</v>
      </c>
      <c r="F9" s="37">
        <f>'Non-student MNL'!F28</f>
        <v>0.14668193531490828</v>
      </c>
      <c r="G9" s="37">
        <f>'Non-student MNL'!G28</f>
        <v>0.16299667731346915</v>
      </c>
      <c r="H9" s="37">
        <f>'Non-student MNL'!H28</f>
        <v>0.1525989578367582</v>
      </c>
      <c r="I9" s="15"/>
      <c r="J9" s="15"/>
    </row>
    <row r="10" spans="2:10" ht="15" thickBot="1">
      <c r="B10" s="15"/>
      <c r="C10" s="45"/>
      <c r="D10" s="15"/>
      <c r="E10" s="15"/>
      <c r="F10" s="15"/>
      <c r="G10" s="15"/>
      <c r="H10" s="15"/>
      <c r="I10" s="15"/>
      <c r="J10" s="15"/>
    </row>
    <row r="11" spans="2:10" ht="15" thickBot="1">
      <c r="B11" s="63" t="s">
        <v>28</v>
      </c>
      <c r="C11" s="64"/>
      <c r="D11" s="64"/>
      <c r="E11" s="64"/>
      <c r="F11" s="64"/>
      <c r="G11" s="64"/>
      <c r="H11" s="65"/>
      <c r="I11" s="15"/>
      <c r="J11" s="15"/>
    </row>
    <row r="12" spans="2:10">
      <c r="B12" s="50"/>
      <c r="C12" s="33" t="s">
        <v>1</v>
      </c>
      <c r="D12" s="33" t="s">
        <v>2</v>
      </c>
      <c r="E12" s="33" t="s">
        <v>3</v>
      </c>
      <c r="F12" s="33" t="s">
        <v>4</v>
      </c>
      <c r="G12" s="33" t="s">
        <v>5</v>
      </c>
      <c r="H12" s="34" t="s">
        <v>6</v>
      </c>
      <c r="I12" s="15"/>
      <c r="J12" s="15"/>
    </row>
    <row r="13" spans="2:10">
      <c r="B13" s="48" t="s">
        <v>24</v>
      </c>
      <c r="C13" s="51">
        <f>$C$3*C8</f>
        <v>547.60968871790863</v>
      </c>
      <c r="D13" s="51">
        <f t="shared" ref="D13:H13" si="0">$C$3*D8</f>
        <v>336.13663326995965</v>
      </c>
      <c r="E13" s="51">
        <f t="shared" si="0"/>
        <v>379.75601834809584</v>
      </c>
      <c r="F13" s="51">
        <f t="shared" si="0"/>
        <v>350.08925834247935</v>
      </c>
      <c r="G13" s="51">
        <f t="shared" si="0"/>
        <v>425.56009451989536</v>
      </c>
      <c r="H13" s="51">
        <f t="shared" si="0"/>
        <v>547.60968871790863</v>
      </c>
      <c r="I13" s="15"/>
      <c r="J13" s="15"/>
    </row>
    <row r="14" spans="2:10" ht="15" thickBot="1">
      <c r="B14" s="52" t="s">
        <v>25</v>
      </c>
      <c r="C14" s="53">
        <f>$C$4*C9</f>
        <v>1232.5737054920978</v>
      </c>
      <c r="D14" s="53">
        <f t="shared" ref="D14:H14" si="1">$C$4*D9</f>
        <v>985.11801212994772</v>
      </c>
      <c r="E14" s="53">
        <f t="shared" si="1"/>
        <v>1153.9587774404906</v>
      </c>
      <c r="F14" s="53">
        <f t="shared" si="1"/>
        <v>1038.4561792205895</v>
      </c>
      <c r="G14" s="53">
        <f t="shared" si="1"/>
        <v>1153.9587774404895</v>
      </c>
      <c r="H14" s="53">
        <f t="shared" si="1"/>
        <v>1080.3466041540403</v>
      </c>
      <c r="I14" s="15"/>
      <c r="J14" s="15"/>
    </row>
    <row r="15" spans="2:10" ht="16" thickTop="1" thickBot="1">
      <c r="B15" s="49" t="s">
        <v>26</v>
      </c>
      <c r="C15" s="59">
        <f>C13+C14</f>
        <v>1780.1833942100066</v>
      </c>
      <c r="D15" s="59">
        <f t="shared" ref="D15:H15" si="2">D13+D14</f>
        <v>1321.2546453999073</v>
      </c>
      <c r="E15" s="59">
        <f t="shared" si="2"/>
        <v>1533.7147957885863</v>
      </c>
      <c r="F15" s="59">
        <f t="shared" si="2"/>
        <v>1388.5454375630688</v>
      </c>
      <c r="G15" s="59">
        <f t="shared" si="2"/>
        <v>1579.5188719603848</v>
      </c>
      <c r="H15" s="59">
        <f t="shared" si="2"/>
        <v>1627.9562928719488</v>
      </c>
      <c r="I15" s="15"/>
      <c r="J15" s="15"/>
    </row>
    <row r="16" spans="2:10">
      <c r="B16" s="15"/>
      <c r="C16" s="45"/>
      <c r="D16" s="15"/>
      <c r="E16" s="15"/>
      <c r="F16" s="15"/>
      <c r="G16" s="15"/>
      <c r="H16" s="15"/>
      <c r="I16" s="15"/>
      <c r="J16" s="15"/>
    </row>
    <row r="17" spans="2:10">
      <c r="B17" s="15"/>
      <c r="C17" s="45"/>
      <c r="D17" s="15"/>
      <c r="E17" s="15"/>
      <c r="F17" s="15"/>
      <c r="G17" s="15"/>
      <c r="H17" s="15"/>
      <c r="I17" s="15"/>
      <c r="J17" s="15"/>
    </row>
  </sheetData>
  <mergeCells count="2">
    <mergeCell ref="B6:H6"/>
    <mergeCell ref="B11:H11"/>
  </mergeCells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Student WTP</vt:lpstr>
      <vt:lpstr>Non-student WTP</vt:lpstr>
      <vt:lpstr>Student MNL</vt:lpstr>
      <vt:lpstr>Non-student MNL</vt:lpstr>
      <vt:lpstr>Aggregate demand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Goker Aydin</dc:creator>
  <cp:lastModifiedBy>杨</cp:lastModifiedBy>
  <dcterms:created xsi:type="dcterms:W3CDTF">2010-03-28T18:00:31Z</dcterms:created>
  <dcterms:modified xsi:type="dcterms:W3CDTF">2018-04-04T00:57:52Z</dcterms:modified>
</cp:coreProperties>
</file>