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120" yWindow="220" windowWidth="20740" windowHeight="11480" activeTab="4"/>
  </bookViews>
  <sheets>
    <sheet name="Student WTP" sheetId="2" r:id="rId1"/>
    <sheet name="Non-student WTP" sheetId="1" r:id="rId2"/>
    <sheet name="Survey WTP data" sheetId="4" r:id="rId3"/>
    <sheet name="Flat Price" sheetId="5" r:id="rId4"/>
    <sheet name=" Charts" sheetId="6" r:id="rId5"/>
  </sheets>
  <definedNames>
    <definedName name="Price" localSheetId="4">#REF!</definedName>
    <definedName name="Price" localSheetId="3">#REF!</definedName>
    <definedName name="Price" localSheetId="2">#REF!</definedName>
    <definedName name="Price">#REF!</definedName>
    <definedName name="Price_of___5pm_9pm_Session" localSheetId="4">#REF!</definedName>
    <definedName name="Price_of___5pm_9pm_Session" localSheetId="3">#REF!</definedName>
    <definedName name="Price_of___5pm_9pm_Session" localSheetId="2">#REF!</definedName>
    <definedName name="Price_of___5pm_9pm_Session">#REF!</definedName>
    <definedName name="Price2" localSheetId="4">#REF!</definedName>
    <definedName name="Price2" localSheetId="3">#REF!</definedName>
    <definedName name="Price2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C3" i="5"/>
  <c r="D3" i="5"/>
  <c r="C4" i="5"/>
  <c r="D4" i="5"/>
  <c r="C5" i="5"/>
  <c r="D5" i="5"/>
  <c r="C6" i="5"/>
  <c r="D6" i="5"/>
  <c r="C7" i="5"/>
  <c r="D7" i="5"/>
  <c r="C8" i="5"/>
  <c r="D8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4" i="5"/>
  <c r="B16" i="5"/>
  <c r="B15" i="5"/>
  <c r="B14" i="5"/>
  <c r="B13" i="5"/>
  <c r="B12" i="5"/>
  <c r="B11" i="5"/>
  <c r="J4" i="5"/>
  <c r="K4" i="5"/>
  <c r="L4" i="5"/>
  <c r="M4" i="5"/>
  <c r="C2" i="1"/>
  <c r="D2" i="1"/>
  <c r="E2" i="1"/>
  <c r="F2" i="1"/>
  <c r="G2" i="1"/>
  <c r="C3" i="1"/>
  <c r="D3" i="1"/>
  <c r="E3" i="1"/>
  <c r="F3" i="1"/>
  <c r="G3" i="1"/>
  <c r="B3" i="1"/>
  <c r="B2" i="1"/>
  <c r="C2" i="2"/>
  <c r="D2" i="2"/>
  <c r="E2" i="2"/>
  <c r="F2" i="2"/>
  <c r="G2" i="2"/>
  <c r="C3" i="2"/>
  <c r="D3" i="2"/>
  <c r="E3" i="2"/>
  <c r="F3" i="2"/>
  <c r="G3" i="2"/>
  <c r="B3" i="2"/>
  <c r="B2" i="2"/>
  <c r="E7" i="5"/>
  <c r="C15" i="5"/>
  <c r="D15" i="5"/>
  <c r="E8" i="5"/>
  <c r="C16" i="5"/>
  <c r="D16" i="5"/>
  <c r="I4" i="5"/>
  <c r="E4" i="5"/>
  <c r="C12" i="5"/>
  <c r="D12" i="5"/>
  <c r="E3" i="5"/>
  <c r="C11" i="5"/>
  <c r="D11" i="5"/>
  <c r="E5" i="5"/>
  <c r="C13" i="5"/>
  <c r="D13" i="5"/>
  <c r="E6" i="5"/>
  <c r="C14" i="5"/>
  <c r="D14" i="5"/>
  <c r="J5" i="5"/>
  <c r="K5" i="5"/>
  <c r="I5" i="5"/>
  <c r="L5" i="5"/>
  <c r="M5" i="5"/>
  <c r="I6" i="5"/>
  <c r="J6" i="5"/>
  <c r="K6" i="5"/>
  <c r="M6" i="5"/>
  <c r="L6" i="5"/>
  <c r="J7" i="5"/>
  <c r="K7" i="5"/>
  <c r="I7" i="5"/>
  <c r="L7" i="5"/>
  <c r="M7" i="5"/>
  <c r="I8" i="5"/>
  <c r="J8" i="5"/>
  <c r="K8" i="5"/>
  <c r="I9" i="5"/>
  <c r="J9" i="5"/>
  <c r="K9" i="5"/>
  <c r="M8" i="5"/>
  <c r="L8" i="5"/>
  <c r="I10" i="5"/>
  <c r="J10" i="5"/>
  <c r="K10" i="5"/>
  <c r="M9" i="5"/>
  <c r="L9" i="5"/>
  <c r="M10" i="5"/>
  <c r="L10" i="5"/>
  <c r="J11" i="5"/>
  <c r="K11" i="5"/>
  <c r="I11" i="5"/>
  <c r="I12" i="5"/>
  <c r="J12" i="5"/>
  <c r="K12" i="5"/>
  <c r="L11" i="5"/>
  <c r="M11" i="5"/>
  <c r="M12" i="5"/>
  <c r="L12" i="5"/>
  <c r="J13" i="5"/>
  <c r="K13" i="5"/>
  <c r="I13" i="5"/>
  <c r="I14" i="5"/>
  <c r="J14" i="5"/>
  <c r="K14" i="5"/>
  <c r="L13" i="5"/>
  <c r="M13" i="5"/>
  <c r="M14" i="5"/>
  <c r="L14" i="5"/>
  <c r="J15" i="5"/>
  <c r="K15" i="5"/>
  <c r="I15" i="5"/>
  <c r="I16" i="5"/>
  <c r="J16" i="5"/>
  <c r="K16" i="5"/>
  <c r="L15" i="5"/>
  <c r="M15" i="5"/>
  <c r="M16" i="5"/>
  <c r="L16" i="5"/>
  <c r="I17" i="5"/>
  <c r="J17" i="5"/>
  <c r="K17" i="5"/>
  <c r="M17" i="5"/>
  <c r="L17" i="5"/>
  <c r="J18" i="5"/>
  <c r="K18" i="5"/>
  <c r="I18" i="5"/>
  <c r="I19" i="5"/>
  <c r="J19" i="5"/>
  <c r="K19" i="5"/>
  <c r="L18" i="5"/>
  <c r="M18" i="5"/>
  <c r="M19" i="5"/>
  <c r="L19" i="5"/>
  <c r="J20" i="5"/>
  <c r="K20" i="5"/>
  <c r="I20" i="5"/>
  <c r="I21" i="5"/>
  <c r="J21" i="5"/>
  <c r="K21" i="5"/>
  <c r="M20" i="5"/>
  <c r="L20" i="5"/>
  <c r="M21" i="5"/>
  <c r="L21" i="5"/>
  <c r="J22" i="5"/>
  <c r="K22" i="5"/>
  <c r="I22" i="5"/>
  <c r="I23" i="5"/>
  <c r="J23" i="5"/>
  <c r="K23" i="5"/>
  <c r="M22" i="5"/>
  <c r="L22" i="5"/>
  <c r="M23" i="5"/>
  <c r="L23" i="5"/>
  <c r="J24" i="5"/>
  <c r="K24" i="5"/>
  <c r="I24" i="5"/>
  <c r="I25" i="5"/>
  <c r="J25" i="5"/>
  <c r="K25" i="5"/>
  <c r="M24" i="5"/>
  <c r="L24" i="5"/>
  <c r="M25" i="5"/>
  <c r="L25" i="5"/>
  <c r="J26" i="5"/>
  <c r="K26" i="5"/>
  <c r="I26" i="5"/>
  <c r="I27" i="5"/>
  <c r="J27" i="5"/>
  <c r="K27" i="5"/>
  <c r="M26" i="5"/>
  <c r="L26" i="5"/>
  <c r="M27" i="5"/>
  <c r="L27" i="5"/>
  <c r="J28" i="5"/>
  <c r="K28" i="5"/>
  <c r="I28" i="5"/>
  <c r="I29" i="5"/>
  <c r="J29" i="5"/>
  <c r="K29" i="5"/>
  <c r="M28" i="5"/>
  <c r="L28" i="5"/>
  <c r="M29" i="5"/>
  <c r="L29" i="5"/>
  <c r="J30" i="5"/>
  <c r="K30" i="5"/>
  <c r="I30" i="5"/>
  <c r="I31" i="5"/>
  <c r="J31" i="5"/>
  <c r="K31" i="5"/>
  <c r="M30" i="5"/>
  <c r="L30" i="5"/>
  <c r="M31" i="5"/>
  <c r="L31" i="5"/>
  <c r="J32" i="5"/>
  <c r="K32" i="5"/>
  <c r="I32" i="5"/>
  <c r="I33" i="5"/>
  <c r="J33" i="5"/>
  <c r="K33" i="5"/>
  <c r="M32" i="5"/>
  <c r="L32" i="5"/>
  <c r="M33" i="5"/>
  <c r="L33" i="5"/>
  <c r="C19" i="5"/>
  <c r="C18" i="5"/>
</calcChain>
</file>

<file path=xl/sharedStrings.xml><?xml version="1.0" encoding="utf-8"?>
<sst xmlns="http://schemas.openxmlformats.org/spreadsheetml/2006/main" count="44" uniqueCount="27">
  <si>
    <t>Client</t>
  </si>
  <si>
    <t>6am-9am</t>
  </si>
  <si>
    <t>9am-noon</t>
  </si>
  <si>
    <t>Noon-2pm</t>
  </si>
  <si>
    <t>2pm-5pm</t>
  </si>
  <si>
    <t>5pm-9pm</t>
  </si>
  <si>
    <t>9pm-close</t>
  </si>
  <si>
    <t>Average</t>
  </si>
  <si>
    <t>Standard deviation</t>
  </si>
  <si>
    <t>MAXIMUM WTP for each time period</t>
  </si>
  <si>
    <t>Client ID</t>
  </si>
  <si>
    <t>Max WTP</t>
  </si>
  <si>
    <t>WTP</t>
  </si>
  <si>
    <t># of RSPD</t>
  </si>
  <si>
    <t>Cum. # of RSPD</t>
  </si>
  <si>
    <t>Cum. % of RSPD</t>
  </si>
  <si>
    <t>w</t>
  </si>
  <si>
    <t>f(w)</t>
  </si>
  <si>
    <t>F(w)</t>
  </si>
  <si>
    <t>P(Buy)</t>
  </si>
  <si>
    <t>Demand</t>
  </si>
  <si>
    <t>Revenue</t>
  </si>
  <si>
    <t>Log (D)</t>
  </si>
  <si>
    <t>Price</t>
  </si>
  <si>
    <t>Total Population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</si>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</sst>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color indexed="1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2"/>
      <name val="Calibri"/>
      <family val="2"/>
    </font>
    <font>
      <sz val="10"/>
      <color indexed="12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name val="Arial"/>
      <family val="2"/>
    </font>
    <font>
      <b/>
      <i/>
      <sz val="10"/>
      <color indexed="9"/>
      <name val="Tahoma"/>
      <family val="2"/>
    </font>
    <font>
      <b/>
      <sz val="10"/>
      <color theme="0"/>
      <name val="Arial"/>
      <family val="2"/>
    </font>
    <font>
      <sz val="10"/>
      <color theme="0"/>
      <name val="Tahoma"/>
      <family val="2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5" fillId="0" borderId="0"/>
    <xf numFmtId="176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176" fontId="5" fillId="0" borderId="0" xfId="1" applyFont="1"/>
    <xf numFmtId="176" fontId="5" fillId="0" borderId="0" xfId="1" applyFont="1" applyAlignment="1"/>
    <xf numFmtId="0" fontId="0" fillId="0" borderId="1" xfId="0" applyBorder="1" applyAlignment="1">
      <alignment horizontal="left"/>
    </xf>
    <xf numFmtId="176" fontId="5" fillId="0" borderId="1" xfId="1" applyFont="1" applyBorder="1"/>
    <xf numFmtId="176" fontId="5" fillId="0" borderId="1" xfId="1" applyFont="1" applyBorder="1" applyAlignment="1"/>
    <xf numFmtId="176" fontId="0" fillId="0" borderId="0" xfId="0" applyNumberFormat="1"/>
    <xf numFmtId="2" fontId="0" fillId="0" borderId="0" xfId="0" applyNumberFormat="1"/>
    <xf numFmtId="0" fontId="2" fillId="0" borderId="0" xfId="0" applyFont="1"/>
    <xf numFmtId="1" fontId="6" fillId="0" borderId="2" xfId="2" applyNumberFormat="1" applyFont="1" applyBorder="1" applyAlignment="1">
      <alignment horizontal="center"/>
    </xf>
    <xf numFmtId="176" fontId="7" fillId="0" borderId="5" xfId="3" applyFont="1" applyBorder="1"/>
    <xf numFmtId="176" fontId="7" fillId="0" borderId="0" xfId="3" applyFont="1"/>
    <xf numFmtId="1" fontId="6" fillId="0" borderId="6" xfId="2" applyNumberFormat="1" applyFont="1" applyBorder="1" applyAlignment="1">
      <alignment horizontal="center"/>
    </xf>
    <xf numFmtId="1" fontId="8" fillId="0" borderId="7" xfId="2" applyNumberFormat="1" applyFont="1" applyBorder="1" applyAlignment="1">
      <alignment horizontal="center"/>
    </xf>
    <xf numFmtId="1" fontId="9" fillId="0" borderId="6" xfId="2" applyNumberFormat="1" applyFont="1" applyBorder="1" applyAlignment="1">
      <alignment horizontal="center"/>
    </xf>
    <xf numFmtId="176" fontId="7" fillId="0" borderId="0" xfId="3" applyFont="1" applyBorder="1"/>
    <xf numFmtId="1" fontId="10" fillId="0" borderId="8" xfId="2" applyNumberFormat="1" applyFont="1" applyBorder="1" applyAlignment="1">
      <alignment horizontal="left"/>
    </xf>
    <xf numFmtId="1" fontId="10" fillId="0" borderId="5" xfId="3" applyNumberFormat="1" applyFont="1" applyBorder="1"/>
    <xf numFmtId="1" fontId="10" fillId="0" borderId="0" xfId="3" applyNumberFormat="1" applyFont="1" applyBorder="1"/>
    <xf numFmtId="1" fontId="10" fillId="0" borderId="8" xfId="3" applyNumberFormat="1" applyFont="1" applyBorder="1" applyAlignment="1"/>
    <xf numFmtId="1" fontId="11" fillId="0" borderId="0" xfId="2" applyNumberFormat="1" applyFont="1"/>
    <xf numFmtId="0" fontId="10" fillId="0" borderId="0" xfId="2" applyFont="1" applyBorder="1"/>
    <xf numFmtId="0" fontId="10" fillId="0" borderId="0" xfId="2" applyFont="1"/>
    <xf numFmtId="1" fontId="10" fillId="0" borderId="9" xfId="2" applyNumberFormat="1" applyFont="1" applyBorder="1" applyAlignment="1">
      <alignment horizontal="left"/>
    </xf>
    <xf numFmtId="1" fontId="10" fillId="0" borderId="10" xfId="3" applyNumberFormat="1" applyFont="1" applyBorder="1"/>
    <xf numFmtId="1" fontId="10" fillId="0" borderId="6" xfId="3" applyNumberFormat="1" applyFont="1" applyBorder="1"/>
    <xf numFmtId="1" fontId="10" fillId="0" borderId="9" xfId="3" applyNumberFormat="1" applyFont="1" applyBorder="1" applyAlignment="1"/>
    <xf numFmtId="2" fontId="10" fillId="0" borderId="0" xfId="2" applyNumberFormat="1" applyFont="1"/>
    <xf numFmtId="1" fontId="10" fillId="0" borderId="0" xfId="2" applyNumberFormat="1" applyFont="1"/>
    <xf numFmtId="1" fontId="10" fillId="0" borderId="0" xfId="2" applyNumberFormat="1" applyFont="1" applyAlignment="1">
      <alignment horizontal="center"/>
    </xf>
    <xf numFmtId="1" fontId="6" fillId="0" borderId="0" xfId="2" applyNumberFormat="1" applyFont="1"/>
    <xf numFmtId="9" fontId="10" fillId="0" borderId="0" xfId="4" applyFont="1"/>
    <xf numFmtId="176" fontId="12" fillId="0" borderId="0" xfId="3" applyFont="1"/>
    <xf numFmtId="176" fontId="12" fillId="0" borderId="0" xfId="3" applyFont="1" applyAlignment="1">
      <alignment horizontal="center"/>
    </xf>
    <xf numFmtId="2" fontId="12" fillId="0" borderId="0" xfId="3" applyNumberFormat="1" applyFont="1"/>
    <xf numFmtId="177" fontId="12" fillId="0" borderId="0" xfId="3" applyNumberFormat="1" applyFont="1"/>
    <xf numFmtId="176" fontId="12" fillId="0" borderId="0" xfId="3" applyFont="1" applyBorder="1" applyAlignment="1">
      <alignment horizont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2" fontId="13" fillId="0" borderId="12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5" fillId="0" borderId="0" xfId="2"/>
    <xf numFmtId="2" fontId="14" fillId="2" borderId="8" xfId="2" applyNumberFormat="1" applyFont="1" applyFill="1" applyBorder="1"/>
    <xf numFmtId="0" fontId="14" fillId="0" borderId="0" xfId="2" applyFont="1"/>
    <xf numFmtId="0" fontId="14" fillId="0" borderId="8" xfId="2" applyFont="1" applyBorder="1"/>
    <xf numFmtId="10" fontId="14" fillId="0" borderId="0" xfId="2" applyNumberFormat="1" applyFont="1"/>
    <xf numFmtId="176" fontId="5" fillId="0" borderId="0" xfId="2" applyNumberFormat="1" applyBorder="1"/>
    <xf numFmtId="0" fontId="5" fillId="0" borderId="15" xfId="2" applyNumberFormat="1" applyFill="1" applyBorder="1" applyAlignment="1"/>
    <xf numFmtId="2" fontId="5" fillId="0" borderId="8" xfId="2" applyNumberFormat="1" applyFill="1" applyBorder="1" applyAlignment="1"/>
    <xf numFmtId="0" fontId="5" fillId="0" borderId="16" xfId="2" applyBorder="1" applyAlignment="1">
      <alignment horizontal="center"/>
    </xf>
    <xf numFmtId="177" fontId="5" fillId="0" borderId="16" xfId="2" applyNumberFormat="1" applyBorder="1"/>
    <xf numFmtId="0" fontId="5" fillId="0" borderId="16" xfId="2" applyBorder="1"/>
    <xf numFmtId="177" fontId="5" fillId="0" borderId="17" xfId="2" applyNumberFormat="1" applyBorder="1"/>
    <xf numFmtId="1" fontId="5" fillId="0" borderId="15" xfId="2" applyNumberFormat="1" applyFill="1" applyBorder="1" applyAlignment="1"/>
    <xf numFmtId="2" fontId="14" fillId="0" borderId="8" xfId="2" applyNumberFormat="1" applyFont="1" applyBorder="1"/>
    <xf numFmtId="2" fontId="5" fillId="0" borderId="16" xfId="2" applyNumberFormat="1" applyBorder="1" applyAlignment="1">
      <alignment horizontal="center"/>
    </xf>
    <xf numFmtId="177" fontId="0" fillId="0" borderId="16" xfId="3" applyNumberFormat="1" applyFont="1" applyBorder="1"/>
    <xf numFmtId="176" fontId="5" fillId="0" borderId="0" xfId="2" applyNumberFormat="1" applyFill="1" applyBorder="1"/>
    <xf numFmtId="2" fontId="14" fillId="2" borderId="9" xfId="2" applyNumberFormat="1" applyFont="1" applyFill="1" applyBorder="1"/>
    <xf numFmtId="0" fontId="14" fillId="0" borderId="9" xfId="2" applyFont="1" applyBorder="1"/>
    <xf numFmtId="10" fontId="14" fillId="0" borderId="6" xfId="2" applyNumberFormat="1" applyFont="1" applyBorder="1"/>
    <xf numFmtId="2" fontId="14" fillId="0" borderId="8" xfId="2" applyNumberFormat="1" applyFont="1" applyBorder="1" applyAlignment="1">
      <alignment vertical="center"/>
    </xf>
    <xf numFmtId="3" fontId="14" fillId="0" borderId="0" xfId="2" applyNumberFormat="1" applyFont="1" applyAlignment="1">
      <alignment vertical="center"/>
    </xf>
    <xf numFmtId="3" fontId="14" fillId="0" borderId="0" xfId="2" applyNumberFormat="1" applyFont="1" applyBorder="1" applyAlignment="1">
      <alignment vertical="center"/>
    </xf>
    <xf numFmtId="0" fontId="14" fillId="2" borderId="0" xfId="2" applyFont="1" applyFill="1"/>
    <xf numFmtId="0" fontId="15" fillId="0" borderId="0" xfId="2" applyFont="1" applyAlignment="1">
      <alignment horizontal="left"/>
    </xf>
    <xf numFmtId="2" fontId="14" fillId="0" borderId="9" xfId="2" applyNumberFormat="1" applyFont="1" applyBorder="1" applyAlignment="1">
      <alignment vertical="center"/>
    </xf>
    <xf numFmtId="3" fontId="14" fillId="0" borderId="6" xfId="2" applyNumberFormat="1" applyFont="1" applyBorder="1" applyAlignment="1">
      <alignment vertical="center"/>
    </xf>
    <xf numFmtId="0" fontId="14" fillId="0" borderId="18" xfId="2" applyFont="1" applyBorder="1"/>
    <xf numFmtId="3" fontId="14" fillId="0" borderId="19" xfId="2" applyNumberFormat="1" applyFont="1" applyBorder="1"/>
    <xf numFmtId="0" fontId="14" fillId="0" borderId="20" xfId="2" applyFont="1" applyBorder="1"/>
    <xf numFmtId="3" fontId="14" fillId="0" borderId="21" xfId="2" applyNumberFormat="1" applyFont="1" applyBorder="1"/>
    <xf numFmtId="0" fontId="5" fillId="0" borderId="0" xfId="2" applyFont="1"/>
    <xf numFmtId="0" fontId="5" fillId="0" borderId="0" xfId="2" applyFont="1" applyAlignment="1">
      <alignment horizontal="center"/>
    </xf>
    <xf numFmtId="0" fontId="5" fillId="0" borderId="0" xfId="2" applyAlignment="1">
      <alignment horizontal="center"/>
    </xf>
    <xf numFmtId="1" fontId="5" fillId="0" borderId="22" xfId="2" applyNumberFormat="1" applyFill="1" applyBorder="1" applyAlignment="1"/>
    <xf numFmtId="2" fontId="5" fillId="0" borderId="23" xfId="2" applyNumberFormat="1" applyBorder="1" applyAlignment="1">
      <alignment horizontal="center"/>
    </xf>
    <xf numFmtId="177" fontId="5" fillId="0" borderId="23" xfId="2" applyNumberFormat="1" applyBorder="1"/>
    <xf numFmtId="177" fontId="0" fillId="0" borderId="23" xfId="3" applyNumberFormat="1" applyFont="1" applyBorder="1"/>
    <xf numFmtId="177" fontId="5" fillId="0" borderId="24" xfId="2" applyNumberFormat="1" applyBorder="1"/>
    <xf numFmtId="0" fontId="5" fillId="0" borderId="0" xfId="2" applyFill="1" applyBorder="1" applyAlignment="1"/>
    <xf numFmtId="2" fontId="14" fillId="0" borderId="0" xfId="2" applyNumberFormat="1" applyFont="1" applyBorder="1"/>
    <xf numFmtId="2" fontId="5" fillId="0" borderId="0" xfId="2" applyNumberFormat="1" applyBorder="1" applyAlignment="1">
      <alignment horizontal="center"/>
    </xf>
    <xf numFmtId="177" fontId="5" fillId="0" borderId="0" xfId="2" applyNumberFormat="1" applyBorder="1"/>
    <xf numFmtId="177" fontId="0" fillId="0" borderId="0" xfId="3" applyNumberFormat="1" applyFont="1" applyBorder="1"/>
    <xf numFmtId="2" fontId="5" fillId="0" borderId="0" xfId="2" applyNumberFormat="1"/>
    <xf numFmtId="177" fontId="5" fillId="0" borderId="0" xfId="2" applyNumberFormat="1"/>
    <xf numFmtId="9" fontId="5" fillId="0" borderId="0" xfId="4"/>
    <xf numFmtId="1" fontId="17" fillId="3" borderId="15" xfId="2" applyNumberFormat="1" applyFont="1" applyFill="1" applyBorder="1" applyAlignment="1"/>
    <xf numFmtId="2" fontId="18" fillId="3" borderId="8" xfId="2" applyNumberFormat="1" applyFont="1" applyFill="1" applyBorder="1"/>
    <xf numFmtId="2" fontId="17" fillId="3" borderId="16" xfId="2" applyNumberFormat="1" applyFont="1" applyFill="1" applyBorder="1" applyAlignment="1">
      <alignment horizontal="center"/>
    </xf>
    <xf numFmtId="177" fontId="17" fillId="3" borderId="16" xfId="2" applyNumberFormat="1" applyFont="1" applyFill="1" applyBorder="1"/>
    <xf numFmtId="177" fontId="17" fillId="3" borderId="16" xfId="3" applyNumberFormat="1" applyFont="1" applyFill="1" applyBorder="1"/>
    <xf numFmtId="2" fontId="16" fillId="3" borderId="8" xfId="2" applyNumberFormat="1" applyFont="1" applyFill="1" applyBorder="1" applyAlignment="1">
      <alignment vertical="center"/>
    </xf>
    <xf numFmtId="3" fontId="16" fillId="3" borderId="0" xfId="2" applyNumberFormat="1" applyFont="1" applyFill="1" applyAlignment="1">
      <alignment vertical="center"/>
    </xf>
    <xf numFmtId="3" fontId="16" fillId="3" borderId="0" xfId="2" applyNumberFormat="1" applyFont="1" applyFill="1" applyBorder="1" applyAlignment="1">
      <alignment vertical="center"/>
    </xf>
    <xf numFmtId="1" fontId="6" fillId="0" borderId="3" xfId="2" applyNumberFormat="1" applyFont="1" applyFill="1" applyBorder="1" applyAlignment="1">
      <alignment horizontal="center"/>
    </xf>
    <xf numFmtId="1" fontId="6" fillId="0" borderId="4" xfId="2" applyNumberFormat="1" applyFont="1" applyFill="1" applyBorder="1" applyAlignment="1">
      <alignment horizontal="center"/>
    </xf>
  </cellXfs>
  <cellStyles count="5">
    <cellStyle name="Currency 2" xfId="3"/>
    <cellStyle name="Normal 2" xfId="2"/>
    <cellStyle name="Percent 2" xfId="4"/>
    <cellStyle name="普通" xfId="0" builtinId="0"/>
    <cellStyle name="货币" xfId="1" builtinId="4"/>
  </cellStyles>
  <dxfs count="0"/>
  <tableStyles count="0" defaultTableStyle="TableStyleMedium9" defaultPivotStyle="PivotStyleLight16"/>
  <colors>
    <mruColors>
      <color rgb="FF3224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Willingness-to-Pay Distribution</a:t>
            </a:r>
          </a:p>
        </c:rich>
      </c:tx>
      <c:layout>
        <c:manualLayout>
          <c:xMode val="edge"/>
          <c:yMode val="edge"/>
          <c:x val="0.304560260586319"/>
          <c:y val="0.030973451327433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7"/>
          <c:y val="0.174778761061947"/>
          <c:w val="0.809446254071661"/>
          <c:h val="0.65265486725663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'Flat Price'!$G$4:$G$33</c:f>
              <c:numCache>
                <c:formatCode>0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</c:numCache>
            </c:numRef>
          </c:xVal>
          <c:yVal>
            <c:numRef>
              <c:f>'Flat Price'!$I$4:$I$33</c:f>
              <c:numCache>
                <c:formatCode>0.00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0.141592920353982</c:v>
                </c:pt>
                <c:pt idx="5">
                  <c:v>0.141592920353982</c:v>
                </c:pt>
                <c:pt idx="6">
                  <c:v>0.141592920353982</c:v>
                </c:pt>
                <c:pt idx="7">
                  <c:v>0.141592920353982</c:v>
                </c:pt>
                <c:pt idx="8">
                  <c:v>0.141592920353982</c:v>
                </c:pt>
                <c:pt idx="9">
                  <c:v>0.36283185840708</c:v>
                </c:pt>
                <c:pt idx="10">
                  <c:v>0.36283185840708</c:v>
                </c:pt>
                <c:pt idx="11">
                  <c:v>0.36283185840708</c:v>
                </c:pt>
                <c:pt idx="12">
                  <c:v>0.36283185840708</c:v>
                </c:pt>
                <c:pt idx="13">
                  <c:v>0.36283185840708</c:v>
                </c:pt>
                <c:pt idx="14">
                  <c:v>0.716814159292035</c:v>
                </c:pt>
                <c:pt idx="15">
                  <c:v>0.716814159292035</c:v>
                </c:pt>
                <c:pt idx="16">
                  <c:v>0.716814159292035</c:v>
                </c:pt>
                <c:pt idx="17">
                  <c:v>0.716814159292035</c:v>
                </c:pt>
                <c:pt idx="18">
                  <c:v>0.716814159292035</c:v>
                </c:pt>
                <c:pt idx="19">
                  <c:v>0.911504424778761</c:v>
                </c:pt>
                <c:pt idx="20">
                  <c:v>0.911504424778761</c:v>
                </c:pt>
                <c:pt idx="21">
                  <c:v>0.911504424778761</c:v>
                </c:pt>
                <c:pt idx="22">
                  <c:v>0.911504424778761</c:v>
                </c:pt>
                <c:pt idx="23">
                  <c:v>0.911504424778761</c:v>
                </c:pt>
                <c:pt idx="24">
                  <c:v>0.991150442477876</c:v>
                </c:pt>
                <c:pt idx="25">
                  <c:v>0.991150442477876</c:v>
                </c:pt>
                <c:pt idx="26">
                  <c:v>0.991150442477876</c:v>
                </c:pt>
                <c:pt idx="27">
                  <c:v>0.991150442477876</c:v>
                </c:pt>
                <c:pt idx="28">
                  <c:v>0.991150442477876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20184"/>
        <c:axId val="2108623992"/>
      </c:scatterChart>
      <c:valAx>
        <c:axId val="210882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</a:t>
                </a:r>
              </a:p>
            </c:rich>
          </c:tx>
          <c:layout>
            <c:manualLayout>
              <c:xMode val="edge"/>
              <c:yMode val="edge"/>
              <c:x val="0.477198697068404"/>
              <c:y val="0.91592920353982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08623992"/>
        <c:crosses val="autoZero"/>
        <c:crossBetween val="midCat"/>
      </c:valAx>
      <c:valAx>
        <c:axId val="210862399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F(w)</a:t>
                </a:r>
              </a:p>
            </c:rich>
          </c:tx>
          <c:layout>
            <c:manualLayout>
              <c:xMode val="edge"/>
              <c:yMode val="edge"/>
              <c:x val="0.0390879478827362"/>
              <c:y val="0.4623893805309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0882018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.0" l="0.75" r="0.75" t="1.0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NYHC Revenue</a:t>
            </a:r>
          </a:p>
        </c:rich>
      </c:tx>
      <c:layout>
        <c:manualLayout>
          <c:xMode val="edge"/>
          <c:yMode val="edge"/>
          <c:x val="0.406149546840625"/>
          <c:y val="0.03299492385786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95047018872"/>
          <c:y val="0.175127120587029"/>
          <c:w val="0.809062767152684"/>
          <c:h val="0.64974699811999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'Flat Price'!$G$4:$G$33</c:f>
              <c:numCache>
                <c:formatCode>0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</c:numCache>
            </c:numRef>
          </c:xVal>
          <c:yVal>
            <c:numRef>
              <c:f>'Flat Price'!$L$4:$L$33</c:f>
              <c:numCache>
                <c:formatCode>_("$"* #,##0_);_("$"* \(#,##0\);_("$"* "-"??_);_(@_)</c:formatCode>
                <c:ptCount val="3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257522.1238938053</c:v>
                </c:pt>
                <c:pt idx="6">
                  <c:v>300442.4778761062</c:v>
                </c:pt>
                <c:pt idx="7">
                  <c:v>343362.8318584071</c:v>
                </c:pt>
                <c:pt idx="8">
                  <c:v>386283.185840708</c:v>
                </c:pt>
                <c:pt idx="9">
                  <c:v>429203.5398230089</c:v>
                </c:pt>
                <c:pt idx="10">
                  <c:v>350442.4778761062</c:v>
                </c:pt>
                <c:pt idx="11">
                  <c:v>382300.8849557522</c:v>
                </c:pt>
                <c:pt idx="12">
                  <c:v>414159.2920353982</c:v>
                </c:pt>
                <c:pt idx="13">
                  <c:v>446017.6991150443</c:v>
                </c:pt>
                <c:pt idx="14">
                  <c:v>477876.1061946903</c:v>
                </c:pt>
                <c:pt idx="15">
                  <c:v>226548.6725663717</c:v>
                </c:pt>
                <c:pt idx="16">
                  <c:v>240707.9646017699</c:v>
                </c:pt>
                <c:pt idx="17">
                  <c:v>254867.2566371681</c:v>
                </c:pt>
                <c:pt idx="18">
                  <c:v>269026.5486725664</c:v>
                </c:pt>
                <c:pt idx="19">
                  <c:v>283185.8407079646</c:v>
                </c:pt>
                <c:pt idx="20">
                  <c:v>92920.3539823009</c:v>
                </c:pt>
                <c:pt idx="21">
                  <c:v>97345.13274336286</c:v>
                </c:pt>
                <c:pt idx="22">
                  <c:v>101769.9115044248</c:v>
                </c:pt>
                <c:pt idx="23">
                  <c:v>106194.6902654867</c:v>
                </c:pt>
                <c:pt idx="24">
                  <c:v>110619.4690265487</c:v>
                </c:pt>
                <c:pt idx="25">
                  <c:v>11504.42477876108</c:v>
                </c:pt>
                <c:pt idx="26">
                  <c:v>11946.90265486728</c:v>
                </c:pt>
                <c:pt idx="27">
                  <c:v>12389.38053097347</c:v>
                </c:pt>
                <c:pt idx="28">
                  <c:v>12831.85840707967</c:v>
                </c:pt>
                <c:pt idx="29">
                  <c:v>13274.33628318586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95096"/>
        <c:axId val="2107729096"/>
      </c:scatterChart>
      <c:valAx>
        <c:axId val="20665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17800202159196"/>
              <c:y val="0.90355436534900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07729096"/>
        <c:crosses val="autoZero"/>
        <c:crossBetween val="midCat"/>
      </c:valAx>
      <c:valAx>
        <c:axId val="210772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6659509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</a:t>
            </a:r>
          </a:p>
        </c:rich>
      </c:tx>
      <c:layout>
        <c:manualLayout>
          <c:xMode val="edge"/>
          <c:yMode val="edge"/>
          <c:x val="0.4451297286976"/>
          <c:y val="0.030905077262693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71590142131"/>
          <c:y val="0.205298455820692"/>
          <c:w val="0.826141064598264"/>
          <c:h val="0.626932918850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'Flat Price'!$K$2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0498788846664248"/>
                  <c:y val="-0.222989254085697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D(p) =  11362 - 84.755 p 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'Flat Price'!$G$3:$G$33</c:f>
              <c:numCache>
                <c:formatCode>0</c:formatCode>
                <c:ptCount val="31"/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</c:numCache>
            </c:numRef>
          </c:xVal>
          <c:yVal>
            <c:numRef>
              <c:f>'Flat Price'!$K$3:$K$33</c:f>
              <c:numCache>
                <c:formatCode>_("$"* #,##0_);_("$"* \(#,##0\);_("$"* "-"??_);_(@_)</c:formatCode>
                <c:ptCount val="31"/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8584.070796460177</c:v>
                </c:pt>
                <c:pt idx="7">
                  <c:v>8584.070796460177</c:v>
                </c:pt>
                <c:pt idx="8">
                  <c:v>8584.070796460177</c:v>
                </c:pt>
                <c:pt idx="9">
                  <c:v>8584.070796460177</c:v>
                </c:pt>
                <c:pt idx="10">
                  <c:v>8584.070796460177</c:v>
                </c:pt>
                <c:pt idx="11">
                  <c:v>6371.681415929203</c:v>
                </c:pt>
                <c:pt idx="12">
                  <c:v>6371.681415929203</c:v>
                </c:pt>
                <c:pt idx="13">
                  <c:v>6371.681415929203</c:v>
                </c:pt>
                <c:pt idx="14">
                  <c:v>6371.681415929203</c:v>
                </c:pt>
                <c:pt idx="15">
                  <c:v>6371.681415929203</c:v>
                </c:pt>
                <c:pt idx="16">
                  <c:v>2831.858407079646</c:v>
                </c:pt>
                <c:pt idx="17">
                  <c:v>2831.858407079646</c:v>
                </c:pt>
                <c:pt idx="18">
                  <c:v>2831.858407079646</c:v>
                </c:pt>
                <c:pt idx="19">
                  <c:v>2831.858407079646</c:v>
                </c:pt>
                <c:pt idx="20">
                  <c:v>2831.858407079646</c:v>
                </c:pt>
                <c:pt idx="21">
                  <c:v>884.9557522123896</c:v>
                </c:pt>
                <c:pt idx="22">
                  <c:v>884.9557522123896</c:v>
                </c:pt>
                <c:pt idx="23">
                  <c:v>884.9557522123896</c:v>
                </c:pt>
                <c:pt idx="24">
                  <c:v>884.9557522123896</c:v>
                </c:pt>
                <c:pt idx="25">
                  <c:v>884.9557522123896</c:v>
                </c:pt>
                <c:pt idx="26">
                  <c:v>88.49557522123907</c:v>
                </c:pt>
                <c:pt idx="27">
                  <c:v>88.49557522123907</c:v>
                </c:pt>
                <c:pt idx="28">
                  <c:v>88.49557522123907</c:v>
                </c:pt>
                <c:pt idx="29">
                  <c:v>88.49557522123907</c:v>
                </c:pt>
                <c:pt idx="30">
                  <c:v>88.49557522123907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0024"/>
        <c:axId val="2112806088"/>
      </c:scatterChart>
      <c:valAx>
        <c:axId val="21128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1418028356813"/>
              <c:y val="0.91170163332232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12806088"/>
        <c:crosses val="autoZero"/>
        <c:crossBetween val="midCat"/>
      </c:valAx>
      <c:valAx>
        <c:axId val="211280608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0.0197287299630086"/>
              <c:y val="0.4635770859768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1280002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3</xdr:row>
      <xdr:rowOff>133349</xdr:rowOff>
    </xdr:from>
    <xdr:ext cx="2190750" cy="809625"/>
    <xdr:sp macro="" textlink="">
      <xdr:nvSpPr>
        <xdr:cNvPr id="2" name="TextBox 1"/>
        <xdr:cNvSpPr txBox="1"/>
      </xdr:nvSpPr>
      <xdr:spPr>
        <a:xfrm>
          <a:off x="5819775" y="933449"/>
          <a:ext cx="2190750" cy="80962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/>
            <a:t>A client's maximum willingness to pay</a:t>
          </a:r>
          <a:r>
            <a:rPr lang="en-US" sz="1100" b="1" baseline="0"/>
            <a:t> across all time periods</a:t>
          </a:r>
          <a:endParaRPr lang="en-US" sz="1100" b="1"/>
        </a:p>
      </xdr:txBody>
    </xdr:sp>
    <xdr:clientData/>
  </xdr:oneCellAnchor>
  <xdr:twoCellAnchor>
    <xdr:from>
      <xdr:col>8</xdr:col>
      <xdr:colOff>104775</xdr:colOff>
      <xdr:row>2</xdr:row>
      <xdr:rowOff>104775</xdr:rowOff>
    </xdr:from>
    <xdr:to>
      <xdr:col>8</xdr:col>
      <xdr:colOff>542925</xdr:colOff>
      <xdr:row>7</xdr:row>
      <xdr:rowOff>76200</xdr:rowOff>
    </xdr:to>
    <xdr:sp macro="" textlink="">
      <xdr:nvSpPr>
        <xdr:cNvPr id="3" name="Right Brace 2"/>
        <xdr:cNvSpPr>
          <a:spLocks/>
        </xdr:cNvSpPr>
      </xdr:nvSpPr>
      <xdr:spPr bwMode="auto">
        <a:xfrm>
          <a:off x="5219700" y="638175"/>
          <a:ext cx="438150" cy="1304925"/>
        </a:xfrm>
        <a:prstGeom prst="rightBrace">
          <a:avLst>
            <a:gd name="adj1" fmla="val 8328"/>
            <a:gd name="adj2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19050</xdr:rowOff>
    </xdr:from>
    <xdr:to>
      <xdr:col>9</xdr:col>
      <xdr:colOff>400050</xdr:colOff>
      <xdr:row>27</xdr:row>
      <xdr:rowOff>13792200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27</xdr:row>
      <xdr:rowOff>18364200</xdr:rowOff>
    </xdr:from>
    <xdr:to>
      <xdr:col>9</xdr:col>
      <xdr:colOff>428625</xdr:colOff>
      <xdr:row>51</xdr:row>
      <xdr:rowOff>2286000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1</xdr:row>
      <xdr:rowOff>9525</xdr:rowOff>
    </xdr:from>
    <xdr:to>
      <xdr:col>22</xdr:col>
      <xdr:colOff>266700</xdr:colOff>
      <xdr:row>27</xdr:row>
      <xdr:rowOff>13792200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8" bestFit="1" customWidth="1"/>
  </cols>
  <sheetData>
    <row r="2" spans="1:7">
      <c r="A2" s="11" t="s">
        <v>7</v>
      </c>
      <c r="B2" s="9">
        <f>AVERAGE(B6:B38)</f>
        <v>49.232424242424244</v>
      </c>
      <c r="C2" s="9">
        <f t="shared" ref="C2:G2" si="0">AVERAGE(C6:C38)</f>
        <v>40.141515151515151</v>
      </c>
      <c r="D2" s="9">
        <f t="shared" si="0"/>
        <v>42.414242424242424</v>
      </c>
      <c r="E2" s="9">
        <f t="shared" si="0"/>
        <v>40.899090909090908</v>
      </c>
      <c r="F2" s="9">
        <f t="shared" si="0"/>
        <v>54.535454545454549</v>
      </c>
      <c r="G2" s="9">
        <f t="shared" si="0"/>
        <v>49.232424242424244</v>
      </c>
    </row>
    <row r="3" spans="1:7">
      <c r="A3" s="11" t="s">
        <v>8</v>
      </c>
      <c r="B3" s="10">
        <f>STDEV(B6:B38)</f>
        <v>26.134304925507287</v>
      </c>
      <c r="C3" s="10">
        <f t="shared" ref="C3:G3" si="1">STDEV(C6:C38)</f>
        <v>22.482105678907725</v>
      </c>
      <c r="D3" s="10">
        <f t="shared" si="1"/>
        <v>22.951076095455598</v>
      </c>
      <c r="E3" s="10">
        <f t="shared" si="1"/>
        <v>22.37655530399455</v>
      </c>
      <c r="F3" s="10">
        <f t="shared" si="1"/>
        <v>24.570168534590536</v>
      </c>
      <c r="G3" s="10">
        <f t="shared" si="1"/>
        <v>24.594245138637504</v>
      </c>
    </row>
    <row r="5" spans="1:7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>
      <c r="A6" s="3">
        <v>1</v>
      </c>
      <c r="B6" s="4">
        <v>74.989999999999995</v>
      </c>
      <c r="C6" s="4">
        <v>24.99</v>
      </c>
      <c r="D6" s="4">
        <v>49.99</v>
      </c>
      <c r="E6" s="4">
        <v>24.99</v>
      </c>
      <c r="F6" s="4">
        <v>74.989999999999995</v>
      </c>
      <c r="G6" s="5">
        <v>49.99</v>
      </c>
    </row>
    <row r="7" spans="1:7">
      <c r="A7" s="3">
        <v>4</v>
      </c>
      <c r="B7" s="4">
        <v>24.99</v>
      </c>
      <c r="C7" s="4">
        <v>24.99</v>
      </c>
      <c r="D7" s="4">
        <v>24.99</v>
      </c>
      <c r="E7" s="4">
        <v>24.99</v>
      </c>
      <c r="F7" s="4">
        <v>49.99</v>
      </c>
      <c r="G7" s="5">
        <v>74.989999999999995</v>
      </c>
    </row>
    <row r="8" spans="1:7">
      <c r="A8" s="3">
        <v>7</v>
      </c>
      <c r="B8" s="4">
        <v>24.99</v>
      </c>
      <c r="C8" s="4">
        <v>24.99</v>
      </c>
      <c r="D8" s="4">
        <v>24.99</v>
      </c>
      <c r="E8" s="4">
        <v>24.99</v>
      </c>
      <c r="F8" s="4">
        <v>24.99</v>
      </c>
      <c r="G8" s="5">
        <v>24.99</v>
      </c>
    </row>
    <row r="9" spans="1:7">
      <c r="A9" s="3">
        <v>8</v>
      </c>
      <c r="B9" s="4">
        <v>49.99</v>
      </c>
      <c r="C9" s="4">
        <v>49.99</v>
      </c>
      <c r="D9" s="4">
        <v>49.99</v>
      </c>
      <c r="E9" s="4">
        <v>49.99</v>
      </c>
      <c r="F9" s="4">
        <v>49.99</v>
      </c>
      <c r="G9" s="5">
        <v>49.99</v>
      </c>
    </row>
    <row r="10" spans="1:7">
      <c r="A10" s="3">
        <v>23</v>
      </c>
      <c r="B10" s="4">
        <v>24.99</v>
      </c>
      <c r="C10" s="4">
        <v>24.99</v>
      </c>
      <c r="D10" s="4">
        <v>24.99</v>
      </c>
      <c r="E10" s="4">
        <v>24.99</v>
      </c>
      <c r="F10" s="4">
        <v>24.99</v>
      </c>
      <c r="G10" s="5">
        <v>24.99</v>
      </c>
    </row>
    <row r="11" spans="1:7">
      <c r="A11" s="3">
        <v>26</v>
      </c>
      <c r="B11" s="4">
        <v>24.99</v>
      </c>
      <c r="C11" s="4">
        <v>24.99</v>
      </c>
      <c r="D11" s="4">
        <v>24.99</v>
      </c>
      <c r="E11" s="4">
        <v>24.99</v>
      </c>
      <c r="F11" s="4">
        <v>49.99</v>
      </c>
      <c r="G11" s="5">
        <v>49.99</v>
      </c>
    </row>
    <row r="12" spans="1:7">
      <c r="A12" s="3">
        <v>28</v>
      </c>
      <c r="B12" s="4">
        <v>74.989999999999995</v>
      </c>
      <c r="C12" s="4">
        <v>74.989999999999995</v>
      </c>
      <c r="D12" s="4">
        <v>74.989999999999995</v>
      </c>
      <c r="E12" s="4">
        <v>74.989999999999995</v>
      </c>
      <c r="F12" s="4">
        <v>74.989999999999995</v>
      </c>
      <c r="G12" s="5">
        <v>74.989999999999995</v>
      </c>
    </row>
    <row r="13" spans="1:7">
      <c r="A13" s="3">
        <v>29</v>
      </c>
      <c r="B13" s="4">
        <v>24.99</v>
      </c>
      <c r="C13" s="4">
        <v>24.99</v>
      </c>
      <c r="D13" s="4">
        <v>24.99</v>
      </c>
      <c r="E13" s="4">
        <v>24.99</v>
      </c>
      <c r="F13" s="4">
        <v>24.99</v>
      </c>
      <c r="G13" s="5">
        <v>24.99</v>
      </c>
    </row>
    <row r="14" spans="1:7">
      <c r="A14" s="3">
        <v>30</v>
      </c>
      <c r="B14" s="4">
        <v>49.99</v>
      </c>
      <c r="C14" s="4">
        <v>24.99</v>
      </c>
      <c r="D14" s="4">
        <v>24.99</v>
      </c>
      <c r="E14" s="4">
        <v>24.99</v>
      </c>
      <c r="F14" s="4">
        <v>49.99</v>
      </c>
      <c r="G14" s="5">
        <v>24.99</v>
      </c>
    </row>
    <row r="15" spans="1:7">
      <c r="A15" s="3">
        <v>35</v>
      </c>
      <c r="B15" s="4">
        <v>24.99</v>
      </c>
      <c r="C15" s="4">
        <v>24.99</v>
      </c>
      <c r="D15" s="4">
        <v>24.99</v>
      </c>
      <c r="E15" s="4">
        <v>24.99</v>
      </c>
      <c r="F15" s="4">
        <v>74.989999999999995</v>
      </c>
      <c r="G15" s="5">
        <v>74.989999999999995</v>
      </c>
    </row>
    <row r="16" spans="1:7">
      <c r="A16" s="3">
        <v>36</v>
      </c>
      <c r="B16" s="4">
        <v>24.99</v>
      </c>
      <c r="C16" s="4">
        <v>24.99</v>
      </c>
      <c r="D16" s="4">
        <v>24.99</v>
      </c>
      <c r="E16" s="4">
        <v>24.99</v>
      </c>
      <c r="F16" s="4">
        <v>24.99</v>
      </c>
      <c r="G16" s="5">
        <v>24.99</v>
      </c>
    </row>
    <row r="17" spans="1:7">
      <c r="A17" s="3">
        <v>38</v>
      </c>
      <c r="B17" s="4">
        <v>24.99</v>
      </c>
      <c r="C17" s="4">
        <v>24.99</v>
      </c>
      <c r="D17" s="4">
        <v>24.99</v>
      </c>
      <c r="E17" s="4">
        <v>24.99</v>
      </c>
      <c r="F17" s="4">
        <v>24.99</v>
      </c>
      <c r="G17" s="5">
        <v>24.99</v>
      </c>
    </row>
    <row r="18" spans="1:7">
      <c r="A18" s="3">
        <v>40</v>
      </c>
      <c r="B18" s="4">
        <v>74.989999999999995</v>
      </c>
      <c r="C18" s="4">
        <v>24.99</v>
      </c>
      <c r="D18" s="4">
        <v>24.99</v>
      </c>
      <c r="E18" s="4">
        <v>24.99</v>
      </c>
      <c r="F18" s="4">
        <v>49.99</v>
      </c>
      <c r="G18" s="5">
        <v>24.99</v>
      </c>
    </row>
    <row r="19" spans="1:7">
      <c r="A19" s="3">
        <v>41</v>
      </c>
      <c r="B19" s="4">
        <v>24.99</v>
      </c>
      <c r="C19" s="4">
        <v>24.99</v>
      </c>
      <c r="D19" s="4">
        <v>24.99</v>
      </c>
      <c r="E19" s="4">
        <v>24.99</v>
      </c>
      <c r="F19" s="4">
        <v>74.989999999999995</v>
      </c>
      <c r="G19" s="5">
        <v>74.989999999999995</v>
      </c>
    </row>
    <row r="20" spans="1:7">
      <c r="A20" s="3">
        <v>44</v>
      </c>
      <c r="B20" s="4">
        <v>74.989999999999995</v>
      </c>
      <c r="C20" s="4">
        <v>24.99</v>
      </c>
      <c r="D20" s="4">
        <v>74.989999999999995</v>
      </c>
      <c r="E20" s="4">
        <v>24.99</v>
      </c>
      <c r="F20" s="4">
        <v>74.989999999999995</v>
      </c>
      <c r="G20" s="5">
        <v>24.99</v>
      </c>
    </row>
    <row r="21" spans="1:7">
      <c r="A21" s="3">
        <v>46</v>
      </c>
      <c r="B21" s="4">
        <v>49.99</v>
      </c>
      <c r="C21" s="4">
        <v>49.99</v>
      </c>
      <c r="D21" s="4">
        <v>49.99</v>
      </c>
      <c r="E21" s="4">
        <v>49.99</v>
      </c>
      <c r="F21" s="4">
        <v>49.99</v>
      </c>
      <c r="G21" s="5">
        <v>49.99</v>
      </c>
    </row>
    <row r="22" spans="1:7">
      <c r="A22" s="3">
        <v>47</v>
      </c>
      <c r="B22" s="4">
        <v>74.989999999999995</v>
      </c>
      <c r="C22" s="4">
        <v>49.99</v>
      </c>
      <c r="D22" s="4">
        <v>49.99</v>
      </c>
      <c r="E22" s="4">
        <v>49.99</v>
      </c>
      <c r="F22" s="4">
        <v>74.989999999999995</v>
      </c>
      <c r="G22" s="5">
        <v>74.989999999999995</v>
      </c>
    </row>
    <row r="23" spans="1:7">
      <c r="A23" s="3">
        <v>52</v>
      </c>
      <c r="B23" s="4">
        <v>24.99</v>
      </c>
      <c r="C23" s="4">
        <v>24.99</v>
      </c>
      <c r="D23" s="4">
        <v>24.99</v>
      </c>
      <c r="E23" s="4">
        <v>24.99</v>
      </c>
      <c r="F23" s="4">
        <v>24.99</v>
      </c>
      <c r="G23" s="5">
        <v>24.99</v>
      </c>
    </row>
    <row r="24" spans="1:7">
      <c r="A24" s="3">
        <v>54</v>
      </c>
      <c r="B24" s="4">
        <v>24.99</v>
      </c>
      <c r="C24" s="4">
        <v>24.99</v>
      </c>
      <c r="D24" s="4">
        <v>24.99</v>
      </c>
      <c r="E24" s="4">
        <v>49.99</v>
      </c>
      <c r="F24" s="4">
        <v>49.99</v>
      </c>
      <c r="G24" s="5">
        <v>24.99</v>
      </c>
    </row>
    <row r="25" spans="1:7">
      <c r="A25" s="3">
        <v>56</v>
      </c>
      <c r="B25" s="4">
        <v>99.99</v>
      </c>
      <c r="C25" s="4">
        <v>99.99</v>
      </c>
      <c r="D25" s="4">
        <v>99.99</v>
      </c>
      <c r="E25" s="4">
        <v>99.99</v>
      </c>
      <c r="F25" s="4">
        <v>99.99</v>
      </c>
      <c r="G25" s="5">
        <v>99.99</v>
      </c>
    </row>
    <row r="26" spans="1:7">
      <c r="A26" s="3">
        <v>58</v>
      </c>
      <c r="B26" s="4">
        <v>49.99</v>
      </c>
      <c r="C26" s="4">
        <v>49.99</v>
      </c>
      <c r="D26" s="4">
        <v>49.99</v>
      </c>
      <c r="E26" s="4">
        <v>49.99</v>
      </c>
      <c r="F26" s="4">
        <v>49.99</v>
      </c>
      <c r="G26" s="5">
        <v>49.99</v>
      </c>
    </row>
    <row r="27" spans="1:7">
      <c r="A27" s="3">
        <v>63</v>
      </c>
      <c r="B27" s="4">
        <v>49.99</v>
      </c>
      <c r="C27" s="4">
        <v>49.99</v>
      </c>
      <c r="D27" s="4">
        <v>49.99</v>
      </c>
      <c r="E27" s="4">
        <v>49.99</v>
      </c>
      <c r="F27" s="4">
        <v>49.99</v>
      </c>
      <c r="G27" s="5">
        <v>49.99</v>
      </c>
    </row>
    <row r="28" spans="1:7">
      <c r="A28" s="3">
        <v>65</v>
      </c>
      <c r="B28" s="4">
        <v>24.99</v>
      </c>
      <c r="C28" s="4">
        <v>49.99</v>
      </c>
      <c r="D28" s="4">
        <v>49.99</v>
      </c>
      <c r="E28" s="4">
        <v>49.99</v>
      </c>
      <c r="F28" s="4">
        <v>49.99</v>
      </c>
      <c r="G28" s="5">
        <v>24.99</v>
      </c>
    </row>
    <row r="29" spans="1:7">
      <c r="A29" s="3">
        <v>68</v>
      </c>
      <c r="B29" s="4">
        <v>74.989999999999995</v>
      </c>
      <c r="C29" s="4">
        <v>24.99</v>
      </c>
      <c r="D29" s="4">
        <v>24.99</v>
      </c>
      <c r="E29" s="4">
        <v>24.99</v>
      </c>
      <c r="F29" s="4">
        <v>24.99</v>
      </c>
      <c r="G29" s="5">
        <v>74.989999999999995</v>
      </c>
    </row>
    <row r="30" spans="1:7">
      <c r="A30" s="3">
        <v>72</v>
      </c>
      <c r="B30" s="4">
        <v>49.99</v>
      </c>
      <c r="C30" s="4">
        <v>49.99</v>
      </c>
      <c r="D30" s="4">
        <v>49.99</v>
      </c>
      <c r="E30" s="4">
        <v>49.99</v>
      </c>
      <c r="F30" s="4">
        <v>74.989999999999995</v>
      </c>
      <c r="G30" s="5">
        <v>49.99</v>
      </c>
    </row>
    <row r="31" spans="1:7">
      <c r="A31" s="3">
        <v>77</v>
      </c>
      <c r="B31" s="4">
        <v>49.99</v>
      </c>
      <c r="C31" s="4">
        <v>24.99</v>
      </c>
      <c r="D31" s="4">
        <v>24.99</v>
      </c>
      <c r="E31" s="4">
        <v>24.99</v>
      </c>
      <c r="F31" s="4">
        <v>49.99</v>
      </c>
      <c r="G31" s="5">
        <v>24.99</v>
      </c>
    </row>
    <row r="32" spans="1:7">
      <c r="A32" s="3">
        <v>83</v>
      </c>
      <c r="B32" s="4">
        <v>24.99</v>
      </c>
      <c r="C32" s="4">
        <v>24.99</v>
      </c>
      <c r="D32" s="4">
        <v>24.99</v>
      </c>
      <c r="E32" s="4">
        <v>24.99</v>
      </c>
      <c r="F32" s="4">
        <v>24.99</v>
      </c>
      <c r="G32" s="5">
        <v>24.99</v>
      </c>
    </row>
    <row r="33" spans="1:7">
      <c r="A33" s="3">
        <v>90</v>
      </c>
      <c r="B33" s="4">
        <v>74.989999999999995</v>
      </c>
      <c r="C33" s="4">
        <v>74.989999999999995</v>
      </c>
      <c r="D33" s="4">
        <v>74.989999999999995</v>
      </c>
      <c r="E33" s="4">
        <v>74.989999999999995</v>
      </c>
      <c r="F33" s="4">
        <v>74.989999999999995</v>
      </c>
      <c r="G33" s="5">
        <v>74.989999999999995</v>
      </c>
    </row>
    <row r="34" spans="1:7">
      <c r="A34" s="3">
        <v>91</v>
      </c>
      <c r="B34" s="4">
        <v>49.99</v>
      </c>
      <c r="C34" s="4">
        <v>49.99</v>
      </c>
      <c r="D34" s="4">
        <v>49.99</v>
      </c>
      <c r="E34" s="4">
        <v>49.99</v>
      </c>
      <c r="F34" s="4">
        <v>49.99</v>
      </c>
      <c r="G34" s="5">
        <v>49.99</v>
      </c>
    </row>
    <row r="35" spans="1:7">
      <c r="A35" s="3">
        <v>98</v>
      </c>
      <c r="B35" s="4">
        <v>49.99</v>
      </c>
      <c r="C35" s="4">
        <v>24.99</v>
      </c>
      <c r="D35" s="4">
        <v>24.99</v>
      </c>
      <c r="E35" s="4">
        <v>24.99</v>
      </c>
      <c r="F35" s="4">
        <v>74.989999999999995</v>
      </c>
      <c r="G35" s="5">
        <v>74.989999999999995</v>
      </c>
    </row>
    <row r="36" spans="1:7">
      <c r="A36" s="3">
        <v>99</v>
      </c>
      <c r="B36" s="4">
        <v>74.989999999999995</v>
      </c>
      <c r="C36" s="4">
        <v>74.989999999999995</v>
      </c>
      <c r="D36" s="4">
        <v>74.989999999999995</v>
      </c>
      <c r="E36" s="4">
        <v>74.989999999999995</v>
      </c>
      <c r="F36" s="4">
        <v>74.989999999999995</v>
      </c>
      <c r="G36" s="5">
        <v>74.989999999999995</v>
      </c>
    </row>
    <row r="37" spans="1:7">
      <c r="A37" s="3">
        <v>107</v>
      </c>
      <c r="B37" s="4">
        <v>124.99</v>
      </c>
      <c r="C37" s="4">
        <v>99.99</v>
      </c>
      <c r="D37" s="4">
        <v>99.99</v>
      </c>
      <c r="E37" s="4">
        <v>99.99</v>
      </c>
      <c r="F37" s="4">
        <v>124.99</v>
      </c>
      <c r="G37" s="5">
        <v>99.99</v>
      </c>
    </row>
    <row r="38" spans="1:7">
      <c r="A38" s="6">
        <v>112</v>
      </c>
      <c r="B38" s="7">
        <v>24.99</v>
      </c>
      <c r="C38" s="7">
        <v>24.99</v>
      </c>
      <c r="D38" s="7">
        <v>24.99</v>
      </c>
      <c r="E38" s="7">
        <v>24.99</v>
      </c>
      <c r="F38" s="7">
        <v>24.99</v>
      </c>
      <c r="G38" s="8">
        <v>24.99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5"/>
  <sheetViews>
    <sheetView workbookViewId="0">
      <selection activeCell="K6" sqref="K6"/>
    </sheetView>
  </sheetViews>
  <sheetFormatPr baseColWidth="10" defaultColWidth="8.83203125" defaultRowHeight="14" x14ac:dyDescent="0"/>
  <cols>
    <col min="1" max="1" width="18" bestFit="1" customWidth="1"/>
  </cols>
  <sheetData>
    <row r="2" spans="1:7">
      <c r="A2" s="11" t="s">
        <v>7</v>
      </c>
      <c r="B2" s="9">
        <f>AVERAGE(B6:B85)</f>
        <v>64.677499999999881</v>
      </c>
      <c r="C2" s="9">
        <f t="shared" ref="C2:G2" si="0">AVERAGE(C6:C85)</f>
        <v>59.364999999999881</v>
      </c>
      <c r="D2" s="9">
        <f t="shared" si="0"/>
        <v>63.115124999999885</v>
      </c>
      <c r="E2" s="9">
        <f t="shared" si="0"/>
        <v>60.614999999999881</v>
      </c>
      <c r="F2" s="9">
        <f t="shared" si="0"/>
        <v>73.115124999999864</v>
      </c>
      <c r="G2" s="9">
        <f t="shared" si="0"/>
        <v>61.552499999999874</v>
      </c>
    </row>
    <row r="3" spans="1:7">
      <c r="A3" s="11" t="s">
        <v>8</v>
      </c>
      <c r="B3" s="10">
        <f>STDEV(B6:B85)</f>
        <v>29.147635442669316</v>
      </c>
      <c r="C3" s="10">
        <f t="shared" ref="C3:G3" si="1">STDEV(C6:C85)</f>
        <v>29.060989990716489</v>
      </c>
      <c r="D3" s="10">
        <f t="shared" si="1"/>
        <v>32.309909049222121</v>
      </c>
      <c r="E3" s="10">
        <f t="shared" si="1"/>
        <v>29.707167868796041</v>
      </c>
      <c r="F3" s="10">
        <f t="shared" si="1"/>
        <v>31.010469362955206</v>
      </c>
      <c r="G3" s="10">
        <f t="shared" si="1"/>
        <v>31.053177643715806</v>
      </c>
    </row>
    <row r="5" spans="1:7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>
      <c r="A6" s="3">
        <v>2</v>
      </c>
      <c r="B6" s="4">
        <v>24.99</v>
      </c>
      <c r="C6" s="4">
        <v>24.99</v>
      </c>
      <c r="D6" s="4">
        <v>24.99</v>
      </c>
      <c r="E6" s="4">
        <v>24.99</v>
      </c>
      <c r="F6" s="4">
        <v>74.989999999999995</v>
      </c>
      <c r="G6" s="5">
        <v>74.989999999999995</v>
      </c>
    </row>
    <row r="7" spans="1:7">
      <c r="A7" s="3">
        <v>3</v>
      </c>
      <c r="B7" s="4">
        <v>24.99</v>
      </c>
      <c r="C7" s="4">
        <v>24.99</v>
      </c>
      <c r="D7" s="4">
        <v>24.99</v>
      </c>
      <c r="E7" s="4">
        <v>24.99</v>
      </c>
      <c r="F7" s="4">
        <v>49.99</v>
      </c>
      <c r="G7" s="5">
        <v>49.99</v>
      </c>
    </row>
    <row r="8" spans="1:7">
      <c r="A8" s="3">
        <v>5</v>
      </c>
      <c r="B8" s="4">
        <v>74.989999999999995</v>
      </c>
      <c r="C8" s="4">
        <v>74.989999999999995</v>
      </c>
      <c r="D8" s="4">
        <v>74.989999999999995</v>
      </c>
      <c r="E8" s="4">
        <v>74.989999999999995</v>
      </c>
      <c r="F8" s="4">
        <v>74.989999999999995</v>
      </c>
      <c r="G8" s="5">
        <v>74.989999999999995</v>
      </c>
    </row>
    <row r="9" spans="1:7">
      <c r="A9" s="3">
        <v>6</v>
      </c>
      <c r="B9" s="4">
        <v>24.99</v>
      </c>
      <c r="C9" s="4">
        <v>24.99</v>
      </c>
      <c r="D9" s="4">
        <v>24.99</v>
      </c>
      <c r="E9" s="4">
        <v>24.99</v>
      </c>
      <c r="F9" s="4">
        <v>74.989999999999995</v>
      </c>
      <c r="G9" s="5">
        <v>74.989999999999995</v>
      </c>
    </row>
    <row r="10" spans="1:7">
      <c r="A10" s="3">
        <v>9</v>
      </c>
      <c r="B10" s="4">
        <v>99.99</v>
      </c>
      <c r="C10" s="4">
        <v>99.99</v>
      </c>
      <c r="D10" s="4">
        <v>99.99</v>
      </c>
      <c r="E10" s="4">
        <v>99.99</v>
      </c>
      <c r="F10" s="4">
        <v>99.99</v>
      </c>
      <c r="G10" s="5">
        <v>99.99</v>
      </c>
    </row>
    <row r="11" spans="1:7">
      <c r="A11" s="3">
        <v>10</v>
      </c>
      <c r="B11" s="4">
        <v>99.99</v>
      </c>
      <c r="C11" s="4">
        <v>99.99</v>
      </c>
      <c r="D11" s="4">
        <v>99.99</v>
      </c>
      <c r="E11" s="4">
        <v>99.99</v>
      </c>
      <c r="F11" s="4">
        <v>99.99</v>
      </c>
      <c r="G11" s="5">
        <v>99.99</v>
      </c>
    </row>
    <row r="12" spans="1:7">
      <c r="A12" s="3">
        <v>11</v>
      </c>
      <c r="B12" s="4">
        <v>24.99</v>
      </c>
      <c r="C12" s="4">
        <v>24.99</v>
      </c>
      <c r="D12" s="4">
        <v>24.99</v>
      </c>
      <c r="E12" s="4">
        <v>24.99</v>
      </c>
      <c r="F12" s="4">
        <v>49.99</v>
      </c>
      <c r="G12" s="5">
        <v>24.99</v>
      </c>
    </row>
    <row r="13" spans="1:7">
      <c r="A13" s="3">
        <v>12</v>
      </c>
      <c r="B13" s="4">
        <v>49.99</v>
      </c>
      <c r="C13" s="4">
        <v>74.989999999999995</v>
      </c>
      <c r="D13" s="4">
        <v>150</v>
      </c>
      <c r="E13" s="4">
        <v>74.989999999999995</v>
      </c>
      <c r="F13" s="4">
        <v>150</v>
      </c>
      <c r="G13" s="5">
        <v>74.989999999999995</v>
      </c>
    </row>
    <row r="14" spans="1:7">
      <c r="A14" s="3">
        <v>13</v>
      </c>
      <c r="B14" s="4">
        <v>24.99</v>
      </c>
      <c r="C14" s="4">
        <v>24.99</v>
      </c>
      <c r="D14" s="4">
        <v>24.99</v>
      </c>
      <c r="E14" s="4">
        <v>24.99</v>
      </c>
      <c r="F14" s="4">
        <v>24.99</v>
      </c>
      <c r="G14" s="5">
        <v>24.99</v>
      </c>
    </row>
    <row r="15" spans="1:7">
      <c r="A15" s="3">
        <v>14</v>
      </c>
      <c r="B15" s="4">
        <v>49.99</v>
      </c>
      <c r="C15" s="4">
        <v>74.989999999999995</v>
      </c>
      <c r="D15" s="4">
        <v>99.99</v>
      </c>
      <c r="E15" s="4">
        <v>99.99</v>
      </c>
      <c r="F15" s="4">
        <v>124.99</v>
      </c>
      <c r="G15" s="5">
        <v>99.99</v>
      </c>
    </row>
    <row r="16" spans="1:7">
      <c r="A16" s="3">
        <v>15</v>
      </c>
      <c r="B16" s="4">
        <v>99.99</v>
      </c>
      <c r="C16" s="4">
        <v>124.99</v>
      </c>
      <c r="D16" s="4">
        <v>124.99</v>
      </c>
      <c r="E16" s="4">
        <v>124.99</v>
      </c>
      <c r="F16" s="4">
        <v>124.99</v>
      </c>
      <c r="G16" s="5">
        <v>99.99</v>
      </c>
    </row>
    <row r="17" spans="1:7">
      <c r="A17" s="3">
        <v>16</v>
      </c>
      <c r="B17" s="4">
        <v>24.99</v>
      </c>
      <c r="C17" s="4">
        <v>24.99</v>
      </c>
      <c r="D17" s="4">
        <v>24.99</v>
      </c>
      <c r="E17" s="4">
        <v>24.99</v>
      </c>
      <c r="F17" s="4">
        <v>24.99</v>
      </c>
      <c r="G17" s="5">
        <v>24.99</v>
      </c>
    </row>
    <row r="18" spans="1:7">
      <c r="A18" s="3">
        <v>17</v>
      </c>
      <c r="B18" s="4">
        <v>24.99</v>
      </c>
      <c r="C18" s="4">
        <v>49.99</v>
      </c>
      <c r="D18" s="4">
        <v>49.99</v>
      </c>
      <c r="E18" s="4">
        <v>49.99</v>
      </c>
      <c r="F18" s="4">
        <v>49.99</v>
      </c>
      <c r="G18" s="5">
        <v>24.99</v>
      </c>
    </row>
    <row r="19" spans="1:7">
      <c r="A19" s="3">
        <v>18</v>
      </c>
      <c r="B19" s="4">
        <v>74.989999999999995</v>
      </c>
      <c r="C19" s="4">
        <v>49.99</v>
      </c>
      <c r="D19" s="4">
        <v>49.99</v>
      </c>
      <c r="E19" s="4">
        <v>49.99</v>
      </c>
      <c r="F19" s="4">
        <v>74.989999999999995</v>
      </c>
      <c r="G19" s="5">
        <v>49.99</v>
      </c>
    </row>
    <row r="20" spans="1:7">
      <c r="A20" s="3">
        <v>19</v>
      </c>
      <c r="B20" s="4">
        <v>24.99</v>
      </c>
      <c r="C20" s="4">
        <v>74.989999999999995</v>
      </c>
      <c r="D20" s="4">
        <v>74.989999999999995</v>
      </c>
      <c r="E20" s="4">
        <v>74.989999999999995</v>
      </c>
      <c r="F20" s="4">
        <v>99.99</v>
      </c>
      <c r="G20" s="5">
        <v>99.99</v>
      </c>
    </row>
    <row r="21" spans="1:7">
      <c r="A21" s="3">
        <v>20</v>
      </c>
      <c r="B21" s="4">
        <v>24.99</v>
      </c>
      <c r="C21" s="4">
        <v>24.99</v>
      </c>
      <c r="D21" s="4">
        <v>24.99</v>
      </c>
      <c r="E21" s="4">
        <v>24.99</v>
      </c>
      <c r="F21" s="4">
        <v>49.99</v>
      </c>
      <c r="G21" s="5">
        <v>24.99</v>
      </c>
    </row>
    <row r="22" spans="1:7">
      <c r="A22" s="3">
        <v>21</v>
      </c>
      <c r="B22" s="4">
        <v>74.989999999999995</v>
      </c>
      <c r="C22" s="4">
        <v>74.989999999999995</v>
      </c>
      <c r="D22" s="4">
        <v>124.99</v>
      </c>
      <c r="E22" s="4">
        <v>124.99</v>
      </c>
      <c r="F22" s="4">
        <v>124.99</v>
      </c>
      <c r="G22" s="5">
        <v>99.99</v>
      </c>
    </row>
    <row r="23" spans="1:7">
      <c r="A23" s="3">
        <v>22</v>
      </c>
      <c r="B23" s="4">
        <v>24.99</v>
      </c>
      <c r="C23" s="4">
        <v>24.99</v>
      </c>
      <c r="D23" s="4">
        <v>24.99</v>
      </c>
      <c r="E23" s="4">
        <v>24.99</v>
      </c>
      <c r="F23" s="4">
        <v>99.99</v>
      </c>
      <c r="G23" s="5">
        <v>24.99</v>
      </c>
    </row>
    <row r="24" spans="1:7">
      <c r="A24" s="3">
        <v>24</v>
      </c>
      <c r="B24" s="4">
        <v>24.99</v>
      </c>
      <c r="C24" s="4">
        <v>24.99</v>
      </c>
      <c r="D24" s="4">
        <v>24.99</v>
      </c>
      <c r="E24" s="4">
        <v>24.99</v>
      </c>
      <c r="F24" s="4">
        <v>24.99</v>
      </c>
      <c r="G24" s="5">
        <v>24.99</v>
      </c>
    </row>
    <row r="25" spans="1:7">
      <c r="A25" s="3">
        <v>25</v>
      </c>
      <c r="B25" s="4">
        <v>74.989999999999995</v>
      </c>
      <c r="C25" s="4">
        <v>74.989999999999995</v>
      </c>
      <c r="D25" s="4">
        <v>74.989999999999995</v>
      </c>
      <c r="E25" s="4">
        <v>74.989999999999995</v>
      </c>
      <c r="F25" s="4">
        <v>74.989999999999995</v>
      </c>
      <c r="G25" s="5">
        <v>74.989999999999995</v>
      </c>
    </row>
    <row r="26" spans="1:7">
      <c r="A26" s="3">
        <v>27</v>
      </c>
      <c r="B26" s="4">
        <v>99.99</v>
      </c>
      <c r="C26" s="4">
        <v>99.99</v>
      </c>
      <c r="D26" s="4">
        <v>99.99</v>
      </c>
      <c r="E26" s="4">
        <v>99.99</v>
      </c>
      <c r="F26" s="4">
        <v>99.99</v>
      </c>
      <c r="G26" s="5">
        <v>99.99</v>
      </c>
    </row>
    <row r="27" spans="1:7">
      <c r="A27" s="3">
        <v>31</v>
      </c>
      <c r="B27" s="4">
        <v>49.99</v>
      </c>
      <c r="C27" s="4">
        <v>49.99</v>
      </c>
      <c r="D27" s="4">
        <v>49.99</v>
      </c>
      <c r="E27" s="4">
        <v>49.99</v>
      </c>
      <c r="F27" s="4">
        <v>49.99</v>
      </c>
      <c r="G27" s="5">
        <v>49.99</v>
      </c>
    </row>
    <row r="28" spans="1:7">
      <c r="A28" s="3">
        <v>32</v>
      </c>
      <c r="B28" s="4">
        <v>49.99</v>
      </c>
      <c r="C28" s="4">
        <v>49.99</v>
      </c>
      <c r="D28" s="4">
        <v>49.99</v>
      </c>
      <c r="E28" s="4">
        <v>49.99</v>
      </c>
      <c r="F28" s="4">
        <v>74.989999999999995</v>
      </c>
      <c r="G28" s="5">
        <v>49.99</v>
      </c>
    </row>
    <row r="29" spans="1:7">
      <c r="A29" s="3">
        <v>33</v>
      </c>
      <c r="B29" s="4">
        <v>49.99</v>
      </c>
      <c r="C29" s="4">
        <v>24.99</v>
      </c>
      <c r="D29" s="4">
        <v>24.99</v>
      </c>
      <c r="E29" s="4">
        <v>24.99</v>
      </c>
      <c r="F29" s="4">
        <v>49.99</v>
      </c>
      <c r="G29" s="5">
        <v>24.99</v>
      </c>
    </row>
    <row r="30" spans="1:7">
      <c r="A30" s="3">
        <v>34</v>
      </c>
      <c r="B30" s="4">
        <v>24.99</v>
      </c>
      <c r="C30" s="4">
        <v>24.99</v>
      </c>
      <c r="D30" s="4">
        <v>24.99</v>
      </c>
      <c r="E30" s="4">
        <v>74.989999999999995</v>
      </c>
      <c r="F30" s="4">
        <v>24.99</v>
      </c>
      <c r="G30" s="5">
        <v>24.99</v>
      </c>
    </row>
    <row r="31" spans="1:7">
      <c r="A31" s="3">
        <v>37</v>
      </c>
      <c r="B31" s="4">
        <v>49.99</v>
      </c>
      <c r="C31" s="4">
        <v>49.99</v>
      </c>
      <c r="D31" s="4">
        <v>49.99</v>
      </c>
      <c r="E31" s="4">
        <v>49.99</v>
      </c>
      <c r="F31" s="4">
        <v>49.99</v>
      </c>
      <c r="G31" s="5">
        <v>49.99</v>
      </c>
    </row>
    <row r="32" spans="1:7">
      <c r="A32" s="3">
        <v>39</v>
      </c>
      <c r="B32" s="4">
        <v>99.99</v>
      </c>
      <c r="C32" s="4">
        <v>49.99</v>
      </c>
      <c r="D32" s="4">
        <v>49.99</v>
      </c>
      <c r="E32" s="4">
        <v>49.99</v>
      </c>
      <c r="F32" s="4">
        <v>99.99</v>
      </c>
      <c r="G32" s="5">
        <v>49.99</v>
      </c>
    </row>
    <row r="33" spans="1:7">
      <c r="A33" s="3">
        <v>42</v>
      </c>
      <c r="B33" s="4">
        <v>74.989999999999995</v>
      </c>
      <c r="C33" s="4">
        <v>24.99</v>
      </c>
      <c r="D33" s="4">
        <v>24.99</v>
      </c>
      <c r="E33" s="4">
        <v>24.99</v>
      </c>
      <c r="F33" s="4">
        <v>74.989999999999995</v>
      </c>
      <c r="G33" s="5">
        <v>24.99</v>
      </c>
    </row>
    <row r="34" spans="1:7">
      <c r="A34" s="3">
        <v>43</v>
      </c>
      <c r="B34" s="4">
        <v>99.99</v>
      </c>
      <c r="C34" s="4">
        <v>74.989999999999995</v>
      </c>
      <c r="D34" s="4">
        <v>74.989999999999995</v>
      </c>
      <c r="E34" s="4">
        <v>74.989999999999995</v>
      </c>
      <c r="F34" s="4">
        <v>99.99</v>
      </c>
      <c r="G34" s="5">
        <v>99.99</v>
      </c>
    </row>
    <row r="35" spans="1:7">
      <c r="A35" s="3">
        <v>45</v>
      </c>
      <c r="B35" s="4">
        <v>74.989999999999995</v>
      </c>
      <c r="C35" s="4">
        <v>74.989999999999995</v>
      </c>
      <c r="D35" s="4">
        <v>74.989999999999995</v>
      </c>
      <c r="E35" s="4">
        <v>74.989999999999995</v>
      </c>
      <c r="F35" s="4">
        <v>74.989999999999995</v>
      </c>
      <c r="G35" s="5">
        <v>74.989999999999995</v>
      </c>
    </row>
    <row r="36" spans="1:7">
      <c r="A36" s="3">
        <v>48</v>
      </c>
      <c r="B36" s="4">
        <v>49.99</v>
      </c>
      <c r="C36" s="4">
        <v>49.99</v>
      </c>
      <c r="D36" s="4">
        <v>49.99</v>
      </c>
      <c r="E36" s="4">
        <v>49.99</v>
      </c>
      <c r="F36" s="4">
        <v>49.99</v>
      </c>
      <c r="G36" s="5">
        <v>49.99</v>
      </c>
    </row>
    <row r="37" spans="1:7">
      <c r="A37" s="3">
        <v>49</v>
      </c>
      <c r="B37" s="4">
        <v>24.99</v>
      </c>
      <c r="C37" s="4">
        <v>24.99</v>
      </c>
      <c r="D37" s="4">
        <v>24.99</v>
      </c>
      <c r="E37" s="4">
        <v>24.99</v>
      </c>
      <c r="F37" s="4">
        <v>24.99</v>
      </c>
      <c r="G37" s="5">
        <v>24.99</v>
      </c>
    </row>
    <row r="38" spans="1:7">
      <c r="A38" s="3">
        <v>50</v>
      </c>
      <c r="B38" s="4">
        <v>49.99</v>
      </c>
      <c r="C38" s="4">
        <v>49.99</v>
      </c>
      <c r="D38" s="4">
        <v>49.99</v>
      </c>
      <c r="E38" s="4">
        <v>49.99</v>
      </c>
      <c r="F38" s="4">
        <v>49.99</v>
      </c>
      <c r="G38" s="5">
        <v>49.99</v>
      </c>
    </row>
    <row r="39" spans="1:7">
      <c r="A39" s="3">
        <v>51</v>
      </c>
      <c r="B39" s="4">
        <v>74.989999999999995</v>
      </c>
      <c r="C39" s="4">
        <v>74.989999999999995</v>
      </c>
      <c r="D39" s="4">
        <v>99.99</v>
      </c>
      <c r="E39" s="4">
        <v>74.989999999999995</v>
      </c>
      <c r="F39" s="4">
        <v>99.99</v>
      </c>
      <c r="G39" s="5">
        <v>124.99</v>
      </c>
    </row>
    <row r="40" spans="1:7">
      <c r="A40" s="3">
        <v>53</v>
      </c>
      <c r="B40" s="4">
        <v>99.99</v>
      </c>
      <c r="C40" s="4">
        <v>74.989999999999995</v>
      </c>
      <c r="D40" s="4">
        <v>74.989999999999995</v>
      </c>
      <c r="E40" s="4">
        <v>74.989999999999995</v>
      </c>
      <c r="F40" s="4">
        <v>99.99</v>
      </c>
      <c r="G40" s="5">
        <v>99.99</v>
      </c>
    </row>
    <row r="41" spans="1:7">
      <c r="A41" s="3">
        <v>55</v>
      </c>
      <c r="B41" s="4">
        <v>24.99</v>
      </c>
      <c r="C41" s="4">
        <v>24.99</v>
      </c>
      <c r="D41" s="4">
        <v>24.99</v>
      </c>
      <c r="E41" s="4">
        <v>24.99</v>
      </c>
      <c r="F41" s="4">
        <v>24.99</v>
      </c>
      <c r="G41" s="5">
        <v>24.99</v>
      </c>
    </row>
    <row r="42" spans="1:7">
      <c r="A42" s="3">
        <v>57</v>
      </c>
      <c r="B42" s="4">
        <v>74.989999999999995</v>
      </c>
      <c r="C42" s="4">
        <v>74.989999999999995</v>
      </c>
      <c r="D42" s="4">
        <v>74.989999999999995</v>
      </c>
      <c r="E42" s="4">
        <v>74.989999999999995</v>
      </c>
      <c r="F42" s="4">
        <v>74.989999999999995</v>
      </c>
      <c r="G42" s="5">
        <v>74.989999999999995</v>
      </c>
    </row>
    <row r="43" spans="1:7">
      <c r="A43" s="3">
        <v>59</v>
      </c>
      <c r="B43" s="4">
        <v>99.99</v>
      </c>
      <c r="C43" s="4">
        <v>99.99</v>
      </c>
      <c r="D43" s="4">
        <v>99.99</v>
      </c>
      <c r="E43" s="4">
        <v>99.99</v>
      </c>
      <c r="F43" s="4">
        <v>99.99</v>
      </c>
      <c r="G43" s="5">
        <v>99.99</v>
      </c>
    </row>
    <row r="44" spans="1:7">
      <c r="A44" s="3">
        <v>60</v>
      </c>
      <c r="B44" s="4">
        <v>74.989999999999995</v>
      </c>
      <c r="C44" s="4">
        <v>74.989999999999995</v>
      </c>
      <c r="D44" s="4">
        <v>74.989999999999995</v>
      </c>
      <c r="E44" s="4">
        <v>74.989999999999995</v>
      </c>
      <c r="F44" s="4">
        <v>74.989999999999995</v>
      </c>
      <c r="G44" s="5">
        <v>74.989999999999995</v>
      </c>
    </row>
    <row r="45" spans="1:7">
      <c r="A45" s="3">
        <v>61</v>
      </c>
      <c r="B45" s="4">
        <v>99.99</v>
      </c>
      <c r="C45" s="4">
        <v>74.989999999999995</v>
      </c>
      <c r="D45" s="4">
        <v>74.989999999999995</v>
      </c>
      <c r="E45" s="4">
        <v>74.989999999999995</v>
      </c>
      <c r="F45" s="4">
        <v>99.99</v>
      </c>
      <c r="G45" s="5">
        <v>74.989999999999995</v>
      </c>
    </row>
    <row r="46" spans="1:7">
      <c r="A46" s="3">
        <v>62</v>
      </c>
      <c r="B46" s="4">
        <v>99.99</v>
      </c>
      <c r="C46" s="4">
        <v>99.99</v>
      </c>
      <c r="D46" s="4">
        <v>99.99</v>
      </c>
      <c r="E46" s="4">
        <v>99.99</v>
      </c>
      <c r="F46" s="4">
        <v>99.99</v>
      </c>
      <c r="G46" s="5">
        <v>99.99</v>
      </c>
    </row>
    <row r="47" spans="1:7">
      <c r="A47" s="3">
        <v>64</v>
      </c>
      <c r="B47" s="4">
        <v>49.99</v>
      </c>
      <c r="C47" s="4">
        <v>49.99</v>
      </c>
      <c r="D47" s="4">
        <v>49.99</v>
      </c>
      <c r="E47" s="4">
        <v>49.99</v>
      </c>
      <c r="F47" s="4">
        <v>49.99</v>
      </c>
      <c r="G47" s="5">
        <v>49.99</v>
      </c>
    </row>
    <row r="48" spans="1:7">
      <c r="A48" s="3">
        <v>66</v>
      </c>
      <c r="B48" s="4">
        <v>74.989999999999995</v>
      </c>
      <c r="C48" s="4">
        <v>74.989999999999995</v>
      </c>
      <c r="D48" s="4">
        <v>74.989999999999995</v>
      </c>
      <c r="E48" s="4">
        <v>74.989999999999995</v>
      </c>
      <c r="F48" s="4">
        <v>74.989999999999995</v>
      </c>
      <c r="G48" s="5">
        <v>74.989999999999995</v>
      </c>
    </row>
    <row r="49" spans="1:7">
      <c r="A49" s="3">
        <v>67</v>
      </c>
      <c r="B49" s="4">
        <v>74.989999999999995</v>
      </c>
      <c r="C49" s="4">
        <v>49.99</v>
      </c>
      <c r="D49" s="4">
        <v>49.99</v>
      </c>
      <c r="E49" s="4">
        <v>49.99</v>
      </c>
      <c r="F49" s="4">
        <v>74.989999999999995</v>
      </c>
      <c r="G49" s="5">
        <v>74.989999999999995</v>
      </c>
    </row>
    <row r="50" spans="1:7">
      <c r="A50" s="3">
        <v>69</v>
      </c>
      <c r="B50" s="4">
        <v>49.99</v>
      </c>
      <c r="C50" s="4">
        <v>49.99</v>
      </c>
      <c r="D50" s="4">
        <v>49.99</v>
      </c>
      <c r="E50" s="4">
        <v>49.99</v>
      </c>
      <c r="F50" s="4">
        <v>49.99</v>
      </c>
      <c r="G50" s="5">
        <v>49.99</v>
      </c>
    </row>
    <row r="51" spans="1:7">
      <c r="A51" s="3">
        <v>70</v>
      </c>
      <c r="B51" s="4">
        <v>74.989999999999995</v>
      </c>
      <c r="C51" s="4">
        <v>24.99</v>
      </c>
      <c r="D51" s="4">
        <v>24.99</v>
      </c>
      <c r="E51" s="4">
        <v>24.99</v>
      </c>
      <c r="F51" s="4">
        <v>74.989999999999995</v>
      </c>
      <c r="G51" s="5">
        <v>24.99</v>
      </c>
    </row>
    <row r="52" spans="1:7">
      <c r="A52" s="3">
        <v>71</v>
      </c>
      <c r="B52" s="4">
        <v>74.989999999999995</v>
      </c>
      <c r="C52" s="4">
        <v>49.99</v>
      </c>
      <c r="D52" s="4">
        <v>74.989999999999995</v>
      </c>
      <c r="E52" s="4">
        <v>49.99</v>
      </c>
      <c r="F52" s="4">
        <v>74.989999999999995</v>
      </c>
      <c r="G52" s="5">
        <v>24.99</v>
      </c>
    </row>
    <row r="53" spans="1:7">
      <c r="A53" s="3">
        <v>73</v>
      </c>
      <c r="B53" s="4">
        <v>49.99</v>
      </c>
      <c r="C53" s="4">
        <v>24.99</v>
      </c>
      <c r="D53" s="4">
        <v>49.99</v>
      </c>
      <c r="E53" s="4">
        <v>49.99</v>
      </c>
      <c r="F53" s="4">
        <v>49.99</v>
      </c>
      <c r="G53" s="5">
        <v>24.99</v>
      </c>
    </row>
    <row r="54" spans="1:7">
      <c r="A54" s="3">
        <v>74</v>
      </c>
      <c r="B54" s="4">
        <v>24.99</v>
      </c>
      <c r="C54" s="4">
        <v>24.99</v>
      </c>
      <c r="D54" s="4">
        <v>24.99</v>
      </c>
      <c r="E54" s="4">
        <v>24.99</v>
      </c>
      <c r="F54" s="4">
        <v>24.99</v>
      </c>
      <c r="G54" s="5">
        <v>24.99</v>
      </c>
    </row>
    <row r="55" spans="1:7">
      <c r="A55" s="3">
        <v>75</v>
      </c>
      <c r="B55" s="4">
        <v>74.989999999999995</v>
      </c>
      <c r="C55" s="4">
        <v>49.99</v>
      </c>
      <c r="D55" s="4">
        <v>99.99</v>
      </c>
      <c r="E55" s="4">
        <v>49.99</v>
      </c>
      <c r="F55" s="4">
        <v>99.99</v>
      </c>
      <c r="G55" s="5">
        <v>49.99</v>
      </c>
    </row>
    <row r="56" spans="1:7">
      <c r="A56" s="3">
        <v>76</v>
      </c>
      <c r="B56" s="4">
        <v>99.99</v>
      </c>
      <c r="C56" s="4">
        <v>74.989999999999995</v>
      </c>
      <c r="D56" s="4">
        <v>74.989999999999995</v>
      </c>
      <c r="E56" s="4">
        <v>74.989999999999995</v>
      </c>
      <c r="F56" s="4">
        <v>124.99</v>
      </c>
      <c r="G56" s="5">
        <v>49.99</v>
      </c>
    </row>
    <row r="57" spans="1:7">
      <c r="A57" s="3">
        <v>78</v>
      </c>
      <c r="B57" s="4">
        <v>24.99</v>
      </c>
      <c r="C57" s="4">
        <v>24.99</v>
      </c>
      <c r="D57" s="4">
        <v>24.99</v>
      </c>
      <c r="E57" s="4">
        <v>24.99</v>
      </c>
      <c r="F57" s="4">
        <v>49.99</v>
      </c>
      <c r="G57" s="5">
        <v>24.99</v>
      </c>
    </row>
    <row r="58" spans="1:7">
      <c r="A58" s="3">
        <v>79</v>
      </c>
      <c r="B58" s="4">
        <v>124.99</v>
      </c>
      <c r="C58" s="4">
        <v>124.99</v>
      </c>
      <c r="D58" s="4">
        <v>124.99</v>
      </c>
      <c r="E58" s="4">
        <v>124.99</v>
      </c>
      <c r="F58" s="4">
        <v>124.99</v>
      </c>
      <c r="G58" s="5">
        <v>124.99</v>
      </c>
    </row>
    <row r="59" spans="1:7">
      <c r="A59" s="3">
        <v>80</v>
      </c>
      <c r="B59" s="4">
        <v>74.989999999999995</v>
      </c>
      <c r="C59" s="4">
        <v>74.989999999999995</v>
      </c>
      <c r="D59" s="4">
        <v>74.989999999999995</v>
      </c>
      <c r="E59" s="4">
        <v>74.989999999999995</v>
      </c>
      <c r="F59" s="4">
        <v>74.989999999999995</v>
      </c>
      <c r="G59" s="5">
        <v>74.989999999999995</v>
      </c>
    </row>
    <row r="60" spans="1:7">
      <c r="A60" s="3">
        <v>81</v>
      </c>
      <c r="B60" s="4">
        <v>99.99</v>
      </c>
      <c r="C60" s="4">
        <v>99.99</v>
      </c>
      <c r="D60" s="4">
        <v>99.99</v>
      </c>
      <c r="E60" s="4">
        <v>99.99</v>
      </c>
      <c r="F60" s="4">
        <v>124.99</v>
      </c>
      <c r="G60" s="5">
        <v>99.99</v>
      </c>
    </row>
    <row r="61" spans="1:7">
      <c r="A61" s="3">
        <v>82</v>
      </c>
      <c r="B61" s="4">
        <v>74.989999999999995</v>
      </c>
      <c r="C61" s="4">
        <v>49.99</v>
      </c>
      <c r="D61" s="4">
        <v>74.989999999999995</v>
      </c>
      <c r="E61" s="4">
        <v>49.99</v>
      </c>
      <c r="F61" s="4">
        <v>74.989999999999995</v>
      </c>
      <c r="G61" s="5">
        <v>74.989999999999995</v>
      </c>
    </row>
    <row r="62" spans="1:7">
      <c r="A62" s="3">
        <v>84</v>
      </c>
      <c r="B62" s="4">
        <v>24.99</v>
      </c>
      <c r="C62" s="4">
        <v>24.99</v>
      </c>
      <c r="D62" s="4">
        <v>24.99</v>
      </c>
      <c r="E62" s="4">
        <v>24.99</v>
      </c>
      <c r="F62" s="4">
        <v>24.99</v>
      </c>
      <c r="G62" s="5">
        <v>24.99</v>
      </c>
    </row>
    <row r="63" spans="1:7">
      <c r="A63" s="3">
        <v>85</v>
      </c>
      <c r="B63" s="4">
        <v>74.989999999999995</v>
      </c>
      <c r="C63" s="4">
        <v>49.99</v>
      </c>
      <c r="D63" s="4">
        <v>49.99</v>
      </c>
      <c r="E63" s="4">
        <v>49.99</v>
      </c>
      <c r="F63" s="4">
        <v>74.989999999999995</v>
      </c>
      <c r="G63" s="5">
        <v>24.99</v>
      </c>
    </row>
    <row r="64" spans="1:7">
      <c r="A64" s="3">
        <v>86</v>
      </c>
      <c r="B64" s="4">
        <v>24.99</v>
      </c>
      <c r="C64" s="4">
        <v>24.99</v>
      </c>
      <c r="D64" s="4">
        <v>24.99</v>
      </c>
      <c r="E64" s="4">
        <v>24.99</v>
      </c>
      <c r="F64" s="4">
        <v>74.989999999999995</v>
      </c>
      <c r="G64" s="5">
        <v>24.99</v>
      </c>
    </row>
    <row r="65" spans="1:7">
      <c r="A65" s="3">
        <v>87</v>
      </c>
      <c r="B65" s="4">
        <v>74.989999999999995</v>
      </c>
      <c r="C65" s="4">
        <v>49.99</v>
      </c>
      <c r="D65" s="4">
        <v>49.99</v>
      </c>
      <c r="E65" s="4">
        <v>49.99</v>
      </c>
      <c r="F65" s="4">
        <v>74.989999999999995</v>
      </c>
      <c r="G65" s="5">
        <v>49.99</v>
      </c>
    </row>
    <row r="66" spans="1:7">
      <c r="A66" s="3">
        <v>88</v>
      </c>
      <c r="B66" s="4">
        <v>74.989999999999995</v>
      </c>
      <c r="C66" s="4">
        <v>74.989999999999995</v>
      </c>
      <c r="D66" s="4">
        <v>99.99</v>
      </c>
      <c r="E66" s="4">
        <v>74.989999999999995</v>
      </c>
      <c r="F66" s="4">
        <v>74.989999999999995</v>
      </c>
      <c r="G66" s="5">
        <v>24.99</v>
      </c>
    </row>
    <row r="67" spans="1:7">
      <c r="A67" s="3">
        <v>89</v>
      </c>
      <c r="B67" s="4">
        <v>24.99</v>
      </c>
      <c r="C67" s="4">
        <v>24.99</v>
      </c>
      <c r="D67" s="4">
        <v>24.99</v>
      </c>
      <c r="E67" s="4">
        <v>24.99</v>
      </c>
      <c r="F67" s="4">
        <v>24.99</v>
      </c>
      <c r="G67" s="5">
        <v>24.99</v>
      </c>
    </row>
    <row r="68" spans="1:7">
      <c r="A68" s="3">
        <v>92</v>
      </c>
      <c r="B68" s="4">
        <v>99.99</v>
      </c>
      <c r="C68" s="4">
        <v>99.99</v>
      </c>
      <c r="D68" s="4">
        <v>99.99</v>
      </c>
      <c r="E68" s="4">
        <v>99.99</v>
      </c>
      <c r="F68" s="4">
        <v>99.99</v>
      </c>
      <c r="G68" s="5">
        <v>99.99</v>
      </c>
    </row>
    <row r="69" spans="1:7">
      <c r="A69" s="3">
        <v>93</v>
      </c>
      <c r="B69" s="4">
        <v>99.99</v>
      </c>
      <c r="C69" s="4">
        <v>99.99</v>
      </c>
      <c r="D69" s="4">
        <v>99.99</v>
      </c>
      <c r="E69" s="4">
        <v>99.99</v>
      </c>
      <c r="F69" s="4">
        <v>99.99</v>
      </c>
      <c r="G69" s="5">
        <v>99.99</v>
      </c>
    </row>
    <row r="70" spans="1:7">
      <c r="A70" s="3">
        <v>94</v>
      </c>
      <c r="B70" s="4">
        <v>99.99</v>
      </c>
      <c r="C70" s="4">
        <v>49.99</v>
      </c>
      <c r="D70" s="4">
        <v>24.99</v>
      </c>
      <c r="E70" s="4">
        <v>24.99</v>
      </c>
      <c r="F70" s="4">
        <v>24.99</v>
      </c>
      <c r="G70" s="5">
        <v>24.99</v>
      </c>
    </row>
    <row r="71" spans="1:7">
      <c r="A71" s="3">
        <v>95</v>
      </c>
      <c r="B71" s="4">
        <v>99.99</v>
      </c>
      <c r="C71" s="4">
        <v>99.99</v>
      </c>
      <c r="D71" s="4">
        <v>99.99</v>
      </c>
      <c r="E71" s="4">
        <v>99.99</v>
      </c>
      <c r="F71" s="4">
        <v>99.99</v>
      </c>
      <c r="G71" s="5">
        <v>99.99</v>
      </c>
    </row>
    <row r="72" spans="1:7">
      <c r="A72" s="3">
        <v>96</v>
      </c>
      <c r="B72" s="4">
        <v>74.989999999999995</v>
      </c>
      <c r="C72" s="4">
        <v>74.989999999999995</v>
      </c>
      <c r="D72" s="4">
        <v>74.989999999999995</v>
      </c>
      <c r="E72" s="4">
        <v>74.989999999999995</v>
      </c>
      <c r="F72" s="4">
        <v>74.989999999999995</v>
      </c>
      <c r="G72" s="5">
        <v>74.989999999999995</v>
      </c>
    </row>
    <row r="73" spans="1:7">
      <c r="A73" s="3">
        <v>97</v>
      </c>
      <c r="B73" s="4">
        <v>24.99</v>
      </c>
      <c r="C73" s="4">
        <v>24.99</v>
      </c>
      <c r="D73" s="4">
        <v>24.99</v>
      </c>
      <c r="E73" s="4">
        <v>24.99</v>
      </c>
      <c r="F73" s="4">
        <v>24.99</v>
      </c>
      <c r="G73" s="5">
        <v>99.99</v>
      </c>
    </row>
    <row r="74" spans="1:7">
      <c r="A74" s="3">
        <v>100</v>
      </c>
      <c r="B74" s="4">
        <v>99.99</v>
      </c>
      <c r="C74" s="4">
        <v>99.99</v>
      </c>
      <c r="D74" s="4">
        <v>99.99</v>
      </c>
      <c r="E74" s="4">
        <v>99.99</v>
      </c>
      <c r="F74" s="4">
        <v>99.99</v>
      </c>
      <c r="G74" s="5">
        <v>99.99</v>
      </c>
    </row>
    <row r="75" spans="1:7">
      <c r="A75" s="3">
        <v>101</v>
      </c>
      <c r="B75" s="4">
        <v>74.989999999999995</v>
      </c>
      <c r="C75" s="4">
        <v>74.989999999999995</v>
      </c>
      <c r="D75" s="4">
        <v>74.989999999999995</v>
      </c>
      <c r="E75" s="4">
        <v>74.989999999999995</v>
      </c>
      <c r="F75" s="4">
        <v>74.989999999999995</v>
      </c>
      <c r="G75" s="5">
        <v>49.99</v>
      </c>
    </row>
    <row r="76" spans="1:7">
      <c r="A76" s="3">
        <v>102</v>
      </c>
      <c r="B76" s="4">
        <v>124.99</v>
      </c>
      <c r="C76" s="4">
        <v>124.99</v>
      </c>
      <c r="D76" s="4">
        <v>124.99</v>
      </c>
      <c r="E76" s="4">
        <v>124.99</v>
      </c>
      <c r="F76" s="4">
        <v>124.99</v>
      </c>
      <c r="G76" s="5">
        <v>124.99</v>
      </c>
    </row>
    <row r="77" spans="1:7">
      <c r="A77" s="3">
        <v>103</v>
      </c>
      <c r="B77" s="4">
        <v>74.989999999999995</v>
      </c>
      <c r="C77" s="4">
        <v>24.99</v>
      </c>
      <c r="D77" s="4">
        <v>24.99</v>
      </c>
      <c r="E77" s="4">
        <v>24.99</v>
      </c>
      <c r="F77" s="4">
        <v>74.989999999999995</v>
      </c>
      <c r="G77" s="5">
        <v>74.989999999999995</v>
      </c>
    </row>
    <row r="78" spans="1:7">
      <c r="A78" s="3">
        <v>104</v>
      </c>
      <c r="B78" s="4">
        <v>74.989999999999995</v>
      </c>
      <c r="C78" s="4">
        <v>74.989999999999995</v>
      </c>
      <c r="D78" s="4">
        <v>74.989999999999995</v>
      </c>
      <c r="E78" s="4">
        <v>74.989999999999995</v>
      </c>
      <c r="F78" s="4">
        <v>74.989999999999995</v>
      </c>
      <c r="G78" s="5">
        <v>74.989999999999995</v>
      </c>
    </row>
    <row r="79" spans="1:7">
      <c r="A79" s="3">
        <v>105</v>
      </c>
      <c r="B79" s="4">
        <v>49.99</v>
      </c>
      <c r="C79" s="4">
        <v>49.99</v>
      </c>
      <c r="D79" s="4">
        <v>49.99</v>
      </c>
      <c r="E79" s="4">
        <v>49.99</v>
      </c>
      <c r="F79" s="4">
        <v>49.99</v>
      </c>
      <c r="G79" s="5">
        <v>49.99</v>
      </c>
    </row>
    <row r="80" spans="1:7">
      <c r="A80" s="3">
        <v>106</v>
      </c>
      <c r="B80" s="4">
        <v>74.989999999999995</v>
      </c>
      <c r="C80" s="4">
        <v>74.989999999999995</v>
      </c>
      <c r="D80" s="4">
        <v>74.989999999999995</v>
      </c>
      <c r="E80" s="4">
        <v>74.989999999999995</v>
      </c>
      <c r="F80" s="4">
        <v>74.989999999999995</v>
      </c>
      <c r="G80" s="5">
        <v>74.989999999999995</v>
      </c>
    </row>
    <row r="81" spans="1:7">
      <c r="A81" s="3">
        <v>108</v>
      </c>
      <c r="B81" s="4">
        <v>74.989999999999995</v>
      </c>
      <c r="C81" s="4">
        <v>74.989999999999995</v>
      </c>
      <c r="D81" s="4">
        <v>74.989999999999995</v>
      </c>
      <c r="E81" s="4">
        <v>74.989999999999995</v>
      </c>
      <c r="F81" s="4">
        <v>74.989999999999995</v>
      </c>
      <c r="G81" s="5">
        <v>74.989999999999995</v>
      </c>
    </row>
    <row r="82" spans="1:7">
      <c r="A82" s="3">
        <v>109</v>
      </c>
      <c r="B82" s="4">
        <v>49.99</v>
      </c>
      <c r="C82" s="4">
        <v>49.99</v>
      </c>
      <c r="D82" s="4">
        <v>74.989999999999995</v>
      </c>
      <c r="E82" s="4">
        <v>49.99</v>
      </c>
      <c r="F82" s="4">
        <v>49.99</v>
      </c>
      <c r="G82" s="5">
        <v>49.99</v>
      </c>
    </row>
    <row r="83" spans="1:7">
      <c r="A83" s="3">
        <v>110</v>
      </c>
      <c r="B83" s="4">
        <v>49.99</v>
      </c>
      <c r="C83" s="4">
        <v>74.989999999999995</v>
      </c>
      <c r="D83" s="4">
        <v>74.989999999999995</v>
      </c>
      <c r="E83" s="4">
        <v>74.989999999999995</v>
      </c>
      <c r="F83" s="4">
        <v>99.99</v>
      </c>
      <c r="G83" s="5">
        <v>74.989999999999995</v>
      </c>
    </row>
    <row r="84" spans="1:7">
      <c r="A84" s="3">
        <v>111</v>
      </c>
      <c r="B84" s="4">
        <v>49.99</v>
      </c>
      <c r="C84" s="4">
        <v>24.99</v>
      </c>
      <c r="D84" s="4">
        <v>24.99</v>
      </c>
      <c r="E84" s="4">
        <v>24.99</v>
      </c>
      <c r="F84" s="4">
        <v>24.99</v>
      </c>
      <c r="G84" s="5">
        <v>24.99</v>
      </c>
    </row>
    <row r="85" spans="1:7">
      <c r="A85" s="3">
        <v>113</v>
      </c>
      <c r="B85" s="4">
        <v>99.99</v>
      </c>
      <c r="C85" s="4">
        <v>99.99</v>
      </c>
      <c r="D85" s="4">
        <v>74.989999999999995</v>
      </c>
      <c r="E85" s="4">
        <v>74.989999999999995</v>
      </c>
      <c r="F85" s="4">
        <v>24.99</v>
      </c>
      <c r="G85" s="5">
        <v>24.99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0" sqref="P10"/>
    </sheetView>
  </sheetViews>
  <sheetFormatPr baseColWidth="10" defaultColWidth="8.83203125" defaultRowHeight="21" customHeight="1" x14ac:dyDescent="0"/>
  <cols>
    <col min="1" max="1" width="8.5" style="31" bestFit="1" customWidth="1"/>
    <col min="2" max="2" width="8.83203125" style="31"/>
    <col min="3" max="3" width="10" style="31" bestFit="1" customWidth="1"/>
    <col min="4" max="4" width="10.5" style="31" bestFit="1" customWidth="1"/>
    <col min="5" max="6" width="9.5" style="31" bestFit="1" customWidth="1"/>
    <col min="7" max="7" width="10.1640625" style="31" bestFit="1" customWidth="1"/>
    <col min="8" max="8" width="9.5" style="33" bestFit="1" customWidth="1"/>
    <col min="9" max="16384" width="8.83203125" style="25"/>
  </cols>
  <sheetData>
    <row r="1" spans="1:166" s="14" customFormat="1" ht="21" customHeight="1">
      <c r="A1" s="12"/>
      <c r="B1" s="100" t="s">
        <v>9</v>
      </c>
      <c r="C1" s="101"/>
      <c r="D1" s="101"/>
      <c r="E1" s="101"/>
      <c r="F1" s="101"/>
      <c r="G1" s="101"/>
      <c r="H1" s="13"/>
    </row>
    <row r="2" spans="1:166" s="18" customFormat="1" ht="21" customHeight="1" thickBot="1">
      <c r="A2" s="15" t="s">
        <v>10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7" t="s">
        <v>11</v>
      </c>
    </row>
    <row r="3" spans="1:166" ht="21" customHeight="1">
      <c r="A3" s="19">
        <v>1</v>
      </c>
      <c r="B3" s="20">
        <v>75</v>
      </c>
      <c r="C3" s="21">
        <v>25</v>
      </c>
      <c r="D3" s="21">
        <v>50</v>
      </c>
      <c r="E3" s="21">
        <v>25</v>
      </c>
      <c r="F3" s="21">
        <v>75</v>
      </c>
      <c r="G3" s="22">
        <v>50</v>
      </c>
      <c r="H3" s="23">
        <f>MAX(B3:G3)</f>
        <v>75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</row>
    <row r="4" spans="1:166" ht="21" customHeight="1">
      <c r="A4" s="19">
        <v>2</v>
      </c>
      <c r="B4" s="20">
        <v>25</v>
      </c>
      <c r="C4" s="21">
        <v>25</v>
      </c>
      <c r="D4" s="21">
        <v>25</v>
      </c>
      <c r="E4" s="21">
        <v>25</v>
      </c>
      <c r="F4" s="21">
        <v>75</v>
      </c>
      <c r="G4" s="22">
        <v>75</v>
      </c>
      <c r="H4" s="23">
        <f t="shared" ref="H4:H67" si="0">MAX(B4:G4)</f>
        <v>75</v>
      </c>
    </row>
    <row r="5" spans="1:166" ht="21" customHeight="1">
      <c r="A5" s="19">
        <v>3</v>
      </c>
      <c r="B5" s="20">
        <v>25</v>
      </c>
      <c r="C5" s="21">
        <v>25</v>
      </c>
      <c r="D5" s="21">
        <v>25</v>
      </c>
      <c r="E5" s="21">
        <v>25</v>
      </c>
      <c r="F5" s="21">
        <v>50</v>
      </c>
      <c r="G5" s="22">
        <v>50</v>
      </c>
      <c r="H5" s="23">
        <f t="shared" si="0"/>
        <v>50</v>
      </c>
    </row>
    <row r="6" spans="1:166" ht="21" customHeight="1">
      <c r="A6" s="19">
        <v>4</v>
      </c>
      <c r="B6" s="20">
        <v>25</v>
      </c>
      <c r="C6" s="21">
        <v>25</v>
      </c>
      <c r="D6" s="21">
        <v>25</v>
      </c>
      <c r="E6" s="21">
        <v>25</v>
      </c>
      <c r="F6" s="21">
        <v>50</v>
      </c>
      <c r="G6" s="22">
        <v>75</v>
      </c>
      <c r="H6" s="23">
        <f t="shared" si="0"/>
        <v>75</v>
      </c>
    </row>
    <row r="7" spans="1:166" ht="21" customHeight="1">
      <c r="A7" s="19">
        <v>5</v>
      </c>
      <c r="B7" s="20">
        <v>75</v>
      </c>
      <c r="C7" s="21">
        <v>75</v>
      </c>
      <c r="D7" s="21">
        <v>75</v>
      </c>
      <c r="E7" s="21">
        <v>75</v>
      </c>
      <c r="F7" s="21">
        <v>75</v>
      </c>
      <c r="G7" s="22">
        <v>75</v>
      </c>
      <c r="H7" s="23">
        <f t="shared" si="0"/>
        <v>75</v>
      </c>
    </row>
    <row r="8" spans="1:166" ht="21" customHeight="1">
      <c r="A8" s="19">
        <v>6</v>
      </c>
      <c r="B8" s="20">
        <v>25</v>
      </c>
      <c r="C8" s="21">
        <v>25</v>
      </c>
      <c r="D8" s="21">
        <v>25</v>
      </c>
      <c r="E8" s="21">
        <v>25</v>
      </c>
      <c r="F8" s="21">
        <v>75</v>
      </c>
      <c r="G8" s="22">
        <v>75</v>
      </c>
      <c r="H8" s="23">
        <f t="shared" si="0"/>
        <v>75</v>
      </c>
    </row>
    <row r="9" spans="1:166" ht="21" customHeight="1">
      <c r="A9" s="19">
        <v>7</v>
      </c>
      <c r="B9" s="20">
        <v>25</v>
      </c>
      <c r="C9" s="21">
        <v>25</v>
      </c>
      <c r="D9" s="21">
        <v>25</v>
      </c>
      <c r="E9" s="21">
        <v>25</v>
      </c>
      <c r="F9" s="21">
        <v>25</v>
      </c>
      <c r="G9" s="22">
        <v>25</v>
      </c>
      <c r="H9" s="23">
        <f t="shared" si="0"/>
        <v>25</v>
      </c>
    </row>
    <row r="10" spans="1:166" ht="21" customHeight="1">
      <c r="A10" s="19">
        <v>8</v>
      </c>
      <c r="B10" s="20">
        <v>50</v>
      </c>
      <c r="C10" s="21">
        <v>50</v>
      </c>
      <c r="D10" s="21">
        <v>50</v>
      </c>
      <c r="E10" s="21">
        <v>50</v>
      </c>
      <c r="F10" s="21">
        <v>50</v>
      </c>
      <c r="G10" s="22">
        <v>50</v>
      </c>
      <c r="H10" s="23">
        <f t="shared" si="0"/>
        <v>50</v>
      </c>
    </row>
    <row r="11" spans="1:166" ht="21" customHeight="1">
      <c r="A11" s="19">
        <v>9</v>
      </c>
      <c r="B11" s="20">
        <v>100</v>
      </c>
      <c r="C11" s="21">
        <v>100</v>
      </c>
      <c r="D11" s="21">
        <v>100</v>
      </c>
      <c r="E11" s="21">
        <v>100</v>
      </c>
      <c r="F11" s="21">
        <v>100</v>
      </c>
      <c r="G11" s="22">
        <v>100</v>
      </c>
      <c r="H11" s="23">
        <f t="shared" si="0"/>
        <v>100</v>
      </c>
    </row>
    <row r="12" spans="1:166" ht="21" customHeight="1">
      <c r="A12" s="19">
        <v>10</v>
      </c>
      <c r="B12" s="20">
        <v>100</v>
      </c>
      <c r="C12" s="21">
        <v>100</v>
      </c>
      <c r="D12" s="21">
        <v>100</v>
      </c>
      <c r="E12" s="21">
        <v>100</v>
      </c>
      <c r="F12" s="21">
        <v>100</v>
      </c>
      <c r="G12" s="22">
        <v>100</v>
      </c>
      <c r="H12" s="23">
        <f t="shared" si="0"/>
        <v>100</v>
      </c>
    </row>
    <row r="13" spans="1:166" ht="21" customHeight="1">
      <c r="A13" s="19">
        <v>11</v>
      </c>
      <c r="B13" s="20">
        <v>25</v>
      </c>
      <c r="C13" s="21">
        <v>25</v>
      </c>
      <c r="D13" s="21">
        <v>25</v>
      </c>
      <c r="E13" s="21">
        <v>25</v>
      </c>
      <c r="F13" s="21">
        <v>50</v>
      </c>
      <c r="G13" s="22">
        <v>25</v>
      </c>
      <c r="H13" s="23">
        <f t="shared" si="0"/>
        <v>50</v>
      </c>
    </row>
    <row r="14" spans="1:166" ht="21" customHeight="1">
      <c r="A14" s="19">
        <v>12</v>
      </c>
      <c r="B14" s="20">
        <v>50</v>
      </c>
      <c r="C14" s="21">
        <v>75</v>
      </c>
      <c r="D14" s="21">
        <v>150</v>
      </c>
      <c r="E14" s="21">
        <v>75</v>
      </c>
      <c r="F14" s="21">
        <v>150</v>
      </c>
      <c r="G14" s="22">
        <v>75</v>
      </c>
      <c r="H14" s="23">
        <f t="shared" si="0"/>
        <v>150</v>
      </c>
    </row>
    <row r="15" spans="1:166" ht="21" customHeight="1">
      <c r="A15" s="19">
        <v>13</v>
      </c>
      <c r="B15" s="20">
        <v>25</v>
      </c>
      <c r="C15" s="21">
        <v>25</v>
      </c>
      <c r="D15" s="21">
        <v>25</v>
      </c>
      <c r="E15" s="21">
        <v>25</v>
      </c>
      <c r="F15" s="21">
        <v>25</v>
      </c>
      <c r="G15" s="22">
        <v>25</v>
      </c>
      <c r="H15" s="23">
        <f t="shared" si="0"/>
        <v>25</v>
      </c>
    </row>
    <row r="16" spans="1:166" ht="21" customHeight="1">
      <c r="A16" s="19">
        <v>14</v>
      </c>
      <c r="B16" s="20">
        <v>50</v>
      </c>
      <c r="C16" s="21">
        <v>75</v>
      </c>
      <c r="D16" s="21">
        <v>100</v>
      </c>
      <c r="E16" s="21">
        <v>100</v>
      </c>
      <c r="F16" s="21">
        <v>125</v>
      </c>
      <c r="G16" s="22">
        <v>100</v>
      </c>
      <c r="H16" s="23">
        <f t="shared" si="0"/>
        <v>125</v>
      </c>
    </row>
    <row r="17" spans="1:8" ht="21" customHeight="1" thickBot="1">
      <c r="A17" s="26">
        <v>15</v>
      </c>
      <c r="B17" s="27">
        <v>100</v>
      </c>
      <c r="C17" s="28">
        <v>125</v>
      </c>
      <c r="D17" s="28">
        <v>125</v>
      </c>
      <c r="E17" s="28">
        <v>125</v>
      </c>
      <c r="F17" s="28">
        <v>125</v>
      </c>
      <c r="G17" s="29">
        <v>100</v>
      </c>
      <c r="H17" s="23">
        <f t="shared" si="0"/>
        <v>125</v>
      </c>
    </row>
    <row r="18" spans="1:8" ht="21" customHeight="1">
      <c r="A18" s="19">
        <v>16</v>
      </c>
      <c r="B18" s="20">
        <v>25</v>
      </c>
      <c r="C18" s="21">
        <v>25</v>
      </c>
      <c r="D18" s="21">
        <v>25</v>
      </c>
      <c r="E18" s="21">
        <v>25</v>
      </c>
      <c r="F18" s="21">
        <v>25</v>
      </c>
      <c r="G18" s="22">
        <v>25</v>
      </c>
      <c r="H18" s="23">
        <f t="shared" si="0"/>
        <v>25</v>
      </c>
    </row>
    <row r="19" spans="1:8" ht="21" customHeight="1">
      <c r="A19" s="19">
        <v>17</v>
      </c>
      <c r="B19" s="20">
        <v>25</v>
      </c>
      <c r="C19" s="21">
        <v>50</v>
      </c>
      <c r="D19" s="21">
        <v>50</v>
      </c>
      <c r="E19" s="21">
        <v>50</v>
      </c>
      <c r="F19" s="21">
        <v>50</v>
      </c>
      <c r="G19" s="22">
        <v>25</v>
      </c>
      <c r="H19" s="23">
        <f t="shared" si="0"/>
        <v>50</v>
      </c>
    </row>
    <row r="20" spans="1:8" ht="21" customHeight="1">
      <c r="A20" s="19">
        <v>18</v>
      </c>
      <c r="B20" s="20">
        <v>75</v>
      </c>
      <c r="C20" s="21">
        <v>50</v>
      </c>
      <c r="D20" s="21">
        <v>50</v>
      </c>
      <c r="E20" s="21">
        <v>50</v>
      </c>
      <c r="F20" s="21">
        <v>75</v>
      </c>
      <c r="G20" s="22">
        <v>50</v>
      </c>
      <c r="H20" s="23">
        <f t="shared" si="0"/>
        <v>75</v>
      </c>
    </row>
    <row r="21" spans="1:8" ht="21" customHeight="1">
      <c r="A21" s="19">
        <v>19</v>
      </c>
      <c r="B21" s="20">
        <v>25</v>
      </c>
      <c r="C21" s="21">
        <v>75</v>
      </c>
      <c r="D21" s="21">
        <v>75</v>
      </c>
      <c r="E21" s="21">
        <v>75</v>
      </c>
      <c r="F21" s="21">
        <v>100</v>
      </c>
      <c r="G21" s="22">
        <v>100</v>
      </c>
      <c r="H21" s="23">
        <f t="shared" si="0"/>
        <v>100</v>
      </c>
    </row>
    <row r="22" spans="1:8" ht="21" customHeight="1">
      <c r="A22" s="19">
        <v>20</v>
      </c>
      <c r="B22" s="20">
        <v>25</v>
      </c>
      <c r="C22" s="21">
        <v>25</v>
      </c>
      <c r="D22" s="21">
        <v>25</v>
      </c>
      <c r="E22" s="21">
        <v>25</v>
      </c>
      <c r="F22" s="21">
        <v>50</v>
      </c>
      <c r="G22" s="22">
        <v>25</v>
      </c>
      <c r="H22" s="23">
        <f t="shared" si="0"/>
        <v>50</v>
      </c>
    </row>
    <row r="23" spans="1:8" ht="21" customHeight="1">
      <c r="A23" s="19">
        <v>21</v>
      </c>
      <c r="B23" s="20">
        <v>75</v>
      </c>
      <c r="C23" s="21">
        <v>75</v>
      </c>
      <c r="D23" s="21">
        <v>125</v>
      </c>
      <c r="E23" s="21">
        <v>125</v>
      </c>
      <c r="F23" s="21">
        <v>125</v>
      </c>
      <c r="G23" s="22">
        <v>100</v>
      </c>
      <c r="H23" s="23">
        <f t="shared" si="0"/>
        <v>125</v>
      </c>
    </row>
    <row r="24" spans="1:8" ht="21" customHeight="1">
      <c r="A24" s="19">
        <v>22</v>
      </c>
      <c r="B24" s="20">
        <v>25</v>
      </c>
      <c r="C24" s="21">
        <v>25</v>
      </c>
      <c r="D24" s="21">
        <v>25</v>
      </c>
      <c r="E24" s="21">
        <v>25</v>
      </c>
      <c r="F24" s="21">
        <v>100</v>
      </c>
      <c r="G24" s="22">
        <v>25</v>
      </c>
      <c r="H24" s="23">
        <f t="shared" si="0"/>
        <v>100</v>
      </c>
    </row>
    <row r="25" spans="1:8" ht="21" customHeight="1">
      <c r="A25" s="19">
        <v>23</v>
      </c>
      <c r="B25" s="20">
        <v>25</v>
      </c>
      <c r="C25" s="21">
        <v>25</v>
      </c>
      <c r="D25" s="21">
        <v>25</v>
      </c>
      <c r="E25" s="21">
        <v>25</v>
      </c>
      <c r="F25" s="21">
        <v>25</v>
      </c>
      <c r="G25" s="22">
        <v>25</v>
      </c>
      <c r="H25" s="23">
        <f t="shared" si="0"/>
        <v>25</v>
      </c>
    </row>
    <row r="26" spans="1:8" ht="21" customHeight="1">
      <c r="A26" s="19">
        <v>24</v>
      </c>
      <c r="B26" s="20">
        <v>25</v>
      </c>
      <c r="C26" s="21">
        <v>25</v>
      </c>
      <c r="D26" s="21">
        <v>25</v>
      </c>
      <c r="E26" s="21">
        <v>25</v>
      </c>
      <c r="F26" s="21">
        <v>25</v>
      </c>
      <c r="G26" s="22">
        <v>25</v>
      </c>
      <c r="H26" s="23">
        <f t="shared" si="0"/>
        <v>25</v>
      </c>
    </row>
    <row r="27" spans="1:8" ht="21" customHeight="1">
      <c r="A27" s="19">
        <v>25</v>
      </c>
      <c r="B27" s="20">
        <v>75</v>
      </c>
      <c r="C27" s="21">
        <v>75</v>
      </c>
      <c r="D27" s="21">
        <v>75</v>
      </c>
      <c r="E27" s="21">
        <v>75</v>
      </c>
      <c r="F27" s="21">
        <v>75</v>
      </c>
      <c r="G27" s="22">
        <v>75</v>
      </c>
      <c r="H27" s="23">
        <f t="shared" si="0"/>
        <v>75</v>
      </c>
    </row>
    <row r="28" spans="1:8" ht="21" customHeight="1">
      <c r="A28" s="19">
        <v>26</v>
      </c>
      <c r="B28" s="20">
        <v>25</v>
      </c>
      <c r="C28" s="21">
        <v>25</v>
      </c>
      <c r="D28" s="21">
        <v>25</v>
      </c>
      <c r="E28" s="21">
        <v>25</v>
      </c>
      <c r="F28" s="21">
        <v>50</v>
      </c>
      <c r="G28" s="22">
        <v>50</v>
      </c>
      <c r="H28" s="23">
        <f t="shared" si="0"/>
        <v>50</v>
      </c>
    </row>
    <row r="29" spans="1:8" ht="21" customHeight="1">
      <c r="A29" s="19">
        <v>27</v>
      </c>
      <c r="B29" s="20">
        <v>100</v>
      </c>
      <c r="C29" s="21">
        <v>100</v>
      </c>
      <c r="D29" s="21">
        <v>100</v>
      </c>
      <c r="E29" s="21">
        <v>100</v>
      </c>
      <c r="F29" s="21">
        <v>100</v>
      </c>
      <c r="G29" s="22">
        <v>100</v>
      </c>
      <c r="H29" s="23">
        <f t="shared" si="0"/>
        <v>100</v>
      </c>
    </row>
    <row r="30" spans="1:8" ht="21" customHeight="1">
      <c r="A30" s="19">
        <v>28</v>
      </c>
      <c r="B30" s="20">
        <v>75</v>
      </c>
      <c r="C30" s="21">
        <v>75</v>
      </c>
      <c r="D30" s="21">
        <v>75</v>
      </c>
      <c r="E30" s="21">
        <v>75</v>
      </c>
      <c r="F30" s="21">
        <v>75</v>
      </c>
      <c r="G30" s="22">
        <v>75</v>
      </c>
      <c r="H30" s="23">
        <f t="shared" si="0"/>
        <v>75</v>
      </c>
    </row>
    <row r="31" spans="1:8" ht="21" customHeight="1">
      <c r="A31" s="19">
        <v>29</v>
      </c>
      <c r="B31" s="20">
        <v>25</v>
      </c>
      <c r="C31" s="21">
        <v>25</v>
      </c>
      <c r="D31" s="21">
        <v>25</v>
      </c>
      <c r="E31" s="21">
        <v>25</v>
      </c>
      <c r="F31" s="21">
        <v>25</v>
      </c>
      <c r="G31" s="22">
        <v>25</v>
      </c>
      <c r="H31" s="23">
        <f t="shared" si="0"/>
        <v>25</v>
      </c>
    </row>
    <row r="32" spans="1:8" ht="21" customHeight="1">
      <c r="A32" s="19">
        <v>30</v>
      </c>
      <c r="B32" s="20">
        <v>50</v>
      </c>
      <c r="C32" s="21">
        <v>25</v>
      </c>
      <c r="D32" s="21">
        <v>25</v>
      </c>
      <c r="E32" s="21">
        <v>25</v>
      </c>
      <c r="F32" s="21">
        <v>50</v>
      </c>
      <c r="G32" s="22">
        <v>25</v>
      </c>
      <c r="H32" s="23">
        <f t="shared" si="0"/>
        <v>50</v>
      </c>
    </row>
    <row r="33" spans="1:8" ht="21" customHeight="1">
      <c r="A33" s="19">
        <v>31</v>
      </c>
      <c r="B33" s="20">
        <v>50</v>
      </c>
      <c r="C33" s="21">
        <v>50</v>
      </c>
      <c r="D33" s="21">
        <v>50</v>
      </c>
      <c r="E33" s="21">
        <v>50</v>
      </c>
      <c r="F33" s="21">
        <v>50</v>
      </c>
      <c r="G33" s="22">
        <v>50</v>
      </c>
      <c r="H33" s="23">
        <f t="shared" si="0"/>
        <v>50</v>
      </c>
    </row>
    <row r="34" spans="1:8" ht="21" customHeight="1">
      <c r="A34" s="19">
        <v>32</v>
      </c>
      <c r="B34" s="20">
        <v>50</v>
      </c>
      <c r="C34" s="21">
        <v>50</v>
      </c>
      <c r="D34" s="21">
        <v>50</v>
      </c>
      <c r="E34" s="21">
        <v>50</v>
      </c>
      <c r="F34" s="21">
        <v>75</v>
      </c>
      <c r="G34" s="22">
        <v>50</v>
      </c>
      <c r="H34" s="23">
        <f t="shared" si="0"/>
        <v>75</v>
      </c>
    </row>
    <row r="35" spans="1:8" ht="21" customHeight="1">
      <c r="A35" s="19">
        <v>33</v>
      </c>
      <c r="B35" s="20">
        <v>50</v>
      </c>
      <c r="C35" s="21">
        <v>25</v>
      </c>
      <c r="D35" s="21">
        <v>25</v>
      </c>
      <c r="E35" s="21">
        <v>25</v>
      </c>
      <c r="F35" s="21">
        <v>50</v>
      </c>
      <c r="G35" s="22">
        <v>25</v>
      </c>
      <c r="H35" s="23">
        <f t="shared" si="0"/>
        <v>50</v>
      </c>
    </row>
    <row r="36" spans="1:8" ht="21" customHeight="1">
      <c r="A36" s="19">
        <v>34</v>
      </c>
      <c r="B36" s="20">
        <v>25</v>
      </c>
      <c r="C36" s="21">
        <v>25</v>
      </c>
      <c r="D36" s="21">
        <v>25</v>
      </c>
      <c r="E36" s="21">
        <v>75</v>
      </c>
      <c r="F36" s="21">
        <v>25</v>
      </c>
      <c r="G36" s="22">
        <v>25</v>
      </c>
      <c r="H36" s="23">
        <f t="shared" si="0"/>
        <v>75</v>
      </c>
    </row>
    <row r="37" spans="1:8" ht="21" customHeight="1">
      <c r="A37" s="19">
        <v>35</v>
      </c>
      <c r="B37" s="20">
        <v>25</v>
      </c>
      <c r="C37" s="21">
        <v>25</v>
      </c>
      <c r="D37" s="21">
        <v>25</v>
      </c>
      <c r="E37" s="21">
        <v>25</v>
      </c>
      <c r="F37" s="21">
        <v>75</v>
      </c>
      <c r="G37" s="22">
        <v>75</v>
      </c>
      <c r="H37" s="23">
        <f t="shared" si="0"/>
        <v>75</v>
      </c>
    </row>
    <row r="38" spans="1:8" ht="21" customHeight="1">
      <c r="A38" s="19">
        <v>36</v>
      </c>
      <c r="B38" s="20">
        <v>25</v>
      </c>
      <c r="C38" s="21">
        <v>25</v>
      </c>
      <c r="D38" s="21">
        <v>25</v>
      </c>
      <c r="E38" s="21">
        <v>25</v>
      </c>
      <c r="F38" s="21">
        <v>25</v>
      </c>
      <c r="G38" s="22">
        <v>25</v>
      </c>
      <c r="H38" s="23">
        <f t="shared" si="0"/>
        <v>25</v>
      </c>
    </row>
    <row r="39" spans="1:8" ht="21" customHeight="1">
      <c r="A39" s="19">
        <v>37</v>
      </c>
      <c r="B39" s="20">
        <v>50</v>
      </c>
      <c r="C39" s="21">
        <v>50</v>
      </c>
      <c r="D39" s="21">
        <v>50</v>
      </c>
      <c r="E39" s="21">
        <v>50</v>
      </c>
      <c r="F39" s="21">
        <v>50</v>
      </c>
      <c r="G39" s="22">
        <v>50</v>
      </c>
      <c r="H39" s="23">
        <f t="shared" si="0"/>
        <v>50</v>
      </c>
    </row>
    <row r="40" spans="1:8" ht="21" customHeight="1">
      <c r="A40" s="19">
        <v>38</v>
      </c>
      <c r="B40" s="20">
        <v>25</v>
      </c>
      <c r="C40" s="21">
        <v>25</v>
      </c>
      <c r="D40" s="21">
        <v>25</v>
      </c>
      <c r="E40" s="21">
        <v>25</v>
      </c>
      <c r="F40" s="21">
        <v>25</v>
      </c>
      <c r="G40" s="22">
        <v>25</v>
      </c>
      <c r="H40" s="23">
        <f t="shared" si="0"/>
        <v>25</v>
      </c>
    </row>
    <row r="41" spans="1:8" ht="21" customHeight="1">
      <c r="A41" s="19">
        <v>39</v>
      </c>
      <c r="B41" s="20">
        <v>100</v>
      </c>
      <c r="C41" s="21">
        <v>50</v>
      </c>
      <c r="D41" s="21">
        <v>50</v>
      </c>
      <c r="E41" s="21">
        <v>50</v>
      </c>
      <c r="F41" s="21">
        <v>100</v>
      </c>
      <c r="G41" s="22">
        <v>50</v>
      </c>
      <c r="H41" s="23">
        <f t="shared" si="0"/>
        <v>100</v>
      </c>
    </row>
    <row r="42" spans="1:8" ht="21" customHeight="1">
      <c r="A42" s="19">
        <v>40</v>
      </c>
      <c r="B42" s="20">
        <v>75</v>
      </c>
      <c r="C42" s="21">
        <v>25</v>
      </c>
      <c r="D42" s="21">
        <v>25</v>
      </c>
      <c r="E42" s="21">
        <v>25</v>
      </c>
      <c r="F42" s="21">
        <v>50</v>
      </c>
      <c r="G42" s="22">
        <v>25</v>
      </c>
      <c r="H42" s="23">
        <f t="shared" si="0"/>
        <v>75</v>
      </c>
    </row>
    <row r="43" spans="1:8" ht="21" customHeight="1">
      <c r="A43" s="19">
        <v>41</v>
      </c>
      <c r="B43" s="20">
        <v>25</v>
      </c>
      <c r="C43" s="21">
        <v>25</v>
      </c>
      <c r="D43" s="21">
        <v>25</v>
      </c>
      <c r="E43" s="21">
        <v>25</v>
      </c>
      <c r="F43" s="21">
        <v>75</v>
      </c>
      <c r="G43" s="22">
        <v>75</v>
      </c>
      <c r="H43" s="23">
        <f t="shared" si="0"/>
        <v>75</v>
      </c>
    </row>
    <row r="44" spans="1:8" ht="21" customHeight="1">
      <c r="A44" s="19">
        <v>42</v>
      </c>
      <c r="B44" s="20">
        <v>75</v>
      </c>
      <c r="C44" s="21">
        <v>25</v>
      </c>
      <c r="D44" s="21">
        <v>25</v>
      </c>
      <c r="E44" s="21">
        <v>25</v>
      </c>
      <c r="F44" s="21">
        <v>75</v>
      </c>
      <c r="G44" s="22">
        <v>25</v>
      </c>
      <c r="H44" s="23">
        <f t="shared" si="0"/>
        <v>75</v>
      </c>
    </row>
    <row r="45" spans="1:8" ht="21" customHeight="1">
      <c r="A45" s="19">
        <v>43</v>
      </c>
      <c r="B45" s="20">
        <v>100</v>
      </c>
      <c r="C45" s="21">
        <v>75</v>
      </c>
      <c r="D45" s="21">
        <v>75</v>
      </c>
      <c r="E45" s="21">
        <v>75</v>
      </c>
      <c r="F45" s="21">
        <v>100</v>
      </c>
      <c r="G45" s="22">
        <v>100</v>
      </c>
      <c r="H45" s="23">
        <f t="shared" si="0"/>
        <v>100</v>
      </c>
    </row>
    <row r="46" spans="1:8" ht="21" customHeight="1">
      <c r="A46" s="19">
        <v>44</v>
      </c>
      <c r="B46" s="20">
        <v>75</v>
      </c>
      <c r="C46" s="21">
        <v>25</v>
      </c>
      <c r="D46" s="21">
        <v>75</v>
      </c>
      <c r="E46" s="21">
        <v>25</v>
      </c>
      <c r="F46" s="21">
        <v>75</v>
      </c>
      <c r="G46" s="22">
        <v>25</v>
      </c>
      <c r="H46" s="23">
        <f t="shared" si="0"/>
        <v>75</v>
      </c>
    </row>
    <row r="47" spans="1:8" ht="21" customHeight="1">
      <c r="A47" s="19">
        <v>45</v>
      </c>
      <c r="B47" s="20">
        <v>75</v>
      </c>
      <c r="C47" s="21">
        <v>75</v>
      </c>
      <c r="D47" s="21">
        <v>75</v>
      </c>
      <c r="E47" s="21">
        <v>75</v>
      </c>
      <c r="F47" s="21">
        <v>75</v>
      </c>
      <c r="G47" s="22">
        <v>75</v>
      </c>
      <c r="H47" s="23">
        <f t="shared" si="0"/>
        <v>75</v>
      </c>
    </row>
    <row r="48" spans="1:8" ht="21" customHeight="1">
      <c r="A48" s="19">
        <v>46</v>
      </c>
      <c r="B48" s="20">
        <v>50</v>
      </c>
      <c r="C48" s="21">
        <v>50</v>
      </c>
      <c r="D48" s="21">
        <v>50</v>
      </c>
      <c r="E48" s="21">
        <v>50</v>
      </c>
      <c r="F48" s="21">
        <v>50</v>
      </c>
      <c r="G48" s="22">
        <v>50</v>
      </c>
      <c r="H48" s="23">
        <f t="shared" si="0"/>
        <v>50</v>
      </c>
    </row>
    <row r="49" spans="1:8" ht="21" customHeight="1">
      <c r="A49" s="19">
        <v>47</v>
      </c>
      <c r="B49" s="20">
        <v>75</v>
      </c>
      <c r="C49" s="21">
        <v>50</v>
      </c>
      <c r="D49" s="21">
        <v>50</v>
      </c>
      <c r="E49" s="21">
        <v>50</v>
      </c>
      <c r="F49" s="21">
        <v>75</v>
      </c>
      <c r="G49" s="22">
        <v>75</v>
      </c>
      <c r="H49" s="23">
        <f t="shared" si="0"/>
        <v>75</v>
      </c>
    </row>
    <row r="50" spans="1:8" ht="21" customHeight="1">
      <c r="A50" s="19">
        <v>48</v>
      </c>
      <c r="B50" s="20">
        <v>50</v>
      </c>
      <c r="C50" s="21">
        <v>50</v>
      </c>
      <c r="D50" s="21">
        <v>50</v>
      </c>
      <c r="E50" s="21">
        <v>50</v>
      </c>
      <c r="F50" s="21">
        <v>50</v>
      </c>
      <c r="G50" s="22">
        <v>50</v>
      </c>
      <c r="H50" s="23">
        <f t="shared" si="0"/>
        <v>50</v>
      </c>
    </row>
    <row r="51" spans="1:8" ht="21" customHeight="1">
      <c r="A51" s="19">
        <v>49</v>
      </c>
      <c r="B51" s="20">
        <v>25</v>
      </c>
      <c r="C51" s="21">
        <v>25</v>
      </c>
      <c r="D51" s="21">
        <v>25</v>
      </c>
      <c r="E51" s="21">
        <v>25</v>
      </c>
      <c r="F51" s="21">
        <v>25</v>
      </c>
      <c r="G51" s="22">
        <v>25</v>
      </c>
      <c r="H51" s="23">
        <f t="shared" si="0"/>
        <v>25</v>
      </c>
    </row>
    <row r="52" spans="1:8" ht="21" customHeight="1">
      <c r="A52" s="19">
        <v>50</v>
      </c>
      <c r="B52" s="20">
        <v>50</v>
      </c>
      <c r="C52" s="21">
        <v>50</v>
      </c>
      <c r="D52" s="21">
        <v>50</v>
      </c>
      <c r="E52" s="21">
        <v>50</v>
      </c>
      <c r="F52" s="21">
        <v>50</v>
      </c>
      <c r="G52" s="22">
        <v>50</v>
      </c>
      <c r="H52" s="23">
        <f t="shared" si="0"/>
        <v>50</v>
      </c>
    </row>
    <row r="53" spans="1:8" ht="21" customHeight="1">
      <c r="A53" s="19">
        <v>51</v>
      </c>
      <c r="B53" s="20">
        <v>75</v>
      </c>
      <c r="C53" s="21">
        <v>75</v>
      </c>
      <c r="D53" s="21">
        <v>100</v>
      </c>
      <c r="E53" s="21">
        <v>75</v>
      </c>
      <c r="F53" s="21">
        <v>100</v>
      </c>
      <c r="G53" s="22">
        <v>125</v>
      </c>
      <c r="H53" s="23">
        <f t="shared" si="0"/>
        <v>125</v>
      </c>
    </row>
    <row r="54" spans="1:8" ht="21" customHeight="1">
      <c r="A54" s="19">
        <v>52</v>
      </c>
      <c r="B54" s="20">
        <v>25</v>
      </c>
      <c r="C54" s="21">
        <v>25</v>
      </c>
      <c r="D54" s="21">
        <v>25</v>
      </c>
      <c r="E54" s="21">
        <v>25</v>
      </c>
      <c r="F54" s="21">
        <v>25</v>
      </c>
      <c r="G54" s="22">
        <v>25</v>
      </c>
      <c r="H54" s="23">
        <f t="shared" si="0"/>
        <v>25</v>
      </c>
    </row>
    <row r="55" spans="1:8" ht="21" customHeight="1">
      <c r="A55" s="19">
        <v>53</v>
      </c>
      <c r="B55" s="20">
        <v>100</v>
      </c>
      <c r="C55" s="21">
        <v>75</v>
      </c>
      <c r="D55" s="21">
        <v>75</v>
      </c>
      <c r="E55" s="21">
        <v>75</v>
      </c>
      <c r="F55" s="21">
        <v>100</v>
      </c>
      <c r="G55" s="22">
        <v>100</v>
      </c>
      <c r="H55" s="23">
        <f t="shared" si="0"/>
        <v>100</v>
      </c>
    </row>
    <row r="56" spans="1:8" ht="21" customHeight="1">
      <c r="A56" s="19">
        <v>54</v>
      </c>
      <c r="B56" s="20">
        <v>25</v>
      </c>
      <c r="C56" s="21">
        <v>25</v>
      </c>
      <c r="D56" s="21">
        <v>25</v>
      </c>
      <c r="E56" s="21">
        <v>50</v>
      </c>
      <c r="F56" s="21">
        <v>50</v>
      </c>
      <c r="G56" s="22">
        <v>25</v>
      </c>
      <c r="H56" s="23">
        <f t="shared" si="0"/>
        <v>50</v>
      </c>
    </row>
    <row r="57" spans="1:8" ht="21" customHeight="1">
      <c r="A57" s="19">
        <v>55</v>
      </c>
      <c r="B57" s="20">
        <v>25</v>
      </c>
      <c r="C57" s="21">
        <v>25</v>
      </c>
      <c r="D57" s="21">
        <v>25</v>
      </c>
      <c r="E57" s="21">
        <v>25</v>
      </c>
      <c r="F57" s="21">
        <v>25</v>
      </c>
      <c r="G57" s="22">
        <v>25</v>
      </c>
      <c r="H57" s="23">
        <f t="shared" si="0"/>
        <v>25</v>
      </c>
    </row>
    <row r="58" spans="1:8" ht="21" customHeight="1">
      <c r="A58" s="19">
        <v>56</v>
      </c>
      <c r="B58" s="20">
        <v>100</v>
      </c>
      <c r="C58" s="21">
        <v>100</v>
      </c>
      <c r="D58" s="21">
        <v>100</v>
      </c>
      <c r="E58" s="21">
        <v>100</v>
      </c>
      <c r="F58" s="21">
        <v>100</v>
      </c>
      <c r="G58" s="22">
        <v>100</v>
      </c>
      <c r="H58" s="23">
        <f t="shared" si="0"/>
        <v>100</v>
      </c>
    </row>
    <row r="59" spans="1:8" ht="21" customHeight="1">
      <c r="A59" s="19">
        <v>57</v>
      </c>
      <c r="B59" s="20">
        <v>75</v>
      </c>
      <c r="C59" s="21">
        <v>75</v>
      </c>
      <c r="D59" s="21">
        <v>75</v>
      </c>
      <c r="E59" s="21">
        <v>75</v>
      </c>
      <c r="F59" s="21">
        <v>75</v>
      </c>
      <c r="G59" s="22">
        <v>75</v>
      </c>
      <c r="H59" s="23">
        <f t="shared" si="0"/>
        <v>75</v>
      </c>
    </row>
    <row r="60" spans="1:8" ht="21" customHeight="1">
      <c r="A60" s="19">
        <v>58</v>
      </c>
      <c r="B60" s="20">
        <v>50</v>
      </c>
      <c r="C60" s="21">
        <v>50</v>
      </c>
      <c r="D60" s="21">
        <v>50</v>
      </c>
      <c r="E60" s="21">
        <v>50</v>
      </c>
      <c r="F60" s="21">
        <v>50</v>
      </c>
      <c r="G60" s="22">
        <v>50</v>
      </c>
      <c r="H60" s="23">
        <f t="shared" si="0"/>
        <v>50</v>
      </c>
    </row>
    <row r="61" spans="1:8" ht="21" customHeight="1">
      <c r="A61" s="19">
        <v>59</v>
      </c>
      <c r="B61" s="20">
        <v>100</v>
      </c>
      <c r="C61" s="21">
        <v>100</v>
      </c>
      <c r="D61" s="21">
        <v>100</v>
      </c>
      <c r="E61" s="21">
        <v>100</v>
      </c>
      <c r="F61" s="21">
        <v>100</v>
      </c>
      <c r="G61" s="22">
        <v>100</v>
      </c>
      <c r="H61" s="23">
        <f t="shared" si="0"/>
        <v>100</v>
      </c>
    </row>
    <row r="62" spans="1:8" ht="21" customHeight="1">
      <c r="A62" s="19">
        <v>60</v>
      </c>
      <c r="B62" s="20">
        <v>75</v>
      </c>
      <c r="C62" s="21">
        <v>75</v>
      </c>
      <c r="D62" s="21">
        <v>75</v>
      </c>
      <c r="E62" s="21">
        <v>75</v>
      </c>
      <c r="F62" s="21">
        <v>75</v>
      </c>
      <c r="G62" s="22">
        <v>75</v>
      </c>
      <c r="H62" s="23">
        <f t="shared" si="0"/>
        <v>75</v>
      </c>
    </row>
    <row r="63" spans="1:8" ht="21" customHeight="1">
      <c r="A63" s="19">
        <v>61</v>
      </c>
      <c r="B63" s="20">
        <v>100</v>
      </c>
      <c r="C63" s="21">
        <v>75</v>
      </c>
      <c r="D63" s="21">
        <v>75</v>
      </c>
      <c r="E63" s="21">
        <v>75</v>
      </c>
      <c r="F63" s="21">
        <v>100</v>
      </c>
      <c r="G63" s="22">
        <v>75</v>
      </c>
      <c r="H63" s="23">
        <f t="shared" si="0"/>
        <v>100</v>
      </c>
    </row>
    <row r="64" spans="1:8" ht="21" customHeight="1">
      <c r="A64" s="19">
        <v>62</v>
      </c>
      <c r="B64" s="20">
        <v>100</v>
      </c>
      <c r="C64" s="21">
        <v>100</v>
      </c>
      <c r="D64" s="21">
        <v>100</v>
      </c>
      <c r="E64" s="21">
        <v>100</v>
      </c>
      <c r="F64" s="21">
        <v>100</v>
      </c>
      <c r="G64" s="22">
        <v>100</v>
      </c>
      <c r="H64" s="23">
        <f t="shared" si="0"/>
        <v>100</v>
      </c>
    </row>
    <row r="65" spans="1:8" ht="21" customHeight="1">
      <c r="A65" s="19">
        <v>63</v>
      </c>
      <c r="B65" s="20">
        <v>50</v>
      </c>
      <c r="C65" s="21">
        <v>50</v>
      </c>
      <c r="D65" s="21">
        <v>50</v>
      </c>
      <c r="E65" s="21">
        <v>50</v>
      </c>
      <c r="F65" s="21">
        <v>50</v>
      </c>
      <c r="G65" s="22">
        <v>50</v>
      </c>
      <c r="H65" s="23">
        <f t="shared" si="0"/>
        <v>50</v>
      </c>
    </row>
    <row r="66" spans="1:8" ht="21" customHeight="1">
      <c r="A66" s="19">
        <v>64</v>
      </c>
      <c r="B66" s="20">
        <v>50</v>
      </c>
      <c r="C66" s="21">
        <v>50</v>
      </c>
      <c r="D66" s="21">
        <v>50</v>
      </c>
      <c r="E66" s="21">
        <v>50</v>
      </c>
      <c r="F66" s="21">
        <v>50</v>
      </c>
      <c r="G66" s="22">
        <v>50</v>
      </c>
      <c r="H66" s="23">
        <f t="shared" si="0"/>
        <v>50</v>
      </c>
    </row>
    <row r="67" spans="1:8" ht="21" customHeight="1">
      <c r="A67" s="19">
        <v>65</v>
      </c>
      <c r="B67" s="20">
        <v>25</v>
      </c>
      <c r="C67" s="21">
        <v>50</v>
      </c>
      <c r="D67" s="21">
        <v>50</v>
      </c>
      <c r="E67" s="21">
        <v>50</v>
      </c>
      <c r="F67" s="21">
        <v>50</v>
      </c>
      <c r="G67" s="22">
        <v>25</v>
      </c>
      <c r="H67" s="23">
        <f t="shared" si="0"/>
        <v>50</v>
      </c>
    </row>
    <row r="68" spans="1:8" ht="21" customHeight="1">
      <c r="A68" s="19">
        <v>66</v>
      </c>
      <c r="B68" s="20">
        <v>75</v>
      </c>
      <c r="C68" s="21">
        <v>75</v>
      </c>
      <c r="D68" s="21">
        <v>75</v>
      </c>
      <c r="E68" s="21">
        <v>75</v>
      </c>
      <c r="F68" s="21">
        <v>75</v>
      </c>
      <c r="G68" s="22">
        <v>75</v>
      </c>
      <c r="H68" s="23">
        <f t="shared" ref="H68:H115" si="1">MAX(B68:G68)</f>
        <v>75</v>
      </c>
    </row>
    <row r="69" spans="1:8" ht="21" customHeight="1">
      <c r="A69" s="19">
        <v>67</v>
      </c>
      <c r="B69" s="20">
        <v>75</v>
      </c>
      <c r="C69" s="21">
        <v>50</v>
      </c>
      <c r="D69" s="21">
        <v>50</v>
      </c>
      <c r="E69" s="21">
        <v>50</v>
      </c>
      <c r="F69" s="21">
        <v>75</v>
      </c>
      <c r="G69" s="22">
        <v>75</v>
      </c>
      <c r="H69" s="23">
        <f t="shared" si="1"/>
        <v>75</v>
      </c>
    </row>
    <row r="70" spans="1:8" ht="21" customHeight="1">
      <c r="A70" s="19">
        <v>68</v>
      </c>
      <c r="B70" s="20">
        <v>75</v>
      </c>
      <c r="C70" s="21">
        <v>25</v>
      </c>
      <c r="D70" s="21">
        <v>25</v>
      </c>
      <c r="E70" s="21">
        <v>25</v>
      </c>
      <c r="F70" s="21">
        <v>25</v>
      </c>
      <c r="G70" s="22">
        <v>75</v>
      </c>
      <c r="H70" s="23">
        <f t="shared" si="1"/>
        <v>75</v>
      </c>
    </row>
    <row r="71" spans="1:8" ht="21" customHeight="1">
      <c r="A71" s="19">
        <v>69</v>
      </c>
      <c r="B71" s="20">
        <v>50</v>
      </c>
      <c r="C71" s="21">
        <v>50</v>
      </c>
      <c r="D71" s="21">
        <v>50</v>
      </c>
      <c r="E71" s="21">
        <v>50</v>
      </c>
      <c r="F71" s="21">
        <v>50</v>
      </c>
      <c r="G71" s="22">
        <v>50</v>
      </c>
      <c r="H71" s="23">
        <f t="shared" si="1"/>
        <v>50</v>
      </c>
    </row>
    <row r="72" spans="1:8" ht="21" customHeight="1">
      <c r="A72" s="19">
        <v>70</v>
      </c>
      <c r="B72" s="20">
        <v>75</v>
      </c>
      <c r="C72" s="21">
        <v>25</v>
      </c>
      <c r="D72" s="21">
        <v>25</v>
      </c>
      <c r="E72" s="21">
        <v>25</v>
      </c>
      <c r="F72" s="21">
        <v>75</v>
      </c>
      <c r="G72" s="22">
        <v>25</v>
      </c>
      <c r="H72" s="23">
        <f t="shared" si="1"/>
        <v>75</v>
      </c>
    </row>
    <row r="73" spans="1:8" ht="21" customHeight="1">
      <c r="A73" s="19">
        <v>71</v>
      </c>
      <c r="B73" s="20">
        <v>75</v>
      </c>
      <c r="C73" s="21">
        <v>50</v>
      </c>
      <c r="D73" s="21">
        <v>75</v>
      </c>
      <c r="E73" s="21">
        <v>50</v>
      </c>
      <c r="F73" s="21">
        <v>75</v>
      </c>
      <c r="G73" s="22">
        <v>25</v>
      </c>
      <c r="H73" s="23">
        <f t="shared" si="1"/>
        <v>75</v>
      </c>
    </row>
    <row r="74" spans="1:8" ht="21" customHeight="1">
      <c r="A74" s="19">
        <v>72</v>
      </c>
      <c r="B74" s="20">
        <v>50</v>
      </c>
      <c r="C74" s="21">
        <v>50</v>
      </c>
      <c r="D74" s="21">
        <v>50</v>
      </c>
      <c r="E74" s="21">
        <v>50</v>
      </c>
      <c r="F74" s="21">
        <v>75</v>
      </c>
      <c r="G74" s="22">
        <v>50</v>
      </c>
      <c r="H74" s="23">
        <f t="shared" si="1"/>
        <v>75</v>
      </c>
    </row>
    <row r="75" spans="1:8" ht="21" customHeight="1">
      <c r="A75" s="19">
        <v>73</v>
      </c>
      <c r="B75" s="20">
        <v>50</v>
      </c>
      <c r="C75" s="21">
        <v>25</v>
      </c>
      <c r="D75" s="21">
        <v>50</v>
      </c>
      <c r="E75" s="21">
        <v>50</v>
      </c>
      <c r="F75" s="21">
        <v>50</v>
      </c>
      <c r="G75" s="22">
        <v>25</v>
      </c>
      <c r="H75" s="23">
        <f t="shared" si="1"/>
        <v>50</v>
      </c>
    </row>
    <row r="76" spans="1:8" ht="21" customHeight="1">
      <c r="A76" s="19">
        <v>74</v>
      </c>
      <c r="B76" s="20">
        <v>25</v>
      </c>
      <c r="C76" s="21">
        <v>25</v>
      </c>
      <c r="D76" s="21">
        <v>25</v>
      </c>
      <c r="E76" s="21">
        <v>25</v>
      </c>
      <c r="F76" s="21">
        <v>25</v>
      </c>
      <c r="G76" s="22">
        <v>25</v>
      </c>
      <c r="H76" s="23">
        <f t="shared" si="1"/>
        <v>25</v>
      </c>
    </row>
    <row r="77" spans="1:8" ht="21" customHeight="1">
      <c r="A77" s="19">
        <v>75</v>
      </c>
      <c r="B77" s="20">
        <v>75</v>
      </c>
      <c r="C77" s="21">
        <v>50</v>
      </c>
      <c r="D77" s="21">
        <v>100</v>
      </c>
      <c r="E77" s="21">
        <v>50</v>
      </c>
      <c r="F77" s="21">
        <v>100</v>
      </c>
      <c r="G77" s="22">
        <v>50</v>
      </c>
      <c r="H77" s="23">
        <f t="shared" si="1"/>
        <v>100</v>
      </c>
    </row>
    <row r="78" spans="1:8" ht="21" customHeight="1">
      <c r="A78" s="19">
        <v>76</v>
      </c>
      <c r="B78" s="20">
        <v>100</v>
      </c>
      <c r="C78" s="21">
        <v>75</v>
      </c>
      <c r="D78" s="21">
        <v>75</v>
      </c>
      <c r="E78" s="21">
        <v>75</v>
      </c>
      <c r="F78" s="21">
        <v>125</v>
      </c>
      <c r="G78" s="22">
        <v>50</v>
      </c>
      <c r="H78" s="23">
        <f t="shared" si="1"/>
        <v>125</v>
      </c>
    </row>
    <row r="79" spans="1:8" ht="21" customHeight="1">
      <c r="A79" s="19">
        <v>77</v>
      </c>
      <c r="B79" s="20">
        <v>50</v>
      </c>
      <c r="C79" s="21">
        <v>25</v>
      </c>
      <c r="D79" s="21">
        <v>25</v>
      </c>
      <c r="E79" s="21">
        <v>25</v>
      </c>
      <c r="F79" s="21">
        <v>50</v>
      </c>
      <c r="G79" s="22">
        <v>25</v>
      </c>
      <c r="H79" s="23">
        <f t="shared" si="1"/>
        <v>50</v>
      </c>
    </row>
    <row r="80" spans="1:8" ht="21" customHeight="1">
      <c r="A80" s="19">
        <v>78</v>
      </c>
      <c r="B80" s="20">
        <v>25</v>
      </c>
      <c r="C80" s="21">
        <v>25</v>
      </c>
      <c r="D80" s="21">
        <v>25</v>
      </c>
      <c r="E80" s="21">
        <v>25</v>
      </c>
      <c r="F80" s="21">
        <v>50</v>
      </c>
      <c r="G80" s="22">
        <v>25</v>
      </c>
      <c r="H80" s="23">
        <f t="shared" si="1"/>
        <v>50</v>
      </c>
    </row>
    <row r="81" spans="1:8" ht="21" customHeight="1">
      <c r="A81" s="19">
        <v>79</v>
      </c>
      <c r="B81" s="20">
        <v>125</v>
      </c>
      <c r="C81" s="21">
        <v>125</v>
      </c>
      <c r="D81" s="21">
        <v>125</v>
      </c>
      <c r="E81" s="21">
        <v>125</v>
      </c>
      <c r="F81" s="21">
        <v>125</v>
      </c>
      <c r="G81" s="22">
        <v>125</v>
      </c>
      <c r="H81" s="23">
        <f t="shared" si="1"/>
        <v>125</v>
      </c>
    </row>
    <row r="82" spans="1:8" ht="21" customHeight="1">
      <c r="A82" s="19">
        <v>80</v>
      </c>
      <c r="B82" s="20">
        <v>75</v>
      </c>
      <c r="C82" s="21">
        <v>75</v>
      </c>
      <c r="D82" s="21">
        <v>75</v>
      </c>
      <c r="E82" s="21">
        <v>75</v>
      </c>
      <c r="F82" s="21">
        <v>75</v>
      </c>
      <c r="G82" s="22">
        <v>75</v>
      </c>
      <c r="H82" s="23">
        <f t="shared" si="1"/>
        <v>75</v>
      </c>
    </row>
    <row r="83" spans="1:8" ht="21" customHeight="1">
      <c r="A83" s="19">
        <v>81</v>
      </c>
      <c r="B83" s="20">
        <v>100</v>
      </c>
      <c r="C83" s="21">
        <v>100</v>
      </c>
      <c r="D83" s="21">
        <v>100</v>
      </c>
      <c r="E83" s="21">
        <v>100</v>
      </c>
      <c r="F83" s="21">
        <v>125</v>
      </c>
      <c r="G83" s="22">
        <v>100</v>
      </c>
      <c r="H83" s="23">
        <f t="shared" si="1"/>
        <v>125</v>
      </c>
    </row>
    <row r="84" spans="1:8" ht="21" customHeight="1">
      <c r="A84" s="19">
        <v>82</v>
      </c>
      <c r="B84" s="20">
        <v>75</v>
      </c>
      <c r="C84" s="21">
        <v>50</v>
      </c>
      <c r="D84" s="21">
        <v>75</v>
      </c>
      <c r="E84" s="21">
        <v>50</v>
      </c>
      <c r="F84" s="21">
        <v>75</v>
      </c>
      <c r="G84" s="22">
        <v>75</v>
      </c>
      <c r="H84" s="23">
        <f t="shared" si="1"/>
        <v>75</v>
      </c>
    </row>
    <row r="85" spans="1:8" ht="21" customHeight="1">
      <c r="A85" s="19">
        <v>83</v>
      </c>
      <c r="B85" s="20">
        <v>25</v>
      </c>
      <c r="C85" s="21">
        <v>25</v>
      </c>
      <c r="D85" s="21">
        <v>25</v>
      </c>
      <c r="E85" s="21">
        <v>25</v>
      </c>
      <c r="F85" s="21">
        <v>25</v>
      </c>
      <c r="G85" s="22">
        <v>25</v>
      </c>
      <c r="H85" s="23">
        <f t="shared" si="1"/>
        <v>25</v>
      </c>
    </row>
    <row r="86" spans="1:8" ht="21" customHeight="1">
      <c r="A86" s="19">
        <v>84</v>
      </c>
      <c r="B86" s="20">
        <v>25</v>
      </c>
      <c r="C86" s="21">
        <v>25</v>
      </c>
      <c r="D86" s="21">
        <v>25</v>
      </c>
      <c r="E86" s="21">
        <v>25</v>
      </c>
      <c r="F86" s="21">
        <v>25</v>
      </c>
      <c r="G86" s="22">
        <v>25</v>
      </c>
      <c r="H86" s="23">
        <f t="shared" si="1"/>
        <v>25</v>
      </c>
    </row>
    <row r="87" spans="1:8" ht="21" customHeight="1">
      <c r="A87" s="19">
        <v>85</v>
      </c>
      <c r="B87" s="20">
        <v>75</v>
      </c>
      <c r="C87" s="21">
        <v>50</v>
      </c>
      <c r="D87" s="21">
        <v>50</v>
      </c>
      <c r="E87" s="21">
        <v>50</v>
      </c>
      <c r="F87" s="21">
        <v>75</v>
      </c>
      <c r="G87" s="22">
        <v>25</v>
      </c>
      <c r="H87" s="23">
        <f t="shared" si="1"/>
        <v>75</v>
      </c>
    </row>
    <row r="88" spans="1:8" ht="21" customHeight="1">
      <c r="A88" s="19">
        <v>86</v>
      </c>
      <c r="B88" s="20">
        <v>25</v>
      </c>
      <c r="C88" s="21">
        <v>25</v>
      </c>
      <c r="D88" s="21">
        <v>25</v>
      </c>
      <c r="E88" s="21">
        <v>25</v>
      </c>
      <c r="F88" s="21">
        <v>75</v>
      </c>
      <c r="G88" s="22">
        <v>25</v>
      </c>
      <c r="H88" s="23">
        <f t="shared" si="1"/>
        <v>75</v>
      </c>
    </row>
    <row r="89" spans="1:8" ht="21" customHeight="1">
      <c r="A89" s="19">
        <v>87</v>
      </c>
      <c r="B89" s="20">
        <v>75</v>
      </c>
      <c r="C89" s="21">
        <v>50</v>
      </c>
      <c r="D89" s="21">
        <v>50</v>
      </c>
      <c r="E89" s="21">
        <v>50</v>
      </c>
      <c r="F89" s="21">
        <v>75</v>
      </c>
      <c r="G89" s="22">
        <v>50</v>
      </c>
      <c r="H89" s="23">
        <f t="shared" si="1"/>
        <v>75</v>
      </c>
    </row>
    <row r="90" spans="1:8" ht="21" customHeight="1">
      <c r="A90" s="19">
        <v>88</v>
      </c>
      <c r="B90" s="20">
        <v>75</v>
      </c>
      <c r="C90" s="21">
        <v>75</v>
      </c>
      <c r="D90" s="21">
        <v>100</v>
      </c>
      <c r="E90" s="21">
        <v>75</v>
      </c>
      <c r="F90" s="21">
        <v>75</v>
      </c>
      <c r="G90" s="22">
        <v>25</v>
      </c>
      <c r="H90" s="23">
        <f t="shared" si="1"/>
        <v>100</v>
      </c>
    </row>
    <row r="91" spans="1:8" ht="21" customHeight="1">
      <c r="A91" s="19">
        <v>89</v>
      </c>
      <c r="B91" s="20">
        <v>25</v>
      </c>
      <c r="C91" s="21">
        <v>25</v>
      </c>
      <c r="D91" s="21">
        <v>25</v>
      </c>
      <c r="E91" s="21">
        <v>25</v>
      </c>
      <c r="F91" s="21">
        <v>25</v>
      </c>
      <c r="G91" s="22">
        <v>25</v>
      </c>
      <c r="H91" s="23">
        <f t="shared" si="1"/>
        <v>25</v>
      </c>
    </row>
    <row r="92" spans="1:8" ht="21" customHeight="1">
      <c r="A92" s="19">
        <v>90</v>
      </c>
      <c r="B92" s="20">
        <v>75</v>
      </c>
      <c r="C92" s="21">
        <v>75</v>
      </c>
      <c r="D92" s="21">
        <v>75</v>
      </c>
      <c r="E92" s="21">
        <v>75</v>
      </c>
      <c r="F92" s="21">
        <v>75</v>
      </c>
      <c r="G92" s="22">
        <v>75</v>
      </c>
      <c r="H92" s="23">
        <f t="shared" si="1"/>
        <v>75</v>
      </c>
    </row>
    <row r="93" spans="1:8" ht="21" customHeight="1">
      <c r="A93" s="19">
        <v>91</v>
      </c>
      <c r="B93" s="20">
        <v>50</v>
      </c>
      <c r="C93" s="21">
        <v>50</v>
      </c>
      <c r="D93" s="21">
        <v>50</v>
      </c>
      <c r="E93" s="21">
        <v>50</v>
      </c>
      <c r="F93" s="21">
        <v>50</v>
      </c>
      <c r="G93" s="22">
        <v>50</v>
      </c>
      <c r="H93" s="23">
        <f t="shared" si="1"/>
        <v>50</v>
      </c>
    </row>
    <row r="94" spans="1:8" ht="21" customHeight="1">
      <c r="A94" s="19">
        <v>92</v>
      </c>
      <c r="B94" s="20">
        <v>100</v>
      </c>
      <c r="C94" s="21">
        <v>100</v>
      </c>
      <c r="D94" s="21">
        <v>100</v>
      </c>
      <c r="E94" s="21">
        <v>100</v>
      </c>
      <c r="F94" s="21">
        <v>100</v>
      </c>
      <c r="G94" s="22">
        <v>100</v>
      </c>
      <c r="H94" s="23">
        <f t="shared" si="1"/>
        <v>100</v>
      </c>
    </row>
    <row r="95" spans="1:8" ht="21" customHeight="1">
      <c r="A95" s="19">
        <v>93</v>
      </c>
      <c r="B95" s="20">
        <v>100</v>
      </c>
      <c r="C95" s="21">
        <v>100</v>
      </c>
      <c r="D95" s="21">
        <v>100</v>
      </c>
      <c r="E95" s="21">
        <v>100</v>
      </c>
      <c r="F95" s="21">
        <v>100</v>
      </c>
      <c r="G95" s="22">
        <v>100</v>
      </c>
      <c r="H95" s="23">
        <f t="shared" si="1"/>
        <v>100</v>
      </c>
    </row>
    <row r="96" spans="1:8" ht="21" customHeight="1">
      <c r="A96" s="19">
        <v>94</v>
      </c>
      <c r="B96" s="20">
        <v>100</v>
      </c>
      <c r="C96" s="21">
        <v>50</v>
      </c>
      <c r="D96" s="21">
        <v>25</v>
      </c>
      <c r="E96" s="21">
        <v>25</v>
      </c>
      <c r="F96" s="21">
        <v>25</v>
      </c>
      <c r="G96" s="22">
        <v>25</v>
      </c>
      <c r="H96" s="23">
        <f t="shared" si="1"/>
        <v>100</v>
      </c>
    </row>
    <row r="97" spans="1:8" ht="21" customHeight="1">
      <c r="A97" s="19">
        <v>95</v>
      </c>
      <c r="B97" s="20">
        <v>100</v>
      </c>
      <c r="C97" s="21">
        <v>100</v>
      </c>
      <c r="D97" s="21">
        <v>100</v>
      </c>
      <c r="E97" s="21">
        <v>100</v>
      </c>
      <c r="F97" s="21">
        <v>100</v>
      </c>
      <c r="G97" s="22">
        <v>100</v>
      </c>
      <c r="H97" s="23">
        <f t="shared" si="1"/>
        <v>100</v>
      </c>
    </row>
    <row r="98" spans="1:8" ht="21" customHeight="1">
      <c r="A98" s="19">
        <v>96</v>
      </c>
      <c r="B98" s="20">
        <v>75</v>
      </c>
      <c r="C98" s="21">
        <v>75</v>
      </c>
      <c r="D98" s="21">
        <v>75</v>
      </c>
      <c r="E98" s="21">
        <v>75</v>
      </c>
      <c r="F98" s="21">
        <v>75</v>
      </c>
      <c r="G98" s="22">
        <v>75</v>
      </c>
      <c r="H98" s="23">
        <f t="shared" si="1"/>
        <v>75</v>
      </c>
    </row>
    <row r="99" spans="1:8" ht="21" customHeight="1">
      <c r="A99" s="19">
        <v>97</v>
      </c>
      <c r="B99" s="20">
        <v>25</v>
      </c>
      <c r="C99" s="21">
        <v>25</v>
      </c>
      <c r="D99" s="21">
        <v>25</v>
      </c>
      <c r="E99" s="21">
        <v>25</v>
      </c>
      <c r="F99" s="21">
        <v>25</v>
      </c>
      <c r="G99" s="22">
        <v>100</v>
      </c>
      <c r="H99" s="23">
        <f t="shared" si="1"/>
        <v>100</v>
      </c>
    </row>
    <row r="100" spans="1:8" ht="21" customHeight="1">
      <c r="A100" s="19">
        <v>98</v>
      </c>
      <c r="B100" s="20">
        <v>50</v>
      </c>
      <c r="C100" s="21">
        <v>25</v>
      </c>
      <c r="D100" s="21">
        <v>25</v>
      </c>
      <c r="E100" s="21">
        <v>25</v>
      </c>
      <c r="F100" s="21">
        <v>75</v>
      </c>
      <c r="G100" s="22">
        <v>75</v>
      </c>
      <c r="H100" s="23">
        <f t="shared" si="1"/>
        <v>75</v>
      </c>
    </row>
    <row r="101" spans="1:8" ht="21" customHeight="1">
      <c r="A101" s="19">
        <v>99</v>
      </c>
      <c r="B101" s="20">
        <v>75</v>
      </c>
      <c r="C101" s="21">
        <v>75</v>
      </c>
      <c r="D101" s="21">
        <v>75</v>
      </c>
      <c r="E101" s="21">
        <v>75</v>
      </c>
      <c r="F101" s="21">
        <v>75</v>
      </c>
      <c r="G101" s="22">
        <v>75</v>
      </c>
      <c r="H101" s="23">
        <f t="shared" si="1"/>
        <v>75</v>
      </c>
    </row>
    <row r="102" spans="1:8" ht="21" customHeight="1">
      <c r="A102" s="19">
        <v>100</v>
      </c>
      <c r="B102" s="20">
        <v>100</v>
      </c>
      <c r="C102" s="21">
        <v>100</v>
      </c>
      <c r="D102" s="21">
        <v>100</v>
      </c>
      <c r="E102" s="21">
        <v>100</v>
      </c>
      <c r="F102" s="21">
        <v>100</v>
      </c>
      <c r="G102" s="22">
        <v>100</v>
      </c>
      <c r="H102" s="23">
        <f t="shared" si="1"/>
        <v>100</v>
      </c>
    </row>
    <row r="103" spans="1:8" ht="21" customHeight="1">
      <c r="A103" s="19">
        <v>101</v>
      </c>
      <c r="B103" s="20">
        <v>75</v>
      </c>
      <c r="C103" s="21">
        <v>75</v>
      </c>
      <c r="D103" s="21">
        <v>75</v>
      </c>
      <c r="E103" s="21">
        <v>75</v>
      </c>
      <c r="F103" s="21">
        <v>75</v>
      </c>
      <c r="G103" s="22">
        <v>50</v>
      </c>
      <c r="H103" s="23">
        <f t="shared" si="1"/>
        <v>75</v>
      </c>
    </row>
    <row r="104" spans="1:8" ht="21" customHeight="1">
      <c r="A104" s="19">
        <v>102</v>
      </c>
      <c r="B104" s="20">
        <v>125</v>
      </c>
      <c r="C104" s="21">
        <v>125</v>
      </c>
      <c r="D104" s="21">
        <v>125</v>
      </c>
      <c r="E104" s="21">
        <v>125</v>
      </c>
      <c r="F104" s="21">
        <v>125</v>
      </c>
      <c r="G104" s="22">
        <v>125</v>
      </c>
      <c r="H104" s="23">
        <f t="shared" si="1"/>
        <v>125</v>
      </c>
    </row>
    <row r="105" spans="1:8" ht="21" customHeight="1">
      <c r="A105" s="19">
        <v>103</v>
      </c>
      <c r="B105" s="20">
        <v>75</v>
      </c>
      <c r="C105" s="21">
        <v>25</v>
      </c>
      <c r="D105" s="21">
        <v>25</v>
      </c>
      <c r="E105" s="21">
        <v>25</v>
      </c>
      <c r="F105" s="21">
        <v>75</v>
      </c>
      <c r="G105" s="22">
        <v>75</v>
      </c>
      <c r="H105" s="23">
        <f t="shared" si="1"/>
        <v>75</v>
      </c>
    </row>
    <row r="106" spans="1:8" ht="21" customHeight="1">
      <c r="A106" s="19">
        <v>104</v>
      </c>
      <c r="B106" s="20">
        <v>75</v>
      </c>
      <c r="C106" s="21">
        <v>75</v>
      </c>
      <c r="D106" s="21">
        <v>75</v>
      </c>
      <c r="E106" s="21">
        <v>75</v>
      </c>
      <c r="F106" s="21">
        <v>75</v>
      </c>
      <c r="G106" s="22">
        <v>75</v>
      </c>
      <c r="H106" s="23">
        <f t="shared" si="1"/>
        <v>75</v>
      </c>
    </row>
    <row r="107" spans="1:8" ht="21" customHeight="1">
      <c r="A107" s="19">
        <v>105</v>
      </c>
      <c r="B107" s="20">
        <v>50</v>
      </c>
      <c r="C107" s="21">
        <v>50</v>
      </c>
      <c r="D107" s="21">
        <v>50</v>
      </c>
      <c r="E107" s="21">
        <v>50</v>
      </c>
      <c r="F107" s="21">
        <v>50</v>
      </c>
      <c r="G107" s="22">
        <v>50</v>
      </c>
      <c r="H107" s="23">
        <f t="shared" si="1"/>
        <v>50</v>
      </c>
    </row>
    <row r="108" spans="1:8" ht="21" customHeight="1">
      <c r="A108" s="19">
        <v>106</v>
      </c>
      <c r="B108" s="20">
        <v>75</v>
      </c>
      <c r="C108" s="21">
        <v>75</v>
      </c>
      <c r="D108" s="21">
        <v>75</v>
      </c>
      <c r="E108" s="21">
        <v>75</v>
      </c>
      <c r="F108" s="21">
        <v>75</v>
      </c>
      <c r="G108" s="22">
        <v>75</v>
      </c>
      <c r="H108" s="23">
        <f t="shared" si="1"/>
        <v>75</v>
      </c>
    </row>
    <row r="109" spans="1:8" ht="21" customHeight="1">
      <c r="A109" s="19">
        <v>107</v>
      </c>
      <c r="B109" s="20">
        <v>125</v>
      </c>
      <c r="C109" s="21">
        <v>100</v>
      </c>
      <c r="D109" s="21">
        <v>100</v>
      </c>
      <c r="E109" s="21">
        <v>100</v>
      </c>
      <c r="F109" s="21">
        <v>125</v>
      </c>
      <c r="G109" s="22">
        <v>100</v>
      </c>
      <c r="H109" s="23">
        <f t="shared" si="1"/>
        <v>125</v>
      </c>
    </row>
    <row r="110" spans="1:8" ht="21" customHeight="1">
      <c r="A110" s="19">
        <v>108</v>
      </c>
      <c r="B110" s="20">
        <v>75</v>
      </c>
      <c r="C110" s="21">
        <v>75</v>
      </c>
      <c r="D110" s="21">
        <v>75</v>
      </c>
      <c r="E110" s="21">
        <v>75</v>
      </c>
      <c r="F110" s="21">
        <v>75</v>
      </c>
      <c r="G110" s="22">
        <v>75</v>
      </c>
      <c r="H110" s="23">
        <f t="shared" si="1"/>
        <v>75</v>
      </c>
    </row>
    <row r="111" spans="1:8" ht="21" customHeight="1">
      <c r="A111" s="19">
        <v>109</v>
      </c>
      <c r="B111" s="20">
        <v>50</v>
      </c>
      <c r="C111" s="21">
        <v>50</v>
      </c>
      <c r="D111" s="21">
        <v>75</v>
      </c>
      <c r="E111" s="21">
        <v>50</v>
      </c>
      <c r="F111" s="21">
        <v>50</v>
      </c>
      <c r="G111" s="22">
        <v>50</v>
      </c>
      <c r="H111" s="23">
        <f t="shared" si="1"/>
        <v>75</v>
      </c>
    </row>
    <row r="112" spans="1:8" ht="21" customHeight="1">
      <c r="A112" s="19">
        <v>110</v>
      </c>
      <c r="B112" s="20">
        <v>50</v>
      </c>
      <c r="C112" s="21">
        <v>75</v>
      </c>
      <c r="D112" s="21">
        <v>75</v>
      </c>
      <c r="E112" s="21">
        <v>75</v>
      </c>
      <c r="F112" s="21">
        <v>100</v>
      </c>
      <c r="G112" s="22">
        <v>75</v>
      </c>
      <c r="H112" s="23">
        <f t="shared" si="1"/>
        <v>100</v>
      </c>
    </row>
    <row r="113" spans="1:16" ht="21" customHeight="1">
      <c r="A113" s="19">
        <v>111</v>
      </c>
      <c r="B113" s="20">
        <v>50</v>
      </c>
      <c r="C113" s="21">
        <v>25</v>
      </c>
      <c r="D113" s="21">
        <v>25</v>
      </c>
      <c r="E113" s="21">
        <v>25</v>
      </c>
      <c r="F113" s="21">
        <v>25</v>
      </c>
      <c r="G113" s="22">
        <v>25</v>
      </c>
      <c r="H113" s="23">
        <f t="shared" si="1"/>
        <v>50</v>
      </c>
    </row>
    <row r="114" spans="1:16" ht="21" customHeight="1">
      <c r="A114" s="19">
        <v>112</v>
      </c>
      <c r="B114" s="20">
        <v>25</v>
      </c>
      <c r="C114" s="21">
        <v>25</v>
      </c>
      <c r="D114" s="21">
        <v>25</v>
      </c>
      <c r="E114" s="21">
        <v>25</v>
      </c>
      <c r="F114" s="21">
        <v>25</v>
      </c>
      <c r="G114" s="22">
        <v>25</v>
      </c>
      <c r="H114" s="23">
        <f t="shared" si="1"/>
        <v>25</v>
      </c>
    </row>
    <row r="115" spans="1:16" ht="21" customHeight="1" thickBot="1">
      <c r="A115" s="26">
        <v>113</v>
      </c>
      <c r="B115" s="27">
        <v>100</v>
      </c>
      <c r="C115" s="28">
        <v>100</v>
      </c>
      <c r="D115" s="28">
        <v>75</v>
      </c>
      <c r="E115" s="28">
        <v>75</v>
      </c>
      <c r="F115" s="28">
        <v>25</v>
      </c>
      <c r="G115" s="29">
        <v>25</v>
      </c>
      <c r="H115" s="23">
        <f t="shared" si="1"/>
        <v>100</v>
      </c>
      <c r="P115" s="30"/>
    </row>
    <row r="122" spans="1:16" ht="21" customHeight="1">
      <c r="B122" s="32"/>
      <c r="C122" s="32"/>
      <c r="D122" s="32"/>
      <c r="E122" s="32"/>
      <c r="F122" s="32"/>
      <c r="G122" s="32"/>
    </row>
    <row r="123" spans="1:16" ht="21" customHeight="1">
      <c r="B123" s="32"/>
      <c r="C123" s="32"/>
      <c r="D123" s="32"/>
      <c r="E123" s="32"/>
      <c r="F123" s="32"/>
      <c r="G123" s="32"/>
    </row>
    <row r="126" spans="1:16" ht="21" customHeight="1">
      <c r="I126" s="34"/>
    </row>
    <row r="127" spans="1:16" ht="21" customHeight="1">
      <c r="I127" s="34"/>
    </row>
    <row r="128" spans="1:16" ht="21" customHeight="1">
      <c r="I128" s="34"/>
    </row>
    <row r="129" spans="9:9" ht="21" customHeight="1">
      <c r="I129" s="34"/>
    </row>
    <row r="130" spans="9:9" ht="21" customHeight="1">
      <c r="I130" s="34"/>
    </row>
    <row r="131" spans="9:9" ht="21" customHeight="1">
      <c r="I131" s="34"/>
    </row>
  </sheetData>
  <mergeCells count="1">
    <mergeCell ref="B1:G1"/>
  </mergeCells>
  <phoneticPr fontId="19" type="noConversion"/>
  <pageMargins left="0.75" right="0.75" top="1" bottom="1" header="0.5" footer="0.5"/>
  <pageSetup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37"/>
  <sheetViews>
    <sheetView showGridLines="0" workbookViewId="0">
      <selection activeCell="R12" sqref="R12"/>
    </sheetView>
  </sheetViews>
  <sheetFormatPr baseColWidth="10" defaultColWidth="8.83203125" defaultRowHeight="12" x14ac:dyDescent="0"/>
  <cols>
    <col min="1" max="1" width="2.5" style="45" customWidth="1"/>
    <col min="2" max="2" width="8.6640625" style="45" bestFit="1" customWidth="1"/>
    <col min="3" max="3" width="13.5" style="45" customWidth="1"/>
    <col min="4" max="4" width="23.6640625" style="78" customWidth="1"/>
    <col min="5" max="5" width="22.6640625" style="45" customWidth="1"/>
    <col min="6" max="6" width="10.83203125" style="45" customWidth="1"/>
    <col min="7" max="7" width="5.1640625" style="45" bestFit="1" customWidth="1"/>
    <col min="8" max="8" width="6.33203125" style="89" customWidth="1"/>
    <col min="9" max="9" width="5.5" style="45" bestFit="1" customWidth="1"/>
    <col min="10" max="10" width="10.1640625" style="90" customWidth="1"/>
    <col min="11" max="11" width="11.6640625" style="45" customWidth="1"/>
    <col min="12" max="12" width="9.83203125" style="90" bestFit="1" customWidth="1"/>
    <col min="13" max="13" width="8.5" style="45" customWidth="1"/>
    <col min="14" max="15" width="4.6640625" style="45" customWidth="1"/>
    <col min="16" max="256" width="8.83203125" style="45"/>
    <col min="257" max="257" width="2.5" style="45" customWidth="1"/>
    <col min="258" max="258" width="8.6640625" style="45" bestFit="1" customWidth="1"/>
    <col min="259" max="259" width="13.5" style="45" customWidth="1"/>
    <col min="260" max="260" width="23.6640625" style="45" customWidth="1"/>
    <col min="261" max="261" width="22.6640625" style="45" customWidth="1"/>
    <col min="262" max="262" width="10.83203125" style="45" customWidth="1"/>
    <col min="263" max="263" width="5.1640625" style="45" bestFit="1" customWidth="1"/>
    <col min="264" max="264" width="6.33203125" style="45" customWidth="1"/>
    <col min="265" max="265" width="5.5" style="45" bestFit="1" customWidth="1"/>
    <col min="266" max="266" width="10.1640625" style="45" customWidth="1"/>
    <col min="267" max="267" width="11.6640625" style="45" customWidth="1"/>
    <col min="268" max="268" width="9.83203125" style="45" bestFit="1" customWidth="1"/>
    <col min="269" max="269" width="8.5" style="45" customWidth="1"/>
    <col min="270" max="271" width="4.6640625" style="45" customWidth="1"/>
    <col min="272" max="512" width="8.83203125" style="45"/>
    <col min="513" max="513" width="2.5" style="45" customWidth="1"/>
    <col min="514" max="514" width="8.6640625" style="45" bestFit="1" customWidth="1"/>
    <col min="515" max="515" width="13.5" style="45" customWidth="1"/>
    <col min="516" max="516" width="23.6640625" style="45" customWidth="1"/>
    <col min="517" max="517" width="22.6640625" style="45" customWidth="1"/>
    <col min="518" max="518" width="10.83203125" style="45" customWidth="1"/>
    <col min="519" max="519" width="5.1640625" style="45" bestFit="1" customWidth="1"/>
    <col min="520" max="520" width="6.33203125" style="45" customWidth="1"/>
    <col min="521" max="521" width="5.5" style="45" bestFit="1" customWidth="1"/>
    <col min="522" max="522" width="10.1640625" style="45" customWidth="1"/>
    <col min="523" max="523" width="11.6640625" style="45" customWidth="1"/>
    <col min="524" max="524" width="9.83203125" style="45" bestFit="1" customWidth="1"/>
    <col min="525" max="525" width="8.5" style="45" customWidth="1"/>
    <col min="526" max="527" width="4.6640625" style="45" customWidth="1"/>
    <col min="528" max="768" width="8.83203125" style="45"/>
    <col min="769" max="769" width="2.5" style="45" customWidth="1"/>
    <col min="770" max="770" width="8.6640625" style="45" bestFit="1" customWidth="1"/>
    <col min="771" max="771" width="13.5" style="45" customWidth="1"/>
    <col min="772" max="772" width="23.6640625" style="45" customWidth="1"/>
    <col min="773" max="773" width="22.6640625" style="45" customWidth="1"/>
    <col min="774" max="774" width="10.83203125" style="45" customWidth="1"/>
    <col min="775" max="775" width="5.1640625" style="45" bestFit="1" customWidth="1"/>
    <col min="776" max="776" width="6.33203125" style="45" customWidth="1"/>
    <col min="777" max="777" width="5.5" style="45" bestFit="1" customWidth="1"/>
    <col min="778" max="778" width="10.1640625" style="45" customWidth="1"/>
    <col min="779" max="779" width="11.6640625" style="45" customWidth="1"/>
    <col min="780" max="780" width="9.83203125" style="45" bestFit="1" customWidth="1"/>
    <col min="781" max="781" width="8.5" style="45" customWidth="1"/>
    <col min="782" max="783" width="4.6640625" style="45" customWidth="1"/>
    <col min="784" max="1024" width="8.83203125" style="45"/>
    <col min="1025" max="1025" width="2.5" style="45" customWidth="1"/>
    <col min="1026" max="1026" width="8.6640625" style="45" bestFit="1" customWidth="1"/>
    <col min="1027" max="1027" width="13.5" style="45" customWidth="1"/>
    <col min="1028" max="1028" width="23.6640625" style="45" customWidth="1"/>
    <col min="1029" max="1029" width="22.6640625" style="45" customWidth="1"/>
    <col min="1030" max="1030" width="10.83203125" style="45" customWidth="1"/>
    <col min="1031" max="1031" width="5.1640625" style="45" bestFit="1" customWidth="1"/>
    <col min="1032" max="1032" width="6.33203125" style="45" customWidth="1"/>
    <col min="1033" max="1033" width="5.5" style="45" bestFit="1" customWidth="1"/>
    <col min="1034" max="1034" width="10.1640625" style="45" customWidth="1"/>
    <col min="1035" max="1035" width="11.6640625" style="45" customWidth="1"/>
    <col min="1036" max="1036" width="9.83203125" style="45" bestFit="1" customWidth="1"/>
    <col min="1037" max="1037" width="8.5" style="45" customWidth="1"/>
    <col min="1038" max="1039" width="4.6640625" style="45" customWidth="1"/>
    <col min="1040" max="1280" width="8.83203125" style="45"/>
    <col min="1281" max="1281" width="2.5" style="45" customWidth="1"/>
    <col min="1282" max="1282" width="8.6640625" style="45" bestFit="1" customWidth="1"/>
    <col min="1283" max="1283" width="13.5" style="45" customWidth="1"/>
    <col min="1284" max="1284" width="23.6640625" style="45" customWidth="1"/>
    <col min="1285" max="1285" width="22.6640625" style="45" customWidth="1"/>
    <col min="1286" max="1286" width="10.83203125" style="45" customWidth="1"/>
    <col min="1287" max="1287" width="5.1640625" style="45" bestFit="1" customWidth="1"/>
    <col min="1288" max="1288" width="6.33203125" style="45" customWidth="1"/>
    <col min="1289" max="1289" width="5.5" style="45" bestFit="1" customWidth="1"/>
    <col min="1290" max="1290" width="10.1640625" style="45" customWidth="1"/>
    <col min="1291" max="1291" width="11.6640625" style="45" customWidth="1"/>
    <col min="1292" max="1292" width="9.83203125" style="45" bestFit="1" customWidth="1"/>
    <col min="1293" max="1293" width="8.5" style="45" customWidth="1"/>
    <col min="1294" max="1295" width="4.6640625" style="45" customWidth="1"/>
    <col min="1296" max="1536" width="8.83203125" style="45"/>
    <col min="1537" max="1537" width="2.5" style="45" customWidth="1"/>
    <col min="1538" max="1538" width="8.6640625" style="45" bestFit="1" customWidth="1"/>
    <col min="1539" max="1539" width="13.5" style="45" customWidth="1"/>
    <col min="1540" max="1540" width="23.6640625" style="45" customWidth="1"/>
    <col min="1541" max="1541" width="22.6640625" style="45" customWidth="1"/>
    <col min="1542" max="1542" width="10.83203125" style="45" customWidth="1"/>
    <col min="1543" max="1543" width="5.1640625" style="45" bestFit="1" customWidth="1"/>
    <col min="1544" max="1544" width="6.33203125" style="45" customWidth="1"/>
    <col min="1545" max="1545" width="5.5" style="45" bestFit="1" customWidth="1"/>
    <col min="1546" max="1546" width="10.1640625" style="45" customWidth="1"/>
    <col min="1547" max="1547" width="11.6640625" style="45" customWidth="1"/>
    <col min="1548" max="1548" width="9.83203125" style="45" bestFit="1" customWidth="1"/>
    <col min="1549" max="1549" width="8.5" style="45" customWidth="1"/>
    <col min="1550" max="1551" width="4.6640625" style="45" customWidth="1"/>
    <col min="1552" max="1792" width="8.83203125" style="45"/>
    <col min="1793" max="1793" width="2.5" style="45" customWidth="1"/>
    <col min="1794" max="1794" width="8.6640625" style="45" bestFit="1" customWidth="1"/>
    <col min="1795" max="1795" width="13.5" style="45" customWidth="1"/>
    <col min="1796" max="1796" width="23.6640625" style="45" customWidth="1"/>
    <col min="1797" max="1797" width="22.6640625" style="45" customWidth="1"/>
    <col min="1798" max="1798" width="10.83203125" style="45" customWidth="1"/>
    <col min="1799" max="1799" width="5.1640625" style="45" bestFit="1" customWidth="1"/>
    <col min="1800" max="1800" width="6.33203125" style="45" customWidth="1"/>
    <col min="1801" max="1801" width="5.5" style="45" bestFit="1" customWidth="1"/>
    <col min="1802" max="1802" width="10.1640625" style="45" customWidth="1"/>
    <col min="1803" max="1803" width="11.6640625" style="45" customWidth="1"/>
    <col min="1804" max="1804" width="9.83203125" style="45" bestFit="1" customWidth="1"/>
    <col min="1805" max="1805" width="8.5" style="45" customWidth="1"/>
    <col min="1806" max="1807" width="4.6640625" style="45" customWidth="1"/>
    <col min="1808" max="2048" width="8.83203125" style="45"/>
    <col min="2049" max="2049" width="2.5" style="45" customWidth="1"/>
    <col min="2050" max="2050" width="8.6640625" style="45" bestFit="1" customWidth="1"/>
    <col min="2051" max="2051" width="13.5" style="45" customWidth="1"/>
    <col min="2052" max="2052" width="23.6640625" style="45" customWidth="1"/>
    <col min="2053" max="2053" width="22.6640625" style="45" customWidth="1"/>
    <col min="2054" max="2054" width="10.83203125" style="45" customWidth="1"/>
    <col min="2055" max="2055" width="5.1640625" style="45" bestFit="1" customWidth="1"/>
    <col min="2056" max="2056" width="6.33203125" style="45" customWidth="1"/>
    <col min="2057" max="2057" width="5.5" style="45" bestFit="1" customWidth="1"/>
    <col min="2058" max="2058" width="10.1640625" style="45" customWidth="1"/>
    <col min="2059" max="2059" width="11.6640625" style="45" customWidth="1"/>
    <col min="2060" max="2060" width="9.83203125" style="45" bestFit="1" customWidth="1"/>
    <col min="2061" max="2061" width="8.5" style="45" customWidth="1"/>
    <col min="2062" max="2063" width="4.6640625" style="45" customWidth="1"/>
    <col min="2064" max="2304" width="8.83203125" style="45"/>
    <col min="2305" max="2305" width="2.5" style="45" customWidth="1"/>
    <col min="2306" max="2306" width="8.6640625" style="45" bestFit="1" customWidth="1"/>
    <col min="2307" max="2307" width="13.5" style="45" customWidth="1"/>
    <col min="2308" max="2308" width="23.6640625" style="45" customWidth="1"/>
    <col min="2309" max="2309" width="22.6640625" style="45" customWidth="1"/>
    <col min="2310" max="2310" width="10.83203125" style="45" customWidth="1"/>
    <col min="2311" max="2311" width="5.1640625" style="45" bestFit="1" customWidth="1"/>
    <col min="2312" max="2312" width="6.33203125" style="45" customWidth="1"/>
    <col min="2313" max="2313" width="5.5" style="45" bestFit="1" customWidth="1"/>
    <col min="2314" max="2314" width="10.1640625" style="45" customWidth="1"/>
    <col min="2315" max="2315" width="11.6640625" style="45" customWidth="1"/>
    <col min="2316" max="2316" width="9.83203125" style="45" bestFit="1" customWidth="1"/>
    <col min="2317" max="2317" width="8.5" style="45" customWidth="1"/>
    <col min="2318" max="2319" width="4.6640625" style="45" customWidth="1"/>
    <col min="2320" max="2560" width="8.83203125" style="45"/>
    <col min="2561" max="2561" width="2.5" style="45" customWidth="1"/>
    <col min="2562" max="2562" width="8.6640625" style="45" bestFit="1" customWidth="1"/>
    <col min="2563" max="2563" width="13.5" style="45" customWidth="1"/>
    <col min="2564" max="2564" width="23.6640625" style="45" customWidth="1"/>
    <col min="2565" max="2565" width="22.6640625" style="45" customWidth="1"/>
    <col min="2566" max="2566" width="10.83203125" style="45" customWidth="1"/>
    <col min="2567" max="2567" width="5.1640625" style="45" bestFit="1" customWidth="1"/>
    <col min="2568" max="2568" width="6.33203125" style="45" customWidth="1"/>
    <col min="2569" max="2569" width="5.5" style="45" bestFit="1" customWidth="1"/>
    <col min="2570" max="2570" width="10.1640625" style="45" customWidth="1"/>
    <col min="2571" max="2571" width="11.6640625" style="45" customWidth="1"/>
    <col min="2572" max="2572" width="9.83203125" style="45" bestFit="1" customWidth="1"/>
    <col min="2573" max="2573" width="8.5" style="45" customWidth="1"/>
    <col min="2574" max="2575" width="4.6640625" style="45" customWidth="1"/>
    <col min="2576" max="2816" width="8.83203125" style="45"/>
    <col min="2817" max="2817" width="2.5" style="45" customWidth="1"/>
    <col min="2818" max="2818" width="8.6640625" style="45" bestFit="1" customWidth="1"/>
    <col min="2819" max="2819" width="13.5" style="45" customWidth="1"/>
    <col min="2820" max="2820" width="23.6640625" style="45" customWidth="1"/>
    <col min="2821" max="2821" width="22.6640625" style="45" customWidth="1"/>
    <col min="2822" max="2822" width="10.83203125" style="45" customWidth="1"/>
    <col min="2823" max="2823" width="5.1640625" style="45" bestFit="1" customWidth="1"/>
    <col min="2824" max="2824" width="6.33203125" style="45" customWidth="1"/>
    <col min="2825" max="2825" width="5.5" style="45" bestFit="1" customWidth="1"/>
    <col min="2826" max="2826" width="10.1640625" style="45" customWidth="1"/>
    <col min="2827" max="2827" width="11.6640625" style="45" customWidth="1"/>
    <col min="2828" max="2828" width="9.83203125" style="45" bestFit="1" customWidth="1"/>
    <col min="2829" max="2829" width="8.5" style="45" customWidth="1"/>
    <col min="2830" max="2831" width="4.6640625" style="45" customWidth="1"/>
    <col min="2832" max="3072" width="8.83203125" style="45"/>
    <col min="3073" max="3073" width="2.5" style="45" customWidth="1"/>
    <col min="3074" max="3074" width="8.6640625" style="45" bestFit="1" customWidth="1"/>
    <col min="3075" max="3075" width="13.5" style="45" customWidth="1"/>
    <col min="3076" max="3076" width="23.6640625" style="45" customWidth="1"/>
    <col min="3077" max="3077" width="22.6640625" style="45" customWidth="1"/>
    <col min="3078" max="3078" width="10.83203125" style="45" customWidth="1"/>
    <col min="3079" max="3079" width="5.1640625" style="45" bestFit="1" customWidth="1"/>
    <col min="3080" max="3080" width="6.33203125" style="45" customWidth="1"/>
    <col min="3081" max="3081" width="5.5" style="45" bestFit="1" customWidth="1"/>
    <col min="3082" max="3082" width="10.1640625" style="45" customWidth="1"/>
    <col min="3083" max="3083" width="11.6640625" style="45" customWidth="1"/>
    <col min="3084" max="3084" width="9.83203125" style="45" bestFit="1" customWidth="1"/>
    <col min="3085" max="3085" width="8.5" style="45" customWidth="1"/>
    <col min="3086" max="3087" width="4.6640625" style="45" customWidth="1"/>
    <col min="3088" max="3328" width="8.83203125" style="45"/>
    <col min="3329" max="3329" width="2.5" style="45" customWidth="1"/>
    <col min="3330" max="3330" width="8.6640625" style="45" bestFit="1" customWidth="1"/>
    <col min="3331" max="3331" width="13.5" style="45" customWidth="1"/>
    <col min="3332" max="3332" width="23.6640625" style="45" customWidth="1"/>
    <col min="3333" max="3333" width="22.6640625" style="45" customWidth="1"/>
    <col min="3334" max="3334" width="10.83203125" style="45" customWidth="1"/>
    <col min="3335" max="3335" width="5.1640625" style="45" bestFit="1" customWidth="1"/>
    <col min="3336" max="3336" width="6.33203125" style="45" customWidth="1"/>
    <col min="3337" max="3337" width="5.5" style="45" bestFit="1" customWidth="1"/>
    <col min="3338" max="3338" width="10.1640625" style="45" customWidth="1"/>
    <col min="3339" max="3339" width="11.6640625" style="45" customWidth="1"/>
    <col min="3340" max="3340" width="9.83203125" style="45" bestFit="1" customWidth="1"/>
    <col min="3341" max="3341" width="8.5" style="45" customWidth="1"/>
    <col min="3342" max="3343" width="4.6640625" style="45" customWidth="1"/>
    <col min="3344" max="3584" width="8.83203125" style="45"/>
    <col min="3585" max="3585" width="2.5" style="45" customWidth="1"/>
    <col min="3586" max="3586" width="8.6640625" style="45" bestFit="1" customWidth="1"/>
    <col min="3587" max="3587" width="13.5" style="45" customWidth="1"/>
    <col min="3588" max="3588" width="23.6640625" style="45" customWidth="1"/>
    <col min="3589" max="3589" width="22.6640625" style="45" customWidth="1"/>
    <col min="3590" max="3590" width="10.83203125" style="45" customWidth="1"/>
    <col min="3591" max="3591" width="5.1640625" style="45" bestFit="1" customWidth="1"/>
    <col min="3592" max="3592" width="6.33203125" style="45" customWidth="1"/>
    <col min="3593" max="3593" width="5.5" style="45" bestFit="1" customWidth="1"/>
    <col min="3594" max="3594" width="10.1640625" style="45" customWidth="1"/>
    <col min="3595" max="3595" width="11.6640625" style="45" customWidth="1"/>
    <col min="3596" max="3596" width="9.83203125" style="45" bestFit="1" customWidth="1"/>
    <col min="3597" max="3597" width="8.5" style="45" customWidth="1"/>
    <col min="3598" max="3599" width="4.6640625" style="45" customWidth="1"/>
    <col min="3600" max="3840" width="8.83203125" style="45"/>
    <col min="3841" max="3841" width="2.5" style="45" customWidth="1"/>
    <col min="3842" max="3842" width="8.6640625" style="45" bestFit="1" customWidth="1"/>
    <col min="3843" max="3843" width="13.5" style="45" customWidth="1"/>
    <col min="3844" max="3844" width="23.6640625" style="45" customWidth="1"/>
    <col min="3845" max="3845" width="22.6640625" style="45" customWidth="1"/>
    <col min="3846" max="3846" width="10.83203125" style="45" customWidth="1"/>
    <col min="3847" max="3847" width="5.1640625" style="45" bestFit="1" customWidth="1"/>
    <col min="3848" max="3848" width="6.33203125" style="45" customWidth="1"/>
    <col min="3849" max="3849" width="5.5" style="45" bestFit="1" customWidth="1"/>
    <col min="3850" max="3850" width="10.1640625" style="45" customWidth="1"/>
    <col min="3851" max="3851" width="11.6640625" style="45" customWidth="1"/>
    <col min="3852" max="3852" width="9.83203125" style="45" bestFit="1" customWidth="1"/>
    <col min="3853" max="3853" width="8.5" style="45" customWidth="1"/>
    <col min="3854" max="3855" width="4.6640625" style="45" customWidth="1"/>
    <col min="3856" max="4096" width="8.83203125" style="45"/>
    <col min="4097" max="4097" width="2.5" style="45" customWidth="1"/>
    <col min="4098" max="4098" width="8.6640625" style="45" bestFit="1" customWidth="1"/>
    <col min="4099" max="4099" width="13.5" style="45" customWidth="1"/>
    <col min="4100" max="4100" width="23.6640625" style="45" customWidth="1"/>
    <col min="4101" max="4101" width="22.6640625" style="45" customWidth="1"/>
    <col min="4102" max="4102" width="10.83203125" style="45" customWidth="1"/>
    <col min="4103" max="4103" width="5.1640625" style="45" bestFit="1" customWidth="1"/>
    <col min="4104" max="4104" width="6.33203125" style="45" customWidth="1"/>
    <col min="4105" max="4105" width="5.5" style="45" bestFit="1" customWidth="1"/>
    <col min="4106" max="4106" width="10.1640625" style="45" customWidth="1"/>
    <col min="4107" max="4107" width="11.6640625" style="45" customWidth="1"/>
    <col min="4108" max="4108" width="9.83203125" style="45" bestFit="1" customWidth="1"/>
    <col min="4109" max="4109" width="8.5" style="45" customWidth="1"/>
    <col min="4110" max="4111" width="4.6640625" style="45" customWidth="1"/>
    <col min="4112" max="4352" width="8.83203125" style="45"/>
    <col min="4353" max="4353" width="2.5" style="45" customWidth="1"/>
    <col min="4354" max="4354" width="8.6640625" style="45" bestFit="1" customWidth="1"/>
    <col min="4355" max="4355" width="13.5" style="45" customWidth="1"/>
    <col min="4356" max="4356" width="23.6640625" style="45" customWidth="1"/>
    <col min="4357" max="4357" width="22.6640625" style="45" customWidth="1"/>
    <col min="4358" max="4358" width="10.83203125" style="45" customWidth="1"/>
    <col min="4359" max="4359" width="5.1640625" style="45" bestFit="1" customWidth="1"/>
    <col min="4360" max="4360" width="6.33203125" style="45" customWidth="1"/>
    <col min="4361" max="4361" width="5.5" style="45" bestFit="1" customWidth="1"/>
    <col min="4362" max="4362" width="10.1640625" style="45" customWidth="1"/>
    <col min="4363" max="4363" width="11.6640625" style="45" customWidth="1"/>
    <col min="4364" max="4364" width="9.83203125" style="45" bestFit="1" customWidth="1"/>
    <col min="4365" max="4365" width="8.5" style="45" customWidth="1"/>
    <col min="4366" max="4367" width="4.6640625" style="45" customWidth="1"/>
    <col min="4368" max="4608" width="8.83203125" style="45"/>
    <col min="4609" max="4609" width="2.5" style="45" customWidth="1"/>
    <col min="4610" max="4610" width="8.6640625" style="45" bestFit="1" customWidth="1"/>
    <col min="4611" max="4611" width="13.5" style="45" customWidth="1"/>
    <col min="4612" max="4612" width="23.6640625" style="45" customWidth="1"/>
    <col min="4613" max="4613" width="22.6640625" style="45" customWidth="1"/>
    <col min="4614" max="4614" width="10.83203125" style="45" customWidth="1"/>
    <col min="4615" max="4615" width="5.1640625" style="45" bestFit="1" customWidth="1"/>
    <col min="4616" max="4616" width="6.33203125" style="45" customWidth="1"/>
    <col min="4617" max="4617" width="5.5" style="45" bestFit="1" customWidth="1"/>
    <col min="4618" max="4618" width="10.1640625" style="45" customWidth="1"/>
    <col min="4619" max="4619" width="11.6640625" style="45" customWidth="1"/>
    <col min="4620" max="4620" width="9.83203125" style="45" bestFit="1" customWidth="1"/>
    <col min="4621" max="4621" width="8.5" style="45" customWidth="1"/>
    <col min="4622" max="4623" width="4.6640625" style="45" customWidth="1"/>
    <col min="4624" max="4864" width="8.83203125" style="45"/>
    <col min="4865" max="4865" width="2.5" style="45" customWidth="1"/>
    <col min="4866" max="4866" width="8.6640625" style="45" bestFit="1" customWidth="1"/>
    <col min="4867" max="4867" width="13.5" style="45" customWidth="1"/>
    <col min="4868" max="4868" width="23.6640625" style="45" customWidth="1"/>
    <col min="4869" max="4869" width="22.6640625" style="45" customWidth="1"/>
    <col min="4870" max="4870" width="10.83203125" style="45" customWidth="1"/>
    <col min="4871" max="4871" width="5.1640625" style="45" bestFit="1" customWidth="1"/>
    <col min="4872" max="4872" width="6.33203125" style="45" customWidth="1"/>
    <col min="4873" max="4873" width="5.5" style="45" bestFit="1" customWidth="1"/>
    <col min="4874" max="4874" width="10.1640625" style="45" customWidth="1"/>
    <col min="4875" max="4875" width="11.6640625" style="45" customWidth="1"/>
    <col min="4876" max="4876" width="9.83203125" style="45" bestFit="1" customWidth="1"/>
    <col min="4877" max="4877" width="8.5" style="45" customWidth="1"/>
    <col min="4878" max="4879" width="4.6640625" style="45" customWidth="1"/>
    <col min="4880" max="5120" width="8.83203125" style="45"/>
    <col min="5121" max="5121" width="2.5" style="45" customWidth="1"/>
    <col min="5122" max="5122" width="8.6640625" style="45" bestFit="1" customWidth="1"/>
    <col min="5123" max="5123" width="13.5" style="45" customWidth="1"/>
    <col min="5124" max="5124" width="23.6640625" style="45" customWidth="1"/>
    <col min="5125" max="5125" width="22.6640625" style="45" customWidth="1"/>
    <col min="5126" max="5126" width="10.83203125" style="45" customWidth="1"/>
    <col min="5127" max="5127" width="5.1640625" style="45" bestFit="1" customWidth="1"/>
    <col min="5128" max="5128" width="6.33203125" style="45" customWidth="1"/>
    <col min="5129" max="5129" width="5.5" style="45" bestFit="1" customWidth="1"/>
    <col min="5130" max="5130" width="10.1640625" style="45" customWidth="1"/>
    <col min="5131" max="5131" width="11.6640625" style="45" customWidth="1"/>
    <col min="5132" max="5132" width="9.83203125" style="45" bestFit="1" customWidth="1"/>
    <col min="5133" max="5133" width="8.5" style="45" customWidth="1"/>
    <col min="5134" max="5135" width="4.6640625" style="45" customWidth="1"/>
    <col min="5136" max="5376" width="8.83203125" style="45"/>
    <col min="5377" max="5377" width="2.5" style="45" customWidth="1"/>
    <col min="5378" max="5378" width="8.6640625" style="45" bestFit="1" customWidth="1"/>
    <col min="5379" max="5379" width="13.5" style="45" customWidth="1"/>
    <col min="5380" max="5380" width="23.6640625" style="45" customWidth="1"/>
    <col min="5381" max="5381" width="22.6640625" style="45" customWidth="1"/>
    <col min="5382" max="5382" width="10.83203125" style="45" customWidth="1"/>
    <col min="5383" max="5383" width="5.1640625" style="45" bestFit="1" customWidth="1"/>
    <col min="5384" max="5384" width="6.33203125" style="45" customWidth="1"/>
    <col min="5385" max="5385" width="5.5" style="45" bestFit="1" customWidth="1"/>
    <col min="5386" max="5386" width="10.1640625" style="45" customWidth="1"/>
    <col min="5387" max="5387" width="11.6640625" style="45" customWidth="1"/>
    <col min="5388" max="5388" width="9.83203125" style="45" bestFit="1" customWidth="1"/>
    <col min="5389" max="5389" width="8.5" style="45" customWidth="1"/>
    <col min="5390" max="5391" width="4.6640625" style="45" customWidth="1"/>
    <col min="5392" max="5632" width="8.83203125" style="45"/>
    <col min="5633" max="5633" width="2.5" style="45" customWidth="1"/>
    <col min="5634" max="5634" width="8.6640625" style="45" bestFit="1" customWidth="1"/>
    <col min="5635" max="5635" width="13.5" style="45" customWidth="1"/>
    <col min="5636" max="5636" width="23.6640625" style="45" customWidth="1"/>
    <col min="5637" max="5637" width="22.6640625" style="45" customWidth="1"/>
    <col min="5638" max="5638" width="10.83203125" style="45" customWidth="1"/>
    <col min="5639" max="5639" width="5.1640625" style="45" bestFit="1" customWidth="1"/>
    <col min="5640" max="5640" width="6.33203125" style="45" customWidth="1"/>
    <col min="5641" max="5641" width="5.5" style="45" bestFit="1" customWidth="1"/>
    <col min="5642" max="5642" width="10.1640625" style="45" customWidth="1"/>
    <col min="5643" max="5643" width="11.6640625" style="45" customWidth="1"/>
    <col min="5644" max="5644" width="9.83203125" style="45" bestFit="1" customWidth="1"/>
    <col min="5645" max="5645" width="8.5" style="45" customWidth="1"/>
    <col min="5646" max="5647" width="4.6640625" style="45" customWidth="1"/>
    <col min="5648" max="5888" width="8.83203125" style="45"/>
    <col min="5889" max="5889" width="2.5" style="45" customWidth="1"/>
    <col min="5890" max="5890" width="8.6640625" style="45" bestFit="1" customWidth="1"/>
    <col min="5891" max="5891" width="13.5" style="45" customWidth="1"/>
    <col min="5892" max="5892" width="23.6640625" style="45" customWidth="1"/>
    <col min="5893" max="5893" width="22.6640625" style="45" customWidth="1"/>
    <col min="5894" max="5894" width="10.83203125" style="45" customWidth="1"/>
    <col min="5895" max="5895" width="5.1640625" style="45" bestFit="1" customWidth="1"/>
    <col min="5896" max="5896" width="6.33203125" style="45" customWidth="1"/>
    <col min="5897" max="5897" width="5.5" style="45" bestFit="1" customWidth="1"/>
    <col min="5898" max="5898" width="10.1640625" style="45" customWidth="1"/>
    <col min="5899" max="5899" width="11.6640625" style="45" customWidth="1"/>
    <col min="5900" max="5900" width="9.83203125" style="45" bestFit="1" customWidth="1"/>
    <col min="5901" max="5901" width="8.5" style="45" customWidth="1"/>
    <col min="5902" max="5903" width="4.6640625" style="45" customWidth="1"/>
    <col min="5904" max="6144" width="8.83203125" style="45"/>
    <col min="6145" max="6145" width="2.5" style="45" customWidth="1"/>
    <col min="6146" max="6146" width="8.6640625" style="45" bestFit="1" customWidth="1"/>
    <col min="6147" max="6147" width="13.5" style="45" customWidth="1"/>
    <col min="6148" max="6148" width="23.6640625" style="45" customWidth="1"/>
    <col min="6149" max="6149" width="22.6640625" style="45" customWidth="1"/>
    <col min="6150" max="6150" width="10.83203125" style="45" customWidth="1"/>
    <col min="6151" max="6151" width="5.1640625" style="45" bestFit="1" customWidth="1"/>
    <col min="6152" max="6152" width="6.33203125" style="45" customWidth="1"/>
    <col min="6153" max="6153" width="5.5" style="45" bestFit="1" customWidth="1"/>
    <col min="6154" max="6154" width="10.1640625" style="45" customWidth="1"/>
    <col min="6155" max="6155" width="11.6640625" style="45" customWidth="1"/>
    <col min="6156" max="6156" width="9.83203125" style="45" bestFit="1" customWidth="1"/>
    <col min="6157" max="6157" width="8.5" style="45" customWidth="1"/>
    <col min="6158" max="6159" width="4.6640625" style="45" customWidth="1"/>
    <col min="6160" max="6400" width="8.83203125" style="45"/>
    <col min="6401" max="6401" width="2.5" style="45" customWidth="1"/>
    <col min="6402" max="6402" width="8.6640625" style="45" bestFit="1" customWidth="1"/>
    <col min="6403" max="6403" width="13.5" style="45" customWidth="1"/>
    <col min="6404" max="6404" width="23.6640625" style="45" customWidth="1"/>
    <col min="6405" max="6405" width="22.6640625" style="45" customWidth="1"/>
    <col min="6406" max="6406" width="10.83203125" style="45" customWidth="1"/>
    <col min="6407" max="6407" width="5.1640625" style="45" bestFit="1" customWidth="1"/>
    <col min="6408" max="6408" width="6.33203125" style="45" customWidth="1"/>
    <col min="6409" max="6409" width="5.5" style="45" bestFit="1" customWidth="1"/>
    <col min="6410" max="6410" width="10.1640625" style="45" customWidth="1"/>
    <col min="6411" max="6411" width="11.6640625" style="45" customWidth="1"/>
    <col min="6412" max="6412" width="9.83203125" style="45" bestFit="1" customWidth="1"/>
    <col min="6413" max="6413" width="8.5" style="45" customWidth="1"/>
    <col min="6414" max="6415" width="4.6640625" style="45" customWidth="1"/>
    <col min="6416" max="6656" width="8.83203125" style="45"/>
    <col min="6657" max="6657" width="2.5" style="45" customWidth="1"/>
    <col min="6658" max="6658" width="8.6640625" style="45" bestFit="1" customWidth="1"/>
    <col min="6659" max="6659" width="13.5" style="45" customWidth="1"/>
    <col min="6660" max="6660" width="23.6640625" style="45" customWidth="1"/>
    <col min="6661" max="6661" width="22.6640625" style="45" customWidth="1"/>
    <col min="6662" max="6662" width="10.83203125" style="45" customWidth="1"/>
    <col min="6663" max="6663" width="5.1640625" style="45" bestFit="1" customWidth="1"/>
    <col min="6664" max="6664" width="6.33203125" style="45" customWidth="1"/>
    <col min="6665" max="6665" width="5.5" style="45" bestFit="1" customWidth="1"/>
    <col min="6666" max="6666" width="10.1640625" style="45" customWidth="1"/>
    <col min="6667" max="6667" width="11.6640625" style="45" customWidth="1"/>
    <col min="6668" max="6668" width="9.83203125" style="45" bestFit="1" customWidth="1"/>
    <col min="6669" max="6669" width="8.5" style="45" customWidth="1"/>
    <col min="6670" max="6671" width="4.6640625" style="45" customWidth="1"/>
    <col min="6672" max="6912" width="8.83203125" style="45"/>
    <col min="6913" max="6913" width="2.5" style="45" customWidth="1"/>
    <col min="6914" max="6914" width="8.6640625" style="45" bestFit="1" customWidth="1"/>
    <col min="6915" max="6915" width="13.5" style="45" customWidth="1"/>
    <col min="6916" max="6916" width="23.6640625" style="45" customWidth="1"/>
    <col min="6917" max="6917" width="22.6640625" style="45" customWidth="1"/>
    <col min="6918" max="6918" width="10.83203125" style="45" customWidth="1"/>
    <col min="6919" max="6919" width="5.1640625" style="45" bestFit="1" customWidth="1"/>
    <col min="6920" max="6920" width="6.33203125" style="45" customWidth="1"/>
    <col min="6921" max="6921" width="5.5" style="45" bestFit="1" customWidth="1"/>
    <col min="6922" max="6922" width="10.1640625" style="45" customWidth="1"/>
    <col min="6923" max="6923" width="11.6640625" style="45" customWidth="1"/>
    <col min="6924" max="6924" width="9.83203125" style="45" bestFit="1" customWidth="1"/>
    <col min="6925" max="6925" width="8.5" style="45" customWidth="1"/>
    <col min="6926" max="6927" width="4.6640625" style="45" customWidth="1"/>
    <col min="6928" max="7168" width="8.83203125" style="45"/>
    <col min="7169" max="7169" width="2.5" style="45" customWidth="1"/>
    <col min="7170" max="7170" width="8.6640625" style="45" bestFit="1" customWidth="1"/>
    <col min="7171" max="7171" width="13.5" style="45" customWidth="1"/>
    <col min="7172" max="7172" width="23.6640625" style="45" customWidth="1"/>
    <col min="7173" max="7173" width="22.6640625" style="45" customWidth="1"/>
    <col min="7174" max="7174" width="10.83203125" style="45" customWidth="1"/>
    <col min="7175" max="7175" width="5.1640625" style="45" bestFit="1" customWidth="1"/>
    <col min="7176" max="7176" width="6.33203125" style="45" customWidth="1"/>
    <col min="7177" max="7177" width="5.5" style="45" bestFit="1" customWidth="1"/>
    <col min="7178" max="7178" width="10.1640625" style="45" customWidth="1"/>
    <col min="7179" max="7179" width="11.6640625" style="45" customWidth="1"/>
    <col min="7180" max="7180" width="9.83203125" style="45" bestFit="1" customWidth="1"/>
    <col min="7181" max="7181" width="8.5" style="45" customWidth="1"/>
    <col min="7182" max="7183" width="4.6640625" style="45" customWidth="1"/>
    <col min="7184" max="7424" width="8.83203125" style="45"/>
    <col min="7425" max="7425" width="2.5" style="45" customWidth="1"/>
    <col min="7426" max="7426" width="8.6640625" style="45" bestFit="1" customWidth="1"/>
    <col min="7427" max="7427" width="13.5" style="45" customWidth="1"/>
    <col min="7428" max="7428" width="23.6640625" style="45" customWidth="1"/>
    <col min="7429" max="7429" width="22.6640625" style="45" customWidth="1"/>
    <col min="7430" max="7430" width="10.83203125" style="45" customWidth="1"/>
    <col min="7431" max="7431" width="5.1640625" style="45" bestFit="1" customWidth="1"/>
    <col min="7432" max="7432" width="6.33203125" style="45" customWidth="1"/>
    <col min="7433" max="7433" width="5.5" style="45" bestFit="1" customWidth="1"/>
    <col min="7434" max="7434" width="10.1640625" style="45" customWidth="1"/>
    <col min="7435" max="7435" width="11.6640625" style="45" customWidth="1"/>
    <col min="7436" max="7436" width="9.83203125" style="45" bestFit="1" customWidth="1"/>
    <col min="7437" max="7437" width="8.5" style="45" customWidth="1"/>
    <col min="7438" max="7439" width="4.6640625" style="45" customWidth="1"/>
    <col min="7440" max="7680" width="8.83203125" style="45"/>
    <col min="7681" max="7681" width="2.5" style="45" customWidth="1"/>
    <col min="7682" max="7682" width="8.6640625" style="45" bestFit="1" customWidth="1"/>
    <col min="7683" max="7683" width="13.5" style="45" customWidth="1"/>
    <col min="7684" max="7684" width="23.6640625" style="45" customWidth="1"/>
    <col min="7685" max="7685" width="22.6640625" style="45" customWidth="1"/>
    <col min="7686" max="7686" width="10.83203125" style="45" customWidth="1"/>
    <col min="7687" max="7687" width="5.1640625" style="45" bestFit="1" customWidth="1"/>
    <col min="7688" max="7688" width="6.33203125" style="45" customWidth="1"/>
    <col min="7689" max="7689" width="5.5" style="45" bestFit="1" customWidth="1"/>
    <col min="7690" max="7690" width="10.1640625" style="45" customWidth="1"/>
    <col min="7691" max="7691" width="11.6640625" style="45" customWidth="1"/>
    <col min="7692" max="7692" width="9.83203125" style="45" bestFit="1" customWidth="1"/>
    <col min="7693" max="7693" width="8.5" style="45" customWidth="1"/>
    <col min="7694" max="7695" width="4.6640625" style="45" customWidth="1"/>
    <col min="7696" max="7936" width="8.83203125" style="45"/>
    <col min="7937" max="7937" width="2.5" style="45" customWidth="1"/>
    <col min="7938" max="7938" width="8.6640625" style="45" bestFit="1" customWidth="1"/>
    <col min="7939" max="7939" width="13.5" style="45" customWidth="1"/>
    <col min="7940" max="7940" width="23.6640625" style="45" customWidth="1"/>
    <col min="7941" max="7941" width="22.6640625" style="45" customWidth="1"/>
    <col min="7942" max="7942" width="10.83203125" style="45" customWidth="1"/>
    <col min="7943" max="7943" width="5.1640625" style="45" bestFit="1" customWidth="1"/>
    <col min="7944" max="7944" width="6.33203125" style="45" customWidth="1"/>
    <col min="7945" max="7945" width="5.5" style="45" bestFit="1" customWidth="1"/>
    <col min="7946" max="7946" width="10.1640625" style="45" customWidth="1"/>
    <col min="7947" max="7947" width="11.6640625" style="45" customWidth="1"/>
    <col min="7948" max="7948" width="9.83203125" style="45" bestFit="1" customWidth="1"/>
    <col min="7949" max="7949" width="8.5" style="45" customWidth="1"/>
    <col min="7950" max="7951" width="4.6640625" style="45" customWidth="1"/>
    <col min="7952" max="8192" width="8.83203125" style="45"/>
    <col min="8193" max="8193" width="2.5" style="45" customWidth="1"/>
    <col min="8194" max="8194" width="8.6640625" style="45" bestFit="1" customWidth="1"/>
    <col min="8195" max="8195" width="13.5" style="45" customWidth="1"/>
    <col min="8196" max="8196" width="23.6640625" style="45" customWidth="1"/>
    <col min="8197" max="8197" width="22.6640625" style="45" customWidth="1"/>
    <col min="8198" max="8198" width="10.83203125" style="45" customWidth="1"/>
    <col min="8199" max="8199" width="5.1640625" style="45" bestFit="1" customWidth="1"/>
    <col min="8200" max="8200" width="6.33203125" style="45" customWidth="1"/>
    <col min="8201" max="8201" width="5.5" style="45" bestFit="1" customWidth="1"/>
    <col min="8202" max="8202" width="10.1640625" style="45" customWidth="1"/>
    <col min="8203" max="8203" width="11.6640625" style="45" customWidth="1"/>
    <col min="8204" max="8204" width="9.83203125" style="45" bestFit="1" customWidth="1"/>
    <col min="8205" max="8205" width="8.5" style="45" customWidth="1"/>
    <col min="8206" max="8207" width="4.6640625" style="45" customWidth="1"/>
    <col min="8208" max="8448" width="8.83203125" style="45"/>
    <col min="8449" max="8449" width="2.5" style="45" customWidth="1"/>
    <col min="8450" max="8450" width="8.6640625" style="45" bestFit="1" customWidth="1"/>
    <col min="8451" max="8451" width="13.5" style="45" customWidth="1"/>
    <col min="8452" max="8452" width="23.6640625" style="45" customWidth="1"/>
    <col min="8453" max="8453" width="22.6640625" style="45" customWidth="1"/>
    <col min="8454" max="8454" width="10.83203125" style="45" customWidth="1"/>
    <col min="8455" max="8455" width="5.1640625" style="45" bestFit="1" customWidth="1"/>
    <col min="8456" max="8456" width="6.33203125" style="45" customWidth="1"/>
    <col min="8457" max="8457" width="5.5" style="45" bestFit="1" customWidth="1"/>
    <col min="8458" max="8458" width="10.1640625" style="45" customWidth="1"/>
    <col min="8459" max="8459" width="11.6640625" style="45" customWidth="1"/>
    <col min="8460" max="8460" width="9.83203125" style="45" bestFit="1" customWidth="1"/>
    <col min="8461" max="8461" width="8.5" style="45" customWidth="1"/>
    <col min="8462" max="8463" width="4.6640625" style="45" customWidth="1"/>
    <col min="8464" max="8704" width="8.83203125" style="45"/>
    <col min="8705" max="8705" width="2.5" style="45" customWidth="1"/>
    <col min="8706" max="8706" width="8.6640625" style="45" bestFit="1" customWidth="1"/>
    <col min="8707" max="8707" width="13.5" style="45" customWidth="1"/>
    <col min="8708" max="8708" width="23.6640625" style="45" customWidth="1"/>
    <col min="8709" max="8709" width="22.6640625" style="45" customWidth="1"/>
    <col min="8710" max="8710" width="10.83203125" style="45" customWidth="1"/>
    <col min="8711" max="8711" width="5.1640625" style="45" bestFit="1" customWidth="1"/>
    <col min="8712" max="8712" width="6.33203125" style="45" customWidth="1"/>
    <col min="8713" max="8713" width="5.5" style="45" bestFit="1" customWidth="1"/>
    <col min="8714" max="8714" width="10.1640625" style="45" customWidth="1"/>
    <col min="8715" max="8715" width="11.6640625" style="45" customWidth="1"/>
    <col min="8716" max="8716" width="9.83203125" style="45" bestFit="1" customWidth="1"/>
    <col min="8717" max="8717" width="8.5" style="45" customWidth="1"/>
    <col min="8718" max="8719" width="4.6640625" style="45" customWidth="1"/>
    <col min="8720" max="8960" width="8.83203125" style="45"/>
    <col min="8961" max="8961" width="2.5" style="45" customWidth="1"/>
    <col min="8962" max="8962" width="8.6640625" style="45" bestFit="1" customWidth="1"/>
    <col min="8963" max="8963" width="13.5" style="45" customWidth="1"/>
    <col min="8964" max="8964" width="23.6640625" style="45" customWidth="1"/>
    <col min="8965" max="8965" width="22.6640625" style="45" customWidth="1"/>
    <col min="8966" max="8966" width="10.83203125" style="45" customWidth="1"/>
    <col min="8967" max="8967" width="5.1640625" style="45" bestFit="1" customWidth="1"/>
    <col min="8968" max="8968" width="6.33203125" style="45" customWidth="1"/>
    <col min="8969" max="8969" width="5.5" style="45" bestFit="1" customWidth="1"/>
    <col min="8970" max="8970" width="10.1640625" style="45" customWidth="1"/>
    <col min="8971" max="8971" width="11.6640625" style="45" customWidth="1"/>
    <col min="8972" max="8972" width="9.83203125" style="45" bestFit="1" customWidth="1"/>
    <col min="8973" max="8973" width="8.5" style="45" customWidth="1"/>
    <col min="8974" max="8975" width="4.6640625" style="45" customWidth="1"/>
    <col min="8976" max="9216" width="8.83203125" style="45"/>
    <col min="9217" max="9217" width="2.5" style="45" customWidth="1"/>
    <col min="9218" max="9218" width="8.6640625" style="45" bestFit="1" customWidth="1"/>
    <col min="9219" max="9219" width="13.5" style="45" customWidth="1"/>
    <col min="9220" max="9220" width="23.6640625" style="45" customWidth="1"/>
    <col min="9221" max="9221" width="22.6640625" style="45" customWidth="1"/>
    <col min="9222" max="9222" width="10.83203125" style="45" customWidth="1"/>
    <col min="9223" max="9223" width="5.1640625" style="45" bestFit="1" customWidth="1"/>
    <col min="9224" max="9224" width="6.33203125" style="45" customWidth="1"/>
    <col min="9225" max="9225" width="5.5" style="45" bestFit="1" customWidth="1"/>
    <col min="9226" max="9226" width="10.1640625" style="45" customWidth="1"/>
    <col min="9227" max="9227" width="11.6640625" style="45" customWidth="1"/>
    <col min="9228" max="9228" width="9.83203125" style="45" bestFit="1" customWidth="1"/>
    <col min="9229" max="9229" width="8.5" style="45" customWidth="1"/>
    <col min="9230" max="9231" width="4.6640625" style="45" customWidth="1"/>
    <col min="9232" max="9472" width="8.83203125" style="45"/>
    <col min="9473" max="9473" width="2.5" style="45" customWidth="1"/>
    <col min="9474" max="9474" width="8.6640625" style="45" bestFit="1" customWidth="1"/>
    <col min="9475" max="9475" width="13.5" style="45" customWidth="1"/>
    <col min="9476" max="9476" width="23.6640625" style="45" customWidth="1"/>
    <col min="9477" max="9477" width="22.6640625" style="45" customWidth="1"/>
    <col min="9478" max="9478" width="10.83203125" style="45" customWidth="1"/>
    <col min="9479" max="9479" width="5.1640625" style="45" bestFit="1" customWidth="1"/>
    <col min="9480" max="9480" width="6.33203125" style="45" customWidth="1"/>
    <col min="9481" max="9481" width="5.5" style="45" bestFit="1" customWidth="1"/>
    <col min="9482" max="9482" width="10.1640625" style="45" customWidth="1"/>
    <col min="9483" max="9483" width="11.6640625" style="45" customWidth="1"/>
    <col min="9484" max="9484" width="9.83203125" style="45" bestFit="1" customWidth="1"/>
    <col min="9485" max="9485" width="8.5" style="45" customWidth="1"/>
    <col min="9486" max="9487" width="4.6640625" style="45" customWidth="1"/>
    <col min="9488" max="9728" width="8.83203125" style="45"/>
    <col min="9729" max="9729" width="2.5" style="45" customWidth="1"/>
    <col min="9730" max="9730" width="8.6640625" style="45" bestFit="1" customWidth="1"/>
    <col min="9731" max="9731" width="13.5" style="45" customWidth="1"/>
    <col min="9732" max="9732" width="23.6640625" style="45" customWidth="1"/>
    <col min="9733" max="9733" width="22.6640625" style="45" customWidth="1"/>
    <col min="9734" max="9734" width="10.83203125" style="45" customWidth="1"/>
    <col min="9735" max="9735" width="5.1640625" style="45" bestFit="1" customWidth="1"/>
    <col min="9736" max="9736" width="6.33203125" style="45" customWidth="1"/>
    <col min="9737" max="9737" width="5.5" style="45" bestFit="1" customWidth="1"/>
    <col min="9738" max="9738" width="10.1640625" style="45" customWidth="1"/>
    <col min="9739" max="9739" width="11.6640625" style="45" customWidth="1"/>
    <col min="9740" max="9740" width="9.83203125" style="45" bestFit="1" customWidth="1"/>
    <col min="9741" max="9741" width="8.5" style="45" customWidth="1"/>
    <col min="9742" max="9743" width="4.6640625" style="45" customWidth="1"/>
    <col min="9744" max="9984" width="8.83203125" style="45"/>
    <col min="9985" max="9985" width="2.5" style="45" customWidth="1"/>
    <col min="9986" max="9986" width="8.6640625" style="45" bestFit="1" customWidth="1"/>
    <col min="9987" max="9987" width="13.5" style="45" customWidth="1"/>
    <col min="9988" max="9988" width="23.6640625" style="45" customWidth="1"/>
    <col min="9989" max="9989" width="22.6640625" style="45" customWidth="1"/>
    <col min="9990" max="9990" width="10.83203125" style="45" customWidth="1"/>
    <col min="9991" max="9991" width="5.1640625" style="45" bestFit="1" customWidth="1"/>
    <col min="9992" max="9992" width="6.33203125" style="45" customWidth="1"/>
    <col min="9993" max="9993" width="5.5" style="45" bestFit="1" customWidth="1"/>
    <col min="9994" max="9994" width="10.1640625" style="45" customWidth="1"/>
    <col min="9995" max="9995" width="11.6640625" style="45" customWidth="1"/>
    <col min="9996" max="9996" width="9.83203125" style="45" bestFit="1" customWidth="1"/>
    <col min="9997" max="9997" width="8.5" style="45" customWidth="1"/>
    <col min="9998" max="9999" width="4.6640625" style="45" customWidth="1"/>
    <col min="10000" max="10240" width="8.83203125" style="45"/>
    <col min="10241" max="10241" width="2.5" style="45" customWidth="1"/>
    <col min="10242" max="10242" width="8.6640625" style="45" bestFit="1" customWidth="1"/>
    <col min="10243" max="10243" width="13.5" style="45" customWidth="1"/>
    <col min="10244" max="10244" width="23.6640625" style="45" customWidth="1"/>
    <col min="10245" max="10245" width="22.6640625" style="45" customWidth="1"/>
    <col min="10246" max="10246" width="10.83203125" style="45" customWidth="1"/>
    <col min="10247" max="10247" width="5.1640625" style="45" bestFit="1" customWidth="1"/>
    <col min="10248" max="10248" width="6.33203125" style="45" customWidth="1"/>
    <col min="10249" max="10249" width="5.5" style="45" bestFit="1" customWidth="1"/>
    <col min="10250" max="10250" width="10.1640625" style="45" customWidth="1"/>
    <col min="10251" max="10251" width="11.6640625" style="45" customWidth="1"/>
    <col min="10252" max="10252" width="9.83203125" style="45" bestFit="1" customWidth="1"/>
    <col min="10253" max="10253" width="8.5" style="45" customWidth="1"/>
    <col min="10254" max="10255" width="4.6640625" style="45" customWidth="1"/>
    <col min="10256" max="10496" width="8.83203125" style="45"/>
    <col min="10497" max="10497" width="2.5" style="45" customWidth="1"/>
    <col min="10498" max="10498" width="8.6640625" style="45" bestFit="1" customWidth="1"/>
    <col min="10499" max="10499" width="13.5" style="45" customWidth="1"/>
    <col min="10500" max="10500" width="23.6640625" style="45" customWidth="1"/>
    <col min="10501" max="10501" width="22.6640625" style="45" customWidth="1"/>
    <col min="10502" max="10502" width="10.83203125" style="45" customWidth="1"/>
    <col min="10503" max="10503" width="5.1640625" style="45" bestFit="1" customWidth="1"/>
    <col min="10504" max="10504" width="6.33203125" style="45" customWidth="1"/>
    <col min="10505" max="10505" width="5.5" style="45" bestFit="1" customWidth="1"/>
    <col min="10506" max="10506" width="10.1640625" style="45" customWidth="1"/>
    <col min="10507" max="10507" width="11.6640625" style="45" customWidth="1"/>
    <col min="10508" max="10508" width="9.83203125" style="45" bestFit="1" customWidth="1"/>
    <col min="10509" max="10509" width="8.5" style="45" customWidth="1"/>
    <col min="10510" max="10511" width="4.6640625" style="45" customWidth="1"/>
    <col min="10512" max="10752" width="8.83203125" style="45"/>
    <col min="10753" max="10753" width="2.5" style="45" customWidth="1"/>
    <col min="10754" max="10754" width="8.6640625" style="45" bestFit="1" customWidth="1"/>
    <col min="10755" max="10755" width="13.5" style="45" customWidth="1"/>
    <col min="10756" max="10756" width="23.6640625" style="45" customWidth="1"/>
    <col min="10757" max="10757" width="22.6640625" style="45" customWidth="1"/>
    <col min="10758" max="10758" width="10.83203125" style="45" customWidth="1"/>
    <col min="10759" max="10759" width="5.1640625" style="45" bestFit="1" customWidth="1"/>
    <col min="10760" max="10760" width="6.33203125" style="45" customWidth="1"/>
    <col min="10761" max="10761" width="5.5" style="45" bestFit="1" customWidth="1"/>
    <col min="10762" max="10762" width="10.1640625" style="45" customWidth="1"/>
    <col min="10763" max="10763" width="11.6640625" style="45" customWidth="1"/>
    <col min="10764" max="10764" width="9.83203125" style="45" bestFit="1" customWidth="1"/>
    <col min="10765" max="10765" width="8.5" style="45" customWidth="1"/>
    <col min="10766" max="10767" width="4.6640625" style="45" customWidth="1"/>
    <col min="10768" max="11008" width="8.83203125" style="45"/>
    <col min="11009" max="11009" width="2.5" style="45" customWidth="1"/>
    <col min="11010" max="11010" width="8.6640625" style="45" bestFit="1" customWidth="1"/>
    <col min="11011" max="11011" width="13.5" style="45" customWidth="1"/>
    <col min="11012" max="11012" width="23.6640625" style="45" customWidth="1"/>
    <col min="11013" max="11013" width="22.6640625" style="45" customWidth="1"/>
    <col min="11014" max="11014" width="10.83203125" style="45" customWidth="1"/>
    <col min="11015" max="11015" width="5.1640625" style="45" bestFit="1" customWidth="1"/>
    <col min="11016" max="11016" width="6.33203125" style="45" customWidth="1"/>
    <col min="11017" max="11017" width="5.5" style="45" bestFit="1" customWidth="1"/>
    <col min="11018" max="11018" width="10.1640625" style="45" customWidth="1"/>
    <col min="11019" max="11019" width="11.6640625" style="45" customWidth="1"/>
    <col min="11020" max="11020" width="9.83203125" style="45" bestFit="1" customWidth="1"/>
    <col min="11021" max="11021" width="8.5" style="45" customWidth="1"/>
    <col min="11022" max="11023" width="4.6640625" style="45" customWidth="1"/>
    <col min="11024" max="11264" width="8.83203125" style="45"/>
    <col min="11265" max="11265" width="2.5" style="45" customWidth="1"/>
    <col min="11266" max="11266" width="8.6640625" style="45" bestFit="1" customWidth="1"/>
    <col min="11267" max="11267" width="13.5" style="45" customWidth="1"/>
    <col min="11268" max="11268" width="23.6640625" style="45" customWidth="1"/>
    <col min="11269" max="11269" width="22.6640625" style="45" customWidth="1"/>
    <col min="11270" max="11270" width="10.83203125" style="45" customWidth="1"/>
    <col min="11271" max="11271" width="5.1640625" style="45" bestFit="1" customWidth="1"/>
    <col min="11272" max="11272" width="6.33203125" style="45" customWidth="1"/>
    <col min="11273" max="11273" width="5.5" style="45" bestFit="1" customWidth="1"/>
    <col min="11274" max="11274" width="10.1640625" style="45" customWidth="1"/>
    <col min="11275" max="11275" width="11.6640625" style="45" customWidth="1"/>
    <col min="11276" max="11276" width="9.83203125" style="45" bestFit="1" customWidth="1"/>
    <col min="11277" max="11277" width="8.5" style="45" customWidth="1"/>
    <col min="11278" max="11279" width="4.6640625" style="45" customWidth="1"/>
    <col min="11280" max="11520" width="8.83203125" style="45"/>
    <col min="11521" max="11521" width="2.5" style="45" customWidth="1"/>
    <col min="11522" max="11522" width="8.6640625" style="45" bestFit="1" customWidth="1"/>
    <col min="11523" max="11523" width="13.5" style="45" customWidth="1"/>
    <col min="11524" max="11524" width="23.6640625" style="45" customWidth="1"/>
    <col min="11525" max="11525" width="22.6640625" style="45" customWidth="1"/>
    <col min="11526" max="11526" width="10.83203125" style="45" customWidth="1"/>
    <col min="11527" max="11527" width="5.1640625" style="45" bestFit="1" customWidth="1"/>
    <col min="11528" max="11528" width="6.33203125" style="45" customWidth="1"/>
    <col min="11529" max="11529" width="5.5" style="45" bestFit="1" customWidth="1"/>
    <col min="11530" max="11530" width="10.1640625" style="45" customWidth="1"/>
    <col min="11531" max="11531" width="11.6640625" style="45" customWidth="1"/>
    <col min="11532" max="11532" width="9.83203125" style="45" bestFit="1" customWidth="1"/>
    <col min="11533" max="11533" width="8.5" style="45" customWidth="1"/>
    <col min="11534" max="11535" width="4.6640625" style="45" customWidth="1"/>
    <col min="11536" max="11776" width="8.83203125" style="45"/>
    <col min="11777" max="11777" width="2.5" style="45" customWidth="1"/>
    <col min="11778" max="11778" width="8.6640625" style="45" bestFit="1" customWidth="1"/>
    <col min="11779" max="11779" width="13.5" style="45" customWidth="1"/>
    <col min="11780" max="11780" width="23.6640625" style="45" customWidth="1"/>
    <col min="11781" max="11781" width="22.6640625" style="45" customWidth="1"/>
    <col min="11782" max="11782" width="10.83203125" style="45" customWidth="1"/>
    <col min="11783" max="11783" width="5.1640625" style="45" bestFit="1" customWidth="1"/>
    <col min="11784" max="11784" width="6.33203125" style="45" customWidth="1"/>
    <col min="11785" max="11785" width="5.5" style="45" bestFit="1" customWidth="1"/>
    <col min="11786" max="11786" width="10.1640625" style="45" customWidth="1"/>
    <col min="11787" max="11787" width="11.6640625" style="45" customWidth="1"/>
    <col min="11788" max="11788" width="9.83203125" style="45" bestFit="1" customWidth="1"/>
    <col min="11789" max="11789" width="8.5" style="45" customWidth="1"/>
    <col min="11790" max="11791" width="4.6640625" style="45" customWidth="1"/>
    <col min="11792" max="12032" width="8.83203125" style="45"/>
    <col min="12033" max="12033" width="2.5" style="45" customWidth="1"/>
    <col min="12034" max="12034" width="8.6640625" style="45" bestFit="1" customWidth="1"/>
    <col min="12035" max="12035" width="13.5" style="45" customWidth="1"/>
    <col min="12036" max="12036" width="23.6640625" style="45" customWidth="1"/>
    <col min="12037" max="12037" width="22.6640625" style="45" customWidth="1"/>
    <col min="12038" max="12038" width="10.83203125" style="45" customWidth="1"/>
    <col min="12039" max="12039" width="5.1640625" style="45" bestFit="1" customWidth="1"/>
    <col min="12040" max="12040" width="6.33203125" style="45" customWidth="1"/>
    <col min="12041" max="12041" width="5.5" style="45" bestFit="1" customWidth="1"/>
    <col min="12042" max="12042" width="10.1640625" style="45" customWidth="1"/>
    <col min="12043" max="12043" width="11.6640625" style="45" customWidth="1"/>
    <col min="12044" max="12044" width="9.83203125" style="45" bestFit="1" customWidth="1"/>
    <col min="12045" max="12045" width="8.5" style="45" customWidth="1"/>
    <col min="12046" max="12047" width="4.6640625" style="45" customWidth="1"/>
    <col min="12048" max="12288" width="8.83203125" style="45"/>
    <col min="12289" max="12289" width="2.5" style="45" customWidth="1"/>
    <col min="12290" max="12290" width="8.6640625" style="45" bestFit="1" customWidth="1"/>
    <col min="12291" max="12291" width="13.5" style="45" customWidth="1"/>
    <col min="12292" max="12292" width="23.6640625" style="45" customWidth="1"/>
    <col min="12293" max="12293" width="22.6640625" style="45" customWidth="1"/>
    <col min="12294" max="12294" width="10.83203125" style="45" customWidth="1"/>
    <col min="12295" max="12295" width="5.1640625" style="45" bestFit="1" customWidth="1"/>
    <col min="12296" max="12296" width="6.33203125" style="45" customWidth="1"/>
    <col min="12297" max="12297" width="5.5" style="45" bestFit="1" customWidth="1"/>
    <col min="12298" max="12298" width="10.1640625" style="45" customWidth="1"/>
    <col min="12299" max="12299" width="11.6640625" style="45" customWidth="1"/>
    <col min="12300" max="12300" width="9.83203125" style="45" bestFit="1" customWidth="1"/>
    <col min="12301" max="12301" width="8.5" style="45" customWidth="1"/>
    <col min="12302" max="12303" width="4.6640625" style="45" customWidth="1"/>
    <col min="12304" max="12544" width="8.83203125" style="45"/>
    <col min="12545" max="12545" width="2.5" style="45" customWidth="1"/>
    <col min="12546" max="12546" width="8.6640625" style="45" bestFit="1" customWidth="1"/>
    <col min="12547" max="12547" width="13.5" style="45" customWidth="1"/>
    <col min="12548" max="12548" width="23.6640625" style="45" customWidth="1"/>
    <col min="12549" max="12549" width="22.6640625" style="45" customWidth="1"/>
    <col min="12550" max="12550" width="10.83203125" style="45" customWidth="1"/>
    <col min="12551" max="12551" width="5.1640625" style="45" bestFit="1" customWidth="1"/>
    <col min="12552" max="12552" width="6.33203125" style="45" customWidth="1"/>
    <col min="12553" max="12553" width="5.5" style="45" bestFit="1" customWidth="1"/>
    <col min="12554" max="12554" width="10.1640625" style="45" customWidth="1"/>
    <col min="12555" max="12555" width="11.6640625" style="45" customWidth="1"/>
    <col min="12556" max="12556" width="9.83203125" style="45" bestFit="1" customWidth="1"/>
    <col min="12557" max="12557" width="8.5" style="45" customWidth="1"/>
    <col min="12558" max="12559" width="4.6640625" style="45" customWidth="1"/>
    <col min="12560" max="12800" width="8.83203125" style="45"/>
    <col min="12801" max="12801" width="2.5" style="45" customWidth="1"/>
    <col min="12802" max="12802" width="8.6640625" style="45" bestFit="1" customWidth="1"/>
    <col min="12803" max="12803" width="13.5" style="45" customWidth="1"/>
    <col min="12804" max="12804" width="23.6640625" style="45" customWidth="1"/>
    <col min="12805" max="12805" width="22.6640625" style="45" customWidth="1"/>
    <col min="12806" max="12806" width="10.83203125" style="45" customWidth="1"/>
    <col min="12807" max="12807" width="5.1640625" style="45" bestFit="1" customWidth="1"/>
    <col min="12808" max="12808" width="6.33203125" style="45" customWidth="1"/>
    <col min="12809" max="12809" width="5.5" style="45" bestFit="1" customWidth="1"/>
    <col min="12810" max="12810" width="10.1640625" style="45" customWidth="1"/>
    <col min="12811" max="12811" width="11.6640625" style="45" customWidth="1"/>
    <col min="12812" max="12812" width="9.83203125" style="45" bestFit="1" customWidth="1"/>
    <col min="12813" max="12813" width="8.5" style="45" customWidth="1"/>
    <col min="12814" max="12815" width="4.6640625" style="45" customWidth="1"/>
    <col min="12816" max="13056" width="8.83203125" style="45"/>
    <col min="13057" max="13057" width="2.5" style="45" customWidth="1"/>
    <col min="13058" max="13058" width="8.6640625" style="45" bestFit="1" customWidth="1"/>
    <col min="13059" max="13059" width="13.5" style="45" customWidth="1"/>
    <col min="13060" max="13060" width="23.6640625" style="45" customWidth="1"/>
    <col min="13061" max="13061" width="22.6640625" style="45" customWidth="1"/>
    <col min="13062" max="13062" width="10.83203125" style="45" customWidth="1"/>
    <col min="13063" max="13063" width="5.1640625" style="45" bestFit="1" customWidth="1"/>
    <col min="13064" max="13064" width="6.33203125" style="45" customWidth="1"/>
    <col min="13065" max="13065" width="5.5" style="45" bestFit="1" customWidth="1"/>
    <col min="13066" max="13066" width="10.1640625" style="45" customWidth="1"/>
    <col min="13067" max="13067" width="11.6640625" style="45" customWidth="1"/>
    <col min="13068" max="13068" width="9.83203125" style="45" bestFit="1" customWidth="1"/>
    <col min="13069" max="13069" width="8.5" style="45" customWidth="1"/>
    <col min="13070" max="13071" width="4.6640625" style="45" customWidth="1"/>
    <col min="13072" max="13312" width="8.83203125" style="45"/>
    <col min="13313" max="13313" width="2.5" style="45" customWidth="1"/>
    <col min="13314" max="13314" width="8.6640625" style="45" bestFit="1" customWidth="1"/>
    <col min="13315" max="13315" width="13.5" style="45" customWidth="1"/>
    <col min="13316" max="13316" width="23.6640625" style="45" customWidth="1"/>
    <col min="13317" max="13317" width="22.6640625" style="45" customWidth="1"/>
    <col min="13318" max="13318" width="10.83203125" style="45" customWidth="1"/>
    <col min="13319" max="13319" width="5.1640625" style="45" bestFit="1" customWidth="1"/>
    <col min="13320" max="13320" width="6.33203125" style="45" customWidth="1"/>
    <col min="13321" max="13321" width="5.5" style="45" bestFit="1" customWidth="1"/>
    <col min="13322" max="13322" width="10.1640625" style="45" customWidth="1"/>
    <col min="13323" max="13323" width="11.6640625" style="45" customWidth="1"/>
    <col min="13324" max="13324" width="9.83203125" style="45" bestFit="1" customWidth="1"/>
    <col min="13325" max="13325" width="8.5" style="45" customWidth="1"/>
    <col min="13326" max="13327" width="4.6640625" style="45" customWidth="1"/>
    <col min="13328" max="13568" width="8.83203125" style="45"/>
    <col min="13569" max="13569" width="2.5" style="45" customWidth="1"/>
    <col min="13570" max="13570" width="8.6640625" style="45" bestFit="1" customWidth="1"/>
    <col min="13571" max="13571" width="13.5" style="45" customWidth="1"/>
    <col min="13572" max="13572" width="23.6640625" style="45" customWidth="1"/>
    <col min="13573" max="13573" width="22.6640625" style="45" customWidth="1"/>
    <col min="13574" max="13574" width="10.83203125" style="45" customWidth="1"/>
    <col min="13575" max="13575" width="5.1640625" style="45" bestFit="1" customWidth="1"/>
    <col min="13576" max="13576" width="6.33203125" style="45" customWidth="1"/>
    <col min="13577" max="13577" width="5.5" style="45" bestFit="1" customWidth="1"/>
    <col min="13578" max="13578" width="10.1640625" style="45" customWidth="1"/>
    <col min="13579" max="13579" width="11.6640625" style="45" customWidth="1"/>
    <col min="13580" max="13580" width="9.83203125" style="45" bestFit="1" customWidth="1"/>
    <col min="13581" max="13581" width="8.5" style="45" customWidth="1"/>
    <col min="13582" max="13583" width="4.6640625" style="45" customWidth="1"/>
    <col min="13584" max="13824" width="8.83203125" style="45"/>
    <col min="13825" max="13825" width="2.5" style="45" customWidth="1"/>
    <col min="13826" max="13826" width="8.6640625" style="45" bestFit="1" customWidth="1"/>
    <col min="13827" max="13827" width="13.5" style="45" customWidth="1"/>
    <col min="13828" max="13828" width="23.6640625" style="45" customWidth="1"/>
    <col min="13829" max="13829" width="22.6640625" style="45" customWidth="1"/>
    <col min="13830" max="13830" width="10.83203125" style="45" customWidth="1"/>
    <col min="13831" max="13831" width="5.1640625" style="45" bestFit="1" customWidth="1"/>
    <col min="13832" max="13832" width="6.33203125" style="45" customWidth="1"/>
    <col min="13833" max="13833" width="5.5" style="45" bestFit="1" customWidth="1"/>
    <col min="13834" max="13834" width="10.1640625" style="45" customWidth="1"/>
    <col min="13835" max="13835" width="11.6640625" style="45" customWidth="1"/>
    <col min="13836" max="13836" width="9.83203125" style="45" bestFit="1" customWidth="1"/>
    <col min="13837" max="13837" width="8.5" style="45" customWidth="1"/>
    <col min="13838" max="13839" width="4.6640625" style="45" customWidth="1"/>
    <col min="13840" max="14080" width="8.83203125" style="45"/>
    <col min="14081" max="14081" width="2.5" style="45" customWidth="1"/>
    <col min="14082" max="14082" width="8.6640625" style="45" bestFit="1" customWidth="1"/>
    <col min="14083" max="14083" width="13.5" style="45" customWidth="1"/>
    <col min="14084" max="14084" width="23.6640625" style="45" customWidth="1"/>
    <col min="14085" max="14085" width="22.6640625" style="45" customWidth="1"/>
    <col min="14086" max="14086" width="10.83203125" style="45" customWidth="1"/>
    <col min="14087" max="14087" width="5.1640625" style="45" bestFit="1" customWidth="1"/>
    <col min="14088" max="14088" width="6.33203125" style="45" customWidth="1"/>
    <col min="14089" max="14089" width="5.5" style="45" bestFit="1" customWidth="1"/>
    <col min="14090" max="14090" width="10.1640625" style="45" customWidth="1"/>
    <col min="14091" max="14091" width="11.6640625" style="45" customWidth="1"/>
    <col min="14092" max="14092" width="9.83203125" style="45" bestFit="1" customWidth="1"/>
    <col min="14093" max="14093" width="8.5" style="45" customWidth="1"/>
    <col min="14094" max="14095" width="4.6640625" style="45" customWidth="1"/>
    <col min="14096" max="14336" width="8.83203125" style="45"/>
    <col min="14337" max="14337" width="2.5" style="45" customWidth="1"/>
    <col min="14338" max="14338" width="8.6640625" style="45" bestFit="1" customWidth="1"/>
    <col min="14339" max="14339" width="13.5" style="45" customWidth="1"/>
    <col min="14340" max="14340" width="23.6640625" style="45" customWidth="1"/>
    <col min="14341" max="14341" width="22.6640625" style="45" customWidth="1"/>
    <col min="14342" max="14342" width="10.83203125" style="45" customWidth="1"/>
    <col min="14343" max="14343" width="5.1640625" style="45" bestFit="1" customWidth="1"/>
    <col min="14344" max="14344" width="6.33203125" style="45" customWidth="1"/>
    <col min="14345" max="14345" width="5.5" style="45" bestFit="1" customWidth="1"/>
    <col min="14346" max="14346" width="10.1640625" style="45" customWidth="1"/>
    <col min="14347" max="14347" width="11.6640625" style="45" customWidth="1"/>
    <col min="14348" max="14348" width="9.83203125" style="45" bestFit="1" customWidth="1"/>
    <col min="14349" max="14349" width="8.5" style="45" customWidth="1"/>
    <col min="14350" max="14351" width="4.6640625" style="45" customWidth="1"/>
    <col min="14352" max="14592" width="8.83203125" style="45"/>
    <col min="14593" max="14593" width="2.5" style="45" customWidth="1"/>
    <col min="14594" max="14594" width="8.6640625" style="45" bestFit="1" customWidth="1"/>
    <col min="14595" max="14595" width="13.5" style="45" customWidth="1"/>
    <col min="14596" max="14596" width="23.6640625" style="45" customWidth="1"/>
    <col min="14597" max="14597" width="22.6640625" style="45" customWidth="1"/>
    <col min="14598" max="14598" width="10.83203125" style="45" customWidth="1"/>
    <col min="14599" max="14599" width="5.1640625" style="45" bestFit="1" customWidth="1"/>
    <col min="14600" max="14600" width="6.33203125" style="45" customWidth="1"/>
    <col min="14601" max="14601" width="5.5" style="45" bestFit="1" customWidth="1"/>
    <col min="14602" max="14602" width="10.1640625" style="45" customWidth="1"/>
    <col min="14603" max="14603" width="11.6640625" style="45" customWidth="1"/>
    <col min="14604" max="14604" width="9.83203125" style="45" bestFit="1" customWidth="1"/>
    <col min="14605" max="14605" width="8.5" style="45" customWidth="1"/>
    <col min="14606" max="14607" width="4.6640625" style="45" customWidth="1"/>
    <col min="14608" max="14848" width="8.83203125" style="45"/>
    <col min="14849" max="14849" width="2.5" style="45" customWidth="1"/>
    <col min="14850" max="14850" width="8.6640625" style="45" bestFit="1" customWidth="1"/>
    <col min="14851" max="14851" width="13.5" style="45" customWidth="1"/>
    <col min="14852" max="14852" width="23.6640625" style="45" customWidth="1"/>
    <col min="14853" max="14853" width="22.6640625" style="45" customWidth="1"/>
    <col min="14854" max="14854" width="10.83203125" style="45" customWidth="1"/>
    <col min="14855" max="14855" width="5.1640625" style="45" bestFit="1" customWidth="1"/>
    <col min="14856" max="14856" width="6.33203125" style="45" customWidth="1"/>
    <col min="14857" max="14857" width="5.5" style="45" bestFit="1" customWidth="1"/>
    <col min="14858" max="14858" width="10.1640625" style="45" customWidth="1"/>
    <col min="14859" max="14859" width="11.6640625" style="45" customWidth="1"/>
    <col min="14860" max="14860" width="9.83203125" style="45" bestFit="1" customWidth="1"/>
    <col min="14861" max="14861" width="8.5" style="45" customWidth="1"/>
    <col min="14862" max="14863" width="4.6640625" style="45" customWidth="1"/>
    <col min="14864" max="15104" width="8.83203125" style="45"/>
    <col min="15105" max="15105" width="2.5" style="45" customWidth="1"/>
    <col min="15106" max="15106" width="8.6640625" style="45" bestFit="1" customWidth="1"/>
    <col min="15107" max="15107" width="13.5" style="45" customWidth="1"/>
    <col min="15108" max="15108" width="23.6640625" style="45" customWidth="1"/>
    <col min="15109" max="15109" width="22.6640625" style="45" customWidth="1"/>
    <col min="15110" max="15110" width="10.83203125" style="45" customWidth="1"/>
    <col min="15111" max="15111" width="5.1640625" style="45" bestFit="1" customWidth="1"/>
    <col min="15112" max="15112" width="6.33203125" style="45" customWidth="1"/>
    <col min="15113" max="15113" width="5.5" style="45" bestFit="1" customWidth="1"/>
    <col min="15114" max="15114" width="10.1640625" style="45" customWidth="1"/>
    <col min="15115" max="15115" width="11.6640625" style="45" customWidth="1"/>
    <col min="15116" max="15116" width="9.83203125" style="45" bestFit="1" customWidth="1"/>
    <col min="15117" max="15117" width="8.5" style="45" customWidth="1"/>
    <col min="15118" max="15119" width="4.6640625" style="45" customWidth="1"/>
    <col min="15120" max="15360" width="8.83203125" style="45"/>
    <col min="15361" max="15361" width="2.5" style="45" customWidth="1"/>
    <col min="15362" max="15362" width="8.6640625" style="45" bestFit="1" customWidth="1"/>
    <col min="15363" max="15363" width="13.5" style="45" customWidth="1"/>
    <col min="15364" max="15364" width="23.6640625" style="45" customWidth="1"/>
    <col min="15365" max="15365" width="22.6640625" style="45" customWidth="1"/>
    <col min="15366" max="15366" width="10.83203125" style="45" customWidth="1"/>
    <col min="15367" max="15367" width="5.1640625" style="45" bestFit="1" customWidth="1"/>
    <col min="15368" max="15368" width="6.33203125" style="45" customWidth="1"/>
    <col min="15369" max="15369" width="5.5" style="45" bestFit="1" customWidth="1"/>
    <col min="15370" max="15370" width="10.1640625" style="45" customWidth="1"/>
    <col min="15371" max="15371" width="11.6640625" style="45" customWidth="1"/>
    <col min="15372" max="15372" width="9.83203125" style="45" bestFit="1" customWidth="1"/>
    <col min="15373" max="15373" width="8.5" style="45" customWidth="1"/>
    <col min="15374" max="15375" width="4.6640625" style="45" customWidth="1"/>
    <col min="15376" max="15616" width="8.83203125" style="45"/>
    <col min="15617" max="15617" width="2.5" style="45" customWidth="1"/>
    <col min="15618" max="15618" width="8.6640625" style="45" bestFit="1" customWidth="1"/>
    <col min="15619" max="15619" width="13.5" style="45" customWidth="1"/>
    <col min="15620" max="15620" width="23.6640625" style="45" customWidth="1"/>
    <col min="15621" max="15621" width="22.6640625" style="45" customWidth="1"/>
    <col min="15622" max="15622" width="10.83203125" style="45" customWidth="1"/>
    <col min="15623" max="15623" width="5.1640625" style="45" bestFit="1" customWidth="1"/>
    <col min="15624" max="15624" width="6.33203125" style="45" customWidth="1"/>
    <col min="15625" max="15625" width="5.5" style="45" bestFit="1" customWidth="1"/>
    <col min="15626" max="15626" width="10.1640625" style="45" customWidth="1"/>
    <col min="15627" max="15627" width="11.6640625" style="45" customWidth="1"/>
    <col min="15628" max="15628" width="9.83203125" style="45" bestFit="1" customWidth="1"/>
    <col min="15629" max="15629" width="8.5" style="45" customWidth="1"/>
    <col min="15630" max="15631" width="4.6640625" style="45" customWidth="1"/>
    <col min="15632" max="15872" width="8.83203125" style="45"/>
    <col min="15873" max="15873" width="2.5" style="45" customWidth="1"/>
    <col min="15874" max="15874" width="8.6640625" style="45" bestFit="1" customWidth="1"/>
    <col min="15875" max="15875" width="13.5" style="45" customWidth="1"/>
    <col min="15876" max="15876" width="23.6640625" style="45" customWidth="1"/>
    <col min="15877" max="15877" width="22.6640625" style="45" customWidth="1"/>
    <col min="15878" max="15878" width="10.83203125" style="45" customWidth="1"/>
    <col min="15879" max="15879" width="5.1640625" style="45" bestFit="1" customWidth="1"/>
    <col min="15880" max="15880" width="6.33203125" style="45" customWidth="1"/>
    <col min="15881" max="15881" width="5.5" style="45" bestFit="1" customWidth="1"/>
    <col min="15882" max="15882" width="10.1640625" style="45" customWidth="1"/>
    <col min="15883" max="15883" width="11.6640625" style="45" customWidth="1"/>
    <col min="15884" max="15884" width="9.83203125" style="45" bestFit="1" customWidth="1"/>
    <col min="15885" max="15885" width="8.5" style="45" customWidth="1"/>
    <col min="15886" max="15887" width="4.6640625" style="45" customWidth="1"/>
    <col min="15888" max="16128" width="8.83203125" style="45"/>
    <col min="16129" max="16129" width="2.5" style="45" customWidth="1"/>
    <col min="16130" max="16130" width="8.6640625" style="45" bestFit="1" customWidth="1"/>
    <col min="16131" max="16131" width="13.5" style="45" customWidth="1"/>
    <col min="16132" max="16132" width="23.6640625" style="45" customWidth="1"/>
    <col min="16133" max="16133" width="22.6640625" style="45" customWidth="1"/>
    <col min="16134" max="16134" width="10.83203125" style="45" customWidth="1"/>
    <col min="16135" max="16135" width="5.1640625" style="45" bestFit="1" customWidth="1"/>
    <col min="16136" max="16136" width="6.33203125" style="45" customWidth="1"/>
    <col min="16137" max="16137" width="5.5" style="45" bestFit="1" customWidth="1"/>
    <col min="16138" max="16138" width="10.1640625" style="45" customWidth="1"/>
    <col min="16139" max="16139" width="11.6640625" style="45" customWidth="1"/>
    <col min="16140" max="16140" width="9.83203125" style="45" bestFit="1" customWidth="1"/>
    <col min="16141" max="16141" width="8.5" style="45" customWidth="1"/>
    <col min="16142" max="16143" width="4.6640625" style="45" customWidth="1"/>
    <col min="16144" max="16384" width="8.83203125" style="45"/>
  </cols>
  <sheetData>
    <row r="1" spans="1:13" s="35" customFormat="1" ht="13" thickBot="1">
      <c r="D1" s="36"/>
      <c r="H1" s="37"/>
      <c r="J1" s="38"/>
      <c r="L1" s="38"/>
    </row>
    <row r="2" spans="1:13" s="35" customFormat="1" ht="14" thickBot="1">
      <c r="A2" s="39"/>
      <c r="B2" s="40" t="s">
        <v>12</v>
      </c>
      <c r="C2" s="41" t="s">
        <v>13</v>
      </c>
      <c r="D2" s="40" t="s">
        <v>14</v>
      </c>
      <c r="E2" s="41" t="s">
        <v>15</v>
      </c>
      <c r="F2" s="39"/>
      <c r="G2" s="42" t="s">
        <v>16</v>
      </c>
      <c r="H2" s="43" t="s">
        <v>17</v>
      </c>
      <c r="I2" s="41" t="s">
        <v>18</v>
      </c>
      <c r="J2" s="41" t="s">
        <v>19</v>
      </c>
      <c r="K2" s="41" t="s">
        <v>20</v>
      </c>
      <c r="L2" s="41" t="s">
        <v>21</v>
      </c>
      <c r="M2" s="44" t="s">
        <v>22</v>
      </c>
    </row>
    <row r="3" spans="1:13" ht="14" thickTop="1">
      <c r="B3" s="46">
        <v>150</v>
      </c>
      <c r="C3" s="47">
        <f>COUNTIF('Survey WTP data'!$H$3:$H$115,B3)</f>
        <v>1</v>
      </c>
      <c r="D3" s="48">
        <f>C3</f>
        <v>1</v>
      </c>
      <c r="E3" s="49">
        <f t="shared" ref="E3:E8" si="0">D3/$D$8</f>
        <v>8.8495575221238937E-3</v>
      </c>
      <c r="F3" s="50"/>
      <c r="G3" s="51"/>
      <c r="H3" s="52"/>
      <c r="I3" s="53"/>
      <c r="J3" s="53"/>
      <c r="K3" s="54"/>
      <c r="L3" s="55"/>
      <c r="M3" s="56"/>
    </row>
    <row r="4" spans="1:13" ht="14">
      <c r="B4" s="46">
        <v>125</v>
      </c>
      <c r="C4" s="47">
        <f>COUNTIF('Survey WTP data'!$H$3:$H$115,B4)</f>
        <v>9</v>
      </c>
      <c r="D4" s="48">
        <f>D3+C4</f>
        <v>10</v>
      </c>
      <c r="E4" s="49">
        <f t="shared" si="0"/>
        <v>8.8495575221238937E-2</v>
      </c>
      <c r="F4" s="50"/>
      <c r="G4" s="57">
        <v>5</v>
      </c>
      <c r="H4" s="58">
        <f>COUNTIF('Survey WTP data'!$H$3:$H$115,G4)/$D$8</f>
        <v>0</v>
      </c>
      <c r="I4" s="59">
        <f>H4</f>
        <v>0</v>
      </c>
      <c r="J4" s="59">
        <f>1-I3</f>
        <v>1</v>
      </c>
      <c r="K4" s="54">
        <f>$E$11*J4</f>
        <v>10000</v>
      </c>
      <c r="L4" s="60">
        <f>K4*G4</f>
        <v>50000</v>
      </c>
      <c r="M4" s="56">
        <f>LOG(K4)</f>
        <v>4</v>
      </c>
    </row>
    <row r="5" spans="1:13" ht="14">
      <c r="B5" s="46">
        <v>100</v>
      </c>
      <c r="C5" s="47">
        <f>COUNTIF('Survey WTP data'!$H$3:$H$115,B5)</f>
        <v>22</v>
      </c>
      <c r="D5" s="48">
        <f>D4+C5</f>
        <v>32</v>
      </c>
      <c r="E5" s="49">
        <f t="shared" si="0"/>
        <v>0.2831858407079646</v>
      </c>
      <c r="F5" s="61"/>
      <c r="G5" s="57">
        <v>10</v>
      </c>
      <c r="H5" s="58">
        <f>COUNTIF('Survey WTP data'!$H$3:$H$115,G5)/$D$8</f>
        <v>0</v>
      </c>
      <c r="I5" s="59">
        <f>I4+H5</f>
        <v>0</v>
      </c>
      <c r="J5" s="59">
        <f t="shared" ref="J5:J33" si="1">1-I4</f>
        <v>1</v>
      </c>
      <c r="K5" s="54">
        <f>$E$11*J5</f>
        <v>10000</v>
      </c>
      <c r="L5" s="60">
        <f>K5*G5</f>
        <v>100000</v>
      </c>
      <c r="M5" s="56">
        <f t="shared" ref="M5:M33" si="2">LOG(K5)</f>
        <v>4</v>
      </c>
    </row>
    <row r="6" spans="1:13" ht="14">
      <c r="B6" s="46">
        <v>75</v>
      </c>
      <c r="C6" s="47">
        <f>COUNTIF('Survey WTP data'!$H$3:$H$115,B6)</f>
        <v>40</v>
      </c>
      <c r="D6" s="48">
        <f>D5+C6</f>
        <v>72</v>
      </c>
      <c r="E6" s="49">
        <f t="shared" si="0"/>
        <v>0.63716814159292035</v>
      </c>
      <c r="F6" s="50"/>
      <c r="G6" s="57">
        <v>15</v>
      </c>
      <c r="H6" s="58">
        <f>COUNTIF('Survey WTP data'!$H$3:$H$115,G6)/$D$8</f>
        <v>0</v>
      </c>
      <c r="I6" s="59">
        <f t="shared" ref="I6:I33" si="3">I5+H6</f>
        <v>0</v>
      </c>
      <c r="J6" s="59">
        <f t="shared" si="1"/>
        <v>1</v>
      </c>
      <c r="K6" s="54">
        <f t="shared" ref="K6:K33" si="4">$E$11*J6</f>
        <v>10000</v>
      </c>
      <c r="L6" s="60">
        <f t="shared" ref="L6:L33" si="5">K6*G6</f>
        <v>150000</v>
      </c>
      <c r="M6" s="56">
        <f t="shared" si="2"/>
        <v>4</v>
      </c>
    </row>
    <row r="7" spans="1:13" ht="14">
      <c r="B7" s="46">
        <v>50</v>
      </c>
      <c r="C7" s="47">
        <f>COUNTIF('Survey WTP data'!$H$3:$H$115,B7)</f>
        <v>25</v>
      </c>
      <c r="D7" s="48">
        <f>D6+C7</f>
        <v>97</v>
      </c>
      <c r="E7" s="49">
        <f t="shared" si="0"/>
        <v>0.8584070796460177</v>
      </c>
      <c r="F7" s="50"/>
      <c r="G7" s="57">
        <v>20</v>
      </c>
      <c r="H7" s="58">
        <f>COUNTIF('Survey WTP data'!$H$3:$H$115,G7)/$D$8</f>
        <v>0</v>
      </c>
      <c r="I7" s="59">
        <f t="shared" si="3"/>
        <v>0</v>
      </c>
      <c r="J7" s="59">
        <f t="shared" si="1"/>
        <v>1</v>
      </c>
      <c r="K7" s="54">
        <f t="shared" si="4"/>
        <v>10000</v>
      </c>
      <c r="L7" s="60">
        <f t="shared" si="5"/>
        <v>200000</v>
      </c>
      <c r="M7" s="56">
        <f t="shared" si="2"/>
        <v>4</v>
      </c>
    </row>
    <row r="8" spans="1:13" ht="15" thickBot="1">
      <c r="B8" s="62">
        <v>25</v>
      </c>
      <c r="C8" s="47">
        <f>COUNTIF('Survey WTP data'!$H$3:$H$115,B8)</f>
        <v>16</v>
      </c>
      <c r="D8" s="63">
        <f>D7+C8</f>
        <v>113</v>
      </c>
      <c r="E8" s="64">
        <f t="shared" si="0"/>
        <v>1</v>
      </c>
      <c r="F8" s="50"/>
      <c r="G8" s="57">
        <v>25</v>
      </c>
      <c r="H8" s="58">
        <f>COUNTIF('Survey WTP data'!$H$3:$H$115,G8)/$D$8</f>
        <v>0.1415929203539823</v>
      </c>
      <c r="I8" s="59">
        <f t="shared" si="3"/>
        <v>0.1415929203539823</v>
      </c>
      <c r="J8" s="59">
        <f t="shared" si="1"/>
        <v>1</v>
      </c>
      <c r="K8" s="54">
        <f t="shared" si="4"/>
        <v>10000</v>
      </c>
      <c r="L8" s="60">
        <f t="shared" si="5"/>
        <v>250000</v>
      </c>
      <c r="M8" s="56">
        <f t="shared" si="2"/>
        <v>4</v>
      </c>
    </row>
    <row r="9" spans="1:13" ht="15" thickBot="1">
      <c r="B9" s="47"/>
      <c r="C9" s="47"/>
      <c r="D9" s="47"/>
      <c r="E9" s="47"/>
      <c r="G9" s="57">
        <v>30</v>
      </c>
      <c r="H9" s="58">
        <f>COUNTIF('Survey WTP data'!$H$3:$H$115,G9)/$D$8</f>
        <v>0</v>
      </c>
      <c r="I9" s="59">
        <f t="shared" si="3"/>
        <v>0.1415929203539823</v>
      </c>
      <c r="J9" s="59">
        <f t="shared" si="1"/>
        <v>0.8584070796460177</v>
      </c>
      <c r="K9" s="54">
        <f t="shared" si="4"/>
        <v>8584.070796460177</v>
      </c>
      <c r="L9" s="60">
        <f t="shared" si="5"/>
        <v>257522.12389380531</v>
      </c>
      <c r="M9" s="56">
        <f t="shared" si="2"/>
        <v>3.9336932907828253</v>
      </c>
    </row>
    <row r="10" spans="1:13" ht="15" thickBot="1">
      <c r="B10" s="40" t="s">
        <v>23</v>
      </c>
      <c r="C10" s="41" t="s">
        <v>20</v>
      </c>
      <c r="D10" s="41" t="s">
        <v>21</v>
      </c>
      <c r="E10" s="41" t="s">
        <v>24</v>
      </c>
      <c r="G10" s="57">
        <v>35</v>
      </c>
      <c r="H10" s="58">
        <f>COUNTIF('Survey WTP data'!$H$3:$H$115,G10)/$D$8</f>
        <v>0</v>
      </c>
      <c r="I10" s="59">
        <f t="shared" si="3"/>
        <v>0.1415929203539823</v>
      </c>
      <c r="J10" s="59">
        <f t="shared" si="1"/>
        <v>0.8584070796460177</v>
      </c>
      <c r="K10" s="54">
        <f t="shared" si="4"/>
        <v>8584.070796460177</v>
      </c>
      <c r="L10" s="60">
        <f t="shared" si="5"/>
        <v>300442.47787610622</v>
      </c>
      <c r="M10" s="56">
        <f t="shared" si="2"/>
        <v>3.9336932907828253</v>
      </c>
    </row>
    <row r="11" spans="1:13" ht="15" thickTop="1">
      <c r="B11" s="65">
        <f t="shared" ref="B11:B16" si="6">B3</f>
        <v>150</v>
      </c>
      <c r="C11" s="66">
        <f t="shared" ref="C11:C16" si="7">E3*$E$11</f>
        <v>88.495575221238937</v>
      </c>
      <c r="D11" s="67">
        <f t="shared" ref="D11:D16" si="8">B11*C11</f>
        <v>13274.336283185841</v>
      </c>
      <c r="E11" s="68">
        <v>10000</v>
      </c>
      <c r="F11" s="69"/>
      <c r="G11" s="57">
        <v>40</v>
      </c>
      <c r="H11" s="58">
        <f>COUNTIF('Survey WTP data'!$H$3:$H$115,G11)/$D$8</f>
        <v>0</v>
      </c>
      <c r="I11" s="59">
        <f t="shared" si="3"/>
        <v>0.1415929203539823</v>
      </c>
      <c r="J11" s="59">
        <f t="shared" si="1"/>
        <v>0.8584070796460177</v>
      </c>
      <c r="K11" s="54">
        <f t="shared" si="4"/>
        <v>8584.070796460177</v>
      </c>
      <c r="L11" s="60">
        <f t="shared" si="5"/>
        <v>343362.83185840707</v>
      </c>
      <c r="M11" s="56">
        <f t="shared" si="2"/>
        <v>3.9336932907828253</v>
      </c>
    </row>
    <row r="12" spans="1:13" ht="14">
      <c r="B12" s="65">
        <f t="shared" si="6"/>
        <v>125</v>
      </c>
      <c r="C12" s="66">
        <f t="shared" si="7"/>
        <v>884.95575221238937</v>
      </c>
      <c r="D12" s="67">
        <f t="shared" si="8"/>
        <v>110619.46902654867</v>
      </c>
      <c r="E12" s="47"/>
      <c r="G12" s="57">
        <v>45</v>
      </c>
      <c r="H12" s="58">
        <f>COUNTIF('Survey WTP data'!$H$3:$H$115,G12)/$D$8</f>
        <v>0</v>
      </c>
      <c r="I12" s="59">
        <f t="shared" si="3"/>
        <v>0.1415929203539823</v>
      </c>
      <c r="J12" s="59">
        <f t="shared" si="1"/>
        <v>0.8584070796460177</v>
      </c>
      <c r="K12" s="54">
        <f t="shared" si="4"/>
        <v>8584.070796460177</v>
      </c>
      <c r="L12" s="60">
        <f t="shared" si="5"/>
        <v>386283.18584070797</v>
      </c>
      <c r="M12" s="56">
        <f t="shared" si="2"/>
        <v>3.9336932907828253</v>
      </c>
    </row>
    <row r="13" spans="1:13" ht="14">
      <c r="B13" s="65">
        <f t="shared" si="6"/>
        <v>100</v>
      </c>
      <c r="C13" s="66">
        <f t="shared" si="7"/>
        <v>2831.858407079646</v>
      </c>
      <c r="D13" s="67">
        <f t="shared" si="8"/>
        <v>283185.84070796461</v>
      </c>
      <c r="E13" s="47"/>
      <c r="G13" s="57">
        <v>50</v>
      </c>
      <c r="H13" s="58">
        <f>COUNTIF('Survey WTP data'!$H$3:$H$115,G13)/$D$8</f>
        <v>0.22123893805309736</v>
      </c>
      <c r="I13" s="59">
        <f>I12+H13</f>
        <v>0.36283185840707965</v>
      </c>
      <c r="J13" s="59">
        <f t="shared" si="1"/>
        <v>0.8584070796460177</v>
      </c>
      <c r="K13" s="54">
        <f t="shared" si="4"/>
        <v>8584.070796460177</v>
      </c>
      <c r="L13" s="60">
        <f t="shared" si="5"/>
        <v>429203.53982300888</v>
      </c>
      <c r="M13" s="56">
        <f t="shared" si="2"/>
        <v>3.9336932907828253</v>
      </c>
    </row>
    <row r="14" spans="1:13" ht="14">
      <c r="B14" s="97">
        <f t="shared" si="6"/>
        <v>75</v>
      </c>
      <c r="C14" s="98">
        <f t="shared" si="7"/>
        <v>6371.6814159292035</v>
      </c>
      <c r="D14" s="99">
        <f t="shared" si="8"/>
        <v>477876.10619469028</v>
      </c>
      <c r="E14" s="47"/>
      <c r="G14" s="57">
        <v>55</v>
      </c>
      <c r="H14" s="58">
        <f>COUNTIF('Survey WTP data'!$H$3:$H$115,G14)/$D$8</f>
        <v>0</v>
      </c>
      <c r="I14" s="59">
        <f t="shared" si="3"/>
        <v>0.36283185840707965</v>
      </c>
      <c r="J14" s="59">
        <f t="shared" si="1"/>
        <v>0.63716814159292035</v>
      </c>
      <c r="K14" s="54">
        <f t="shared" si="4"/>
        <v>6371.6814159292035</v>
      </c>
      <c r="L14" s="60">
        <f t="shared" si="5"/>
        <v>350442.47787610622</v>
      </c>
      <c r="M14" s="56">
        <f t="shared" si="2"/>
        <v>3.8042540529478486</v>
      </c>
    </row>
    <row r="15" spans="1:13" ht="14">
      <c r="B15" s="65">
        <f t="shared" si="6"/>
        <v>50</v>
      </c>
      <c r="C15" s="66">
        <f t="shared" si="7"/>
        <v>8584.070796460177</v>
      </c>
      <c r="D15" s="67">
        <f t="shared" si="8"/>
        <v>429203.53982300888</v>
      </c>
      <c r="E15" s="47"/>
      <c r="G15" s="57">
        <v>60</v>
      </c>
      <c r="H15" s="58">
        <f>COUNTIF('Survey WTP data'!$H$3:$H$115,G15)/$D$8</f>
        <v>0</v>
      </c>
      <c r="I15" s="59">
        <f t="shared" si="3"/>
        <v>0.36283185840707965</v>
      </c>
      <c r="J15" s="59">
        <f t="shared" si="1"/>
        <v>0.63716814159292035</v>
      </c>
      <c r="K15" s="54">
        <f t="shared" si="4"/>
        <v>6371.6814159292035</v>
      </c>
      <c r="L15" s="60">
        <f t="shared" si="5"/>
        <v>382300.88495575223</v>
      </c>
      <c r="M15" s="56">
        <f t="shared" si="2"/>
        <v>3.8042540529478486</v>
      </c>
    </row>
    <row r="16" spans="1:13" ht="15" thickBot="1">
      <c r="B16" s="70">
        <f t="shared" si="6"/>
        <v>25</v>
      </c>
      <c r="C16" s="71">
        <f t="shared" si="7"/>
        <v>10000</v>
      </c>
      <c r="D16" s="71">
        <f t="shared" si="8"/>
        <v>250000</v>
      </c>
      <c r="E16" s="47"/>
      <c r="G16" s="57">
        <v>65</v>
      </c>
      <c r="H16" s="58">
        <f>COUNTIF('Survey WTP data'!$H$3:$H$115,G16)/$D$8</f>
        <v>0</v>
      </c>
      <c r="I16" s="59">
        <f t="shared" si="3"/>
        <v>0.36283185840707965</v>
      </c>
      <c r="J16" s="59">
        <f t="shared" si="1"/>
        <v>0.63716814159292035</v>
      </c>
      <c r="K16" s="54">
        <f t="shared" si="4"/>
        <v>6371.6814159292035</v>
      </c>
      <c r="L16" s="60">
        <f t="shared" si="5"/>
        <v>414159.29203539825</v>
      </c>
      <c r="M16" s="56">
        <f t="shared" si="2"/>
        <v>3.8042540529478486</v>
      </c>
    </row>
    <row r="17" spans="2:13" ht="15" thickBot="1">
      <c r="B17" s="47"/>
      <c r="C17" s="47"/>
      <c r="D17" s="47"/>
      <c r="E17" s="47"/>
      <c r="G17" s="57">
        <v>70</v>
      </c>
      <c r="H17" s="58">
        <f>COUNTIF('Survey WTP data'!$H$3:$H$115,G17)/$D$8</f>
        <v>0</v>
      </c>
      <c r="I17" s="59">
        <f t="shared" si="3"/>
        <v>0.36283185840707965</v>
      </c>
      <c r="J17" s="59">
        <f t="shared" si="1"/>
        <v>0.63716814159292035</v>
      </c>
      <c r="K17" s="54">
        <f t="shared" si="4"/>
        <v>6371.6814159292035</v>
      </c>
      <c r="L17" s="60">
        <f t="shared" si="5"/>
        <v>446017.69911504426</v>
      </c>
      <c r="M17" s="56">
        <f t="shared" si="2"/>
        <v>3.8042540529478486</v>
      </c>
    </row>
    <row r="18" spans="2:13" ht="13">
      <c r="B18" s="72" t="s">
        <v>25</v>
      </c>
      <c r="C18" s="73">
        <f>SLOPE(K4:K33,G4:G33)</f>
        <v>-84.754939116225515</v>
      </c>
      <c r="D18" s="47"/>
      <c r="E18" s="47"/>
      <c r="G18" s="92">
        <v>75</v>
      </c>
      <c r="H18" s="93">
        <f>COUNTIF('Survey WTP data'!$H$3:$H$115,G18)/$D$8</f>
        <v>0.35398230088495575</v>
      </c>
      <c r="I18" s="94">
        <f t="shared" si="3"/>
        <v>0.7168141592920354</v>
      </c>
      <c r="J18" s="94">
        <f t="shared" si="1"/>
        <v>0.63716814159292035</v>
      </c>
      <c r="K18" s="95">
        <f t="shared" si="4"/>
        <v>6371.6814159292035</v>
      </c>
      <c r="L18" s="96">
        <f t="shared" si="5"/>
        <v>477876.10619469028</v>
      </c>
      <c r="M18" s="56">
        <f t="shared" si="2"/>
        <v>3.8042540529478486</v>
      </c>
    </row>
    <row r="19" spans="2:13" ht="15" thickBot="1">
      <c r="B19" s="74" t="s">
        <v>26</v>
      </c>
      <c r="C19" s="75">
        <f>INTERCEPT(K4:K33,G4:G33)</f>
        <v>11362.018105991248</v>
      </c>
      <c r="D19" s="47"/>
      <c r="E19" s="47"/>
      <c r="G19" s="57">
        <v>80</v>
      </c>
      <c r="H19" s="58">
        <f>COUNTIF('Survey WTP data'!$H$3:$H$115,G19)/$D$8</f>
        <v>0</v>
      </c>
      <c r="I19" s="59">
        <f t="shared" si="3"/>
        <v>0.7168141592920354</v>
      </c>
      <c r="J19" s="59">
        <f t="shared" si="1"/>
        <v>0.2831858407079646</v>
      </c>
      <c r="K19" s="54">
        <f t="shared" si="4"/>
        <v>2831.858407079646</v>
      </c>
      <c r="L19" s="60">
        <f t="shared" si="5"/>
        <v>226548.67256637168</v>
      </c>
      <c r="M19" s="56">
        <f t="shared" si="2"/>
        <v>3.4520715348364863</v>
      </c>
    </row>
    <row r="20" spans="2:13" ht="14">
      <c r="B20" s="76"/>
      <c r="C20" s="76"/>
      <c r="D20" s="77"/>
      <c r="E20" s="76"/>
      <c r="G20" s="57">
        <v>85</v>
      </c>
      <c r="H20" s="58">
        <f>COUNTIF('Survey WTP data'!$H$3:$H$115,G20)/$D$8</f>
        <v>0</v>
      </c>
      <c r="I20" s="59">
        <f t="shared" si="3"/>
        <v>0.7168141592920354</v>
      </c>
      <c r="J20" s="59">
        <f t="shared" si="1"/>
        <v>0.2831858407079646</v>
      </c>
      <c r="K20" s="54">
        <f t="shared" si="4"/>
        <v>2831.858407079646</v>
      </c>
      <c r="L20" s="60">
        <f t="shared" si="5"/>
        <v>240707.9646017699</v>
      </c>
      <c r="M20" s="56">
        <f t="shared" si="2"/>
        <v>3.4520715348364863</v>
      </c>
    </row>
    <row r="21" spans="2:13" ht="14">
      <c r="G21" s="57">
        <v>90</v>
      </c>
      <c r="H21" s="58">
        <f>COUNTIF('Survey WTP data'!$H$3:$H$115,G21)/$D$8</f>
        <v>0</v>
      </c>
      <c r="I21" s="59">
        <f t="shared" si="3"/>
        <v>0.7168141592920354</v>
      </c>
      <c r="J21" s="59">
        <f t="shared" si="1"/>
        <v>0.2831858407079646</v>
      </c>
      <c r="K21" s="54">
        <f t="shared" si="4"/>
        <v>2831.858407079646</v>
      </c>
      <c r="L21" s="60">
        <f t="shared" si="5"/>
        <v>254867.25663716815</v>
      </c>
      <c r="M21" s="56">
        <f t="shared" si="2"/>
        <v>3.4520715348364863</v>
      </c>
    </row>
    <row r="22" spans="2:13" ht="14">
      <c r="G22" s="57">
        <v>95</v>
      </c>
      <c r="H22" s="58">
        <f>COUNTIF('Survey WTP data'!$H$3:$H$115,G22)/$D$8</f>
        <v>0</v>
      </c>
      <c r="I22" s="59">
        <f t="shared" si="3"/>
        <v>0.7168141592920354</v>
      </c>
      <c r="J22" s="59">
        <f t="shared" si="1"/>
        <v>0.2831858407079646</v>
      </c>
      <c r="K22" s="54">
        <f t="shared" si="4"/>
        <v>2831.858407079646</v>
      </c>
      <c r="L22" s="60">
        <f t="shared" si="5"/>
        <v>269026.54867256636</v>
      </c>
      <c r="M22" s="56">
        <f t="shared" si="2"/>
        <v>3.4520715348364863</v>
      </c>
    </row>
    <row r="23" spans="2:13" ht="14">
      <c r="G23" s="57">
        <v>100</v>
      </c>
      <c r="H23" s="58">
        <f>COUNTIF('Survey WTP data'!$H$3:$H$115,G23)/$D$8</f>
        <v>0.19469026548672566</v>
      </c>
      <c r="I23" s="59">
        <f t="shared" si="3"/>
        <v>0.91150442477876104</v>
      </c>
      <c r="J23" s="59">
        <f t="shared" si="1"/>
        <v>0.2831858407079646</v>
      </c>
      <c r="K23" s="54">
        <f t="shared" si="4"/>
        <v>2831.858407079646</v>
      </c>
      <c r="L23" s="60">
        <f t="shared" si="5"/>
        <v>283185.84070796461</v>
      </c>
      <c r="M23" s="56">
        <f t="shared" si="2"/>
        <v>3.4520715348364863</v>
      </c>
    </row>
    <row r="24" spans="2:13" ht="14">
      <c r="G24" s="57">
        <v>105</v>
      </c>
      <c r="H24" s="58">
        <f>COUNTIF('Survey WTP data'!$H$3:$H$115,G24)/$D$8</f>
        <v>0</v>
      </c>
      <c r="I24" s="59">
        <f t="shared" si="3"/>
        <v>0.91150442477876104</v>
      </c>
      <c r="J24" s="59">
        <f t="shared" si="1"/>
        <v>8.8495575221238965E-2</v>
      </c>
      <c r="K24" s="54">
        <f t="shared" si="4"/>
        <v>884.9557522123896</v>
      </c>
      <c r="L24" s="60">
        <f t="shared" si="5"/>
        <v>92920.353982300905</v>
      </c>
      <c r="M24" s="56">
        <f t="shared" si="2"/>
        <v>2.9469215565165805</v>
      </c>
    </row>
    <row r="25" spans="2:13" ht="14">
      <c r="G25" s="57">
        <v>110</v>
      </c>
      <c r="H25" s="58">
        <f>COUNTIF('Survey WTP data'!$H$3:$H$115,G25)/$D$8</f>
        <v>0</v>
      </c>
      <c r="I25" s="59">
        <f t="shared" si="3"/>
        <v>0.91150442477876104</v>
      </c>
      <c r="J25" s="59">
        <f t="shared" si="1"/>
        <v>8.8495575221238965E-2</v>
      </c>
      <c r="K25" s="54">
        <f t="shared" si="4"/>
        <v>884.9557522123896</v>
      </c>
      <c r="L25" s="60">
        <f t="shared" si="5"/>
        <v>97345.132743362861</v>
      </c>
      <c r="M25" s="56">
        <f t="shared" si="2"/>
        <v>2.9469215565165805</v>
      </c>
    </row>
    <row r="26" spans="2:13" ht="14">
      <c r="G26" s="57">
        <v>115</v>
      </c>
      <c r="H26" s="58">
        <f>COUNTIF('Survey WTP data'!$H$3:$H$115,G26)/$D$8</f>
        <v>0</v>
      </c>
      <c r="I26" s="59">
        <f t="shared" si="3"/>
        <v>0.91150442477876104</v>
      </c>
      <c r="J26" s="59">
        <f t="shared" si="1"/>
        <v>8.8495575221238965E-2</v>
      </c>
      <c r="K26" s="54">
        <f t="shared" si="4"/>
        <v>884.9557522123896</v>
      </c>
      <c r="L26" s="60">
        <f t="shared" si="5"/>
        <v>101769.9115044248</v>
      </c>
      <c r="M26" s="56">
        <f t="shared" si="2"/>
        <v>2.9469215565165805</v>
      </c>
    </row>
    <row r="27" spans="2:13" ht="14">
      <c r="G27" s="57">
        <v>120</v>
      </c>
      <c r="H27" s="58">
        <f>COUNTIF('Survey WTP data'!$H$3:$H$115,G27)/$D$8</f>
        <v>0</v>
      </c>
      <c r="I27" s="59">
        <f t="shared" si="3"/>
        <v>0.91150442477876104</v>
      </c>
      <c r="J27" s="59">
        <f t="shared" si="1"/>
        <v>8.8495575221238965E-2</v>
      </c>
      <c r="K27" s="54">
        <f t="shared" si="4"/>
        <v>884.9557522123896</v>
      </c>
      <c r="L27" s="60">
        <f t="shared" si="5"/>
        <v>106194.69026548674</v>
      </c>
      <c r="M27" s="56">
        <f t="shared" si="2"/>
        <v>2.9469215565165805</v>
      </c>
    </row>
    <row r="28" spans="2:13" ht="14">
      <c r="G28" s="57">
        <v>125</v>
      </c>
      <c r="H28" s="58">
        <f>COUNTIF('Survey WTP data'!$H$3:$H$115,G28)/$D$8</f>
        <v>7.9646017699115043E-2</v>
      </c>
      <c r="I28" s="59">
        <f t="shared" si="3"/>
        <v>0.99115044247787609</v>
      </c>
      <c r="J28" s="59">
        <f t="shared" si="1"/>
        <v>8.8495575221238965E-2</v>
      </c>
      <c r="K28" s="54">
        <f t="shared" si="4"/>
        <v>884.9557522123896</v>
      </c>
      <c r="L28" s="60">
        <f t="shared" si="5"/>
        <v>110619.4690265487</v>
      </c>
      <c r="M28" s="56">
        <f t="shared" si="2"/>
        <v>2.9469215565165805</v>
      </c>
    </row>
    <row r="29" spans="2:13" ht="14">
      <c r="G29" s="57">
        <v>130</v>
      </c>
      <c r="H29" s="58">
        <f>COUNTIF('Survey WTP data'!$H$3:$H$115,G29)/$D$8</f>
        <v>0</v>
      </c>
      <c r="I29" s="59">
        <f t="shared" si="3"/>
        <v>0.99115044247787609</v>
      </c>
      <c r="J29" s="59">
        <f t="shared" si="1"/>
        <v>8.8495575221239076E-3</v>
      </c>
      <c r="K29" s="54">
        <f t="shared" si="4"/>
        <v>88.495575221239079</v>
      </c>
      <c r="L29" s="60">
        <f t="shared" si="5"/>
        <v>11504.42477876108</v>
      </c>
      <c r="M29" s="56">
        <f t="shared" si="2"/>
        <v>1.9469215565165809</v>
      </c>
    </row>
    <row r="30" spans="2:13" ht="14">
      <c r="G30" s="57">
        <v>135</v>
      </c>
      <c r="H30" s="58">
        <f>COUNTIF('Survey WTP data'!$H$3:$H$115,G30)/$D$8</f>
        <v>0</v>
      </c>
      <c r="I30" s="59">
        <f t="shared" si="3"/>
        <v>0.99115044247787609</v>
      </c>
      <c r="J30" s="59">
        <f t="shared" si="1"/>
        <v>8.8495575221239076E-3</v>
      </c>
      <c r="K30" s="54">
        <f t="shared" si="4"/>
        <v>88.495575221239079</v>
      </c>
      <c r="L30" s="60">
        <f t="shared" si="5"/>
        <v>11946.902654867275</v>
      </c>
      <c r="M30" s="56">
        <f t="shared" si="2"/>
        <v>1.9469215565165809</v>
      </c>
    </row>
    <row r="31" spans="2:13" ht="14">
      <c r="G31" s="57">
        <v>140</v>
      </c>
      <c r="H31" s="58">
        <f>COUNTIF('Survey WTP data'!$H$3:$H$115,G31)/$D$8</f>
        <v>0</v>
      </c>
      <c r="I31" s="59">
        <f t="shared" si="3"/>
        <v>0.99115044247787609</v>
      </c>
      <c r="J31" s="59">
        <f t="shared" si="1"/>
        <v>8.8495575221239076E-3</v>
      </c>
      <c r="K31" s="54">
        <f t="shared" si="4"/>
        <v>88.495575221239079</v>
      </c>
      <c r="L31" s="60">
        <f t="shared" si="5"/>
        <v>12389.380530973471</v>
      </c>
      <c r="M31" s="56">
        <f t="shared" si="2"/>
        <v>1.9469215565165809</v>
      </c>
    </row>
    <row r="32" spans="2:13" ht="14">
      <c r="G32" s="57">
        <v>145</v>
      </c>
      <c r="H32" s="58">
        <f>COUNTIF('Survey WTP data'!$H$3:$H$115,G32)/$D$8</f>
        <v>0</v>
      </c>
      <c r="I32" s="59">
        <f t="shared" si="3"/>
        <v>0.99115044247787609</v>
      </c>
      <c r="J32" s="59">
        <f t="shared" si="1"/>
        <v>8.8495575221239076E-3</v>
      </c>
      <c r="K32" s="54">
        <f t="shared" si="4"/>
        <v>88.495575221239079</v>
      </c>
      <c r="L32" s="60">
        <f t="shared" si="5"/>
        <v>12831.858407079666</v>
      </c>
      <c r="M32" s="56">
        <f t="shared" si="2"/>
        <v>1.9469215565165809</v>
      </c>
    </row>
    <row r="33" spans="7:13" ht="15" thickBot="1">
      <c r="G33" s="79">
        <v>150</v>
      </c>
      <c r="H33" s="58">
        <f>COUNTIF('Survey WTP data'!$H$3:$H$115,G33)/$D$8</f>
        <v>8.8495575221238937E-3</v>
      </c>
      <c r="I33" s="80">
        <f t="shared" si="3"/>
        <v>1</v>
      </c>
      <c r="J33" s="80">
        <f t="shared" si="1"/>
        <v>8.8495575221239076E-3</v>
      </c>
      <c r="K33" s="81">
        <f t="shared" si="4"/>
        <v>88.495575221239079</v>
      </c>
      <c r="L33" s="82">
        <f t="shared" si="5"/>
        <v>13274.336283185861</v>
      </c>
      <c r="M33" s="83">
        <f t="shared" si="2"/>
        <v>1.9469215565165809</v>
      </c>
    </row>
    <row r="34" spans="7:13" ht="14">
      <c r="G34" s="84"/>
      <c r="H34" s="85"/>
      <c r="I34" s="86"/>
      <c r="J34" s="86"/>
      <c r="K34" s="87"/>
      <c r="L34" s="88"/>
      <c r="M34" s="87"/>
    </row>
    <row r="35" spans="7:13">
      <c r="J35" s="45"/>
    </row>
    <row r="36" spans="7:13">
      <c r="J36" s="45"/>
    </row>
    <row r="37" spans="7:13">
      <c r="J37" s="45"/>
    </row>
  </sheetData>
  <phoneticPr fontId="19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K87"/>
  <sheetViews>
    <sheetView showGridLines="0" tabSelected="1" topLeftCell="D1" zoomScale="75" zoomScaleNormal="75" zoomScalePageLayoutView="75" workbookViewId="0">
      <selection activeCell="AA14" sqref="AA14"/>
    </sheetView>
  </sheetViews>
  <sheetFormatPr baseColWidth="10" defaultColWidth="8.83203125" defaultRowHeight="12" x14ac:dyDescent="0"/>
  <cols>
    <col min="1" max="16384" width="8.83203125" style="45"/>
  </cols>
  <sheetData>
    <row r="1" spans="5:11" ht="4.25" customHeight="1"/>
    <row r="3" spans="5:11">
      <c r="E3" s="78"/>
      <c r="J3" s="90"/>
      <c r="K3" s="90"/>
    </row>
    <row r="4" spans="5:11">
      <c r="E4" s="78"/>
      <c r="J4" s="90"/>
      <c r="K4" s="90"/>
    </row>
    <row r="5" spans="5:11">
      <c r="E5" s="78"/>
      <c r="J5" s="90"/>
      <c r="K5" s="90"/>
    </row>
    <row r="6" spans="5:11">
      <c r="E6" s="78"/>
      <c r="J6" s="90"/>
      <c r="K6" s="90"/>
    </row>
    <row r="7" spans="5:11">
      <c r="E7" s="78"/>
      <c r="J7" s="90"/>
      <c r="K7" s="90"/>
    </row>
    <row r="8" spans="5:11">
      <c r="E8" s="78"/>
      <c r="J8" s="90"/>
      <c r="K8" s="90"/>
    </row>
    <row r="9" spans="5:11">
      <c r="E9" s="78"/>
      <c r="J9" s="90"/>
      <c r="K9" s="90"/>
    </row>
    <row r="10" spans="5:11">
      <c r="E10" s="78"/>
      <c r="J10" s="90"/>
      <c r="K10" s="90"/>
    </row>
    <row r="11" spans="5:11">
      <c r="E11" s="78"/>
      <c r="J11" s="90"/>
      <c r="K11" s="90"/>
    </row>
    <row r="12" spans="5:11">
      <c r="E12" s="78"/>
      <c r="J12" s="90"/>
      <c r="K12" s="90"/>
    </row>
    <row r="13" spans="5:11">
      <c r="E13" s="78"/>
      <c r="J13" s="90"/>
      <c r="K13" s="90"/>
    </row>
    <row r="14" spans="5:11">
      <c r="E14" s="78"/>
      <c r="J14" s="90"/>
      <c r="K14" s="90"/>
    </row>
    <row r="15" spans="5:11">
      <c r="E15" s="78"/>
      <c r="J15" s="90"/>
      <c r="K15" s="90"/>
    </row>
    <row r="16" spans="5:11">
      <c r="E16" s="78"/>
      <c r="J16" s="90"/>
      <c r="K16" s="90"/>
    </row>
    <row r="17" spans="5:11">
      <c r="E17" s="78"/>
      <c r="J17" s="90"/>
      <c r="K17" s="90"/>
    </row>
    <row r="18" spans="5:11">
      <c r="E18" s="78"/>
      <c r="J18" s="90"/>
      <c r="K18" s="90"/>
    </row>
    <row r="19" spans="5:11">
      <c r="E19" s="78"/>
      <c r="J19" s="90"/>
      <c r="K19" s="90"/>
    </row>
    <row r="20" spans="5:11">
      <c r="E20" s="78"/>
      <c r="J20" s="90"/>
      <c r="K20" s="90"/>
    </row>
    <row r="21" spans="5:11">
      <c r="E21" s="78"/>
      <c r="J21" s="90"/>
      <c r="K21" s="90"/>
    </row>
    <row r="22" spans="5:11">
      <c r="E22" s="78"/>
      <c r="J22" s="90"/>
      <c r="K22" s="90"/>
    </row>
    <row r="23" spans="5:11">
      <c r="E23" s="78"/>
      <c r="J23" s="90"/>
      <c r="K23" s="90"/>
    </row>
    <row r="24" spans="5:11">
      <c r="E24" s="78"/>
      <c r="J24" s="90"/>
      <c r="K24" s="90"/>
    </row>
    <row r="25" spans="5:11">
      <c r="E25" s="78"/>
      <c r="J25" s="90"/>
      <c r="K25" s="90"/>
    </row>
    <row r="26" spans="5:11">
      <c r="E26" s="78"/>
      <c r="J26" s="90"/>
      <c r="K26" s="90"/>
    </row>
    <row r="27" spans="5:11">
      <c r="E27" s="78"/>
      <c r="J27" s="90"/>
      <c r="K27" s="90"/>
    </row>
    <row r="28" spans="5:11">
      <c r="E28" s="78"/>
      <c r="J28" s="90"/>
      <c r="K28" s="90"/>
    </row>
    <row r="29" spans="5:11">
      <c r="E29" s="78"/>
      <c r="J29" s="90"/>
      <c r="K29" s="90"/>
    </row>
    <row r="30" spans="5:11">
      <c r="E30" s="78"/>
      <c r="J30" s="90"/>
      <c r="K30" s="90"/>
    </row>
    <row r="31" spans="5:11">
      <c r="E31" s="78"/>
      <c r="J31" s="90"/>
      <c r="K31" s="90"/>
    </row>
    <row r="32" spans="5:11">
      <c r="E32" s="78"/>
      <c r="J32" s="90"/>
      <c r="K32" s="90"/>
    </row>
    <row r="33" spans="5:11">
      <c r="E33" s="78"/>
      <c r="J33" s="90"/>
      <c r="K33" s="90"/>
    </row>
    <row r="34" spans="5:11">
      <c r="E34" s="78"/>
      <c r="J34" s="90"/>
      <c r="K34" s="90"/>
    </row>
    <row r="35" spans="5:11">
      <c r="E35" s="78"/>
      <c r="J35" s="90"/>
      <c r="K35" s="90"/>
    </row>
    <row r="36" spans="5:11">
      <c r="E36" s="78"/>
      <c r="J36" s="90"/>
      <c r="K36" s="90"/>
    </row>
    <row r="37" spans="5:11">
      <c r="E37" s="78"/>
      <c r="J37" s="90"/>
      <c r="K37" s="90"/>
    </row>
    <row r="38" spans="5:11">
      <c r="E38" s="78"/>
      <c r="J38" s="90"/>
      <c r="K38" s="90"/>
    </row>
    <row r="39" spans="5:11">
      <c r="E39" s="78"/>
      <c r="J39" s="90"/>
      <c r="K39" s="90"/>
    </row>
    <row r="40" spans="5:11">
      <c r="E40" s="78"/>
      <c r="J40" s="90"/>
      <c r="K40" s="90"/>
    </row>
    <row r="41" spans="5:11">
      <c r="E41" s="78"/>
      <c r="J41" s="90"/>
      <c r="K41" s="90"/>
    </row>
    <row r="42" spans="5:11">
      <c r="E42" s="78"/>
      <c r="J42" s="90"/>
      <c r="K42" s="90"/>
    </row>
    <row r="43" spans="5:11">
      <c r="E43" s="78"/>
      <c r="J43" s="90"/>
      <c r="K43" s="90"/>
    </row>
    <row r="44" spans="5:11">
      <c r="E44" s="78"/>
      <c r="J44" s="90"/>
      <c r="K44" s="90"/>
    </row>
    <row r="45" spans="5:11">
      <c r="E45" s="78"/>
      <c r="J45" s="90"/>
      <c r="K45" s="90"/>
    </row>
    <row r="46" spans="5:11">
      <c r="E46" s="78"/>
      <c r="J46" s="90"/>
      <c r="K46" s="90"/>
    </row>
    <row r="47" spans="5:11">
      <c r="E47" s="78"/>
      <c r="J47" s="90"/>
      <c r="K47" s="90"/>
    </row>
    <row r="48" spans="5:11">
      <c r="E48" s="78"/>
      <c r="J48" s="90"/>
      <c r="K48" s="90"/>
    </row>
    <row r="49" spans="5:11">
      <c r="E49" s="78"/>
      <c r="J49" s="90"/>
      <c r="K49" s="90"/>
    </row>
    <row r="50" spans="5:11">
      <c r="E50" s="78"/>
      <c r="J50" s="90"/>
      <c r="K50" s="90"/>
    </row>
    <row r="51" spans="5:11">
      <c r="E51" s="78"/>
      <c r="J51" s="90"/>
      <c r="K51" s="90"/>
    </row>
    <row r="52" spans="5:11">
      <c r="E52" s="78"/>
      <c r="J52" s="90"/>
      <c r="K52" s="90"/>
    </row>
    <row r="53" spans="5:11">
      <c r="E53" s="78"/>
      <c r="J53" s="90"/>
      <c r="K53" s="90"/>
    </row>
    <row r="54" spans="5:11">
      <c r="E54" s="78"/>
      <c r="J54" s="90"/>
      <c r="K54" s="90"/>
    </row>
    <row r="55" spans="5:11">
      <c r="E55" s="78"/>
      <c r="J55" s="90"/>
      <c r="K55" s="90"/>
    </row>
    <row r="56" spans="5:11">
      <c r="E56" s="78"/>
      <c r="J56" s="90"/>
      <c r="K56" s="90"/>
    </row>
    <row r="57" spans="5:11">
      <c r="E57" s="78"/>
      <c r="J57" s="90"/>
      <c r="K57" s="90"/>
    </row>
    <row r="58" spans="5:11">
      <c r="E58" s="78"/>
      <c r="J58" s="90"/>
      <c r="K58" s="90"/>
    </row>
    <row r="59" spans="5:11">
      <c r="E59" s="78"/>
      <c r="J59" s="90"/>
      <c r="K59" s="90"/>
    </row>
    <row r="60" spans="5:11">
      <c r="E60" s="78"/>
      <c r="J60" s="90"/>
      <c r="K60" s="90"/>
    </row>
    <row r="61" spans="5:11">
      <c r="E61" s="78"/>
      <c r="J61" s="90"/>
      <c r="K61" s="90"/>
    </row>
    <row r="62" spans="5:11">
      <c r="E62" s="78"/>
      <c r="J62" s="90"/>
      <c r="K62" s="90"/>
    </row>
    <row r="63" spans="5:11">
      <c r="E63" s="78"/>
      <c r="J63" s="90"/>
      <c r="K63" s="90"/>
    </row>
    <row r="64" spans="5:11">
      <c r="E64" s="78"/>
      <c r="J64" s="90"/>
      <c r="K64" s="90"/>
    </row>
    <row r="65" spans="5:11">
      <c r="E65" s="78"/>
      <c r="J65" s="90"/>
      <c r="K65" s="90"/>
    </row>
    <row r="66" spans="5:11">
      <c r="E66" s="78"/>
      <c r="J66" s="90"/>
      <c r="K66" s="90"/>
    </row>
    <row r="67" spans="5:11">
      <c r="E67" s="78"/>
      <c r="J67" s="90"/>
      <c r="K67" s="90"/>
    </row>
    <row r="68" spans="5:11">
      <c r="E68" s="78"/>
      <c r="J68" s="90"/>
      <c r="K68" s="90"/>
    </row>
    <row r="69" spans="5:11">
      <c r="E69" s="78"/>
      <c r="J69" s="90"/>
      <c r="K69" s="90"/>
    </row>
    <row r="70" spans="5:11">
      <c r="E70" s="78"/>
      <c r="J70" s="90"/>
      <c r="K70" s="90"/>
    </row>
    <row r="71" spans="5:11">
      <c r="E71" s="78"/>
      <c r="J71" s="90"/>
      <c r="K71" s="90"/>
    </row>
    <row r="72" spans="5:11">
      <c r="E72" s="78"/>
      <c r="J72" s="90"/>
      <c r="K72" s="90"/>
    </row>
    <row r="73" spans="5:11">
      <c r="E73" s="78"/>
      <c r="J73" s="90"/>
      <c r="K73" s="90"/>
    </row>
    <row r="74" spans="5:11">
      <c r="E74" s="78"/>
      <c r="J74" s="90"/>
      <c r="K74" s="90"/>
    </row>
    <row r="75" spans="5:11">
      <c r="E75" s="78"/>
      <c r="J75" s="90"/>
      <c r="K75" s="90"/>
    </row>
    <row r="76" spans="5:11">
      <c r="E76" s="78"/>
      <c r="J76" s="90"/>
      <c r="K76" s="90"/>
    </row>
    <row r="77" spans="5:11">
      <c r="E77" s="78"/>
      <c r="J77" s="90"/>
      <c r="K77" s="90"/>
    </row>
    <row r="78" spans="5:11">
      <c r="E78" s="78"/>
      <c r="J78" s="90"/>
      <c r="K78" s="90"/>
    </row>
    <row r="79" spans="5:11">
      <c r="E79" s="78"/>
      <c r="J79" s="90"/>
      <c r="K79" s="90"/>
    </row>
    <row r="80" spans="5:11">
      <c r="E80" s="78"/>
      <c r="J80" s="90"/>
      <c r="K80" s="90"/>
    </row>
    <row r="81" spans="2:11">
      <c r="E81" s="78"/>
      <c r="J81" s="90"/>
      <c r="K81" s="90"/>
    </row>
    <row r="82" spans="2:11">
      <c r="B82" s="91"/>
      <c r="C82" s="91"/>
      <c r="D82" s="91"/>
      <c r="E82" s="78"/>
      <c r="J82" s="90"/>
      <c r="K82" s="90"/>
    </row>
    <row r="83" spans="2:11">
      <c r="B83" s="91"/>
      <c r="C83" s="91"/>
      <c r="D83" s="91"/>
      <c r="E83" s="78"/>
      <c r="J83" s="90"/>
      <c r="K83" s="90"/>
    </row>
    <row r="84" spans="2:11">
      <c r="B84" s="91"/>
      <c r="C84" s="91"/>
      <c r="D84" s="91"/>
      <c r="E84" s="78"/>
      <c r="J84" s="90"/>
      <c r="K84" s="90"/>
    </row>
    <row r="85" spans="2:11">
      <c r="B85" s="91"/>
      <c r="C85" s="91"/>
      <c r="D85" s="91"/>
      <c r="E85" s="78"/>
      <c r="J85" s="90"/>
      <c r="K85" s="90"/>
    </row>
    <row r="86" spans="2:11">
      <c r="B86" s="91"/>
      <c r="C86" s="91"/>
      <c r="D86" s="91"/>
      <c r="E86" s="78"/>
      <c r="J86" s="90"/>
      <c r="K86" s="90"/>
    </row>
    <row r="87" spans="2:11">
      <c r="B87" s="91"/>
      <c r="C87" s="91"/>
      <c r="D87" s="91"/>
      <c r="E87" s="78"/>
      <c r="J87" s="90"/>
      <c r="K87" s="90"/>
    </row>
  </sheetData>
  <phoneticPr fontId="19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Student WTP</vt:lpstr>
      <vt:lpstr>Non-student WTP</vt:lpstr>
      <vt:lpstr>Survey WTP data</vt:lpstr>
      <vt:lpstr>Flat Price</vt:lpstr>
      <vt:lpstr> Charts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 Sahin</dc:creator>
  <cp:lastModifiedBy>杨</cp:lastModifiedBy>
  <dcterms:created xsi:type="dcterms:W3CDTF">2010-03-28T18:00:31Z</dcterms:created>
  <dcterms:modified xsi:type="dcterms:W3CDTF">2018-04-04T00:57:58Z</dcterms:modified>
</cp:coreProperties>
</file>