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2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3" Type="http://schemas.openxmlformats.org/officeDocument/2006/relationships/extended-properties" Target="docProps/app.xml" />
    <Relationship Id="rId2" Type="http://schemas.openxmlformats.org/package/2006/relationships/metadata/core-properties" Target="docProps/core.xml" />
    <Relationship Id="rId1" Type="http://schemas.openxmlformats.org/officeDocument/2006/relationships/officeDocument" Target="xl/workbook.xml" />
    <Relationship Id="rId4" Type="http://schemas.openxmlformats.org/officeDocument/2006/relationships/custom-properties" Target="docProps/custom.xml" />
</Relationships>
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项目验证计划和Change List" sheetId="2" r:id="rId5"/>
    <sheet name="RFFE Case control table" sheetId="3" r:id="rId6"/>
    <sheet name="需求问题维护" sheetId="4" r:id="rId7"/>
    <sheet name="M2_MIPI" sheetId="5" r:id="rId8"/>
    <sheet name="M3_MIPI" sheetId="6" r:id="rId9"/>
    <sheet name="Tx-PA Droop" sheetId="7" r:id="rId10"/>
    <sheet name="TX-PA Droop Picture" sheetId="8" r:id="rId11"/>
    <sheet name="Tx-IMD3" sheetId="9" r:id="rId12"/>
    <sheet name="Tx-Harmonic" sheetId="10" r:id="rId13"/>
    <sheet name="Tx-ACLR EVM Current" sheetId="11" r:id="rId14"/>
    <sheet name="Rx-LNA Droop" sheetId="12" r:id="rId15"/>
    <sheet name="Rx-IP3" sheetId="13" r:id="rId16"/>
    <sheet name="Harmonic对比" sheetId="14" r:id="rId17"/>
    <sheet name="IMD3对比" sheetId="15" r:id="rId18"/>
    <sheet name="IP3对比" sheetId="16" r:id="rId19"/>
    <sheet name="ACLR EVM Current对比" sheetId="17" r:id="rId20"/>
    <sheet name="Sheet15" sheetId="18" r:id="rId21" state="hidden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<sst xmlns="http://schemas.openxmlformats.org/spreadsheetml/2006/main" count="1206" uniqueCount="1206">
  <si>
    <t xml:space="preserve">  </t>
  </si>
  <si>
    <t xml:space="preserve">项目</t>
  </si>
  <si>
    <t xml:space="preserve">验证计划</t>
  </si>
  <si>
    <t xml:space="preserve">开始时间</t>
  </si>
  <si>
    <t xml:space="preserve">结束时间</t>
  </si>
  <si>
    <t xml:space="preserve">状态</t>
  </si>
  <si>
    <t xml:space="preserve">M2</t>
  </si>
  <si>
    <t xml:space="preserve">1. 开发4/5G 相关 Case 验证</t>
  </si>
  <si>
    <t xml:space="preserve">2. 覆盖M2 RFFE 前端器件4/5G Case；</t>
  </si>
  <si>
    <t xml:space="preserve">M3</t>
  </si>
  <si>
    <t xml:space="preserve">1. 增加M3项目RFFE 两颗器件Case验证；VC7579，VC8016</t>
  </si>
  <si>
    <t/>
    <r>
      <rPr>
        <b val="false"/>
        <i val="false"/>
        <strike val="false"/>
        <sz val="10"/>
        <color/>
      </rPr>
      <t xml:space="preserve">2. 增加2G Vramp case 补充；</t>
    </r>
    <r>
      <rPr>
        <b val="false"/>
        <i val="false"/>
        <strike val="false"/>
        <sz val="10"/>
        <color rgb="FFF54A45"/>
      </rPr>
      <t xml:space="preserve">Noise Figure，2G_Vramp，LNA Phase Error</t>
    </r>
  </si>
  <si>
    <t xml:space="preserve">3. 补充M2上遗留的Case 开发补充， 包含TRX ISOLATION，PA AM-AM</t>
  </si>
  <si>
    <t/>
    <r>
      <rPr>
        <b val="false"/>
        <i val="false"/>
        <strike val="false"/>
        <sz val="10"/>
        <color/>
      </rPr>
      <t xml:space="preserve">4. 删除 </t>
    </r>
    <r>
      <rPr>
        <b val="false"/>
        <i val="false"/>
        <strike val="false"/>
        <sz val="10"/>
        <color rgb="FFF54A45"/>
      </rPr>
      <t xml:space="preserve">LNA AM-AM，LNA Phase Noise case</t>
    </r>
  </si>
  <si>
    <t/>
    <r>
      <rPr/>
      <t xml:space="preserve">RFFE测试Cases测试文档： </t>
    </r>
    <r>
      <rPr>
        <u val="single"/>
        <color theme="10"/>
      </rPr>
      <t>RFFE自动化测试性能总结</t>
    </r>
    <r>
      <rPr/>
      <t xml:space="preserve"> </t>
    </r>
  </si>
  <si>
    <t xml:space="preserve">RFFE测试Cases设计文档：</t>
  </si>
  <si>
    <t/>
    <r>
      <rPr>
        <u val="single"/>
        <color theme="10"/>
      </rPr>
      <t>射频前端自动化测试平台设计</t>
    </r>
    <r>
      <rPr/>
      <t xml:space="preserve"> </t>
    </r>
  </si>
  <si>
    <t xml:space="preserve">RFFE测试指标文档：</t>
  </si>
  <si>
    <t/>
    <r>
      <rPr>
        <u val="single"/>
        <color theme="10"/>
      </rPr>
      <t>蜂窝射频前端器件SIP关键指标梳理</t>
    </r>
    <r>
      <rPr/>
      <t xml:space="preserve"> </t>
    </r>
  </si>
  <si>
    <t xml:space="preserve">Case</t>
  </si>
  <si>
    <t xml:space="preserve">所属通路</t>
  </si>
  <si>
    <t xml:space="preserve">测试状态</t>
  </si>
  <si>
    <t xml:space="preserve">目前测试+开发进展/难点</t>
  </si>
  <si>
    <t xml:space="preserve">R&amp;S解决方案</t>
  </si>
  <si>
    <t xml:space="preserve">Keysight解决方案</t>
  </si>
  <si>
    <t xml:space="preserve">XW2</t>
  </si>
  <si>
    <t xml:space="preserve"> LB L-PAMID</t>
  </si>
  <si>
    <t xml:space="preserve">MHB L-PAMID </t>
  </si>
  <si>
    <t xml:space="preserve">CBL L-PAMIF (PA+ASM+LNA)</t>
  </si>
  <si>
    <t xml:space="preserve">LMHB PA</t>
  </si>
  <si>
    <t xml:space="preserve">Sub7G UHB PA</t>
  </si>
  <si>
    <t xml:space="preserve">D-FEM (LNA+Filter)</t>
  </si>
  <si>
    <t xml:space="preserve">1930-2010</t>
  </si>
  <si>
    <t xml:space="preserve">5M/10M/20M</t>
  </si>
  <si>
    <t xml:space="preserve">QM77055</t>
  </si>
  <si>
    <t xml:space="preserve">QM77048</t>
  </si>
  <si>
    <t xml:space="preserve">VC7535-88</t>
  </si>
  <si>
    <t xml:space="preserve">QM78218</t>
  </si>
  <si>
    <t xml:space="preserve">QM78318</t>
  </si>
  <si>
    <t xml:space="preserve">VC7579</t>
  </si>
  <si>
    <t xml:space="preserve">VC8016</t>
  </si>
  <si>
    <t xml:space="preserve">VC7514</t>
  </si>
  <si>
    <t xml:space="preserve">MXD98M9EA</t>
  </si>
  <si>
    <t xml:space="preserve">MXD9823AT</t>
  </si>
  <si>
    <t xml:space="preserve">VC3726M</t>
  </si>
  <si>
    <t xml:space="preserve">2010-2200</t>
  </si>
  <si>
    <t xml:space="preserve">PA DROOP</t>
  </si>
  <si>
    <t xml:space="preserve">TX</t>
  </si>
  <si>
    <t xml:space="preserve">已测</t>
  </si>
  <si>
    <t xml:space="preserve">未测</t>
  </si>
  <si>
    <t xml:space="preserve">无</t>
  </si>
  <si>
    <t xml:space="preserve">ZNB8</t>
  </si>
  <si>
    <t xml:space="preserve">PA AM-AM</t>
  </si>
  <si>
    <t xml:space="preserve">网分功率不准，导致无法测试到准确的AM-AM曲线,线性度主要观测ACLR/IM3+5指标</t>
  </si>
  <si>
    <t xml:space="preserve">IMD3/5</t>
  </si>
  <si>
    <t xml:space="preserve">FSW26 + SMM100A</t>
  </si>
  <si>
    <t xml:space="preserve">N9021B + M9484C</t>
  </si>
  <si>
    <t xml:space="preserve">PA Harmonic</t>
  </si>
  <si>
    <t xml:space="preserve">N9021B + N5183B</t>
  </si>
  <si>
    <t xml:space="preserve">TX ACLR</t>
  </si>
  <si>
    <t xml:space="preserve">TX EVM</t>
  </si>
  <si>
    <t xml:space="preserve">Power VS Current</t>
  </si>
  <si>
    <t xml:space="preserve">2G_Vramp</t>
  </si>
  <si>
    <t xml:space="preserve">Chip Vramp</t>
  </si>
  <si>
    <t xml:space="preserve">TRX ISOLATION
 (TX Leakage，RX noise @TX On/off)</t>
  </si>
  <si>
    <t xml:space="preserve">PRX</t>
  </si>
  <si>
    <t/>
    <r>
      <rPr>
        <b val="false"/>
        <i val="false"/>
        <strike val="false"/>
        <sz val="10"/>
        <color/>
      </rPr>
      <t xml:space="preserve">LNA DROOP (</t>
    </r>
    <r>
      <rPr>
        <b val="false"/>
        <i val="false"/>
        <strike val="false"/>
        <sz val="10"/>
        <color rgb="FFF54A45"/>
      </rPr>
      <t xml:space="preserve">包含Gain Index</t>
    </r>
    <r>
      <rPr>
        <b val="false"/>
        <i val="false"/>
        <strike val="false"/>
        <sz val="10"/>
        <color/>
      </rPr>
      <t>)</t>
    </r>
  </si>
  <si>
    <t xml:space="preserve">PRX,DRX</t>
  </si>
  <si>
    <t xml:space="preserve">LNA Phase Error (包含Gain Index @ LB，MB)</t>
  </si>
  <si>
    <t xml:space="preserve">LNA IP3</t>
  </si>
  <si>
    <t xml:space="preserve">RX Noise Figure</t>
  </si>
  <si>
    <t xml:space="preserve">FSW26</t>
  </si>
  <si>
    <t xml:space="preserve">器件EVB盘点</t>
  </si>
  <si>
    <t xml:space="preserve">有</t>
  </si>
  <si>
    <t xml:space="preserve">测试报告</t>
  </si>
  <si>
    <t/>
    <r>
      <rPr>
        <u val="single"/>
        <color theme="10"/>
      </rPr>
      <t>QM77055</t>
    </r>
    <r>
      <rPr/>
      <t xml:space="preserve"> </t>
    </r>
  </si>
  <si>
    <t/>
    <r>
      <rPr>
        <u val="single"/>
        <color theme="10"/>
      </rPr>
      <t>QM77048</t>
    </r>
    <r>
      <rPr/>
      <t xml:space="preserve"> </t>
    </r>
  </si>
  <si>
    <t/>
    <r>
      <rPr>
        <u val="single"/>
        <color theme="10"/>
      </rPr>
      <t>VC7535-88</t>
    </r>
    <r>
      <rPr/>
      <t xml:space="preserve"> </t>
    </r>
  </si>
  <si>
    <t/>
    <r>
      <rPr>
        <u val="single"/>
        <color theme="10"/>
      </rPr>
      <t>QM78218</t>
    </r>
    <r>
      <rPr/>
      <t xml:space="preserve"> </t>
    </r>
  </si>
  <si>
    <t/>
    <r>
      <rPr>
        <u val="single"/>
        <color theme="10"/>
      </rPr>
      <t>QM78318</t>
    </r>
    <r>
      <rPr/>
      <t xml:space="preserve"> </t>
    </r>
  </si>
  <si>
    <t/>
    <r>
      <rPr>
        <u val="single"/>
        <color theme="10"/>
      </rPr>
      <t>VC7579</t>
    </r>
    <r>
      <rPr/>
      <t xml:space="preserve"> </t>
    </r>
  </si>
  <si>
    <t/>
    <r>
      <rPr>
        <u val="single"/>
        <color theme="10"/>
      </rPr>
      <t>VC8016</t>
    </r>
    <r>
      <rPr/>
      <t xml:space="preserve"> </t>
    </r>
  </si>
  <si>
    <t/>
    <r>
      <rPr>
        <u val="single"/>
        <color theme="10"/>
      </rPr>
      <t>VC7514</t>
    </r>
    <r>
      <rPr/>
      <t xml:space="preserve"> </t>
    </r>
  </si>
  <si>
    <t/>
    <r>
      <rPr>
        <u val="single"/>
        <color theme="10"/>
      </rPr>
      <t>MXD98M9EA</t>
    </r>
    <r>
      <rPr/>
      <t xml:space="preserve"> </t>
    </r>
  </si>
  <si>
    <t/>
    <r>
      <rPr>
        <u val="single"/>
        <color theme="10"/>
      </rPr>
      <t>MXD9823AT</t>
    </r>
    <r>
      <rPr/>
      <t xml:space="preserve"> </t>
    </r>
  </si>
  <si>
    <t/>
    <r>
      <rPr>
        <u val="single"/>
        <color theme="10"/>
      </rPr>
      <t>VC3726M</t>
    </r>
    <r>
      <rPr/>
      <t xml:space="preserve"> </t>
    </r>
  </si>
  <si>
    <t xml:space="preserve">编号</t>
  </si>
  <si>
    <t xml:space="preserve">分类</t>
  </si>
  <si>
    <t xml:space="preserve">描述</t>
  </si>
  <si>
    <t xml:space="preserve">优先级</t>
  </si>
  <si>
    <t xml:space="preserve">状态</t>
  </si>
  <si>
    <t xml:space="preserve">config文件</t>
  </si>
  <si>
    <t xml:space="preserve">LOG路径</t>
  </si>
  <si>
    <t xml:space="preserve">提出时间</t>
  </si>
  <si>
    <t xml:space="preserve">提出人</t>
  </si>
  <si>
    <t xml:space="preserve">责任人</t>
  </si>
  <si>
    <t xml:space="preserve">期望完成时间</t>
  </si>
  <si>
    <t xml:space="preserve">备注</t>
  </si>
  <si>
    <t xml:space="preserve">CONFIG</t>
  </si>
  <si>
    <t xml:space="preserve">Case NUM判断问题，有些没字的也会判定为Case</t>
  </si>
  <si>
    <t xml:space="preserve">closed</t>
  </si>
  <si>
    <t/>
    <r>
      <rPr>
        <u val="single"/>
        <color theme="10"/>
      </rPr>
      <t>@杨星韵</t>
    </r>
  </si>
  <si>
    <t/>
    <r>
      <rPr>
        <u val="single"/>
        <color theme="10"/>
      </rPr>
      <t>@杨星韵</t>
    </r>
  </si>
  <si>
    <t xml:space="preserve">NEW FUNCTION</t>
  </si>
  <si>
    <t xml:space="preserve">增加使能列</t>
  </si>
  <si>
    <t/>
    <r>
      <rPr>
        <u val="single"/>
        <color theme="10"/>
      </rPr>
      <t>@沈金慧</t>
    </r>
  </si>
  <si>
    <t/>
    <r>
      <rPr>
        <u val="single"/>
        <color theme="10"/>
      </rPr>
      <t>@杨星韵</t>
    </r>
  </si>
  <si>
    <t xml:space="preserve">多型号仪表的兼容</t>
  </si>
  <si>
    <t/>
    <r>
      <rPr>
        <u val="single"/>
        <color theme="10"/>
      </rPr>
      <t>@沈金慧</t>
    </r>
  </si>
  <si>
    <t/>
    <r>
      <rPr>
        <u val="single"/>
        <color theme="10"/>
      </rPr>
      <t>@杨星韵</t>
    </r>
  </si>
  <si>
    <t xml:space="preserve">TX-IMD3/5</t>
  </si>
  <si>
    <t xml:space="preserve">IMD3测量时概率性报错”超出功率，退出循环“，没有测试结果</t>
  </si>
  <si>
    <t/>
    <r>
      <rPr>
        <u val="single"/>
        <color theme="10"/>
      </rPr>
      <t>@沈金慧</t>
    </r>
  </si>
  <si>
    <t/>
    <r>
      <rPr>
        <u val="single"/>
        <color theme="10"/>
      </rPr>
      <t>@杨星韵</t>
    </r>
  </si>
  <si>
    <t xml:space="preserve">增加网分分段校准文件加载位置</t>
  </si>
  <si>
    <t/>
    <r>
      <rPr>
        <u val="single"/>
        <color theme="10"/>
      </rPr>
      <t>@沈金慧</t>
    </r>
  </si>
  <si>
    <t/>
    <r>
      <rPr>
        <u val="single"/>
        <color theme="10"/>
      </rPr>
      <t>@杨星韵</t>
    </r>
  </si>
  <si>
    <t xml:space="preserve">增加PA和LNA上电前MIPI电压写值检查</t>
  </si>
  <si>
    <t xml:space="preserve">ongoing</t>
  </si>
  <si>
    <t/>
    <r>
      <rPr>
        <u val="single"/>
        <color theme="10"/>
      </rPr>
      <t>@沈金慧</t>
    </r>
  </si>
  <si>
    <t/>
    <r>
      <rPr>
        <u val="single"/>
        <color theme="10"/>
      </rPr>
      <t>@杨星韵</t>
    </r>
  </si>
  <si>
    <t xml:space="preserve">增加case测试进程暂停功能</t>
  </si>
  <si>
    <t/>
    <r>
      <rPr>
        <u val="single"/>
        <color theme="10"/>
      </rPr>
      <t>@沈金慧</t>
    </r>
  </si>
  <si>
    <t/>
    <r>
      <rPr>
        <u val="single"/>
        <color theme="10"/>
      </rPr>
      <t>@杨星韵</t>
    </r>
  </si>
  <si>
    <t xml:space="preserve">MIPI CONTROL</t>
  </si>
  <si>
    <t xml:space="preserve">适配NORMAL READ/WRITE和EXT READ/WRITE的</t>
  </si>
  <si>
    <t/>
    <r>
      <rPr>
        <u val="single"/>
        <color theme="10"/>
      </rPr>
      <t>@沈金慧</t>
    </r>
  </si>
  <si>
    <t/>
    <r>
      <rPr>
        <u val="single"/>
        <color theme="10"/>
      </rPr>
      <t>@杨星韵</t>
    </r>
  </si>
  <si>
    <t xml:space="preserve">ACLR/EVM开发：OPEN-LOOP/CLOSE-LOOP两种模式</t>
  </si>
  <si>
    <t/>
    <r>
      <rPr>
        <u val="single"/>
        <color theme="10"/>
      </rPr>
      <t>@万家琪</t>
    </r>
  </si>
  <si>
    <t/>
    <r>
      <rPr>
        <u val="single"/>
        <color theme="10"/>
      </rPr>
      <t>@杨星韵</t>
    </r>
  </si>
  <si>
    <t xml:space="preserve">RX-IP3</t>
  </si>
  <si>
    <t xml:space="preserve">IP3:OIP3计算错误</t>
  </si>
  <si>
    <t/>
    <r>
      <rPr>
        <u val="single"/>
        <color theme="10"/>
      </rPr>
      <t>@沈金慧</t>
    </r>
  </si>
  <si>
    <t/>
    <r>
      <rPr>
        <u val="single"/>
        <color theme="10"/>
      </rPr>
      <t>@杨星韵</t>
    </r>
  </si>
  <si>
    <t xml:space="preserve">IP3增加SNR&gt;10dB判断</t>
  </si>
  <si>
    <t/>
    <r>
      <rPr>
        <u val="single"/>
        <color theme="10"/>
      </rPr>
      <t>@沈金慧</t>
    </r>
  </si>
  <si>
    <t/>
    <r>
      <rPr>
        <u val="single"/>
        <color theme="10"/>
      </rPr>
      <t>@杨星韵</t>
    </r>
  </si>
  <si>
    <t xml:space="preserve">TX-ACLR</t>
  </si>
  <si>
    <t xml:space="preserve">希望能增加一个等效输入信号level的结果记录用来计算gain</t>
  </si>
  <si>
    <t/>
    <r>
      <rPr>
        <u val="single"/>
        <color theme="10"/>
      </rPr>
      <t>@万家琪</t>
    </r>
  </si>
  <si>
    <t/>
    <r>
      <rPr>
        <u val="single"/>
        <color theme="10"/>
      </rPr>
      <t>@杨星韵</t>
    </r>
  </si>
  <si>
    <t xml:space="preserve">ACLR结果在功率比较低的时候比应有的值偏差，手动就OK，需要把Ref level设的合理一些，且使能‘RF ATTEN AUTO’</t>
  </si>
  <si>
    <t/>
    <r>
      <rPr>
        <u val="single"/>
        <color theme="10"/>
      </rPr>
      <t>@万家琪</t>
    </r>
  </si>
  <si>
    <t/>
    <r>
      <rPr>
        <u val="single"/>
        <color theme="10"/>
      </rPr>
      <t>@杨星韵</t>
    </r>
  </si>
  <si>
    <t xml:space="preserve">EVM for 50MHz 15kscs CP-OFDM QPSK报的有偏差，可能需要一起看一下EVM解调配置</t>
  </si>
  <si>
    <t/>
    <r>
      <rPr>
        <u val="single"/>
        <color theme="10"/>
      </rPr>
      <t>@万家琪</t>
    </r>
  </si>
  <si>
    <t/>
    <r>
      <rPr>
        <u val="single"/>
        <color theme="10"/>
      </rPr>
      <t>@杨星韵</t>
    </r>
  </si>
  <si>
    <t xml:space="preserve">测试时概率性出现超出保护功率退出循环</t>
  </si>
  <si>
    <t/>
    <r>
      <rPr>
        <u val="single"/>
        <color theme="10"/>
      </rPr>
      <t>@朱柏霖</t>
    </r>
  </si>
  <si>
    <t/>
    <r>
      <rPr>
        <u val="single"/>
        <color theme="10"/>
      </rPr>
      <t>@杨星韵</t>
    </r>
  </si>
  <si>
    <t xml:space="preserve">增加测试Log自定义命名</t>
  </si>
  <si>
    <t/>
    <r>
      <rPr>
        <u val="single"/>
        <color theme="10"/>
      </rPr>
      <t>@朱柏霖</t>
    </r>
  </si>
  <si>
    <t/>
    <r>
      <rPr>
        <u val="single"/>
        <color theme="10"/>
      </rPr>
      <t>@杨星韵</t>
    </r>
  </si>
  <si>
    <t xml:space="preserve">16QAM/64QAM/256QAM---读取的EVM为DMRS信号的</t>
  </si>
  <si>
    <t/>
    <r>
      <rPr>
        <u val="single"/>
        <color theme="10"/>
      </rPr>
      <t>@朱柏霖</t>
    </r>
  </si>
  <si>
    <t/>
    <r>
      <rPr>
        <u val="single"/>
        <color theme="10"/>
      </rPr>
      <t>@杨星韵</t>
    </r>
  </si>
  <si>
    <t xml:space="preserve">需求增加LTE载波对应的EVM解调测以及测试结</t>
  </si>
  <si>
    <t/>
    <r>
      <rPr>
        <u val="single"/>
        <color theme="10"/>
      </rPr>
      <t>@万家琪</t>
    </r>
  </si>
  <si>
    <t/>
    <r>
      <rPr>
        <u val="single"/>
        <color theme="10"/>
      </rPr>
      <t>@杨星韵</t>
    </r>
  </si>
  <si>
    <t xml:space="preserve">需求加入一个以配置表设定的EVM/ACLR门限作为判别标准，迭代测量PA Vcc值，实现PA Vcc全自动评估</t>
  </si>
  <si>
    <t xml:space="preserve">resolved</t>
  </si>
  <si>
    <t/>
    <r>
      <rPr>
        <u val="single"/>
        <color theme="10"/>
      </rPr>
      <t>@万家琪</t>
    </r>
  </si>
  <si>
    <t/>
    <r>
      <rPr>
        <u val="single"/>
        <color theme="10"/>
      </rPr>
      <t>@杨星韵</t>
    </r>
  </si>
  <si>
    <t xml:space="preserve">目前功率迭代算法暂时满足需求</t>
  </si>
  <si>
    <t xml:space="preserve">需求PA Vcc迭代速度相关优化，1平衡单次测量仪表配置的稳定性以降低迭代次数，2优化单次测量的合理配置降低迭代时间，3讨论高效的迭代算法</t>
  </si>
  <si>
    <t/>
    <r>
      <rPr>
        <u val="single"/>
        <color theme="10"/>
      </rPr>
      <t>@万家琪</t>
    </r>
  </si>
  <si>
    <t/>
    <r>
      <rPr>
        <u val="single"/>
        <color theme="10"/>
      </rPr>
      <t>@杨星韵</t>
    </r>
  </si>
  <si>
    <t xml:space="preserve">需求PA Vcc 全自动测试的迭代初始值和各变量门限的设定，提高迭代效率，同时保障测试仪器/DUT安全</t>
  </si>
  <si>
    <t/>
    <r>
      <rPr>
        <u val="single"/>
        <color theme="10"/>
      </rPr>
      <t>@万家琪</t>
    </r>
  </si>
  <si>
    <t/>
    <r>
      <rPr>
        <u val="single"/>
        <color theme="10"/>
      </rPr>
      <t>@杨星韵</t>
    </r>
  </si>
  <si>
    <t xml:space="preserve">TX-DROOP</t>
  </si>
  <si>
    <t xml:space="preserve">在自动化测试时，能够自动化测试出数据，但是在TX_REPORT中只有第一行的数据正常，后面几行的数据都不正常</t>
  </si>
  <si>
    <t/>
    <r>
      <rPr>
        <u val="single"/>
        <color theme="10"/>
      </rPr>
      <t>tx_CONFIG_Droop</t>
    </r>
    <r>
      <rPr/>
      <t xml:space="preserve"> </t>
    </r>
  </si>
  <si>
    <t/>
    <r>
      <rPr>
        <u val="single"/>
        <color theme="10"/>
      </rPr>
      <t>LOG</t>
    </r>
    <r>
      <rPr/>
      <t xml:space="preserve"> </t>
    </r>
  </si>
  <si>
    <t/>
    <r>
      <rPr>
        <u val="single"/>
        <color theme="10"/>
      </rPr>
      <t>@许国盛</t>
    </r>
  </si>
  <si>
    <t/>
    <r>
      <rPr>
        <u val="single"/>
        <color theme="10"/>
      </rPr>
      <t>@杨星韵</t>
    </r>
  </si>
  <si>
    <t xml:space="preserve">测试之后，HOME页里信号源的TCP/IP就消失了</t>
  </si>
  <si>
    <t/>
    <r>
      <rPr>
        <u val="single"/>
        <color theme="10"/>
      </rPr>
      <t>未命名文档</t>
    </r>
    <r>
      <rPr/>
      <t xml:space="preserve"> </t>
    </r>
  </si>
  <si>
    <t/>
    <r>
      <rPr>
        <u val="single"/>
        <color theme="10"/>
      </rPr>
      <t>@许国盛</t>
    </r>
  </si>
  <si>
    <t/>
    <r>
      <rPr>
        <u val="single"/>
        <color theme="10"/>
      </rPr>
      <t>@杨星韵</t>
    </r>
  </si>
  <si>
    <t xml:space="preserve">自动化测试时，进入OPEN-LPPO ACLR/EVM Case NUM后，出现字母 G， 然后测试终止</t>
  </si>
  <si>
    <t/>
    <r>
      <rPr>
        <u val="single"/>
        <color theme="10"/>
      </rPr>
      <t>Tx_config与Log</t>
    </r>
    <r>
      <rPr/>
      <t xml:space="preserve"> </t>
    </r>
  </si>
  <si>
    <t/>
    <r>
      <rPr>
        <u val="single"/>
        <color theme="10"/>
      </rPr>
      <t>@石毅恒</t>
    </r>
  </si>
  <si>
    <t/>
    <r>
      <rPr>
        <u val="single"/>
        <color theme="10"/>
      </rPr>
      <t>@杨星韵</t>
    </r>
  </si>
  <si>
    <t xml:space="preserve">TX-Droop</t>
  </si>
  <si>
    <t xml:space="preserve">自动化测试时，如果校准文件的起始频率是一个较宽的频段（测试的几个频段，取其中的最小和最大值），那么在自动化测试时，网分会显示Remote Error ：errer:queue overflow；</t>
  </si>
  <si>
    <t/>
    <r>
      <rPr>
        <u val="single"/>
        <color theme="10"/>
      </rPr>
      <t>未命名表格</t>
    </r>
    <r>
      <rPr/>
      <t xml:space="preserve"> </t>
    </r>
  </si>
  <si>
    <t/>
    <r>
      <rPr>
        <u val="single"/>
        <color theme="10"/>
      </rPr>
      <t>未命名文档</t>
    </r>
    <r>
      <rPr/>
      <t xml:space="preserve"> </t>
    </r>
  </si>
  <si>
    <t/>
    <r>
      <rPr>
        <u val="single"/>
        <color theme="10"/>
      </rPr>
      <t>@许国盛</t>
    </r>
  </si>
  <si>
    <t/>
    <r>
      <rPr>
        <u val="single"/>
        <color theme="10"/>
      </rPr>
      <t>@杨星韵</t>
    </r>
  </si>
  <si>
    <t xml:space="preserve">自动化测试时，如果校准文件的起始频率和TX_config_test里第一行测试的频率一致时，则能进行自动化测试，但是结果不正确。</t>
  </si>
  <si>
    <t/>
    <r>
      <rPr>
        <u val="single"/>
        <color theme="10"/>
      </rPr>
      <t>未命名表格</t>
    </r>
    <r>
      <rPr/>
      <t xml:space="preserve"> </t>
    </r>
  </si>
  <si>
    <t/>
    <r>
      <rPr>
        <u val="single"/>
        <color theme="10"/>
      </rPr>
      <t>未命名文档</t>
    </r>
    <r>
      <rPr/>
      <t xml:space="preserve"> </t>
    </r>
  </si>
  <si>
    <t/>
    <r>
      <rPr>
        <u val="single"/>
        <color theme="10"/>
      </rPr>
      <t>@许国盛</t>
    </r>
  </si>
  <si>
    <t/>
    <r>
      <rPr>
        <u val="single"/>
        <color theme="10"/>
      </rPr>
      <t>@杨星韵</t>
    </r>
  </si>
  <si>
    <t xml:space="preserve">功率推不上去，显示超出保护功率，退出循环</t>
  </si>
  <si>
    <t/>
    <r>
      <rPr>
        <u val="single"/>
        <color theme="10"/>
      </rPr>
      <t>未命名表格</t>
    </r>
    <r>
      <rPr/>
      <t xml:space="preserve"> </t>
    </r>
  </si>
  <si>
    <t/>
    <r>
      <rPr>
        <u val="single"/>
        <color theme="10"/>
      </rPr>
      <t>未命名文档</t>
    </r>
    <r>
      <rPr/>
      <t xml:space="preserve"> </t>
    </r>
  </si>
  <si>
    <t/>
    <r>
      <rPr>
        <u val="single"/>
        <color theme="10"/>
      </rPr>
      <t>@许国盛</t>
    </r>
  </si>
  <si>
    <t/>
    <r>
      <rPr>
        <u val="single"/>
        <color theme="10"/>
      </rPr>
      <t>@杨星韵</t>
    </r>
  </si>
  <si>
    <t xml:space="preserve">目前保护功率（信号源输出）设置为7dBm</t>
  </si>
  <si>
    <t xml:space="preserve">TX-HARMONIC</t>
  </si>
  <si>
    <t xml:space="preserve">测试自动化报错</t>
  </si>
  <si>
    <t/>
    <r>
      <rPr>
        <u val="single"/>
        <color theme="10"/>
      </rPr>
      <t>未命名表格</t>
    </r>
    <r>
      <rPr/>
      <t xml:space="preserve"> </t>
    </r>
  </si>
  <si>
    <t/>
    <r>
      <rPr>
        <u val="single"/>
        <color theme="10"/>
      </rPr>
      <t>LOG</t>
    </r>
    <r>
      <rPr/>
      <t xml:space="preserve"> </t>
    </r>
  </si>
  <si>
    <t/>
    <r>
      <rPr>
        <u val="single"/>
        <color theme="10"/>
      </rPr>
      <t>@石毅恒</t>
    </r>
  </si>
  <si>
    <t/>
    <r>
      <rPr>
        <u val="single"/>
        <color theme="10"/>
      </rPr>
      <t>@杨星韵</t>
    </r>
  </si>
  <si>
    <t xml:space="preserve">需要增加 Xiaomi板子的 EXT写入功能</t>
  </si>
  <si>
    <t/>
    <r>
      <rPr>
        <u val="single"/>
        <color theme="10"/>
      </rPr>
      <t>@石毅恒</t>
    </r>
  </si>
  <si>
    <t/>
    <r>
      <rPr>
        <u val="single"/>
        <color theme="10"/>
      </rPr>
      <t>@杨星韵</t>
    </r>
  </si>
  <si>
    <t xml:space="preserve">TX-Vramp</t>
  </si>
  <si>
    <t xml:space="preserve">TSTCHIP VRAMP DAC输出自动化测试</t>
  </si>
  <si>
    <t/>
    <r>
      <rPr>
        <u val="single"/>
        <color theme="10"/>
      </rPr>
      <t>@顾新桃</t>
    </r>
  </si>
  <si>
    <t/>
    <r>
      <rPr>
        <u val="single"/>
        <color theme="10"/>
      </rPr>
      <t>@杨星韵</t>
    </r>
  </si>
  <si>
    <t xml:space="preserve">Droop SNP文件保存</t>
  </si>
  <si>
    <t/>
    <r>
      <rPr>
        <u val="single"/>
        <color theme="10"/>
      </rPr>
      <t>@杨星韵</t>
    </r>
  </si>
  <si>
    <t/>
    <r>
      <rPr>
        <u val="single"/>
        <color theme="10"/>
      </rPr>
      <t>@杨星韵</t>
    </r>
  </si>
  <si>
    <t xml:space="preserve">RX-PHASE ERROR</t>
  </si>
  <si>
    <t xml:space="preserve">增加VNA Phase Error Case开发</t>
  </si>
  <si>
    <t/>
    <r>
      <rPr>
        <u val="single"/>
        <color theme="10"/>
      </rPr>
      <t>@杨星韵</t>
    </r>
  </si>
  <si>
    <t/>
    <r>
      <rPr>
        <u val="single"/>
        <color theme="10"/>
      </rPr>
      <t>@杨星韵</t>
    </r>
  </si>
  <si>
    <t xml:space="preserve">增加snp文件批量导入+解析功能</t>
  </si>
  <si>
    <t/>
    <r>
      <rPr>
        <u val="single"/>
        <color theme="10"/>
      </rPr>
      <t>@杨星韵</t>
    </r>
  </si>
  <si>
    <t/>
    <r>
      <rPr>
        <u val="single"/>
        <color theme="10"/>
      </rPr>
      <t>@杨星韵</t>
    </r>
  </si>
  <si>
    <t xml:space="preserve">增加基于频谱仪+信号源自动线损校准功能</t>
  </si>
  <si>
    <t/>
    <r>
      <rPr>
        <u val="single"/>
        <color theme="10"/>
      </rPr>
      <t>@杨星韵</t>
    </r>
  </si>
  <si>
    <t/>
    <r>
      <rPr>
        <u val="single"/>
        <color theme="10"/>
      </rPr>
      <t>@杨星韵</t>
    </r>
  </si>
  <si>
    <t xml:space="preserve">QM78218 TX MIPI Table</t>
  </si>
  <si>
    <t xml:space="preserve">单板编号#</t>
  </si>
  <si>
    <t xml:space="preserve">Items</t>
  </si>
  <si>
    <t xml:space="preserve">SIP型号</t>
  </si>
  <si>
    <t xml:space="preserve">Band</t>
  </si>
  <si>
    <t xml:space="preserve">Path</t>
  </si>
  <si>
    <t xml:space="preserve">VCC（V）</t>
  </si>
  <si>
    <t xml:space="preserve">VBATT（V）</t>
  </si>
  <si>
    <t xml:space="preserve">PA Mode</t>
  </si>
  <si>
    <t xml:space="preserve">Bias1</t>
  </si>
  <si>
    <t xml:space="preserve">Bias2</t>
  </si>
  <si>
    <t xml:space="preserve">Usid</t>
  </si>
  <si>
    <t xml:space="preserve">Reg</t>
  </si>
  <si>
    <t xml:space="preserve">Value</t>
  </si>
  <si>
    <t xml:space="preserve">JSON Link</t>
  </si>
  <si>
    <t xml:space="preserve">备注</t>
  </si>
  <si>
    <t xml:space="preserve">#1</t>
  </si>
  <si>
    <t xml:space="preserve">QM78218</t>
  </si>
  <si>
    <t xml:space="preserve">n77</t>
  </si>
  <si>
    <t xml:space="preserve">n77 TXIN-&gt;TRX_ANT1</t>
  </si>
  <si>
    <t xml:space="preserve">HPM</t>
  </si>
  <si>
    <t xml:space="preserve">0x4,0x4,0x4,0x4,0x4,0x4,0x4,0x4</t>
  </si>
  <si>
    <t xml:space="preserve">0x1C,0x00,0x01,0x02,0x03,0x04,0x06,0x07</t>
  </si>
  <si>
    <t xml:space="preserve">0x38,0x0D,0xA0,0xB4,0x01,0x00,0x01,0x00</t>
  </si>
  <si>
    <t/>
  </si>
  <si>
    <t/>
  </si>
  <si>
    <t xml:space="preserve">Tx去trigger，PA使能和Band选择，BIAS1，BIAS2，XSW选择，ASW选择</t>
  </si>
  <si>
    <t xml:space="preserve">LPM</t>
  </si>
  <si>
    <t xml:space="preserve">0x38,0x0E,0x1E,0x2D,0x01,0x00,0x01,0x00</t>
  </si>
  <si>
    <t/>
  </si>
  <si>
    <t xml:space="preserve">n79</t>
  </si>
  <si>
    <t xml:space="preserve">n79 TXIN-&gt;TRX_ANT1</t>
  </si>
  <si>
    <t xml:space="preserve">0x38,0x15,0x2D,0x96,0x00,0x01,0x00,0x01</t>
  </si>
  <si>
    <t/>
  </si>
  <si>
    <t xml:space="preserve">0x38,0x16,0x0A,0x1E,0x00,0x01,0x00,0x01</t>
  </si>
  <si>
    <t/>
  </si>
  <si>
    <t xml:space="preserve">QM77048 TX MIPI Table</t>
  </si>
  <si>
    <t xml:space="preserve">QM77048</t>
  </si>
  <si>
    <t xml:space="preserve">B1</t>
  </si>
  <si>
    <t xml:space="preserve">MB IN-&gt;ANT1</t>
  </si>
  <si>
    <t xml:space="preserve">0xF,0xF,0xF,0xF,0xF,0xF</t>
  </si>
  <si>
    <t xml:space="preserve">0x1C,0x00,0x01,0x02,0x04,0x03</t>
  </si>
  <si>
    <t xml:space="preserve">0x38,0x0D,0x0F,0x14,0x20,0x02</t>
  </si>
  <si>
    <t/>
  </si>
  <si>
    <t/>
  </si>
  <si>
    <t xml:space="preserve">B34</t>
  </si>
  <si>
    <t xml:space="preserve">0x38,0x3D,0x0F,0x14,0x30,0x07</t>
  </si>
  <si>
    <t/>
  </si>
  <si>
    <t xml:space="preserve">B3</t>
  </si>
  <si>
    <t xml:space="preserve">0x38,0x15,0x0F,0x14,0x10,0x02</t>
  </si>
  <si>
    <t/>
    <r>
      <rPr/>
      <t xml:space="preserve">   </t>
    </r>
    <r>
      <rPr/>
      <t xml:space="preserve">
</t>
    </r>
  </si>
  <si>
    <t xml:space="preserve">B39</t>
  </si>
  <si>
    <t xml:space="preserve">0x38,0x35,0x0F,0x14,0x30,0x07</t>
  </si>
  <si>
    <t/>
    <r>
      <rPr/>
      <t xml:space="preserve">
</t>
    </r>
  </si>
  <si>
    <t xml:space="preserve">B7</t>
  </si>
  <si>
    <t xml:space="preserve">HB IN-&gt;ANT1</t>
  </si>
  <si>
    <t xml:space="preserve">0x38,0x1D,0x0E,0x10,0x06,0x06</t>
  </si>
  <si>
    <t/>
  </si>
  <si>
    <t xml:space="preserve">B41</t>
  </si>
  <si>
    <t xml:space="preserve">0x38,0x4D,0x12,0x14,0x03,0x0B</t>
  </si>
  <si>
    <t/>
  </si>
  <si>
    <t xml:space="preserve">B40</t>
  </si>
  <si>
    <t xml:space="preserve">0x38,0x45,0x12,0x14,0x01,0x02</t>
  </si>
  <si>
    <t/>
    <r>
      <rPr/>
      <t xml:space="preserve">
</t>
    </r>
  </si>
  <si>
    <t xml:space="preserve">[PC2]HPM</t>
  </si>
  <si>
    <t xml:space="preserve">0x38,0x4C,0x12,0x14,0x03,0x0B</t>
  </si>
  <si>
    <t/>
    <r>
      <rPr/>
      <t xml:space="preserve">
</t>
    </r>
  </si>
  <si>
    <t xml:space="preserve">0x38,0x44,0x12,0x14,0x01,0x02</t>
  </si>
  <si>
    <t/>
  </si>
  <si>
    <t xml:space="preserve">QM77055 TX MIPI Table</t>
  </si>
  <si>
    <t xml:space="preserve">QM77055</t>
  </si>
  <si>
    <t xml:space="preserve">B8</t>
  </si>
  <si>
    <t xml:space="preserve">4GLBIN-&gt;ANT1</t>
  </si>
  <si>
    <t xml:space="preserve">0x8,0x8,0x8,0xF,0xF,0xF,0xF</t>
  </si>
  <si>
    <t xml:space="preserve">0x1C,0x00,0x02,0x1C,0x00,0x02,0x03</t>
  </si>
  <si>
    <t xml:space="preserve">0x38,0x0A,0x00,0x38,0x2C,0x5B,0xCD</t>
  </si>
  <si>
    <t/>
  </si>
  <si>
    <t/>
  </si>
  <si>
    <t xml:space="preserve">ASW去trigger，ASW选择，ANT Swap，Tx去trigger，PA使能和Band选择，BIAS1和BIAS2</t>
  </si>
  <si>
    <t xml:space="preserve">B20</t>
  </si>
  <si>
    <t xml:space="preserve">0x38,0x04,0x00,0x38,0x3C,0x5B,0xCD</t>
  </si>
  <si>
    <t/>
  </si>
  <si>
    <t xml:space="preserve">B26</t>
  </si>
  <si>
    <t xml:space="preserve">0x38,0x05,0x00,0x38,0x34,0x59,0xCD</t>
  </si>
  <si>
    <t/>
  </si>
  <si>
    <t xml:space="preserve">B12</t>
  </si>
  <si>
    <t xml:space="preserve">0x38,0x09,0x00,0x38,0x54,0x37,0xCE</t>
  </si>
  <si>
    <t/>
  </si>
  <si>
    <t xml:space="preserve">B28A</t>
  </si>
  <si>
    <t xml:space="preserve">0x38,0x07,0x00,0x38,0x74,0x55,0xCE</t>
  </si>
  <si>
    <t/>
  </si>
  <si>
    <t xml:space="preserve">QM78218 RX MIPI Table</t>
  </si>
  <si>
    <t xml:space="preserve">VDD（V）</t>
  </si>
  <si>
    <t xml:space="preserve">LNA Gain</t>
  </si>
  <si>
    <t xml:space="preserve">/</t>
  </si>
  <si>
    <t xml:space="preserve">TRX_ANT1-&gt;PRX1</t>
  </si>
  <si>
    <t xml:space="preserve">G0</t>
  </si>
  <si>
    <t xml:space="preserve">0x4,0x4,0x4,0x8,0x8,0x8,0x8,0x8</t>
  </si>
  <si>
    <t xml:space="preserve">0x1C,0x03,0x06,0x1C,0x2D,0x01,0x03,0x12</t>
  </si>
  <si>
    <t xml:space="preserve">0x38,0x02,0x01,0x38,0xFF,0x08,0xE1,0x00</t>
  </si>
  <si>
    <t/>
  </si>
  <si>
    <t/>
  </si>
  <si>
    <t xml:space="preserve">Tx去trigger，XSW选择，ASW选择，Rx去trigger，LNA使能，LNA使能和增益，LNAOUT Swap</t>
  </si>
  <si>
    <t xml:space="preserve">0x1C,0x04,0x07,0x1C,0x2D,0x02,0x07,0x12</t>
  </si>
  <si>
    <t xml:space="preserve">0x38,0x02,0x01,0x38,0xFF,0x08,0xE1,0x01</t>
  </si>
  <si>
    <t/>
  </si>
  <si>
    <t xml:space="preserve">MIMO_ANT1-&gt;DRX1</t>
  </si>
  <si>
    <t xml:space="preserve">0x1C,0x03,0x06,0x1C,0x2D,0x0C,0x0E,0x13</t>
  </si>
  <si>
    <t xml:space="preserve">0x38,0x00,0x08,0x38,0xFF,0x08,0xE1,0x00</t>
  </si>
  <si>
    <t/>
  </si>
  <si>
    <t xml:space="preserve">0x1C,0x04,0x07,0x1C,0x2D,0x0D,0x10,0x13</t>
  </si>
  <si>
    <t xml:space="preserve">0x38,0x00,0x08,0x38,0xFF,0x08,0xE1,0x01</t>
  </si>
  <si>
    <t/>
  </si>
  <si>
    <t xml:space="preserve"> </t>
  </si>
  <si>
    <t xml:space="preserve">QM77048 RX MIPI Table</t>
  </si>
  <si>
    <t xml:space="preserve">ANT1-&gt;LNA OUT1</t>
  </si>
  <si>
    <t xml:space="preserve">G1</t>
  </si>
  <si>
    <t xml:space="preserve">0xF,0xF,0x3,0x3,0x3,0x3</t>
  </si>
  <si>
    <t xml:space="preserve">0x1C,0x03,0x1C,0x2D,0x06,0x08</t>
  </si>
  <si>
    <t xml:space="preserve">0x38,0x02,0x38,0xFF,0x51,0x15</t>
  </si>
  <si>
    <t/>
  </si>
  <si>
    <t/>
  </si>
  <si>
    <t xml:space="preserve">Tx去trigger，ASW选择，Rx去trigger，LNA使能和增益，LNA Band选择</t>
  </si>
  <si>
    <t xml:space="preserve">0x38,0x0D,0x38,0xFF,0x51,0x14</t>
  </si>
  <si>
    <t/>
  </si>
  <si>
    <t xml:space="preserve">ANT1-&gt;LNA OUT2</t>
  </si>
  <si>
    <t xml:space="preserve">0x1C,0x03,0x1C,0x2D,0x0B,0x0D</t>
  </si>
  <si>
    <t xml:space="preserve">0x38,0x02,0x38,0xFF,0x51,0x12</t>
  </si>
  <si>
    <t/>
  </si>
  <si>
    <t xml:space="preserve">0x38,0x0D,0x38,0xFF,0x51,0x11</t>
  </si>
  <si>
    <t/>
  </si>
  <si>
    <t xml:space="preserve">ANT1-&gt;LNA OUT3</t>
  </si>
  <si>
    <t xml:space="preserve">0x1C,0x03,0x1C,0x2D,0x10,0x12</t>
  </si>
  <si>
    <t xml:space="preserve">0x38,0x06,0x38,0xFF,0x51,0x19</t>
  </si>
  <si>
    <t/>
  </si>
  <si>
    <t xml:space="preserve">ANT1-&gt;LNA OUT0</t>
  </si>
  <si>
    <t xml:space="preserve">0xF,0xF,0xF,0x3,0x3,0x3,0x3</t>
  </si>
  <si>
    <t xml:space="preserve">0x1C,0x03,0x04,0x1C,0x2D,0x01,0x03</t>
  </si>
  <si>
    <t xml:space="preserve">0x38,0x0B,0x08,0x38,0xFF,0x51,0x18</t>
  </si>
  <si>
    <t/>
  </si>
  <si>
    <t xml:space="preserve">B40CA</t>
  </si>
  <si>
    <t xml:space="preserve">0x38,0x02,0x09,0x38,0xFF,0x51,0x1C</t>
  </si>
  <si>
    <t/>
  </si>
  <si>
    <t xml:space="preserve">⭐XSW</t>
  </si>
  <si>
    <t xml:space="preserve">QM77055 RX MIPI Table</t>
  </si>
  <si>
    <t xml:space="preserve">ANT1-&gt;LNAOUT1</t>
  </si>
  <si>
    <t xml:space="preserve">0x8,0x8,0x8,0x3,0x3,0x3,0x3,0x3</t>
  </si>
  <si>
    <t xml:space="preserve">0x1C,0x00,0x02,0x1C,0x2D,0x05,0x06,0x07</t>
  </si>
  <si>
    <t xml:space="preserve">0x38,0x0A,0x00,0x38,0xFF,0x83,0x1E,0x01</t>
  </si>
  <si>
    <t/>
  </si>
  <si>
    <t/>
  </si>
  <si>
    <t xml:space="preserve">ASW去trigger，ASW选择，ANT Swap，Rx去trigger，LNA使能和Band选择，LNAOUT Swap</t>
  </si>
  <si>
    <t xml:space="preserve">0x38,0x04,0x00,0x38,0xFF,0x81,0x1E,0x01</t>
  </si>
  <si>
    <t/>
  </si>
  <si>
    <t xml:space="preserve">0x38,0x05,0x00,0x38,0xFF,0x82,0x1E,0x01</t>
  </si>
  <si>
    <t/>
  </si>
  <si>
    <t xml:space="preserve">0x1C,0x00,0x02,0x1C,0x2D,0x02,0x03,0x07</t>
  </si>
  <si>
    <t xml:space="preserve">0x38,0x09,0x00,0x38,0xFF,0x81,0x1E,0x00</t>
  </si>
  <si>
    <t/>
  </si>
  <si>
    <t xml:space="preserve">0x38,0x07,0x00,0x38,0xFF,0x82,0x1E,0x00</t>
  </si>
  <si>
    <t/>
  </si>
  <si>
    <t xml:space="preserve">VC7535-88</t>
  </si>
  <si>
    <t xml:space="preserve">n77_TXIN-&gt;ANT1</t>
  </si>
  <si>
    <t xml:space="preserve">0x6c</t>
  </si>
  <si>
    <t xml:space="preserve">0xae</t>
  </si>
  <si>
    <t xml:space="preserve">0xF,0xF,0xF,0xF,0xF,0xF,0xF,0xF</t>
  </si>
  <si>
    <t/>
    <r>
      <rPr>
        <b val="false"/>
        <i val="false"/>
        <strike val="false"/>
        <sz val="10"/>
        <color rgb="FF000000"/>
      </rPr>
      <t>0x38,0x0D,</t>
    </r>
    <r>
      <rPr>
        <b val="false"/>
        <i val="false"/>
        <strike val="false"/>
        <sz val="10"/>
        <color rgb="FFF54A45"/>
      </rPr>
      <t>0x6C,0xAE</t>
    </r>
    <r>
      <rPr>
        <b val="false"/>
        <i val="false"/>
        <strike val="false"/>
        <sz val="10"/>
        <color rgb="FF000000"/>
      </rPr>
      <t>,0x01,0x00,0x01,0x00</t>
    </r>
  </si>
  <si>
    <t/>
  </si>
  <si>
    <t/>
  </si>
  <si>
    <t xml:space="preserve">n79_TXIN-&gt;ANT1</t>
  </si>
  <si>
    <t xml:space="preserve">0x5a</t>
  </si>
  <si>
    <t xml:space="preserve">0x9a</t>
  </si>
  <si>
    <t/>
    <r>
      <rPr>
        <b val="false"/>
        <i val="false"/>
        <strike val="false"/>
        <sz val="10"/>
        <color rgb="FF000000"/>
      </rPr>
      <t>0x38,0x15,</t>
    </r>
    <r>
      <rPr>
        <b val="false"/>
        <i val="false"/>
        <strike val="false"/>
        <sz val="10"/>
        <color rgb="FFF54A45"/>
      </rPr>
      <t>0x5A</t>
    </r>
    <r>
      <rPr>
        <b val="false"/>
        <i val="false"/>
        <strike val="false"/>
        <sz val="10"/>
        <color rgb="FF000000"/>
      </rPr>
      <t>,</t>
    </r>
    <r>
      <rPr>
        <b val="false"/>
        <i val="false"/>
        <strike val="false"/>
        <sz val="10"/>
        <color rgb="FFF54A45"/>
      </rPr>
      <t>0x9A</t>
    </r>
    <r>
      <rPr>
        <b val="false"/>
        <i val="false"/>
        <strike val="false"/>
        <sz val="10"/>
        <color rgb="FF000000"/>
      </rPr>
      <t>,0x00,0x01,0x00,0x01</t>
    </r>
  </si>
  <si>
    <t/>
  </si>
  <si>
    <t xml:space="preserve">ANT1-&gt;PRX_1</t>
  </si>
  <si>
    <t xml:space="preserve">0xF,0xF,0xF,0x8,0x8,0x8,0x8,0x8</t>
  </si>
  <si>
    <t xml:space="preserve">0x1C,0x03,0x06,0x1C,0x2D,0x01,0x05,0x0D</t>
  </si>
  <si>
    <t/>
    <r>
      <rPr>
        <b val="false"/>
        <i val="false"/>
        <strike val="false"/>
        <sz val="10"/>
        <color rgb="FF000000"/>
      </rPr>
      <t>0x38,0x02,0x01,0x38,0xFF,0x08,</t>
    </r>
    <r>
      <rPr>
        <b val="false"/>
        <i val="false"/>
        <strike val="false"/>
        <sz val="10"/>
        <color rgb="FFF54A45"/>
      </rPr>
      <t>0x20</t>
    </r>
    <r>
      <rPr>
        <b val="false"/>
        <i val="false"/>
        <strike val="false"/>
        <sz val="10"/>
        <color rgb="FF000000"/>
      </rPr>
      <t>,0x02</t>
    </r>
  </si>
  <si>
    <t/>
  </si>
  <si>
    <t/>
  </si>
  <si>
    <t xml:space="preserve">ANT2-&gt;PRX_2</t>
  </si>
  <si>
    <t xml:space="preserve">0x1C,0x04,0x07,0x1C,0x2D,0x02,0x09,0x0D</t>
  </si>
  <si>
    <t/>
    <r>
      <rPr>
        <b val="false"/>
        <i val="false"/>
        <strike val="false"/>
        <sz val="10"/>
        <color rgb="FF000000"/>
      </rPr>
      <t>0x38,0x02,0x02,0x38,0xFF,0x08,</t>
    </r>
    <r>
      <rPr>
        <b val="false"/>
        <i val="false"/>
        <strike val="false"/>
        <sz val="10"/>
        <color rgb="FFF54A45"/>
      </rPr>
      <t>0x20</t>
    </r>
    <r>
      <rPr>
        <b val="false"/>
        <i val="false"/>
        <strike val="false"/>
        <sz val="10"/>
        <color rgb="FF000000"/>
      </rPr>
      <t>,0x02</t>
    </r>
  </si>
  <si>
    <t/>
  </si>
  <si>
    <t xml:space="preserve">MIMO_ANT1-&gt;DRX_1</t>
  </si>
  <si>
    <t xml:space="preserve">0x1C,0x03,0x06,0x1C,0x2D,0x03,0x06,0x0E</t>
  </si>
  <si>
    <t/>
    <r>
      <rPr>
        <b val="false"/>
        <i val="false"/>
        <strike val="false"/>
        <sz val="10"/>
        <color rgb="FF000000"/>
      </rPr>
      <t>0x38,0x00,0x08,0x38,0xFF,0x08,</t>
    </r>
    <r>
      <rPr>
        <b val="false"/>
        <i val="false"/>
        <strike val="false"/>
        <sz val="10"/>
        <color rgb="FFF54A45"/>
      </rPr>
      <t>0x20</t>
    </r>
    <r>
      <rPr>
        <b val="false"/>
        <i val="false"/>
        <strike val="false"/>
        <sz val="10"/>
        <color rgb="FF000000"/>
      </rPr>
      <t>,0x0B</t>
    </r>
  </si>
  <si>
    <t/>
  </si>
  <si>
    <t xml:space="preserve">MIMO_ANT2-&gt;DRX_2</t>
  </si>
  <si>
    <t xml:space="preserve">0x1C,0x04,0x07,0x1C,0x2D,0x04,0x0A,0x0E</t>
  </si>
  <si>
    <t/>
    <r>
      <rPr>
        <b val="false"/>
        <i val="false"/>
        <strike val="false"/>
        <sz val="10"/>
        <color rgb="FF000000"/>
      </rPr>
      <t>0x38,0x00,0x10,0x38,0xFF,0x08,</t>
    </r>
    <r>
      <rPr>
        <b val="false"/>
        <i val="false"/>
        <strike val="false"/>
        <sz val="10"/>
        <color rgb="FFF54A45"/>
      </rPr>
      <t>0x20</t>
    </r>
    <r>
      <rPr>
        <b val="false"/>
        <i val="false"/>
        <strike val="false"/>
        <sz val="10"/>
        <color rgb="FF000000"/>
      </rPr>
      <t>,0x0D</t>
    </r>
  </si>
  <si>
    <t/>
  </si>
  <si>
    <t xml:space="preserve">QM78318</t>
  </si>
  <si>
    <t xml:space="preserve">TX_N77_IN-&gt;ANT1</t>
  </si>
  <si>
    <t xml:space="preserve">0xA,0xA,0xA,0xA,0xA,0xA</t>
  </si>
  <si>
    <t xml:space="preserve">0x1C,0x00,0x02,0x03,0x04,0x06</t>
  </si>
  <si>
    <t xml:space="preserve">0x38,0x35,0x3C,0x84,0x01,0x01</t>
  </si>
  <si>
    <t/>
  </si>
  <si>
    <t/>
  </si>
  <si>
    <t xml:space="preserve">Tx去trigger，PA Mode，BIAS1，BIAS2，ASW选择，TX SW选择</t>
  </si>
  <si>
    <t xml:space="preserve">0x38,0x36,0x0B,0x11,0x01,0x01</t>
  </si>
  <si>
    <t xml:space="preserve">TX_N79_IN-&gt;ANT1</t>
  </si>
  <si>
    <t xml:space="preserve">0x38,0x0D,0x6B,0x64,0x01,0x02</t>
  </si>
  <si>
    <t/>
  </si>
  <si>
    <t xml:space="preserve">0x38,0x0E,0x11,0x15,0x01,0x02</t>
  </si>
  <si>
    <t xml:space="preserve">ANT1-&gt;PRX1</t>
  </si>
  <si>
    <t xml:space="preserve">0xA,0xA,0xA,0x6,0x6,0x6,0x6</t>
  </si>
  <si>
    <t xml:space="preserve">0x1C,0x04,0x06,0x1C,0x2D,0x04,0x0D</t>
  </si>
  <si>
    <t xml:space="preserve">0x38,0x01,0x03,0x38,0xFF,0x02,0x84</t>
  </si>
  <si>
    <t/>
  </si>
  <si>
    <t/>
  </si>
  <si>
    <t xml:space="preserve">Tx去trigger，ASW选择和PRX/DRX选择，Rx去trigger，LNAOUT选择和LNA选择，LNA增益</t>
  </si>
  <si>
    <t xml:space="preserve">ANT1-&gt;PRX2</t>
  </si>
  <si>
    <t xml:space="preserve">0x1C,0x04,0x06,0x1C,0x2D,0x02,0x11</t>
  </si>
  <si>
    <t xml:space="preserve">0x38,0x01,0x03,0x38,0xFF,0x01,0x84</t>
  </si>
  <si>
    <t/>
  </si>
  <si>
    <t xml:space="preserve">ANT2-&gt;DRX1</t>
  </si>
  <si>
    <t xml:space="preserve">0x1C,0x04,0x06,0x1C,0x2D,0x03,0x0B</t>
  </si>
  <si>
    <t xml:space="preserve">0x38,0x20,0x00,0x38,0xFF,0x02,0x84</t>
  </si>
  <si>
    <t/>
  </si>
  <si>
    <t xml:space="preserve">ANT2-&gt;DRX2</t>
  </si>
  <si>
    <t xml:space="preserve">0x1C,0x04,0x06,0x1C,0x2D,0x01,0x0F</t>
  </si>
  <si>
    <t xml:space="preserve">0x38,0x20,0x00,0x38,0xFF,0x01,0x84</t>
  </si>
  <si>
    <t/>
  </si>
  <si>
    <t xml:space="preserve">n5</t>
  </si>
  <si>
    <t xml:space="preserve">ANT1-&gt;LNAOUT5</t>
  </si>
  <si>
    <t xml:space="preserve">0x8,0x8,0xA,0xA,0xA,0xA</t>
  </si>
  <si>
    <t xml:space="preserve">0x1C,0x00,0x1C,0x2D,0x00,0x0E</t>
  </si>
  <si>
    <t xml:space="preserve">0x38,0x04,0x38,0xFF,0x0D,0xA</t>
  </si>
  <si>
    <t xml:space="preserve">M3 MIPI Table</t>
  </si>
  <si>
    <t xml:space="preserve">单板编号#</t>
  </si>
  <si>
    <t xml:space="preserve">Items</t>
  </si>
  <si>
    <t xml:space="preserve">SIP型号</t>
  </si>
  <si>
    <t xml:space="preserve">T/RX</t>
  </si>
  <si>
    <t xml:space="preserve">Mode</t>
  </si>
  <si>
    <t xml:space="preserve">Band</t>
  </si>
  <si>
    <t xml:space="preserve">Path</t>
  </si>
  <si>
    <t xml:space="preserve">VCC（V）</t>
  </si>
  <si>
    <t xml:space="preserve">VBATT（V）</t>
  </si>
  <si>
    <t xml:space="preserve">PA Mode</t>
  </si>
  <si>
    <t xml:space="preserve">Bias0</t>
  </si>
  <si>
    <t xml:space="preserve">Bias1</t>
  </si>
  <si>
    <t xml:space="preserve">Bias2</t>
  </si>
  <si>
    <t xml:space="preserve">Bias3</t>
  </si>
  <si>
    <t xml:space="preserve">LNA GAIN</t>
  </si>
  <si>
    <t xml:space="preserve">Usid</t>
  </si>
  <si>
    <t xml:space="preserve">Reg</t>
  </si>
  <si>
    <t xml:space="preserve">Value</t>
  </si>
  <si>
    <t xml:space="preserve">JSON Link</t>
  </si>
  <si>
    <t xml:space="preserve">备注</t>
  </si>
  <si>
    <t xml:space="preserve">#1</t>
  </si>
  <si>
    <t xml:space="preserve">VC8016</t>
  </si>
  <si>
    <t xml:space="preserve">TX</t>
  </si>
  <si>
    <t xml:space="preserve">GMSK</t>
  </si>
  <si>
    <t xml:space="preserve">GSM850</t>
  </si>
  <si>
    <t xml:space="preserve">2GLB_IN-&gt;LB_ANT1</t>
  </si>
  <si>
    <t xml:space="preserve">/</t>
  </si>
  <si>
    <t xml:space="preserve">0xE,0xE,0xE,0xE</t>
  </si>
  <si>
    <t xml:space="preserve">0x1C,0x00,0x01,0x12</t>
  </si>
  <si>
    <t xml:space="preserve">0x38,0x8C,0x16,0x40</t>
  </si>
  <si>
    <t xml:space="preserve">GSM900</t>
  </si>
  <si>
    <t xml:space="preserve">DCS1800</t>
  </si>
  <si>
    <t xml:space="preserve">2GHB_IN-&gt;MHB_ANT1</t>
  </si>
  <si>
    <t xml:space="preserve">0x1C,0x00,0x01,0x0D</t>
  </si>
  <si>
    <t xml:space="preserve">0x38,0x97,0x54,0x20</t>
  </si>
  <si>
    <t xml:space="preserve">DCS1900</t>
  </si>
  <si>
    <t xml:space="preserve">EPSK</t>
  </si>
  <si>
    <t xml:space="preserve">0x38,0x9C,0x22,0x40</t>
  </si>
  <si>
    <t xml:space="preserve">0x1C,0x00,0x01,0x0F</t>
  </si>
  <si>
    <t xml:space="preserve">0x38,0xA4,0x21,0x20</t>
  </si>
  <si>
    <t xml:space="preserve">LTE</t>
  </si>
  <si>
    <t xml:space="preserve">B1</t>
  </si>
  <si>
    <t xml:space="preserve">MB_IN-&gt;MHB_ANT1</t>
  </si>
  <si>
    <t xml:space="preserve">HPM</t>
  </si>
  <si>
    <t xml:space="preserve">0xF,0xF,0xF,0xF,0xF,0xF</t>
  </si>
  <si>
    <t xml:space="preserve">0x1C,0x04,0x05,0x09,0x0A,0x0D</t>
  </si>
  <si>
    <t xml:space="preserve">0x38,0xDD,0x68,0x0C,0x01,0x80</t>
  </si>
  <si>
    <t xml:space="preserve">LPM</t>
  </si>
  <si>
    <t xml:space="preserve">0x38,0x03,0x12,0x00,0x01,0x80</t>
  </si>
  <si>
    <t xml:space="preserve">B3</t>
  </si>
  <si>
    <t xml:space="preserve">0xF,0xF,0xF,0xF,0xF</t>
  </si>
  <si>
    <t xml:space="preserve">0x1C,0x04,0x05,0x0A,0x0D</t>
  </si>
  <si>
    <t xml:space="preserve">0x38,0x01,0x66,0x02,0x80</t>
  </si>
  <si>
    <t xml:space="preserve">0x38,0x03,0x22,0x02,0x80</t>
  </si>
  <si>
    <t xml:space="preserve">B5</t>
  </si>
  <si>
    <t xml:space="preserve">LB_IN-&gt;LB_ANT1</t>
  </si>
  <si>
    <t xml:space="preserve">0x1C,0x02,0x03,0x0C,0x12</t>
  </si>
  <si>
    <t xml:space="preserve">0x38,0x01,0x79,0x02,0x20</t>
  </si>
  <si>
    <t xml:space="preserve">0x38,0x03,0x33,0x02,0x20</t>
  </si>
  <si>
    <t xml:space="preserve">B20</t>
  </si>
  <si>
    <t xml:space="preserve">LB_IN-&gt;LB_TX1</t>
  </si>
  <si>
    <t xml:space="preserve">0x1C,0x02,0x03,0x0C</t>
  </si>
  <si>
    <t xml:space="preserve">0x38,0x01,0x79,0x06</t>
  </si>
  <si>
    <t xml:space="preserve">0x38,0x03,0x33,0x06</t>
  </si>
  <si>
    <t xml:space="preserve">B8</t>
  </si>
  <si>
    <t xml:space="preserve">0x38,0x01,0x9C,0x03,0x30</t>
  </si>
  <si>
    <t xml:space="preserve">0x38,0x03,0x33,0x03,0x30</t>
  </si>
  <si>
    <t xml:space="preserve">B28</t>
  </si>
  <si>
    <t xml:space="preserve">0x1C,0x02,0x03,0x09,0x0C,0x12</t>
  </si>
  <si>
    <t xml:space="preserve">0x38,0x81,0x6A,0x00,0x01,0x10</t>
  </si>
  <si>
    <t xml:space="preserve">0x38,0x03,0x33,0x00,0x01,0x10</t>
  </si>
  <si>
    <t xml:space="preserve">B34</t>
  </si>
  <si>
    <t xml:space="preserve">0x38,0x01,0x68,0x04,0x40</t>
  </si>
  <si>
    <t xml:space="preserve">0x38,0x03,0x12,0x04,0x40</t>
  </si>
  <si>
    <t xml:space="preserve">B39</t>
  </si>
  <si>
    <t xml:space="preserve">0x38,0x01,0x2B,0x03,0x40</t>
  </si>
  <si>
    <t xml:space="preserve">0x38,0x03,0x12,0x03,0x40</t>
  </si>
  <si>
    <t xml:space="preserve">B40</t>
  </si>
  <si>
    <t xml:space="preserve">HB_IN-&gt;HB_ANT</t>
  </si>
  <si>
    <t xml:space="preserve">0xF,0xF,0xF,0xF,0xF,0xF,0xF</t>
  </si>
  <si>
    <t xml:space="preserve">0x1C,0x06,0x07,0x08,0x09,0x0B,0x11</t>
  </si>
  <si>
    <t xml:space="preserve">0x38,0x7C,0xA0,0xA5,0x70,0x04,0x40</t>
  </si>
  <si>
    <t xml:space="preserve">0x38,0x06,0x30,0x33,0x00,0x04,0x40</t>
  </si>
  <si>
    <t xml:space="preserve">B41</t>
  </si>
  <si>
    <t xml:space="preserve">0x1C,0x06,0x07,0x08,0x0B,0x11</t>
  </si>
  <si>
    <t xml:space="preserve">0x38,0x04,0xA0,0xA5,0x01,0x20</t>
  </si>
  <si>
    <t xml:space="preserve">0x38,0x06,0x30,0x33,0x01,0x20</t>
  </si>
  <si>
    <t xml:space="preserve">NR</t>
  </si>
  <si>
    <t xml:space="preserve">N1</t>
  </si>
  <si>
    <t xml:space="preserve">0x1C,0x04,0x05,0x9,0x0A,0x0D</t>
  </si>
  <si>
    <t xml:space="preserve">0x38,0xDD,0x69,0x0C,0x01,0x80</t>
  </si>
  <si>
    <t xml:space="preserve">N3</t>
  </si>
  <si>
    <t xml:space="preserve">0x38,0x01,0x87,0x02,0x80</t>
  </si>
  <si>
    <t xml:space="preserve">N5</t>
  </si>
  <si>
    <t xml:space="preserve">0x38,0x01,0x7A,0x02,0x20</t>
  </si>
  <si>
    <t xml:space="preserve">0x38,0x03,0x34,0x02,0x20</t>
  </si>
  <si>
    <t xml:space="preserve">N8</t>
  </si>
  <si>
    <t xml:space="preserve">0x38,0x01,0x8C,0x03,0x30</t>
  </si>
  <si>
    <t xml:space="preserve">0x38,0x03,0x34,0x03,0x30</t>
  </si>
  <si>
    <t xml:space="preserve">N20</t>
  </si>
  <si>
    <t xml:space="preserve">0x38,0x01,0x9D,0x06</t>
  </si>
  <si>
    <t xml:space="preserve">N28A</t>
  </si>
  <si>
    <t xml:space="preserve">0x38,0x81,0x7C,0x01,0x10</t>
  </si>
  <si>
    <t xml:space="preserve">0x38,0x03,0x34,0x01,0x10</t>
  </si>
  <si>
    <t xml:space="preserve">N40</t>
  </si>
  <si>
    <t xml:space="preserve">0x1C,0x06,0x07,0x08,0x9,0x0B,0x11</t>
  </si>
  <si>
    <t xml:space="preserve">0x38,0x7C,0xB0,0xB7,0x70,0x04,0x40</t>
  </si>
  <si>
    <t xml:space="preserve">N41</t>
  </si>
  <si>
    <t xml:space="preserve">0x38,0x04,0xB0,0xE5,0x01,0x20</t>
  </si>
  <si>
    <t xml:space="preserve">带宽≤20MHz</t>
  </si>
  <si>
    <t xml:space="preserve">0x38,0x06,0x40,0x43,0x01,0x20</t>
  </si>
  <si>
    <t xml:space="preserve">0x38,0x04,0xB0,0xE6,0x01,0x20</t>
  </si>
  <si>
    <t xml:space="preserve">带宽＞20MHz</t>
  </si>
  <si>
    <t xml:space="preserve">RX</t>
  </si>
  <si>
    <t xml:space="preserve">LB_ANT1-&gt;LB_LNA_OUT1</t>
  </si>
  <si>
    <t xml:space="preserve">G7</t>
  </si>
  <si>
    <t xml:space="preserve">G6</t>
  </si>
  <si>
    <t xml:space="preserve">G5</t>
  </si>
  <si>
    <t xml:space="preserve">G4</t>
  </si>
  <si>
    <t xml:space="preserve">G3</t>
  </si>
  <si>
    <t xml:space="preserve">G2</t>
  </si>
  <si>
    <t xml:space="preserve">G1</t>
  </si>
  <si>
    <t xml:space="preserve">MHB_ANT1-&gt;MHB_LNA_OUT1</t>
  </si>
  <si>
    <t xml:space="preserve">0xE,0xE,0xE,0x8,0x8,0x8,0x8,0x8,0x8</t>
  </si>
  <si>
    <t xml:space="preserve">0x1C,0x1C,0x0D,0x1C,0x1C,0x19,0x09,0x52,0x08</t>
  </si>
  <si>
    <t xml:space="preserve">0x40,0x38,0x80,0x40,0x38,0xFF,0x4C,0x02,0xFC</t>
  </si>
  <si>
    <t xml:space="preserve">0x40,0x38,0x80,0x40,0x38,0xFF,0x4C,0x02,0xF3</t>
  </si>
  <si>
    <t xml:space="preserve">0x40,0x38,0x80,0x40,0x38,0xFF,0x4C,0x02,0xE6</t>
  </si>
  <si>
    <t xml:space="preserve">0x40,0x38,0x80,0x40,0x38,0xFF,0x4C,0x02,0xD5</t>
  </si>
  <si>
    <t xml:space="preserve">0x40,0x38,0x80,0x40,0x38,0xFF,0x4C,0x02,0xC5</t>
  </si>
  <si>
    <t xml:space="preserve">0x40,0x38,0x80,0x40,0x38,0xFF,0x4C,0x02,0xB3</t>
  </si>
  <si>
    <t xml:space="preserve">0x40,0x38,0x80,0x40,0x38,0xFF,0x4C,0x02,0xAA</t>
  </si>
  <si>
    <t xml:space="preserve">0x1C,0x1C,0x0D,0x1C,0x1C,0x1A,0x0C,0x52,0x0B</t>
  </si>
  <si>
    <t xml:space="preserve">0x40,0x38,0x80,0x40,0x38,0xFF,0x2C,0x03,0xFC</t>
  </si>
  <si>
    <t xml:space="preserve">0x40,0x38,0x80,0x40,0x38,0xFF,0x2C,0x03,0xF0</t>
  </si>
  <si>
    <t xml:space="preserve">0x40,0x38,0x80,0x40,0x38,0xFF,0x2C,0x03,0xE6</t>
  </si>
  <si>
    <t xml:space="preserve">0x40,0x38,0x80,0x40,0x38,0xFF,0x2C,0x03,0xD6</t>
  </si>
  <si>
    <t xml:space="preserve">0x40,0x38,0x80,0x40,0x38,0xFF,0x2C,0x03,0xC6</t>
  </si>
  <si>
    <t xml:space="preserve">0x40,0x38,0x80,0x40,0x38,0xFF,0x2C,0x03,0xB4</t>
  </si>
  <si>
    <t xml:space="preserve">0x40,0x38,0x80,0x40,0x38,0xFF,0x2C,0x03,0xAC</t>
  </si>
  <si>
    <t xml:space="preserve">0x1C,0x1C,0x12,0x1C,0x1C,0x1B,0x15,0x56,0x14</t>
  </si>
  <si>
    <t xml:space="preserve">0x40,0x38,0x20,0x40,0x38,0xFF,0x6C,0x01,0xFA</t>
  </si>
  <si>
    <t xml:space="preserve">0x40,0x38,0x20,0x40,0x38,0xFF,0x6C,0x01,0xF0</t>
  </si>
  <si>
    <t xml:space="preserve">0x40,0x38,0x20,0x40,0x38,0xFF,0x6C,0x01,0xE3</t>
  </si>
  <si>
    <t xml:space="preserve">0x40,0x38,0x20,0x40,0x38,0xFF,0x6C,0x01,0xD6</t>
  </si>
  <si>
    <t xml:space="preserve">0x40,0x38,0x20,0x40,0x38,0xFF,0x6C,0x01,0xC2</t>
  </si>
  <si>
    <t xml:space="preserve">0x40,0x38,0x20,0x40,0x38,0xFF,0x6C,0x01,0xB4</t>
  </si>
  <si>
    <t xml:space="preserve">0x40,0x38,0x20,0x40,0x38,0xFF,0x6C,0x01,0xAC</t>
  </si>
  <si>
    <t xml:space="preserve">0x40,0x38,0x30,0x40,0x38,0xFF,0x80,0x01,0xFA</t>
  </si>
  <si>
    <t xml:space="preserve">0x40,0x38,0x30,0x40,0x38,0xFF,0x80,0x01,0xF0</t>
  </si>
  <si>
    <t xml:space="preserve">0x40,0x38,0x30,0x40,0x38,0xFF,0x80,0x01,0xE3</t>
  </si>
  <si>
    <t xml:space="preserve">0x40,0x38,0x30,0x40,0x38,0xFF,0x80,0x01,0xD6</t>
  </si>
  <si>
    <t xml:space="preserve">0x40,0x38,0x30,0x40,0x38,0xFF,0x80,0x01,0xC2</t>
  </si>
  <si>
    <t xml:space="preserve">0x40,0x38,0x30,0x40,0x38,0xFF,0x80,0x01,0xB4</t>
  </si>
  <si>
    <t xml:space="preserve">0x40,0x38,0x30,0x40,0x38,0xFF,0x80,0x01,0xAC</t>
  </si>
  <si>
    <t xml:space="preserve">G9</t>
  </si>
  <si>
    <t xml:space="preserve">0x40,0x38,0x10,0x40,0x38,0xFF,0xA4,0x01,0xFB</t>
  </si>
  <si>
    <t xml:space="preserve">G8</t>
  </si>
  <si>
    <t xml:space="preserve">0x40,0x38,0x10,0x40,0x38,0xFF,0xA4,0x01,0xF4</t>
  </si>
  <si>
    <t xml:space="preserve">0x40,0x38,0x10,0x40,0x38,0xFF,0xA4,0x01,0xEC</t>
  </si>
  <si>
    <t xml:space="preserve">0x40,0x38,0x10,0x40,0x38,0xFF,0xA4,0x01,0xE3</t>
  </si>
  <si>
    <t xml:space="preserve">0x40,0x38,0x10,0x40,0x38,0xFF,0xA4,0x01,0xDD</t>
  </si>
  <si>
    <t xml:space="preserve">0x40,0x38,0x10,0x40,0x38,0xFF,0xA4,0x01,0xD5</t>
  </si>
  <si>
    <t xml:space="preserve">0x40,0x38,0x10,0x40,0x38,0xFF,0xA4,0x01,0xC4</t>
  </si>
  <si>
    <t xml:space="preserve">0x40,0x38,0x10,0x40,0x38,0xFF,0xA4,0x01,0xB4</t>
  </si>
  <si>
    <t xml:space="preserve">0x40,0x38,0x10,0x40,0x38,0xFF,0xA4,0x01,0xAC</t>
  </si>
  <si>
    <t xml:space="preserve">0x40,0x38,0x10,0x40,0x38,0xFF,0xA0,0x01,0xFB</t>
  </si>
  <si>
    <t xml:space="preserve">0x40,0x38,0x10,0x40,0x38,0xFF,0xA0,0x01,0xF4</t>
  </si>
  <si>
    <t xml:space="preserve">0x40,0x38,0x10,0x40,0x38,0xFF,0xA0,0x01,0xE3</t>
  </si>
  <si>
    <t xml:space="preserve">0x40,0x38,0x10,0x40,0x38,0xFF,0xA0,0x01,0xD5</t>
  </si>
  <si>
    <t xml:space="preserve">0x40,0x38,0x10,0x40,0x38,0xFF,0xA0,0x01,0xC4</t>
  </si>
  <si>
    <t xml:space="preserve">0x40,0x38,0x10,0x40,0x38,0xFF,0xA0,0x01,0xB4</t>
  </si>
  <si>
    <t xml:space="preserve">0x40,0x38,0x10,0x40,0x38,0xFF,0xA0,0x01,0xAC</t>
  </si>
  <si>
    <t xml:space="preserve">0xE,0xE,0xE,0xE,0x8,0x8,0x8,0x8,0x8,0x8</t>
  </si>
  <si>
    <t xml:space="preserve">0x1C,0x1C,0x0A,0x0D,0x1C,0x1C,0x19,0x09,0x52,0x08</t>
  </si>
  <si>
    <t xml:space="preserve">0x40,0x38,0x08,0x40,0x40,0x38,0xFF,0x2C,0x02,0xFB</t>
  </si>
  <si>
    <t xml:space="preserve">0x40,0x38,0x08,0x40,0x40,0x38,0xFF,0x2C,0x02,0xF0</t>
  </si>
  <si>
    <t xml:space="preserve">0x40,0x38,0x08,0x40,0x40,0x38,0xFF,0x2C,0x02,0xE5</t>
  </si>
  <si>
    <t xml:space="preserve">0x40,0x38,0x08,0x40,0x40,0x38,0xFF,0x2C,0x02,0xD5</t>
  </si>
  <si>
    <t xml:space="preserve">0x40,0x38,0x08,0x40,0x40,0x38,0xFF,0x2C,0x02,0xC7</t>
  </si>
  <si>
    <t xml:space="preserve">0x40,0x38,0x08,0x40,0x40,0x38,0xFF,0x2C,0x02,0xB7</t>
  </si>
  <si>
    <t xml:space="preserve">0x40,0x38,0x08,0x40,0x40,0x38,0xFF,0x2C,0x02,0xAF</t>
  </si>
  <si>
    <t xml:space="preserve">0x1C,0x1C,0x0A,0x0D,0x1C,0x1C,0x1A,0x0C,0x52,0x0B</t>
  </si>
  <si>
    <t xml:space="preserve">0x40,0x38,0x07,0x40,0x40,0x38,0xFF,0x4C,0x03,0xFB</t>
  </si>
  <si>
    <t xml:space="preserve">0x40,0x38,0x07,0x40,0x40,0x38,0xFF,0x4C,0x03,0xF0</t>
  </si>
  <si>
    <t xml:space="preserve">0x40,0x38,0x07,0x40,0x40,0x38,0xFF,0x4C,0x03,0xE6</t>
  </si>
  <si>
    <t xml:space="preserve">0x40,0x38,0x07,0x40,0x40,0x38,0xFF,0x4C,0x03,0xD7</t>
  </si>
  <si>
    <t xml:space="preserve">0x40,0x38,0x07,0x40,0x40,0x38,0xFF,0x4C,0x03,0xC7</t>
  </si>
  <si>
    <t xml:space="preserve">0x40,0x38,0x07,0x40,0x40,0x38,0xFF,0x4C,0x03,0xB6</t>
  </si>
  <si>
    <t xml:space="preserve">0x40,0x38,0x07,0x40,0x40,0x38,0xFF,0x4C,0x03,0xAF</t>
  </si>
  <si>
    <t xml:space="preserve">0x1C,0x1C,0x0B,0x0E,0x1C,0x1C,0x19,0x06,0x52,0x05</t>
  </si>
  <si>
    <t xml:space="preserve">0x40,0x38,0x05,0x40,0x40,0x38,0xFF,0xBC,0x01,0xF8</t>
  </si>
  <si>
    <t xml:space="preserve">0x40,0x38,0x05,0x40,0x40,0x38,0xFF,0xBC,0x01,0xF0</t>
  </si>
  <si>
    <t xml:space="preserve">0x40,0x38,0x05,0x40,0x40,0x38,0xFF,0xBC,0x01,0xE6</t>
  </si>
  <si>
    <t xml:space="preserve">0x40,0x38,0x05,0x40,0x40,0x38,0xFF,0xBC,0x01,0xD7</t>
  </si>
  <si>
    <t xml:space="preserve">0x40,0x38,0x05,0x40,0x40,0x38,0xFF,0xBC,0x01,0xC7</t>
  </si>
  <si>
    <t xml:space="preserve">0x40,0x38,0x05,0x40,0x40,0x38,0xFF,0xBC,0x01,0xB4</t>
  </si>
  <si>
    <t xml:space="preserve">0x40,0x38,0x05,0x40,0x40,0x38,0xFF,0xBC,0x01,0xAC</t>
  </si>
  <si>
    <t xml:space="preserve">0xE,0xE,0xE,0xE,0x8,0x8,0x8,0x8,0x8,0x8,0x8</t>
  </si>
  <si>
    <t xml:space="preserve">0x1C,0x1C,0x0B,0x0E,0x1C,0x1C,0x0A,0x1A,0x0F,0x52,0x0E</t>
  </si>
  <si>
    <t xml:space="preserve">0x40,0x38,0x02,0x20,0x40,0x38,0x08,0xFF,0x5C,0x04,0xF8</t>
  </si>
  <si>
    <t xml:space="preserve">0x40,0x38,0x02,0x20,0x40,0x38,0x08,0xFF,0x5C,0x04,0xF0</t>
  </si>
  <si>
    <t xml:space="preserve">0x40,0x38,0x02,0x20,0x40,0x38,0x08,0xFF,0x5C,0x04,0xE7</t>
  </si>
  <si>
    <t xml:space="preserve">0x40,0x38,0x02,0x20,0x40,0x38,0x08,0xFF,0x5C,0x04,0xD7</t>
  </si>
  <si>
    <t xml:space="preserve">0x40,0x38,0x02,0x20,0x40,0x38,0x08,0xFF,0x5C,0x04,0xC7</t>
  </si>
  <si>
    <t xml:space="preserve">0x40,0x38,0x02,0x20,0x40,0x38,0x08,0xFF,0x5C,0x04,0xB6</t>
  </si>
  <si>
    <t xml:space="preserve">0x40,0x38,0x02,0x20,0x40,0x38,0x08,0xFF,0x5C,0x04,0xAD</t>
  </si>
  <si>
    <t xml:space="preserve">N28</t>
  </si>
  <si>
    <t xml:space="preserve">#2</t>
  </si>
  <si>
    <t xml:space="preserve">VC7579</t>
  </si>
  <si>
    <t xml:space="preserve">N77</t>
  </si>
  <si>
    <t xml:space="preserve">N77_TX_IN-&gt;ANT1</t>
  </si>
  <si>
    <t xml:space="preserve">0x1C,0x00,0x01,0x02,0x03,0x06</t>
  </si>
  <si>
    <t xml:space="preserve">0x38,0x0E,0xAD,0xDD,0x01,0x01</t>
  </si>
  <si>
    <t xml:space="preserve">0x38,0x0E,0x34,0x66,0x01,0x01</t>
  </si>
  <si>
    <t xml:space="preserve">11dBm以下就是LPM</t>
  </si>
  <si>
    <t xml:space="preserve">N79</t>
  </si>
  <si>
    <t xml:space="preserve">N79_TX_IN-&gt;ANT1</t>
  </si>
  <si>
    <t xml:space="preserve">0x1C,0x00,0x01,0x02,0x03,0x07</t>
  </si>
  <si>
    <t xml:space="preserve">0x38,0x15,0xFF,0xF0,0x02,0x01</t>
  </si>
  <si>
    <t xml:space="preserve">厂家推荐全都使用LPM</t>
  </si>
  <si>
    <t xml:space="preserve">ANT1-&gt;RX1_n77</t>
  </si>
  <si>
    <t xml:space="preserve">G0</t>
  </si>
  <si>
    <t xml:space="preserve">0xF,0xF,0xF,0xB,0xB,0xB,0xB,0xB,0xB</t>
  </si>
  <si>
    <t xml:space="preserve">0x1C,0x1C,0x06,0x1C,0x1C,0x09,0x01,0x05,0x07</t>
  </si>
  <si>
    <t xml:space="preserve">0x40,0x38,0x08,0x40,0x38,0xFF,0x15,0xF8,0x01</t>
  </si>
  <si>
    <t xml:space="preserve">0x40,0x38,0x08,0x40,0x38,0xFF,0x15,0xF0,0x01</t>
  </si>
  <si>
    <t xml:space="preserve">0x40,0x38,0x08,0x40,0x38,0xFF,0x15,0xEA,0x01</t>
  </si>
  <si>
    <t xml:space="preserve">0x40,0x38,0x08,0x40,0x38,0xFF,0x15,0xE2,0x01</t>
  </si>
  <si>
    <t xml:space="preserve">0x40,0x38,0x08,0x40,0x38,0xFF,0x15,0xDA,0x01</t>
  </si>
  <si>
    <t xml:space="preserve">0x40,0x38,0x08,0x40,0x38,0xFF,0x15,0xD3,0x01</t>
  </si>
  <si>
    <t xml:space="preserve">0x40,0x38,0x08,0x40,0x38,0xFF,0x15,0xCF,0x01</t>
  </si>
  <si>
    <t xml:space="preserve">0x40,0x38,0x08,0x40,0x38,0xFF,0x15,0xCC,0x01</t>
  </si>
  <si>
    <t xml:space="preserve">0x40,0x38,0x08,0x40,0x38,0xFF,0x15,0xBB,0x01</t>
  </si>
  <si>
    <t xml:space="preserve">0x40,0x38,0x08,0x40,0x38,0xFF,0x15,0x98,0x01</t>
  </si>
  <si>
    <t xml:space="preserve">G10</t>
  </si>
  <si>
    <t xml:space="preserve">0x40,0x38,0x08,0x40,0x38,0xFF,0x15,0x90,0x01</t>
  </si>
  <si>
    <t xml:space="preserve">G11</t>
  </si>
  <si>
    <t xml:space="preserve">0x40,0x38,0x08,0x40,0x38,0xFF,0x15,0x88,0x01</t>
  </si>
  <si>
    <t xml:space="preserve">ANT1-&gt;RX3_n79</t>
  </si>
  <si>
    <t xml:space="preserve">0x1C,0x1C,0x07,0x1C,0x1C,0x09,0x01,0x05,0x07</t>
  </si>
  <si>
    <t xml:space="preserve">0x40,0x38,0x08,0x40,0x38,0xFF,0x17,0xF8,0x02</t>
  </si>
  <si>
    <t xml:space="preserve">0x40,0x38,0x08,0x40,0x38,0xFF,0x17,0xF0,0x02</t>
  </si>
  <si>
    <t xml:space="preserve">0x40,0x38,0x08,0x40,0x38,0xFF,0x17,0xE9,0x02</t>
  </si>
  <si>
    <t xml:space="preserve">0x40,0x38,0x08,0x40,0x38,0xFF,0x17,0xE4,0x02</t>
  </si>
  <si>
    <t xml:space="preserve">0x40,0x38,0x08,0x40,0x38,0xFF,0x17,0xD8,0x02</t>
  </si>
  <si>
    <t xml:space="preserve">0x40,0x38,0x08,0x40,0x38,0xFF,0x17,0xD4,0x02</t>
  </si>
  <si>
    <t xml:space="preserve">0x40,0x38,0x08,0x40,0x38,0xFF,0x17,0xCC,0x02</t>
  </si>
  <si>
    <t xml:space="preserve">0x40,0x38,0x08,0x40,0x38,0xFF,0x17,0xCA,0x02</t>
  </si>
  <si>
    <t xml:space="preserve">0x40,0x38,0x08,0x40,0x38,0xFF,0x17,0xBB,0x02</t>
  </si>
  <si>
    <t xml:space="preserve">0x40,0x38,0x08,0x40,0x38,0xFF,0x17,0x98,0x02</t>
  </si>
  <si>
    <t xml:space="preserve">0x40,0x38,0x08,0x40,0x38,0xFF,0x17,0x90,0x02</t>
  </si>
  <si>
    <t xml:space="preserve">0x40,0x38,0x08,0x40,0x38,0xFF,0x17,0x88,0x02</t>
  </si>
  <si>
    <t xml:space="preserve">测试项目</t>
  </si>
  <si>
    <t xml:space="preserve">SIP型号</t>
  </si>
  <si>
    <t xml:space="preserve">Band</t>
  </si>
  <si>
    <t xml:space="preserve">Start Freq（MHz）</t>
  </si>
  <si>
    <t xml:space="preserve">Stop Freq（MHz）</t>
  </si>
  <si>
    <t xml:space="preserve">自动化测试</t>
  </si>
  <si>
    <t xml:space="preserve">手动测试</t>
  </si>
  <si>
    <t xml:space="preserve">Datasheet</t>
  </si>
  <si>
    <t xml:space="preserve">Max Gain（dB）</t>
  </si>
  <si>
    <t xml:space="preserve">Min Gain（dB）</t>
  </si>
  <si>
    <t xml:space="preserve">自动化Droop（dB）</t>
  </si>
  <si>
    <t xml:space="preserve">手动Droop（dB）</t>
  </si>
  <si>
    <t xml:space="preserve">厂家Droop（dB）</t>
  </si>
  <si>
    <t xml:space="preserve">TX_PA Droop</t>
  </si>
  <si>
    <t xml:space="preserve">QM77055</t>
  </si>
  <si>
    <t xml:space="preserve">B8</t>
  </si>
  <si>
    <t xml:space="preserve">B12</t>
  </si>
  <si>
    <t xml:space="preserve">B20</t>
  </si>
  <si>
    <t xml:space="preserve">B26</t>
  </si>
  <si>
    <t xml:space="preserve">B28A</t>
  </si>
  <si>
    <t xml:space="preserve">QM77048</t>
  </si>
  <si>
    <t xml:space="preserve">B1</t>
  </si>
  <si>
    <t xml:space="preserve">B34</t>
  </si>
  <si>
    <t xml:space="preserve">B3</t>
  </si>
  <si>
    <t xml:space="preserve">B39</t>
  </si>
  <si>
    <t xml:space="preserve">B7</t>
  </si>
  <si>
    <t xml:space="preserve">B41</t>
  </si>
  <si>
    <t xml:space="preserve">B40</t>
  </si>
  <si>
    <t xml:space="preserve">B41_PC2</t>
  </si>
  <si>
    <t xml:space="preserve">/</t>
  </si>
  <si>
    <t xml:space="preserve">B40_PC2</t>
  </si>
  <si>
    <t xml:space="preserve">VC7535-88</t>
  </si>
  <si>
    <t xml:space="preserve">n77</t>
  </si>
  <si>
    <t xml:space="preserve">n79</t>
  </si>
  <si>
    <t xml:space="preserve">QM78318</t>
  </si>
  <si>
    <t xml:space="preserve">QM78218</t>
  </si>
  <si>
    <t xml:space="preserve">蓝色厂家数据，粉色自测数据</t>
  </si>
  <si>
    <t xml:space="preserve">7535-88</t>
  </si>
  <si>
    <t xml:space="preserve">Dual tone 取值1/1.5/2/2.5/5/10MHz，频谱仪Span设定为 10M/15M/20M/25M/50M/100MHz</t>
  </si>
  <si>
    <t xml:space="preserve">测试项目</t>
  </si>
  <si>
    <t xml:space="preserve">SIP型号</t>
  </si>
  <si>
    <t xml:space="preserve">Band</t>
  </si>
  <si>
    <t xml:space="preserve">Frequency</t>
  </si>
  <si>
    <t xml:space="preserve">Dual tone </t>
  </si>
  <si>
    <t xml:space="preserve">Target_Pow</t>
  </si>
  <si>
    <t xml:space="preserve">Carrier_Pow (dBm)</t>
  </si>
  <si>
    <t xml:space="preserve">IM3_L（dBm）</t>
  </si>
  <si>
    <t xml:space="preserve">IM3_R（dBm）</t>
  </si>
  <si>
    <t xml:space="preserve">IM5_L（dBm）</t>
  </si>
  <si>
    <t xml:space="preserve">IM5_R（dBm）</t>
  </si>
  <si>
    <t xml:space="preserve">IMD3_L（dBc）</t>
  </si>
  <si>
    <t xml:space="preserve">IMD3_R（dBc）</t>
  </si>
  <si>
    <t xml:space="preserve">IMD5_L（dBc）</t>
  </si>
  <si>
    <t xml:space="preserve">IMD5_R（dBc）</t>
  </si>
  <si>
    <t xml:space="preserve">TX_IMD3</t>
  </si>
  <si>
    <t xml:space="preserve">QM77055</t>
  </si>
  <si>
    <t xml:space="preserve">B8</t>
  </si>
  <si>
    <t xml:space="preserve">B12</t>
  </si>
  <si>
    <t xml:space="preserve">B20</t>
  </si>
  <si>
    <t xml:space="preserve">B26</t>
  </si>
  <si>
    <t xml:space="preserve">B28A</t>
  </si>
  <si>
    <t xml:space="preserve">QM77048</t>
  </si>
  <si>
    <t xml:space="preserve">B1</t>
  </si>
  <si>
    <t xml:space="preserve">B3</t>
  </si>
  <si>
    <t xml:space="preserve">B34</t>
  </si>
  <si>
    <t xml:space="preserve">B39</t>
  </si>
  <si>
    <t xml:space="preserve">B40</t>
  </si>
  <si>
    <t xml:space="preserve">B40_PC2</t>
  </si>
  <si>
    <t xml:space="preserve">B41</t>
  </si>
  <si>
    <t xml:space="preserve">B41_PC2</t>
  </si>
  <si>
    <t xml:space="preserve">B7</t>
  </si>
  <si>
    <t xml:space="preserve">VC7535-88</t>
  </si>
  <si>
    <t xml:space="preserve">n77</t>
  </si>
  <si>
    <t xml:space="preserve">n79</t>
  </si>
  <si>
    <t xml:space="preserve">QM78318</t>
  </si>
  <si>
    <t xml:space="preserve">测试项目</t>
  </si>
  <si>
    <t xml:space="preserve">SIP型号</t>
  </si>
  <si>
    <t xml:space="preserve">Band</t>
  </si>
  <si>
    <t xml:space="preserve">Frequency（MHz）</t>
  </si>
  <si>
    <t xml:space="preserve">Target Power</t>
  </si>
  <si>
    <t xml:space="preserve">Carrier Power（dBm）</t>
  </si>
  <si>
    <t xml:space="preserve">2nd Harmonic（dBc）</t>
  </si>
  <si>
    <t xml:space="preserve">3rd Harmonic（dBc）</t>
  </si>
  <si>
    <t xml:space="preserve">4th Harmonic（dBc）</t>
  </si>
  <si>
    <t xml:space="preserve">2nd Datasheet Type Value</t>
  </si>
  <si>
    <t xml:space="preserve">TX_Harmonic</t>
  </si>
  <si>
    <t xml:space="preserve">QM77055</t>
  </si>
  <si>
    <t xml:space="preserve">B8</t>
  </si>
  <si>
    <t xml:space="preserve">B12</t>
  </si>
  <si>
    <t xml:space="preserve">B20</t>
  </si>
  <si>
    <t xml:space="preserve">B26</t>
  </si>
  <si>
    <t xml:space="preserve">B28A</t>
  </si>
  <si>
    <t xml:space="preserve">QM77048</t>
  </si>
  <si>
    <t xml:space="preserve">B1</t>
  </si>
  <si>
    <t xml:space="preserve">B34</t>
  </si>
  <si>
    <t xml:space="preserve">B3</t>
  </si>
  <si>
    <t xml:space="preserve">B39</t>
  </si>
  <si>
    <t xml:space="preserve">B7</t>
  </si>
  <si>
    <t xml:space="preserve">B41</t>
  </si>
  <si>
    <t xml:space="preserve">B40</t>
  </si>
  <si>
    <t xml:space="preserve">B41_PC2</t>
  </si>
  <si>
    <t xml:space="preserve">B40_PC2</t>
  </si>
  <si>
    <t xml:space="preserve">VC7535-88</t>
  </si>
  <si>
    <t xml:space="preserve">n77</t>
  </si>
  <si>
    <t xml:space="preserve">n79</t>
  </si>
  <si>
    <t xml:space="preserve">QM78318</t>
  </si>
  <si>
    <t xml:space="preserve">测试项目</t>
  </si>
  <si>
    <t xml:space="preserve">SIP型号</t>
  </si>
  <si>
    <t xml:space="preserve">Band</t>
  </si>
  <si>
    <t xml:space="preserve">MODULATION</t>
  </si>
  <si>
    <t xml:space="preserve">BW（MHz）</t>
  </si>
  <si>
    <t xml:space="preserve">RB_NUM</t>
  </si>
  <si>
    <t xml:space="preserve">RB_OFFSET</t>
  </si>
  <si>
    <t xml:space="preserve">SCS(kHz)</t>
  </si>
  <si>
    <t xml:space="preserve">Frequency（MHz）</t>
  </si>
  <si>
    <t xml:space="preserve">Target Power(dBm)</t>
  </si>
  <si>
    <t xml:space="preserve">Carrier_Pow(dBm)</t>
  </si>
  <si>
    <t xml:space="preserve">INPUT_POW（dBm）</t>
  </si>
  <si>
    <t xml:space="preserve">GAIN（dB）</t>
  </si>
  <si>
    <t xml:space="preserve">PAE (%)</t>
  </si>
  <si>
    <t xml:space="preserve">NR_UTRA_L (dBc)</t>
  </si>
  <si>
    <t xml:space="preserve">NR_UTRA_R (dBc)</t>
  </si>
  <si>
    <t xml:space="preserve">NR_UTRA2_L (dBc)</t>
  </si>
  <si>
    <t xml:space="preserve">NR_UTRA2_R (dBc)</t>
  </si>
  <si>
    <t xml:space="preserve">UTRA1_L (dBc)</t>
  </si>
  <si>
    <t xml:space="preserve">UTRA1_R (dBc)</t>
  </si>
  <si>
    <t xml:space="preserve">EVM_AVE(%)</t>
  </si>
  <si>
    <t xml:space="preserve">VCC（V）</t>
  </si>
  <si>
    <t xml:space="preserve">Current(mA)</t>
  </si>
  <si>
    <t xml:space="preserve">TX_ACLR/EVM/Power</t>
  </si>
  <si>
    <t xml:space="preserve">QM77048</t>
  </si>
  <si>
    <t xml:space="preserve">n1</t>
  </si>
  <si>
    <t xml:space="preserve">QPSK</t>
  </si>
  <si>
    <t xml:space="preserve">n3</t>
  </si>
  <si>
    <t xml:space="preserve">n34</t>
  </si>
  <si>
    <t xml:space="preserve">n39</t>
  </si>
  <si>
    <t xml:space="preserve">n7</t>
  </si>
  <si>
    <t xml:space="preserve">n40</t>
  </si>
  <si>
    <t xml:space="preserve">n41</t>
  </si>
  <si>
    <t xml:space="preserve">n40_PC2</t>
  </si>
  <si>
    <t xml:space="preserve">n41_PC2</t>
  </si>
  <si>
    <t xml:space="preserve">QM77055</t>
  </si>
  <si>
    <t xml:space="preserve">n8</t>
  </si>
  <si>
    <t xml:space="preserve">n20</t>
  </si>
  <si>
    <t xml:space="preserve">n26</t>
  </si>
  <si>
    <t xml:space="preserve">n28</t>
  </si>
  <si>
    <t xml:space="preserve">n12</t>
  </si>
  <si>
    <t xml:space="preserve">VC7535-88</t>
  </si>
  <si>
    <t xml:space="preserve">n77</t>
  </si>
  <si>
    <t xml:space="preserve">n79</t>
  </si>
  <si>
    <t xml:space="preserve">QM78318</t>
  </si>
  <si>
    <t xml:space="preserve">VC8016</t>
  </si>
  <si>
    <t xml:space="preserve">F</t>
  </si>
  <si>
    <t xml:space="preserve">测试项目</t>
  </si>
  <si>
    <t xml:space="preserve">SIP型号</t>
  </si>
  <si>
    <t xml:space="preserve">Band</t>
  </si>
  <si>
    <t xml:space="preserve">Start Freq（MHz）</t>
  </si>
  <si>
    <t xml:space="preserve">Stop Freq（MHz）</t>
  </si>
  <si>
    <t xml:space="preserve">自动化测试</t>
  </si>
  <si>
    <t xml:space="preserve">手动测试</t>
  </si>
  <si>
    <t xml:space="preserve">厂家测试</t>
  </si>
  <si>
    <t xml:space="preserve">Max Gain（dB）</t>
  </si>
  <si>
    <t xml:space="preserve">Min Gain（dB）</t>
  </si>
  <si>
    <t xml:space="preserve">自动化Droop（dB）</t>
  </si>
  <si>
    <t xml:space="preserve">手动Droop（dB）</t>
  </si>
  <si>
    <t xml:space="preserve">厂家Droop（dB）</t>
  </si>
  <si>
    <t xml:space="preserve">RX_LNA Droop</t>
  </si>
  <si>
    <t xml:space="preserve">QM77055</t>
  </si>
  <si>
    <t xml:space="preserve">B8</t>
  </si>
  <si>
    <t xml:space="preserve">B12</t>
  </si>
  <si>
    <t xml:space="preserve">B20</t>
  </si>
  <si>
    <t xml:space="preserve">B26</t>
  </si>
  <si>
    <t xml:space="preserve">B28A</t>
  </si>
  <si>
    <t xml:space="preserve">QM77048</t>
  </si>
  <si>
    <t xml:space="preserve">B1</t>
  </si>
  <si>
    <t xml:space="preserve">B34</t>
  </si>
  <si>
    <t xml:space="preserve">B3</t>
  </si>
  <si>
    <t xml:space="preserve">B39</t>
  </si>
  <si>
    <t xml:space="preserve">B7</t>
  </si>
  <si>
    <t xml:space="preserve">B41</t>
  </si>
  <si>
    <t xml:space="preserve">B40</t>
  </si>
  <si>
    <t xml:space="preserve">B40CA</t>
  </si>
  <si>
    <t xml:space="preserve">/</t>
  </si>
  <si>
    <t xml:space="preserve">VC7535-88</t>
  </si>
  <si>
    <t xml:space="preserve">n77-PRX</t>
  </si>
  <si>
    <t xml:space="preserve">n77-DRX</t>
  </si>
  <si>
    <t xml:space="preserve">n79-PRX</t>
  </si>
  <si>
    <t xml:space="preserve">n79-DRX</t>
  </si>
  <si>
    <t xml:space="preserve">QM78318</t>
  </si>
  <si>
    <t xml:space="preserve">QM78218</t>
  </si>
  <si>
    <t xml:space="preserve">蓝色厂家数据，粉色自测数据</t>
  </si>
  <si>
    <t xml:space="preserve">7535-88</t>
  </si>
  <si>
    <t xml:space="preserve">测试项目</t>
  </si>
  <si>
    <t xml:space="preserve">SIP型号</t>
  </si>
  <si>
    <t xml:space="preserve">Band，Gain档</t>
  </si>
  <si>
    <t xml:space="preserve">Frequency</t>
  </si>
  <si>
    <t xml:space="preserve">OFFSET</t>
  </si>
  <si>
    <t xml:space="preserve">INPUT_POW</t>
  </si>
  <si>
    <t xml:space="preserve">OUTPUT_POW (dBm)</t>
  </si>
  <si>
    <t xml:space="preserve">GAIN(dB)</t>
  </si>
  <si>
    <t xml:space="preserve">IIP3 (dBm)</t>
  </si>
  <si>
    <t xml:space="preserve">OIP3 (dBm)</t>
  </si>
  <si>
    <t xml:space="preserve">Datasheet IIP3 Type Value</t>
  </si>
  <si>
    <t xml:space="preserve">GAP</t>
  </si>
  <si>
    <t xml:space="preserve">RX_IP3</t>
  </si>
  <si>
    <t xml:space="preserve">QM77055</t>
  </si>
  <si>
    <t xml:space="preserve">B8，G0</t>
  </si>
  <si>
    <t xml:space="preserve">B8，G1</t>
  </si>
  <si>
    <t xml:space="preserve">B8，G2</t>
  </si>
  <si>
    <t xml:space="preserve">B8，G3</t>
  </si>
  <si>
    <t xml:space="preserve">B8，G4</t>
  </si>
  <si>
    <t xml:space="preserve">B8，G5</t>
  </si>
  <si>
    <t xml:space="preserve">B8，G6</t>
  </si>
  <si>
    <t xml:space="preserve">B12，G0</t>
  </si>
  <si>
    <t xml:space="preserve">B12，G1</t>
  </si>
  <si>
    <t xml:space="preserve">B12，G2</t>
  </si>
  <si>
    <t xml:space="preserve">B12，G3</t>
  </si>
  <si>
    <t xml:space="preserve">B12，G4</t>
  </si>
  <si>
    <t xml:space="preserve">B12，G5</t>
  </si>
  <si>
    <t xml:space="preserve">B12，G6</t>
  </si>
  <si>
    <t xml:space="preserve">B12，G7</t>
  </si>
  <si>
    <t xml:space="preserve">B20，G0</t>
  </si>
  <si>
    <t xml:space="preserve">B20，G1</t>
  </si>
  <si>
    <t xml:space="preserve">B20，G2</t>
  </si>
  <si>
    <t xml:space="preserve">B20，G3</t>
  </si>
  <si>
    <t xml:space="preserve">B20，G4</t>
  </si>
  <si>
    <t xml:space="preserve">B20，G5</t>
  </si>
  <si>
    <t xml:space="preserve">B20，G6</t>
  </si>
  <si>
    <t xml:space="preserve">B26，G0</t>
  </si>
  <si>
    <t xml:space="preserve">B26，G1</t>
  </si>
  <si>
    <t xml:space="preserve">B26，G2</t>
  </si>
  <si>
    <t xml:space="preserve">B26，G3</t>
  </si>
  <si>
    <t xml:space="preserve">B26，G4</t>
  </si>
  <si>
    <t xml:space="preserve">B26，G5</t>
  </si>
  <si>
    <t xml:space="preserve">B26，G6</t>
  </si>
  <si>
    <t xml:space="preserve">B26，G7</t>
  </si>
  <si>
    <t xml:space="preserve">B28A，G0</t>
  </si>
  <si>
    <t xml:space="preserve">B28A，G1</t>
  </si>
  <si>
    <t xml:space="preserve">B28A，G2</t>
  </si>
  <si>
    <t xml:space="preserve">B28A，G3</t>
  </si>
  <si>
    <t xml:space="preserve">B28A，G4</t>
  </si>
  <si>
    <t xml:space="preserve">B28A，G5</t>
  </si>
  <si>
    <t xml:space="preserve">B28A，G6</t>
  </si>
  <si>
    <t xml:space="preserve">QM77048</t>
  </si>
  <si>
    <t xml:space="preserve">B1，G0</t>
  </si>
  <si>
    <t xml:space="preserve">B1，G1</t>
  </si>
  <si>
    <t xml:space="preserve">B1，G2</t>
  </si>
  <si>
    <t xml:space="preserve">B1，G3</t>
  </si>
  <si>
    <t xml:space="preserve">B1，G4</t>
  </si>
  <si>
    <t xml:space="preserve">B1，G5</t>
  </si>
  <si>
    <t xml:space="preserve">B1，G6</t>
  </si>
  <si>
    <t xml:space="preserve">B1，G7</t>
  </si>
  <si>
    <t xml:space="preserve">B34，G0</t>
  </si>
  <si>
    <t xml:space="preserve">B34，G1</t>
  </si>
  <si>
    <t xml:space="preserve">B34，G2</t>
  </si>
  <si>
    <t xml:space="preserve">B34，G3</t>
  </si>
  <si>
    <t xml:space="preserve">B34，G4</t>
  </si>
  <si>
    <t xml:space="preserve">B34，G5</t>
  </si>
  <si>
    <t xml:space="preserve">B34，G6</t>
  </si>
  <si>
    <t xml:space="preserve">B34，G7</t>
  </si>
  <si>
    <t xml:space="preserve">B3，G0</t>
  </si>
  <si>
    <t xml:space="preserve">B3，G1</t>
  </si>
  <si>
    <t xml:space="preserve">B3，G2</t>
  </si>
  <si>
    <t xml:space="preserve">B3，G3</t>
  </si>
  <si>
    <t xml:space="preserve">B3，G4</t>
  </si>
  <si>
    <t xml:space="preserve">B3，G5</t>
  </si>
  <si>
    <t xml:space="preserve">B3，G6</t>
  </si>
  <si>
    <t xml:space="preserve">B3，G7</t>
  </si>
  <si>
    <t xml:space="preserve">B3，G8</t>
  </si>
  <si>
    <t xml:space="preserve">B3，G9</t>
  </si>
  <si>
    <t xml:space="preserve">B39，G0</t>
  </si>
  <si>
    <t xml:space="preserve">B39，G1</t>
  </si>
  <si>
    <t xml:space="preserve">B39，G2</t>
  </si>
  <si>
    <t xml:space="preserve">B39，G3</t>
  </si>
  <si>
    <t xml:space="preserve">B39，G4</t>
  </si>
  <si>
    <t xml:space="preserve">B39，G5</t>
  </si>
  <si>
    <t xml:space="preserve">B39，G6</t>
  </si>
  <si>
    <t xml:space="preserve">B39，G7</t>
  </si>
  <si>
    <t xml:space="preserve">B39，G8</t>
  </si>
  <si>
    <t xml:space="preserve">B39，G9</t>
  </si>
  <si>
    <t xml:space="preserve">B7，G0</t>
  </si>
  <si>
    <t xml:space="preserve">B7，G1</t>
  </si>
  <si>
    <t xml:space="preserve">B7，G2</t>
  </si>
  <si>
    <t xml:space="preserve">B7，G3</t>
  </si>
  <si>
    <t xml:space="preserve">B7，G4</t>
  </si>
  <si>
    <t xml:space="preserve">B7，G5</t>
  </si>
  <si>
    <t xml:space="preserve">B7，G6</t>
  </si>
  <si>
    <t xml:space="preserve">B7，G7</t>
  </si>
  <si>
    <t xml:space="preserve">B41，G0</t>
  </si>
  <si>
    <t xml:space="preserve">B41，G1</t>
  </si>
  <si>
    <t xml:space="preserve">B41，G2</t>
  </si>
  <si>
    <t xml:space="preserve">B41，G3</t>
  </si>
  <si>
    <t xml:space="preserve">B41，G4</t>
  </si>
  <si>
    <t xml:space="preserve">B41，G5</t>
  </si>
  <si>
    <t xml:space="preserve">B41，G6</t>
  </si>
  <si>
    <t xml:space="preserve">B41，G7</t>
  </si>
  <si>
    <t xml:space="preserve">B40，G0</t>
  </si>
  <si>
    <t xml:space="preserve">B40，G1</t>
  </si>
  <si>
    <t xml:space="preserve">B40，G2</t>
  </si>
  <si>
    <t xml:space="preserve">B40，G3</t>
  </si>
  <si>
    <t xml:space="preserve">B40，G4</t>
  </si>
  <si>
    <t xml:space="preserve">B40，G5</t>
  </si>
  <si>
    <t xml:space="preserve">B40，G6</t>
  </si>
  <si>
    <t xml:space="preserve">B40，G7</t>
  </si>
  <si>
    <t xml:space="preserve">VC7535-88</t>
  </si>
  <si>
    <t xml:space="preserve">n77，PRX1，G0</t>
  </si>
  <si>
    <t xml:space="preserve">n77，PRX1，G1</t>
  </si>
  <si>
    <t xml:space="preserve">n77，PRX1，G2</t>
  </si>
  <si>
    <t xml:space="preserve">n77，PRX1，G3</t>
  </si>
  <si>
    <t xml:space="preserve">n77，PRX1，G4</t>
  </si>
  <si>
    <t xml:space="preserve">n77，PRX1，G5</t>
  </si>
  <si>
    <t xml:space="preserve">n77，PRX1，G6</t>
  </si>
  <si>
    <t xml:space="preserve">n77，PRX1，G7</t>
  </si>
  <si>
    <t xml:space="preserve">n79，PRX2，G0</t>
  </si>
  <si>
    <t xml:space="preserve">n79，PRX2，G1</t>
  </si>
  <si>
    <t xml:space="preserve">n79，PRX2，G2</t>
  </si>
  <si>
    <t xml:space="preserve">n79，PRX2，G3</t>
  </si>
  <si>
    <t xml:space="preserve">n79，PRX2，G4</t>
  </si>
  <si>
    <t xml:space="preserve">n79，PRX2，G5</t>
  </si>
  <si>
    <t xml:space="preserve">n79，PRX2，G6</t>
  </si>
  <si>
    <t xml:space="preserve">n79，PRX2，G7</t>
  </si>
  <si>
    <t xml:space="preserve">n77，DRX1，G0</t>
  </si>
  <si>
    <t xml:space="preserve">n77，DRX1，G1</t>
  </si>
  <si>
    <t xml:space="preserve">n77，DRX1，G2</t>
  </si>
  <si>
    <t xml:space="preserve">n77，DRX1，G3</t>
  </si>
  <si>
    <t xml:space="preserve">n77，DRX1，G4</t>
  </si>
  <si>
    <t xml:space="preserve">n77，DRX1，G5</t>
  </si>
  <si>
    <t xml:space="preserve">n77，DRX1，G6</t>
  </si>
  <si>
    <t xml:space="preserve">n77，DRX1，G7</t>
  </si>
  <si>
    <t xml:space="preserve">n79，DRX2，G0</t>
  </si>
  <si>
    <t xml:space="preserve">n79，DRX2，G1</t>
  </si>
  <si>
    <t xml:space="preserve">n79，DRX2，G2</t>
  </si>
  <si>
    <t xml:space="preserve">n79，DRX2，G3</t>
  </si>
  <si>
    <t xml:space="preserve">n79，DRX2，G4</t>
  </si>
  <si>
    <t xml:space="preserve">n79，DRX2，G5</t>
  </si>
  <si>
    <t xml:space="preserve">n79，DRX2，G6</t>
  </si>
  <si>
    <t xml:space="preserve">n79，DRX2，G7</t>
  </si>
  <si>
    <t xml:space="preserve">QM78318</t>
  </si>
  <si>
    <t xml:space="preserve">MXD98M9EA</t>
  </si>
  <si>
    <t xml:space="preserve">B5，G0</t>
  </si>
  <si>
    <t xml:space="preserve">B5，G1</t>
  </si>
  <si>
    <t xml:space="preserve">B5，G2</t>
  </si>
  <si>
    <t xml:space="preserve">B5，G3</t>
  </si>
  <si>
    <t xml:space="preserve">B5，G4</t>
  </si>
  <si>
    <t xml:space="preserve">B5，G5</t>
  </si>
  <si>
    <t xml:space="preserve">B5，G6</t>
  </si>
  <si>
    <t xml:space="preserve">B5，G7</t>
  </si>
  <si>
    <t xml:space="preserve">Frequency（MHz）</t>
  </si>
  <si>
    <t xml:space="preserve">7535 2nd Harmonic（dBc）</t>
  </si>
  <si>
    <t xml:space="preserve">78318 2nd Harmonic（dBc）</t>
  </si>
  <si>
    <t xml:space="preserve">Frequency</t>
  </si>
  <si>
    <t xml:space="preserve">OFFSET</t>
  </si>
  <si>
    <t xml:space="preserve">7535 IMD3_L（dBc）</t>
  </si>
  <si>
    <t xml:space="preserve">7535 IMD3_R（dBc）</t>
  </si>
  <si>
    <t xml:space="preserve">7535 IMD5_L（dBc）</t>
  </si>
  <si>
    <t xml:space="preserve">7535 IMD5_R（dBc）</t>
  </si>
  <si>
    <t xml:space="preserve">78318 IMD3_L（dBc）</t>
  </si>
  <si>
    <t xml:space="preserve">78318 IMD3_R（dBc）</t>
  </si>
  <si>
    <t xml:space="preserve">78318 IMD5_L（dBc）</t>
  </si>
  <si>
    <t xml:space="preserve">78318 IMD5_R（dBc）</t>
  </si>
  <si>
    <t xml:space="preserve">Band，Gain档</t>
  </si>
  <si>
    <t xml:space="preserve">7535 IIP3 (dBm)</t>
  </si>
  <si>
    <t xml:space="preserve">78318 IIP3 (dBm)</t>
  </si>
  <si>
    <t xml:space="preserve">n77，G0</t>
  </si>
  <si>
    <t xml:space="preserve">n77，G1</t>
  </si>
  <si>
    <t xml:space="preserve">n77，G2</t>
  </si>
  <si>
    <t xml:space="preserve">n77，G3</t>
  </si>
  <si>
    <t xml:space="preserve">n77，G4</t>
  </si>
  <si>
    <t xml:space="preserve">n77，G5</t>
  </si>
  <si>
    <t xml:space="preserve">n77，G6</t>
  </si>
  <si>
    <t xml:space="preserve">n79，G0</t>
  </si>
  <si>
    <t xml:space="preserve">n79，G1</t>
  </si>
  <si>
    <t xml:space="preserve">n79，G2</t>
  </si>
  <si>
    <t xml:space="preserve">n79，G3</t>
  </si>
  <si>
    <t xml:space="preserve">n79，G4</t>
  </si>
  <si>
    <t xml:space="preserve">n79，G5</t>
  </si>
  <si>
    <t xml:space="preserve">n79，G6</t>
  </si>
  <si>
    <t xml:space="preserve">Band</t>
  </si>
  <si>
    <t xml:space="preserve">Frequency（MHz）</t>
  </si>
  <si>
    <t xml:space="preserve">Target Power(dBm)</t>
  </si>
  <si>
    <t xml:space="preserve">VC7535-88
NR_UTRA_L (dBc)</t>
  </si>
  <si>
    <t xml:space="preserve">VC7535-88
NR_UTRA_R (dBc)</t>
  </si>
  <si>
    <t xml:space="preserve">VC7535-88
EVM_AVE(%)</t>
  </si>
  <si>
    <t xml:space="preserve">VC7535-88
Current(mA)</t>
  </si>
  <si>
    <t xml:space="preserve">QM78318
NR_UTRA_L (dBc)</t>
  </si>
  <si>
    <t xml:space="preserve">QM78318
NR_UTRA_R (dBc)</t>
  </si>
  <si>
    <t xml:space="preserve">QM78318
EVM_AVE(%)</t>
  </si>
  <si>
    <t xml:space="preserve">QM78318
Current(mA)</t>
  </si>
  <si>
    <t xml:space="preserve">n77</t>
  </si>
  <si>
    <t xml:space="preserve">n79</t>
  </si>
  <si>
    <t xml:space="preserve">Pin</t>
  </si>
  <si>
    <t xml:space="preserve">Pout,c,L</t>
  </si>
  <si>
    <t xml:space="preserve">Pout,c,R</t>
  </si>
  <si>
    <t xml:space="preserve">Pout,IM3,L</t>
  </si>
  <si>
    <t xml:space="preserve">Pout,IM3,R</t>
  </si>
  <si>
    <t xml:space="preserve">IIP3,L</t>
  </si>
  <si>
    <t xml:space="preserve">IIP3,R</t>
  </si>
  <si>
    <t xml:space="preserve">Gain</t>
  </si>
  <si>
    <t xml:space="preserve">Case CAT</t>
  </si>
  <si>
    <t xml:space="preserve">Case名称</t>
  </si>
  <si>
    <t xml:space="preserve">Owner</t>
  </si>
  <si>
    <t xml:space="preserve">Case数量</t>
  </si>
  <si>
    <t xml:space="preserve">Fail数量</t>
  </si>
  <si>
    <t xml:space="preserve">通过率</t>
  </si>
  <si>
    <t xml:space="preserve">备注</t>
  </si>
  <si>
    <t xml:space="preserve"> TX Case</t>
  </si>
  <si>
    <t xml:space="preserve">LTE ACLR</t>
  </si>
  <si>
    <t/>
    <r>
      <rPr>
        <u val="single"/>
        <color theme="10"/>
      </rPr>
      <t>@沈金慧</t>
    </r>
  </si>
  <si>
    <t xml:space="preserve">验证
Tx Case</t>
  </si>
  <si>
    <t xml:space="preserve">验证覆盖维度</t>
  </si>
  <si>
    <t xml:space="preserve">LTE EVM</t>
  </si>
  <si>
    <t/>
    <r>
      <rPr>
        <u val="single"/>
        <color theme="10"/>
      </rPr>
      <t>@沈金慧</t>
    </r>
  </si>
  <si>
    <t xml:space="preserve">Band</t>
  </si>
  <si>
    <t xml:space="preserve">Bandwidth</t>
  </si>
  <si>
    <t xml:space="preserve">Modulation</t>
  </si>
  <si>
    <t xml:space="preserve">Channel</t>
  </si>
  <si>
    <t xml:space="preserve">RB Allocation</t>
  </si>
  <si>
    <t xml:space="preserve">PLL</t>
  </si>
  <si>
    <t xml:space="preserve">LTE OBW</t>
  </si>
  <si>
    <t/>
    <r>
      <rPr>
        <u val="single"/>
        <color theme="10"/>
      </rPr>
      <t>@沈金慧</t>
    </r>
  </si>
  <si>
    <t xml:space="preserve">Tx ACLR</t>
  </si>
  <si>
    <t xml:space="preserve">B5/B8/B28A
B1/B3//B34/B39
B40/B41</t>
  </si>
  <si>
    <t xml:space="preserve">1.4M/3M/5M
10M/15M/20M
</t>
  </si>
  <si>
    <t xml:space="preserve">QPSK
16QAM
64QAM</t>
  </si>
  <si>
    <t xml:space="preserve">L/M/H</t>
  </si>
  <si>
    <t xml:space="preserve">1RB_LEFT
1RB_RIGHT
PRB_L
PRB_R
FULLRB</t>
  </si>
  <si>
    <t xml:space="preserve">TX0
TX1</t>
  </si>
  <si>
    <t xml:space="preserve">LTE SEM</t>
  </si>
  <si>
    <t/>
    <r>
      <rPr>
        <u val="single"/>
        <color theme="10"/>
      </rPr>
      <t>@沈金慧</t>
    </r>
  </si>
  <si>
    <t xml:space="preserve">Tx EVM</t>
  </si>
  <si>
    <t xml:space="preserve">NR ACLR</t>
  </si>
  <si>
    <t/>
    <r>
      <rPr>
        <u val="single"/>
        <color theme="10"/>
      </rPr>
      <t xml:space="preserve">@张敏 Troy Zhang</t>
    </r>
  </si>
  <si>
    <t xml:space="preserve">回退后pass</t>
  </si>
  <si>
    <t xml:space="preserve">Tx OBW</t>
  </si>
  <si>
    <t xml:space="preserve">NR EVM</t>
  </si>
  <si>
    <t/>
    <r>
      <rPr>
        <u val="single"/>
        <color theme="10"/>
      </rPr>
      <t xml:space="preserve">@张敏 Troy Zhang</t>
    </r>
  </si>
  <si>
    <t xml:space="preserve">校准后pass</t>
  </si>
  <si>
    <t xml:space="preserve">Tx SEM</t>
  </si>
  <si>
    <t xml:space="preserve">NR OBW</t>
  </si>
  <si>
    <t/>
    <r>
      <rPr>
        <u val="single"/>
        <color theme="10"/>
      </rPr>
      <t xml:space="preserve">@张敏 Troy Zhang</t>
    </r>
  </si>
  <si>
    <t xml:space="preserve">Tx Spur Scan</t>
  </si>
  <si>
    <t xml:space="preserve">NR SEM</t>
  </si>
  <si>
    <t/>
    <r>
      <rPr>
        <u val="single"/>
        <color theme="10"/>
      </rPr>
      <t xml:space="preserve">@张敏 Troy Zhang</t>
    </r>
  </si>
  <si>
    <t xml:space="preserve">Tx Harmonic</t>
  </si>
  <si>
    <t xml:space="preserve">LTE Spur Scan</t>
  </si>
  <si>
    <t/>
    <r>
      <rPr>
        <u val="single"/>
        <color theme="10"/>
      </rPr>
      <t>@沈金慧</t>
    </r>
  </si>
  <si>
    <t xml:space="preserve">累计case数</t>
  </si>
  <si>
    <t xml:space="preserve">NR Spur Scan</t>
  </si>
  <si>
    <t/>
    <r>
      <rPr>
        <u val="single"/>
        <color theme="10"/>
      </rPr>
      <t xml:space="preserve">@张敏 Troy Zhang</t>
    </r>
  </si>
  <si>
    <t xml:space="preserve">AMPR 后 pass</t>
  </si>
  <si>
    <t xml:space="preserve">LTE Harmonic</t>
  </si>
  <si>
    <t/>
    <r>
      <rPr>
        <u val="single"/>
        <color theme="10"/>
      </rPr>
      <t>@沈金慧</t>
    </r>
  </si>
  <si>
    <t xml:space="preserve">NR Harmonic</t>
  </si>
  <si>
    <t/>
    <r>
      <rPr>
        <u val="single"/>
        <color theme="10"/>
      </rPr>
      <t xml:space="preserve">@张敏 Troy Zhang</t>
    </r>
  </si>
  <si>
    <t xml:space="preserve">修改BOM，添加LPF后pass</t>
  </si>
  <si>
    <t xml:space="preserve">验证
Rx Case</t>
  </si>
  <si>
    <t xml:space="preserve">Gain档</t>
  </si>
  <si>
    <t xml:space="preserve">Rx Path</t>
  </si>
  <si>
    <t xml:space="preserve">Rx Gain</t>
  </si>
  <si>
    <t xml:space="preserve">G0~G9</t>
  </si>
  <si>
    <t xml:space="preserve">PRX/DRX
MPRX/MDRX</t>
  </si>
  <si>
    <t xml:space="preserve">Rx Droop</t>
  </si>
  <si>
    <t xml:space="preserve">节点</t>
  </si>
  <si>
    <t xml:space="preserve">Action</t>
  </si>
  <si>
    <t xml:space="preserve">起始时间</t>
  </si>
  <si>
    <t xml:space="preserve">预计结束时间</t>
  </si>
  <si>
    <t xml:space="preserve">自动化实现情况</t>
  </si>
  <si>
    <t xml:space="preserve">验证频段</t>
  </si>
  <si>
    <t xml:space="preserve">STAGE2.完成情况</t>
  </si>
  <si>
    <t xml:space="preserve">6.30整体完成情况</t>
  </si>
  <si>
    <t xml:space="preserve">RFIC 回片Bring UP</t>
  </si>
  <si>
    <t xml:space="preserve">Chip Back, bringup工作，RFIC NV，软件版本, 工具版本</t>
  </si>
  <si>
    <t xml:space="preserve">N5：pass</t>
  </si>
  <si>
    <t xml:space="preserve">BBMPW UDP单板硬件基本到位，改装完毕</t>
  </si>
  <si>
    <t xml:space="preserve">RFFE前端通道打通，MIPI WRITE/READ OK</t>
  </si>
  <si>
    <t xml:space="preserve">RFIC+RFFE 自动化测试使用说明</t>
  </si>
  <si>
    <t xml:space="preserve">Rresent Version：V1.0版本</t>
  </si>
  <si>
    <t xml:space="preserve">LTE ACLR/EVM/OBW/SEM</t>
  </si>
  <si>
    <t xml:space="preserve">B5/B8/B3/B40/B39/B34/B1/B28A/B41</t>
  </si>
  <si>
    <t xml:space="preserve">NR ACLR/EVM/OBW/SEM</t>
  </si>
  <si>
    <t xml:space="preserve">N1/N28/N41/N78/N79/N5/N3/N8/N40/N39</t>
  </si>
  <si>
    <t xml:space="preserve">B5</t>
  </si>
  <si>
    <t xml:space="preserve">B8</t>
  </si>
  <si>
    <t xml:space="preserve">B3</t>
  </si>
  <si>
    <t xml:space="preserve">B40</t>
  </si>
  <si>
    <t xml:space="preserve">B39</t>
  </si>
  <si>
    <t xml:space="preserve">B28</t>
  </si>
  <si>
    <t xml:space="preserve">B1</t>
  </si>
  <si>
    <t xml:space="preserve">B34</t>
  </si>
  <si>
    <t xml:space="preserve">B41</t>
  </si>
  <si>
    <t xml:space="preserve">Tx Spur</t>
  </si>
  <si>
    <t xml:space="preserve">Tx ASE</t>
  </si>
  <si>
    <t xml:space="preserve">Tx harmonic</t>
  </si>
  <si>
    <t xml:space="preserve">各Band case number=BW*Mod*RB*freq*path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</si>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</sst>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yyyy/m/d"/>
    <numFmt numFmtId="165" formatCode="#,##0.00"/>
    <numFmt numFmtId="166" formatCode="0.00_);(0.00)"/>
    <numFmt numFmtId="167" formatCode="0.00"/>
    <numFmt numFmtId="168" formatCode="#,##0.00"/>
    <numFmt numFmtId="169" formatCode="0.00_);(0.00)"/>
    <numFmt numFmtId="170" formatCode="0.00%"/>
    <numFmt numFmtId="171" formatCode="yyyy/m/d"/>
    <numFmt numFmtId="172" formatCode="0%"/>
  </numFmts>
  <fonts count="11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54A45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14C0FF"/>
      <name val="Calibri"/>
      <family val="2"/>
      <scheme val="minor"/>
    </font>
    <font>
      <sz val="10"/>
      <color rgb="FF1F2329"/>
      <name val="Calibri"/>
      <family val="2"/>
      <scheme val="minor"/>
    </font>
    <font>
      <sz val="10"/>
      <color rgb="FF8F959E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10"/>
      <color rgb="FF133C9A"/>
      <name val="Calibri"/>
      <family val="2"/>
      <scheme val="minor"/>
    </font>
  </fonts>
  <fills count="5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EF6C6"/>
        <bgColor/>
      </patternFill>
    </fill>
    <fill>
      <patternFill patternType="solid">
        <fgColor rgb="FF8EE085"/>
        <bgColor/>
      </patternFill>
    </fill>
    <fill>
      <patternFill patternType="solid">
        <fgColor rgb="FFD9F3FD"/>
        <bgColor/>
      </patternFill>
    </fill>
    <fill>
      <patternFill patternType="solid">
        <fgColor rgb="FFFAF1D1"/>
        <bgColor/>
      </patternFill>
    </fill>
    <fill>
      <patternFill patternType="solid">
        <fgColor rgb="FF34C724"/>
        <bgColor/>
      </patternFill>
    </fill>
    <fill>
      <patternFill patternType="solid">
        <fgColor rgb="FFEEF6C6"/>
        <bgColor/>
      </patternFill>
    </fill>
    <fill>
      <patternFill patternType="solid">
        <fgColor rgb="FF14C0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EF6C6"/>
        <bgColor/>
      </patternFill>
    </fill>
    <fill>
      <patternFill patternType="solid">
        <fgColor rgb="FF14C0FF"/>
        <bgColor/>
      </patternFill>
    </fill>
    <fill>
      <patternFill patternType="solid">
        <fgColor rgb="FFE1EAFF"/>
        <bgColor/>
      </patternFill>
    </fill>
    <fill>
      <patternFill patternType="solid">
        <fgColor rgb="FFEEF6C6"/>
        <bgColor/>
      </patternFill>
    </fill>
    <fill>
      <patternFill patternType="solid">
        <fgColor rgb="FFD5F6F2"/>
        <bgColor/>
      </patternFill>
    </fill>
    <fill>
      <patternFill patternType="solid">
        <fgColor rgb="FFEEF6C6"/>
        <bgColor/>
      </patternFill>
    </fill>
    <fill>
      <patternFill patternType="solid">
        <fgColor rgb="FFD5F6F2"/>
        <bgColor/>
      </patternFill>
    </fill>
    <fill>
      <patternFill patternType="solid">
        <fgColor rgb="FF049FD7"/>
        <bgColor/>
      </patternFill>
    </fill>
    <fill>
      <patternFill patternType="solid">
        <fgColor rgb="FFD5F6F2"/>
        <bgColor/>
      </patternFill>
    </fill>
    <fill>
      <patternFill patternType="solid">
        <fgColor rgb="FFEEF6C6"/>
        <bgColor/>
      </patternFill>
    </fill>
    <fill>
      <patternFill patternType="solid">
        <fgColor rgb="FFD5F6F2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64E8D6"/>
        <bgColor/>
      </patternFill>
    </fill>
    <fill>
      <patternFill patternType="solid">
        <fgColor rgb="FFD5F6F2"/>
        <bgColor/>
      </patternFill>
    </fill>
    <fill>
      <patternFill patternType="solid">
        <fgColor rgb="FFD9E1F2"/>
        <bgColor/>
      </patternFill>
    </fill>
    <fill>
      <patternFill patternType="solid">
        <fgColor rgb="FFFFC000"/>
        <bgColor/>
      </patternFill>
    </fill>
    <fill>
      <patternFill patternType="solid">
        <fgColor rgb="FFFAF1D1"/>
        <bgColor/>
      </patternFill>
    </fill>
    <fill>
      <patternFill patternType="solid">
        <fgColor rgb="FFEEF6C6"/>
        <bgColor/>
      </patternFill>
    </fill>
    <fill>
      <patternFill patternType="solid">
        <fgColor rgb="FFD5F6F2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D5F6F2"/>
        <bgColor/>
      </patternFill>
    </fill>
    <fill>
      <patternFill patternType="solid">
        <fgColor rgb="FFFFF258"/>
        <bgColor/>
      </patternFill>
    </fill>
    <fill>
      <patternFill patternType="solid">
        <fgColor rgb="FFFAF1D1"/>
        <bgColor/>
      </patternFill>
    </fill>
    <fill>
      <patternFill patternType="solid">
        <fgColor rgb="FFEEF6C6"/>
        <bgColor/>
      </patternFill>
    </fill>
    <fill>
      <patternFill patternType="solid">
        <fgColor rgb="FFD5F6F2"/>
        <bgColor/>
      </patternFill>
    </fill>
    <fill>
      <patternFill patternType="solid">
        <fgColor rgb="FFEEF6C6"/>
        <bgColor/>
      </patternFill>
    </fill>
    <fill>
      <patternFill patternType="solid">
        <fgColor rgb="FFD5F6F2"/>
        <bgColor/>
      </patternFill>
    </fill>
    <fill>
      <patternFill patternType="solid">
        <fgColor rgb="FFD9F5D6"/>
        <bgColor/>
      </patternFill>
    </fill>
    <fill>
      <patternFill patternType="solid">
        <fgColor rgb="FFEEF6C6"/>
        <bgColor/>
      </patternFill>
    </fill>
    <fill>
      <patternFill patternType="solid">
        <fgColor rgb="FFD5F6F2"/>
        <bgColor/>
      </patternFill>
    </fill>
    <fill>
      <patternFill patternType="solid">
        <fgColor rgb="FFEEF6C6"/>
        <bgColor/>
      </patternFill>
    </fill>
    <fill>
      <patternFill patternType="solid">
        <fgColor rgb="FFD5F6F2"/>
        <bgColor/>
      </patternFill>
    </fill>
    <fill>
      <patternFill patternType="solid">
        <fgColor rgb="FFD9E1F2"/>
        <bgColor/>
      </patternFill>
    </fill>
    <fill>
      <patternFill patternType="solid">
        <fgColor rgb="FFFFC000"/>
        <bgColor/>
      </patternFill>
    </fill>
    <fill>
      <patternFill patternType="solid">
        <fgColor rgb="FFFAF1D1"/>
        <bgColor/>
      </patternFill>
    </fill>
    <fill>
      <patternFill patternType="solid">
        <fgColor rgb="FFEEF6C6"/>
        <bgColor/>
      </patternFill>
    </fill>
    <fill>
      <patternFill patternType="solid">
        <fgColor rgb="FFB3D600"/>
        <bgColor/>
      </patternFill>
    </fill>
    <fill>
      <patternFill patternType="solid">
        <fgColor rgb="FFFED4A4"/>
        <bgColor/>
      </patternFill>
    </fill>
    <fill>
      <patternFill patternType="solid">
        <fgColor rgb="FFD9F5D6"/>
        <bgColor/>
      </patternFill>
    </fill>
  </fills>
  <borders count="117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5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true" applyFont="true" applyNumberFormat="false" applyProtection="false" borderId="1" fillId="2" fontId="4" numFmtId="0" xfId="0">
      <alignment horizontal="center" vertical="center"/>
    </xf>
    <xf applyAlignment="true" applyBorder="false" applyFill="true" applyFont="true" applyNumberFormat="false" applyProtection="false" borderId="1" fillId="2" fontId="4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1" fillId="0" fontId="5" numFmtId="0" xfId="0">
      <alignment horizontal="center" vertical="center" wrapText="true"/>
    </xf>
    <xf applyAlignment="true" applyBorder="false" applyFill="true" applyFont="true" applyNumberFormat="false" applyProtection="false" borderId="1" fillId="3" fontId="5" numFmtId="0" xfId="0">
      <alignment horizontal="center" vertical="center" wrapText="true"/>
    </xf>
    <xf applyAlignment="true" applyBorder="false" applyFill="true" applyFont="true" applyNumberFormat="false" applyProtection="false" borderId="1" fillId="4" fontId="5" numFmtId="0" xfId="0">
      <alignment horizontal="center" vertical="center"/>
    </xf>
    <xf applyAlignment="true" applyBorder="false" applyFill="true" applyFont="true" applyNumberFormat="false" applyProtection="false" borderId="1" fillId="4" fontId="5" numFmtId="0" xfId="0">
      <alignment horizontal="center" vertical="center" wrapText="true"/>
    </xf>
    <xf applyAlignment="true" applyBorder="false" applyFill="false" applyFont="true" applyNumberFormat="false" applyProtection="false" borderId="1" fillId="0" fontId="6" numFmtId="0" xfId="0">
      <alignment horizontal="center" vertical="center" wrapText="true"/>
    </xf>
    <xf applyAlignment="true" applyBorder="false" applyFill="true" applyFont="true" applyNumberFormat="false" applyProtection="false" borderId="1" fillId="4" fontId="5" numFmtId="0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  <xf applyAlignment="true" applyBorder="false" applyFill="false" applyFont="true" applyNumberFormat="false" applyProtection="false" borderId="1" fillId="0" fontId="5" numFmtId="0" xfId="0">
      <alignment horizontal="center" vertical="center"/>
    </xf>
    <xf applyAlignment="true" applyBorder="false" applyFill="true" applyFont="true" applyNumberFormat="false" applyProtection="false" borderId="1" fillId="4" fontId="2" numFmtId="0" xfId="0">
      <alignment horizontal="center" vertical="center" wrapText="true"/>
    </xf>
    <xf applyAlignment="true" applyBorder="false" applyFill="true" applyFont="true" applyNumberFormat="false" applyProtection="false" borderId="1" fillId="4" fontId="2" numFmtId="0" xfId="0">
      <alignment horizontal="center" vertical="center"/>
    </xf>
    <xf applyAlignment="true" applyBorder="false" applyFill="true" applyFont="true" applyNumberFormat="false" applyProtection="false" borderId="1" fillId="5" fontId="4" numFmtId="0" xfId="0">
      <alignment horizontal="center" vertical="center"/>
    </xf>
    <xf applyAlignment="true" applyBorder="false" applyFill="true" applyFont="true" applyNumberFormat="false" applyProtection="false" borderId="1" fillId="5" fontId="4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true" applyFont="true" applyNumberFormat="false" applyProtection="false" borderId="3" fillId="6" fontId="4" numFmtId="0" xfId="0">
      <alignment horizontal="center" vertical="center"/>
    </xf>
    <xf applyAlignment="true" applyBorder="false" applyFill="true" applyFont="true" applyNumberFormat="false" applyProtection="false" borderId="3" fillId="6" fontId="4" numFmtId="0" xfId="0">
      <alignment horizontal="center" vertical="center" wrapText="true"/>
    </xf>
    <xf applyAlignment="true" applyBorder="false" applyFill="true" applyFont="true" applyNumberFormat="false" applyProtection="false" borderId="4" fillId="6" fontId="4" numFmtId="0" xfId="0">
      <alignment horizontal="center" vertical="center"/>
    </xf>
    <xf applyAlignment="true" applyBorder="false" applyFill="true" applyFont="true" applyNumberFormat="false" applyProtection="false" borderId="5" fillId="6" fontId="4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3" fillId="0" fontId="5" numFmtId="0" xfId="0">
      <alignment horizontal="center" vertical="center"/>
    </xf>
    <xf applyAlignment="true" applyBorder="false" applyFill="false" applyFont="true" applyNumberFormat="false" applyProtection="false" borderId="3" fillId="0" fontId="5" numFmtId="0" xfId="0">
      <alignment vertical="center"/>
    </xf>
    <xf applyAlignment="true" applyBorder="false" applyFill="false" applyFont="true" applyNumberFormat="false" applyProtection="false" borderId="3" fillId="0" fontId="5" numFmtId="0" xfId="0">
      <alignment vertical="center" wrapText="true"/>
    </xf>
    <xf applyAlignment="true" applyBorder="false" applyFill="false" applyFont="true" applyNumberFormat="false" applyProtection="false" borderId="6" fillId="0" fontId="5" numFmtId="0" xfId="0">
      <alignment vertical="center"/>
    </xf>
    <xf applyAlignment="true" applyBorder="false" applyFill="false" applyFont="true" applyNumberFormat="false" applyProtection="false" borderId="7" fillId="0" fontId="5" numFmtId="0" xfId="0">
      <alignment vertical="center"/>
    </xf>
    <xf applyAlignment="true" applyBorder="false" applyFill="false" applyFont="true" applyNumberFormat="false" applyProtection="false" borderId="3" fillId="0" fontId="5" numFmtId="0" xfId="0">
      <alignment vertical="center"/>
    </xf>
    <xf applyAlignment="true" applyBorder="false" applyFill="false" applyFont="true" applyNumberFormat="false" applyProtection="false" borderId="7" fillId="0" fontId="5" numFmtId="0" xfId="0">
      <alignment vertical="center"/>
    </xf>
    <xf applyAlignment="true" applyBorder="false" applyFill="false" applyFont="true" applyNumberFormat="false" applyProtection="false" borderId="7" fillId="0" fontId="5" numFmtId="0" xfId="0">
      <alignment vertical="center"/>
    </xf>
    <xf applyAlignment="true" applyBorder="false" applyFill="false" applyFont="true" applyNumberFormat="false" applyProtection="false" borderId="4" fillId="0" fontId="5" numFmtId="0" xfId="0">
      <alignment vertical="center"/>
    </xf>
    <xf applyAlignment="true" applyBorder="false" applyFill="false" applyFont="true" applyNumberFormat="false" applyProtection="false" borderId="4" fillId="0" fontId="5" numFmtId="0" xfId="0">
      <alignment vertical="center" wrapText="true"/>
    </xf>
    <xf applyAlignment="true" applyBorder="false" applyFill="false" applyFont="true" applyNumberFormat="false" applyProtection="false" borderId="4" fillId="0" fontId="5" numFmtId="0" xfId="0">
      <alignment vertical="center"/>
    </xf>
    <xf applyAlignment="true" applyBorder="false" applyFill="false" applyFont="true" applyNumberFormat="false" applyProtection="false" borderId="8" fillId="0" fontId="5" numFmtId="0" xfId="0">
      <alignment vertical="center"/>
    </xf>
    <xf applyAlignment="true" applyBorder="false" applyFill="false" applyFont="true" applyNumberFormat="false" applyProtection="false" borderId="6" fillId="0" fontId="5" numFmtId="0" xfId="0">
      <alignment horizontal="center" vertical="center"/>
    </xf>
    <xf applyAlignment="true" applyBorder="false" applyFill="false" applyFont="true" applyNumberFormat="false" applyProtection="false" borderId="7" fillId="0" fontId="5" numFmtId="0" xfId="0">
      <alignment vertical="center" wrapText="true"/>
    </xf>
    <xf applyAlignment="true" applyBorder="false" applyFill="false" applyFont="true" applyNumberFormat="false" applyProtection="false" borderId="7" fillId="0" fontId="5" numFmtId="0" xfId="0">
      <alignment vertical="center"/>
    </xf>
    <xf applyAlignment="true" applyBorder="false" applyFill="false" applyFont="true" applyNumberFormat="false" applyProtection="false" borderId="9" fillId="0" fontId="5" numFmtId="0" xfId="0">
      <alignment vertical="center"/>
    </xf>
    <xf applyAlignment="true" applyBorder="false" applyFill="false" applyFont="true" applyNumberFormat="false" applyProtection="false" borderId="8" fillId="0" fontId="5" numFmtId="0" xfId="0">
      <alignment horizontal="center" vertical="center"/>
    </xf>
    <xf applyAlignment="true" applyBorder="false" applyFill="false" applyFont="true" applyNumberFormat="false" applyProtection="false" borderId="7" fillId="0" fontId="5" numFmtId="0" xfId="0">
      <alignment vertical="center" wrapText="true"/>
    </xf>
    <xf applyAlignment="true" applyBorder="false" applyFill="false" applyFont="true" applyNumberFormat="false" applyProtection="false" borderId="9" fillId="0" fontId="5" numFmtId="0" xfId="0">
      <alignment vertical="center"/>
    </xf>
    <xf applyAlignment="true" applyBorder="false" applyFill="false" applyFont="true" applyNumberFormat="true" applyProtection="false" borderId="7" fillId="0" fontId="5" numFmtId="164" xfId="0">
      <alignment vertical="center"/>
    </xf>
    <xf applyAlignment="true" applyBorder="false" applyFill="false" applyFont="true" applyNumberFormat="false" applyProtection="false" borderId="9" fillId="0" fontId="5" numFmtId="0" xfId="0">
      <alignment horizontal="center" vertical="center"/>
    </xf>
    <xf applyAlignment="true" applyBorder="false" applyFill="false" applyFont="true" applyNumberFormat="false" applyProtection="false" borderId="6" fillId="0" fontId="5" numFmtId="0" xfId="0">
      <alignment horizontal="center" vertical="center"/>
    </xf>
    <xf applyAlignment="true" applyBorder="false" applyFill="false" applyFont="true" applyNumberFormat="false" applyProtection="false" borderId="7" fillId="0" fontId="5" numFmtId="0" xfId="0">
      <alignment vertical="center" wrapText="true"/>
    </xf>
    <xf applyAlignment="true" applyBorder="false" applyFill="false" applyFont="true" applyNumberFormat="false" applyProtection="false" borderId="9" fillId="0" fontId="5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false" applyProtection="false" borderId="10" fillId="7" fontId="5" numFmtId="0" xfId="0">
      <alignment horizontal="center" vertical="center"/>
    </xf>
    <xf applyAlignment="true" applyBorder="false" applyFill="true" applyFont="true" applyNumberFormat="false" applyProtection="false" borderId="10" fillId="7" fontId="5" numFmtId="0" xfId="0">
      <alignment horizontal="center" vertical="center"/>
    </xf>
    <xf applyAlignment="true" applyBorder="false" applyFill="true" applyFont="true" applyNumberFormat="false" applyProtection="false" borderId="10" fillId="8" fontId="5" numFmtId="0" xfId="0">
      <alignment horizontal="center" vertical="center"/>
    </xf>
    <xf applyAlignment="true" applyBorder="false" applyFill="true" applyFont="true" applyNumberFormat="false" applyProtection="false" borderId="11" fillId="8" fontId="5" numFmtId="0" xfId="0">
      <alignment horizontal="center" vertical="center"/>
    </xf>
    <xf applyAlignment="true" applyBorder="false" applyFill="true" applyFont="true" applyNumberFormat="false" applyProtection="false" borderId="12" fillId="9" fontId="1" numFmtId="0" xfId="0">
      <alignment horizontal="center" vertical="center"/>
    </xf>
    <xf applyAlignment="true" applyBorder="false" applyFill="false" applyFont="true" applyNumberFormat="false" applyProtection="false" borderId="10" fillId="0" fontId="5" numFmtId="0" xfId="0">
      <alignment horizontal="center" vertical="center"/>
    </xf>
    <xf applyAlignment="true" applyBorder="false" applyFill="false" applyFont="true" applyNumberFormat="false" applyProtection="false" borderId="11" fillId="0" fontId="5" numFmtId="0" xfId="0">
      <alignment horizontal="center" vertical="center"/>
    </xf>
    <xf applyAlignment="true" applyBorder="false" applyFill="false" applyFont="true" applyNumberFormat="false" applyProtection="false" borderId="10" fillId="0" fontId="5" numFmtId="0" xfId="0">
      <alignment horizontal="center" vertical="center"/>
    </xf>
    <xf applyAlignment="true" applyBorder="false" applyFill="false" applyFont="true" applyNumberFormat="false" applyProtection="false" borderId="13" fillId="0" fontId="1" numFmtId="0" xfId="0">
      <alignment vertical="center"/>
    </xf>
    <xf applyAlignment="true" applyBorder="false" applyFill="false" applyFont="true" applyNumberFormat="false" applyProtection="false" borderId="13" fillId="0" fontId="1" numFmtId="0" xfId="0">
      <alignment vertical="center"/>
    </xf>
    <xf applyAlignment="true" applyBorder="false" applyFill="false" applyFont="true" applyNumberFormat="false" applyProtection="false" borderId="14" fillId="0" fontId="1" numFmtId="0" xfId="0">
      <alignment vertical="center"/>
    </xf>
    <xf applyAlignment="true" applyBorder="false" applyFill="true" applyFont="true" applyNumberFormat="false" applyProtection="false" borderId="10" fillId="8" fontId="5" numFmtId="0" xfId="0">
      <alignment horizontal="center" vertical="center"/>
    </xf>
    <xf applyAlignment="true" applyBorder="false" applyFill="true" applyFont="true" applyNumberFormat="false" applyProtection="false" borderId="15" fillId="10" fontId="5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11" fillId="0" fontId="5" numFmtId="0" xfId="0">
      <alignment horizontal="center" vertical="center"/>
    </xf>
    <xf applyAlignment="true" applyBorder="false" applyFill="false" applyFont="true" applyNumberFormat="false" applyProtection="false" borderId="13" fillId="0" fontId="5" numFmtId="0" xfId="0">
      <alignment vertical="center"/>
    </xf>
    <xf applyAlignment="true" applyBorder="false" applyFill="false" applyFont="true" applyNumberFormat="false" applyProtection="false" borderId="14" fillId="0" fontId="5" numFmtId="0" xfId="0">
      <alignment vertical="center"/>
    </xf>
    <xf applyAlignment="true" applyBorder="false" applyFill="false" applyFont="true" applyNumberFormat="false" applyProtection="false" borderId="10" fillId="0" fontId="7" numFmtId="0" xfId="0">
      <alignment horizontal="center" vertical="center"/>
    </xf>
    <xf applyAlignment="true" applyBorder="false" applyFill="false" applyFont="true" applyNumberFormat="false" applyProtection="false" borderId="14" fillId="0" fontId="1" numFmtId="0" xfId="0">
      <alignment vertical="center"/>
    </xf>
    <xf applyAlignment="true" applyBorder="false" applyFill="false" applyFont="true" applyNumberFormat="false" applyProtection="false" borderId="10" fillId="0" fontId="2" numFmtId="0" xfId="0">
      <alignment horizontal="center" vertical="center"/>
    </xf>
    <xf applyAlignment="true" applyBorder="false" applyFill="false" applyFont="true" applyNumberFormat="false" applyProtection="false" borderId="10" fillId="0" fontId="8" numFmtId="0" xfId="0">
      <alignment horizontal="center" vertical="center"/>
    </xf>
    <xf applyAlignment="true" applyBorder="false" applyFill="false" applyFont="true" applyNumberFormat="false" applyProtection="false" borderId="11" fillId="0" fontId="8" numFmtId="0" xfId="0">
      <alignment horizontal="center" vertical="center"/>
    </xf>
    <xf applyAlignment="true" applyBorder="false" applyFill="false" applyFont="true" applyNumberFormat="false" applyProtection="false" borderId="10" fillId="0" fontId="8" numFmtId="0" xfId="0">
      <alignment horizontal="center" vertical="center"/>
    </xf>
    <xf applyAlignment="true" applyBorder="false" applyFill="false" applyFont="true" applyNumberFormat="false" applyProtection="false" borderId="13" fillId="0" fontId="8" numFmtId="0" xfId="0">
      <alignment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false" applyFont="true" applyNumberFormat="false" applyProtection="false" borderId="14" fillId="0" fontId="8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true" applyFont="true" applyNumberFormat="false" applyProtection="false" borderId="16" fillId="11" fontId="5" numFmtId="0" xfId="0">
      <alignment horizontal="center" vertical="center"/>
    </xf>
    <xf applyAlignment="true" applyBorder="false" applyFill="true" applyFont="true" applyNumberFormat="false" applyProtection="false" borderId="16" fillId="11" fontId="5" numFmtId="0" xfId="0">
      <alignment horizontal="center" vertical="center"/>
    </xf>
    <xf applyAlignment="true" applyBorder="false" applyFill="true" applyFont="true" applyNumberFormat="false" applyProtection="false" borderId="16" fillId="12" fontId="5" numFmtId="0" xfId="0">
      <alignment horizontal="center" vertical="center"/>
    </xf>
    <xf applyAlignment="true" applyBorder="false" applyFill="true" applyFont="true" applyNumberFormat="false" applyProtection="false" borderId="17" fillId="13" fontId="1" numFmtId="0" xfId="0">
      <alignment horizontal="center" vertical="center"/>
    </xf>
    <xf applyAlignment="true" applyBorder="false" applyFill="false" applyFont="true" applyNumberFormat="false" applyProtection="false" borderId="16" fillId="0" fontId="5" numFmtId="0" xfId="0">
      <alignment horizontal="center" vertical="center"/>
    </xf>
    <xf applyAlignment="true" applyBorder="false" applyFill="false" applyFont="true" applyNumberFormat="false" applyProtection="false" borderId="18" fillId="0" fontId="5" numFmtId="0" xfId="0">
      <alignment horizontal="center" vertical="center"/>
    </xf>
    <xf applyAlignment="true" applyBorder="false" applyFill="false" applyFont="true" applyNumberFormat="false" applyProtection="false" borderId="16" fillId="0" fontId="5" numFmtId="0" xfId="0">
      <alignment horizontal="center" vertical="center"/>
    </xf>
    <xf applyAlignment="true" applyBorder="false" applyFill="false" applyFont="true" applyNumberFormat="false" applyProtection="false" borderId="19" fillId="0" fontId="1" numFmtId="0" xfId="0">
      <alignment vertical="center"/>
    </xf>
    <xf applyAlignment="true" applyBorder="false" applyFill="false" applyFont="true" applyNumberFormat="false" applyProtection="false" borderId="19" fillId="0" fontId="1" numFmtId="0" xfId="0">
      <alignment vertical="center"/>
    </xf>
    <xf applyAlignment="true" applyBorder="false" applyFill="false" applyFont="true" applyNumberFormat="false" applyProtection="false" borderId="20" fillId="0" fontId="1" numFmtId="0" xfId="0">
      <alignment vertical="center"/>
    </xf>
    <xf applyAlignment="true" applyBorder="false" applyFill="false" applyFont="true" applyNumberFormat="false" applyProtection="false" borderId="20" fillId="0" fontId="1" numFmtId="0" xfId="0">
      <alignment vertical="center"/>
    </xf>
    <xf applyAlignment="true" applyBorder="false" applyFill="false" applyFont="true" applyNumberFormat="false" applyProtection="false" borderId="21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21" fillId="0" fontId="1" numFmtId="0" xfId="0">
      <alignment vertical="center"/>
    </xf>
    <xf applyAlignment="true" applyBorder="false" applyFill="true" applyFont="true" applyNumberFormat="false" applyProtection="false" borderId="22" fillId="14" fontId="5" numFmtId="0" xfId="0">
      <alignment horizontal="center" vertical="center"/>
    </xf>
    <xf applyAlignment="true" applyBorder="false" applyFill="true" applyFont="true" applyNumberFormat="false" applyProtection="false" borderId="22" fillId="14" fontId="5" numFmtId="0" xfId="0">
      <alignment horizontal="center" vertical="center"/>
    </xf>
    <xf applyAlignment="true" applyBorder="false" applyFill="true" applyFont="true" applyNumberFormat="false" applyProtection="false" borderId="22" fillId="15" fontId="5" numFmtId="0" xfId="0">
      <alignment horizontal="center" vertical="center"/>
    </xf>
    <xf applyAlignment="true" applyBorder="false" applyFill="true" applyFont="true" applyNumberFormat="false" applyProtection="false" borderId="22" fillId="15" fontId="5" numFmtId="0" xfId="0">
      <alignment horizontal="center" vertical="center"/>
    </xf>
    <xf applyAlignment="true" applyBorder="false" applyFill="false" applyFont="true" applyNumberFormat="false" applyProtection="false" borderId="22" fillId="0" fontId="5" numFmtId="0" xfId="0">
      <alignment horizontal="center" vertical="center"/>
    </xf>
    <xf applyAlignment="true" applyBorder="false" applyFill="false" applyFont="true" applyNumberFormat="false" applyProtection="false" borderId="22" fillId="0" fontId="5" numFmtId="0" xfId="0">
      <alignment horizontal="center" vertical="center"/>
    </xf>
    <xf applyAlignment="true" applyBorder="false" applyFill="false" applyFont="true" applyNumberFormat="false" applyProtection="false" borderId="23" fillId="0" fontId="5" numFmtId="0" xfId="0">
      <alignment horizontal="center" vertical="center"/>
    </xf>
    <xf applyAlignment="true" applyBorder="false" applyFill="false" applyFont="true" applyNumberFormat="false" applyProtection="false" borderId="24" fillId="0" fontId="5" numFmtId="0" xfId="0">
      <alignment horizontal="center" vertical="center"/>
    </xf>
    <xf applyAlignment="true" applyBorder="false" applyFill="false" applyFont="true" applyNumberFormat="false" applyProtection="false" borderId="25" fillId="0" fontId="5" numFmtId="0" xfId="0">
      <alignment horizontal="center" vertical="center"/>
    </xf>
    <xf applyAlignment="true" applyBorder="false" applyFill="false" applyFont="true" applyNumberFormat="true" applyProtection="false" borderId="26" fillId="0" fontId="5" numFmtId="165" xfId="0">
      <alignment horizontal="center" vertical="center"/>
    </xf>
    <xf applyAlignment="true" applyBorder="false" applyFill="false" applyFont="true" applyNumberFormat="true" applyProtection="false" borderId="24" fillId="0" fontId="5" numFmtId="166" xfId="0">
      <alignment horizontal="center" vertical="center"/>
    </xf>
    <xf applyAlignment="true" applyBorder="false" applyFill="false" applyFont="true" applyNumberFormat="true" applyProtection="false" borderId="26" fillId="0" fontId="5" numFmtId="165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27" fillId="0" fontId="5" numFmtId="0" xfId="0">
      <alignment horizontal="center" vertical="center"/>
    </xf>
    <xf applyAlignment="true" applyBorder="false" applyFill="false" applyFont="true" applyNumberFormat="true" applyProtection="false" borderId="23" fillId="0" fontId="5" numFmtId="166" xfId="0">
      <alignment horizontal="center" vertical="center"/>
    </xf>
    <xf applyAlignment="true" applyBorder="false" applyFill="false" applyFont="true" applyNumberFormat="true" applyProtection="false" borderId="28" fillId="0" fontId="5" numFmtId="165" xfId="0">
      <alignment horizontal="center" vertical="center"/>
    </xf>
    <xf applyAlignment="true" applyBorder="false" applyFill="false" applyFont="true" applyNumberFormat="false" applyProtection="false" borderId="23" fillId="0" fontId="5" numFmtId="0" xfId="0">
      <alignment horizontal="center" vertical="center"/>
    </xf>
    <xf applyAlignment="true" applyBorder="false" applyFill="false" applyFont="true" applyNumberFormat="false" applyProtection="false" borderId="29" fillId="0" fontId="5" numFmtId="0" xfId="0">
      <alignment horizontal="center" vertical="center"/>
    </xf>
    <xf applyAlignment="true" applyBorder="false" applyFill="false" applyFont="true" applyNumberFormat="false" applyProtection="false" borderId="22" fillId="0" fontId="5" numFmtId="0" xfId="0">
      <alignment horizontal="center" vertical="center"/>
    </xf>
    <xf applyAlignment="true" applyBorder="false" applyFill="false" applyFont="true" applyNumberFormat="true" applyProtection="false" borderId="28" fillId="0" fontId="5" numFmtId="165" xfId="0">
      <alignment horizontal="center" vertical="center"/>
    </xf>
    <xf applyAlignment="true" applyBorder="false" applyFill="false" applyFont="true" applyNumberFormat="true" applyProtection="false" borderId="22" fillId="0" fontId="1" numFmtId="166" xfId="0">
      <alignment horizontal="center" vertical="center"/>
    </xf>
    <xf applyAlignment="true" applyBorder="false" applyFill="false" applyFont="true" applyNumberFormat="false" applyProtection="false" borderId="24" fillId="0" fontId="5" numFmtId="0" xfId="0">
      <alignment horizontal="center" vertical="center"/>
    </xf>
    <xf applyAlignment="true" applyBorder="false" applyFill="false" applyFont="true" applyNumberFormat="false" applyProtection="false" borderId="30" fillId="0" fontId="5" numFmtId="0" xfId="0">
      <alignment horizontal="center" vertical="center"/>
    </xf>
    <xf applyAlignment="true" applyBorder="false" applyFill="false" applyFont="true" applyNumberFormat="false" applyProtection="false" borderId="27" fillId="0" fontId="5" numFmtId="0" xfId="0">
      <alignment horizontal="center" vertical="center"/>
    </xf>
    <xf applyAlignment="true" applyBorder="false" applyFill="false" applyFont="true" applyNumberFormat="false" applyProtection="false" borderId="29" fillId="0" fontId="5" numFmtId="0" xfId="0">
      <alignment horizontal="center" vertical="center"/>
    </xf>
    <xf applyAlignment="true" applyBorder="false" applyFill="false" applyFont="true" applyNumberFormat="true" applyProtection="false" borderId="22" fillId="0" fontId="1" numFmtId="166" xfId="0">
      <alignment horizontal="center" vertical="center"/>
    </xf>
    <xf applyAlignment="true" applyBorder="false" applyFill="false" applyFont="true" applyNumberFormat="false" applyProtection="false" borderId="22" fillId="0" fontId="5" numFmtId="0" xfId="0">
      <alignment horizontal="center" vertical="center"/>
    </xf>
    <xf applyAlignment="true" applyBorder="false" applyFill="false" applyFont="true" applyNumberFormat="true" applyProtection="false" borderId="22" fillId="0" fontId="1" numFmtId="167" xfId="0">
      <alignment horizontal="center" vertical="center"/>
    </xf>
    <xf applyAlignment="true" applyBorder="false" applyFill="false" applyFont="true" applyNumberFormat="true" applyProtection="false" borderId="22" fillId="0" fontId="5" numFmtId="166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31" fillId="0" fontId="4" numFmtId="0" xfId="0">
      <alignment horizontal="left" vertical="center"/>
    </xf>
    <xf applyAlignment="true" applyBorder="false" applyFill="false" applyFont="true" applyNumberFormat="false" applyProtection="false" borderId="31" fillId="0" fontId="5" numFmtId="0" xfId="0">
      <alignment horizontal="center" vertical="center"/>
    </xf>
    <xf applyAlignment="true" applyBorder="false" applyFill="false" applyFont="true" applyNumberFormat="false" applyProtection="false" borderId="32" fillId="0" fontId="5" numFmtId="0" xfId="0">
      <alignment horizontal="center" vertical="center"/>
    </xf>
    <xf applyAlignment="true" applyBorder="false" applyFill="false" applyFont="true" applyNumberFormat="false" applyProtection="false" borderId="33" fillId="0" fontId="5" numFmtId="0" xfId="0">
      <alignment horizontal="center" vertical="center"/>
    </xf>
    <xf applyAlignment="true" applyBorder="false" applyFill="false" applyFont="true" applyNumberFormat="false" applyProtection="false" borderId="31" fillId="0" fontId="5" numFmtId="0" xfId="0">
      <alignment horizontal="center" vertical="center"/>
    </xf>
    <xf applyAlignment="true" applyBorder="false" applyFill="true" applyFont="true" applyNumberFormat="false" applyProtection="false" borderId="31" fillId="16" fontId="5" numFmtId="0" xfId="0">
      <alignment horizontal="center" vertical="center"/>
    </xf>
    <xf applyAlignment="true" applyBorder="false" applyFill="true" applyFont="true" applyNumberFormat="false" applyProtection="false" borderId="31" fillId="16" fontId="5" numFmtId="0" xfId="0">
      <alignment horizontal="center" vertical="center"/>
    </xf>
    <xf applyAlignment="true" applyBorder="false" applyFill="true" applyFont="true" applyNumberFormat="false" applyProtection="false" borderId="32" fillId="16" fontId="5" numFmtId="0" xfId="0">
      <alignment horizontal="center" vertical="center"/>
    </xf>
    <xf applyAlignment="true" applyBorder="false" applyFill="true" applyFont="true" applyNumberFormat="false" applyProtection="false" borderId="33" fillId="16" fontId="5" numFmtId="0" xfId="0">
      <alignment horizontal="center" vertical="center"/>
    </xf>
    <xf applyAlignment="true" applyBorder="false" applyFill="true" applyFont="true" applyNumberFormat="false" applyProtection="false" borderId="33" fillId="16" fontId="5" numFmtId="0" xfId="0">
      <alignment horizontal="center" vertical="center"/>
    </xf>
    <xf applyAlignment="true" applyBorder="false" applyFill="true" applyFont="true" applyNumberFormat="false" applyProtection="false" borderId="31" fillId="17" fontId="5" numFmtId="0" xfId="0">
      <alignment horizontal="center" vertical="center"/>
    </xf>
    <xf applyAlignment="true" applyBorder="false" applyFill="true" applyFont="true" applyNumberFormat="false" applyProtection="false" borderId="31" fillId="18" fontId="5" numFmtId="0" xfId="0">
      <alignment horizontal="center" vertical="center"/>
    </xf>
    <xf applyAlignment="true" applyBorder="false" applyFill="true" applyFont="true" applyNumberFormat="false" applyProtection="false" borderId="31" fillId="19" fontId="5" numFmtId="0" xfId="0">
      <alignment horizontal="center" vertical="center"/>
    </xf>
    <xf applyAlignment="true" applyBorder="false" applyFill="false" applyFont="true" applyNumberFormat="false" applyProtection="false" borderId="34" fillId="0" fontId="5" numFmtId="0" xfId="0">
      <alignment horizontal="center" vertical="center"/>
    </xf>
    <xf applyAlignment="true" applyBorder="false" applyFill="false" applyFont="true" applyNumberFormat="false" applyProtection="false" borderId="35" fillId="0" fontId="5" numFmtId="0" xfId="0">
      <alignment horizontal="center" vertical="center"/>
    </xf>
    <xf applyAlignment="true" applyBorder="false" applyFill="false" applyFont="true" applyNumberFormat="false" applyProtection="false" borderId="36" fillId="0" fontId="5" numFmtId="0" xfId="0">
      <alignment horizontal="center" vertical="center"/>
    </xf>
    <xf applyAlignment="true" applyBorder="false" applyFill="false" applyFont="true" applyNumberFormat="false" applyProtection="false" borderId="37" fillId="0" fontId="5" numFmtId="0" xfId="0">
      <alignment horizontal="center" vertical="center"/>
    </xf>
    <xf applyAlignment="true" applyBorder="false" applyFill="false" applyFont="true" applyNumberFormat="false" applyProtection="false" borderId="31" fillId="0" fontId="1" numFmtId="0" xfId="0">
      <alignment horizontal="center" vertical="center"/>
    </xf>
    <xf applyAlignment="true" applyBorder="false" applyFill="false" applyFont="true" applyNumberFormat="false" applyProtection="false" borderId="38" fillId="0" fontId="1" numFmtId="0" xfId="0">
      <alignment horizontal="center" vertical="center"/>
    </xf>
    <xf applyAlignment="true" applyBorder="false" applyFill="false" applyFont="true" applyNumberFormat="false" applyProtection="false" borderId="34" fillId="0" fontId="5" numFmtId="0" xfId="0">
      <alignment horizontal="center" vertical="center"/>
    </xf>
    <xf applyAlignment="true" applyBorder="false" applyFill="false" applyFont="true" applyNumberFormat="false" applyProtection="false" borderId="39" fillId="0" fontId="5" numFmtId="0" xfId="0">
      <alignment horizontal="center" vertical="center"/>
    </xf>
    <xf applyAlignment="true" applyBorder="false" applyFill="false" applyFont="true" applyNumberFormat="false" applyProtection="false" borderId="40" fillId="0" fontId="5" numFmtId="0" xfId="0">
      <alignment horizontal="center" vertical="center"/>
    </xf>
    <xf applyAlignment="true" applyBorder="false" applyFill="false" applyFont="true" applyNumberFormat="false" applyProtection="false" borderId="39" fillId="0" fontId="4" numFmtId="0" xfId="0">
      <alignment horizontal="center" vertical="center"/>
    </xf>
    <xf applyAlignment="true" applyBorder="false" applyFill="false" applyFont="true" applyNumberFormat="false" applyProtection="false" borderId="31" fillId="0" fontId="1" numFmtId="0" xfId="0">
      <alignment horizontal="center" vertical="center"/>
    </xf>
    <xf applyAlignment="true" applyBorder="false" applyFill="false" applyFont="true" applyNumberFormat="false" applyProtection="false" borderId="36" fillId="0" fontId="9" numFmtId="0" xfId="0">
      <alignment horizontal="center" vertical="bottom"/>
    </xf>
    <xf applyAlignment="true" applyBorder="false" applyFill="false" applyFont="true" applyNumberFormat="false" applyProtection="false" borderId="39" fillId="0" fontId="9" numFmtId="0" xfId="0">
      <alignment horizontal="center" vertical="bottom"/>
    </xf>
    <xf applyAlignment="true" applyBorder="false" applyFill="false" applyFont="true" applyNumberFormat="false" applyProtection="false" borderId="39" fillId="0" fontId="5" numFmtId="0" xfId="0">
      <alignment horizontal="center" vertical="bottom"/>
    </xf>
    <xf applyAlignment="true" applyBorder="false" applyFill="false" applyFont="true" applyNumberFormat="false" applyProtection="false" borderId="40" fillId="0" fontId="5" numFmtId="0" xfId="0">
      <alignment horizontal="center" vertical="bottom"/>
    </xf>
    <xf applyAlignment="true" applyBorder="false" applyFill="false" applyFont="true" applyNumberFormat="false" applyProtection="false" borderId="31" fillId="0" fontId="5" numFmtId="0" xfId="0">
      <alignment horizontal="center" vertical="center"/>
    </xf>
    <xf applyAlignment="true" applyBorder="false" applyFill="false" applyFont="true" applyNumberFormat="false" applyProtection="false" borderId="41" fillId="0" fontId="9" numFmtId="0" xfId="0">
      <alignment horizontal="center" vertical="bottom"/>
    </xf>
    <xf applyAlignment="true" applyBorder="false" applyFill="false" applyFont="true" applyNumberFormat="false" applyProtection="false" borderId="39" fillId="0" fontId="9" numFmtId="0" xfId="0">
      <alignment horizontal="center" vertical="bottom"/>
    </xf>
    <xf applyAlignment="true" applyBorder="false" applyFill="true" applyFont="true" applyNumberFormat="false" applyProtection="false" borderId="42" fillId="20" fontId="5" numFmtId="0" xfId="0">
      <alignment horizontal="center" vertical="center"/>
    </xf>
    <xf applyAlignment="true" applyBorder="false" applyFill="true" applyFont="true" applyNumberFormat="false" applyProtection="false" borderId="42" fillId="20" fontId="5" numFmtId="0" xfId="0">
      <alignment horizontal="center" vertical="center"/>
    </xf>
    <xf applyAlignment="true" applyBorder="false" applyFill="true" applyFont="true" applyNumberFormat="false" applyProtection="false" borderId="42" fillId="21" fontId="5" numFmtId="0" xfId="0">
      <alignment horizontal="center" vertical="center"/>
    </xf>
    <xf applyAlignment="true" applyBorder="false" applyFill="true" applyFont="true" applyNumberFormat="false" applyProtection="false" borderId="43" fillId="21" fontId="5" numFmtId="0" xfId="0">
      <alignment horizontal="center" vertical="center"/>
    </xf>
    <xf applyAlignment="true" applyBorder="false" applyFill="false" applyFont="true" applyNumberFormat="false" applyProtection="false" borderId="42" fillId="0" fontId="1" numFmtId="0" xfId="0">
      <alignment horizontal="center" vertical="center"/>
    </xf>
    <xf applyAlignment="true" applyBorder="false" applyFill="false" applyFont="true" applyNumberFormat="false" applyProtection="false" borderId="44" fillId="0" fontId="5" numFmtId="0" xfId="0">
      <alignment horizontal="center" vertical="center"/>
    </xf>
    <xf applyAlignment="true" applyBorder="false" applyFill="false" applyFont="true" applyNumberFormat="false" applyProtection="false" borderId="45" fillId="0" fontId="5" numFmtId="0" xfId="0">
      <alignment horizontal="center" vertical="center"/>
    </xf>
    <xf applyAlignment="true" applyBorder="false" applyFill="false" applyFont="true" applyNumberFormat="false" applyProtection="false" borderId="46" fillId="0" fontId="5" numFmtId="0" xfId="0">
      <alignment horizontal="center" vertical="center"/>
    </xf>
    <xf applyAlignment="true" applyBorder="false" applyFill="false" applyFont="true" applyNumberFormat="false" applyProtection="false" borderId="47" fillId="0" fontId="5" numFmtId="0" xfId="0">
      <alignment horizontal="center" vertical="center"/>
    </xf>
    <xf applyAlignment="true" applyBorder="false" applyFill="false" applyFont="true" applyNumberFormat="false" applyProtection="false" borderId="42" fillId="0" fontId="1" numFmtId="0" xfId="0">
      <alignment horizontal="center" vertical="center"/>
    </xf>
    <xf applyAlignment="true" applyBorder="false" applyFill="false" applyFont="true" applyNumberFormat="false" applyProtection="false" borderId="44" fillId="0" fontId="5" numFmtId="0" xfId="0">
      <alignment horizontal="center" vertical="center"/>
    </xf>
    <xf applyAlignment="true" applyBorder="false" applyFill="false" applyFont="true" applyNumberFormat="false" applyProtection="false" borderId="48" fillId="0" fontId="5" numFmtId="0" xfId="0">
      <alignment horizontal="center" vertical="center"/>
    </xf>
    <xf applyAlignment="true" applyBorder="false" applyFill="false" applyFont="true" applyNumberFormat="false" applyProtection="false" borderId="49" fillId="0" fontId="5" numFmtId="0" xfId="0">
      <alignment horizontal="center" vertical="center"/>
    </xf>
    <xf applyAlignment="true" applyBorder="false" applyFill="false" applyFont="true" applyNumberFormat="false" applyProtection="false" borderId="42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42" fillId="0" fontId="5" numFmtId="0" xfId="0">
      <alignment horizontal="center" vertical="center"/>
    </xf>
    <xf applyAlignment="true" applyBorder="false" applyFill="false" applyFont="true" applyNumberFormat="false" applyProtection="false" borderId="50" fillId="0" fontId="1" numFmtId="0" xfId="0">
      <alignment horizontal="center" vertical="center"/>
    </xf>
    <xf applyAlignment="true" applyBorder="false" applyFill="false" applyFont="true" applyNumberFormat="false" applyProtection="false" borderId="51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true" applyFont="true" applyNumberFormat="false" applyProtection="false" borderId="52" fillId="22" fontId="5" numFmtId="0" xfId="0">
      <alignment horizontal="center" vertical="center"/>
    </xf>
    <xf applyAlignment="true" applyBorder="false" applyFill="true" applyFont="true" applyNumberFormat="false" applyProtection="false" borderId="52" fillId="22" fontId="5" numFmtId="0" xfId="0">
      <alignment horizontal="center" vertical="center"/>
    </xf>
    <xf applyAlignment="true" applyBorder="false" applyFill="true" applyFont="true" applyNumberFormat="false" applyProtection="false" borderId="53" fillId="22" fontId="5" numFmtId="0" xfId="0">
      <alignment horizontal="center" vertical="center"/>
    </xf>
    <xf applyAlignment="true" applyBorder="false" applyFill="true" applyFont="true" applyNumberFormat="false" applyProtection="false" borderId="54" fillId="23" fontId="5" numFmtId="0" xfId="0">
      <alignment horizontal="center" vertical="center"/>
    </xf>
    <xf applyAlignment="true" applyBorder="false" applyFill="true" applyFont="true" applyNumberFormat="false" applyProtection="false" borderId="55" fillId="23" fontId="5" numFmtId="0" xfId="0">
      <alignment horizontal="center" vertical="center"/>
    </xf>
    <xf applyAlignment="true" applyBorder="false" applyFill="true" applyFont="true" applyNumberFormat="false" applyProtection="false" borderId="56" fillId="23" fontId="5" numFmtId="0" xfId="0">
      <alignment horizontal="center" vertical="center"/>
    </xf>
    <xf applyAlignment="true" applyBorder="false" applyFill="true" applyFont="true" applyNumberFormat="false" applyProtection="false" borderId="57" fillId="22" fontId="5" numFmtId="0" xfId="0">
      <alignment horizontal="center" vertical="center"/>
    </xf>
    <xf applyAlignment="true" applyBorder="false" applyFill="true" applyFont="true" applyNumberFormat="false" applyProtection="false" borderId="57" fillId="24" fontId="5" numFmtId="0" xfId="0">
      <alignment horizontal="center" vertical="center"/>
    </xf>
    <xf applyAlignment="true" applyBorder="false" applyFill="true" applyFont="true" applyNumberFormat="false" applyProtection="false" borderId="57" fillId="24" fontId="5" numFmtId="0" xfId="0">
      <alignment horizontal="center" vertical="center"/>
    </xf>
    <xf applyAlignment="true" applyBorder="false" applyFill="true" applyFont="true" applyNumberFormat="false" applyProtection="false" borderId="57" fillId="25" fontId="5" numFmtId="0" xfId="0">
      <alignment horizontal="center" vertical="center"/>
    </xf>
    <xf applyAlignment="true" applyBorder="false" applyFill="true" applyFont="true" applyNumberFormat="false" applyProtection="false" borderId="58" fillId="26" fontId="5" numFmtId="0" xfId="0">
      <alignment horizontal="center" vertical="center"/>
    </xf>
    <xf applyAlignment="true" applyBorder="false" applyFill="true" applyFont="true" applyNumberFormat="false" applyProtection="false" borderId="57" fillId="27" fontId="5" numFmtId="0" xfId="0">
      <alignment horizontal="center" vertical="center"/>
    </xf>
    <xf applyAlignment="true" applyBorder="false" applyFill="true" applyFont="true" applyNumberFormat="false" applyProtection="false" borderId="57" fillId="27" fontId="5" numFmtId="0" xfId="0">
      <alignment horizontal="center" vertical="center"/>
    </xf>
    <xf applyAlignment="true" applyBorder="false" applyFill="true" applyFont="true" applyNumberFormat="false" applyProtection="false" borderId="59" fillId="28" fontId="5" numFmtId="0" xfId="0">
      <alignment horizontal="center" vertical="center"/>
    </xf>
    <xf applyAlignment="true" applyBorder="false" applyFill="true" applyFont="true" applyNumberFormat="false" applyProtection="false" borderId="60" fillId="28" fontId="5" numFmtId="0" xfId="0">
      <alignment horizontal="center" vertical="center"/>
    </xf>
    <xf applyAlignment="true" applyBorder="false" applyFill="true" applyFont="true" applyNumberFormat="false" applyProtection="false" borderId="61" fillId="28" fontId="5" numFmtId="0" xfId="0">
      <alignment horizontal="center" vertical="center"/>
    </xf>
    <xf applyAlignment="true" applyBorder="false" applyFill="true" applyFont="true" applyNumberFormat="false" applyProtection="false" borderId="62" fillId="28" fontId="5" numFmtId="0" xfId="0">
      <alignment horizontal="center" vertical="center"/>
    </xf>
    <xf applyAlignment="true" applyBorder="false" applyFill="true" applyFont="true" applyNumberFormat="false" applyProtection="false" borderId="62" fillId="28" fontId="5" numFmtId="0" xfId="0">
      <alignment horizontal="center" vertical="center"/>
    </xf>
    <xf applyAlignment="true" applyBorder="false" applyFill="true" applyFont="true" applyNumberFormat="false" applyProtection="false" borderId="61" fillId="28" fontId="5" numFmtId="0" xfId="0">
      <alignment horizontal="center" vertical="center"/>
    </xf>
    <xf applyAlignment="true" applyBorder="false" applyFill="false" applyFont="true" applyNumberFormat="false" applyProtection="false" borderId="59" fillId="0" fontId="5" numFmtId="0" xfId="0">
      <alignment horizontal="center" vertical="center"/>
    </xf>
    <xf applyAlignment="true" applyBorder="false" applyFill="false" applyFont="true" applyNumberFormat="false" applyProtection="false" borderId="63" fillId="0" fontId="5" numFmtId="0" xfId="0">
      <alignment horizontal="center" vertical="center"/>
    </xf>
    <xf applyAlignment="true" applyBorder="false" applyFill="false" applyFont="true" applyNumberFormat="false" applyProtection="false" borderId="59" fillId="0" fontId="5" numFmtId="0" xfId="0">
      <alignment horizontal="center" vertical="center"/>
    </xf>
    <xf applyAlignment="true" applyBorder="false" applyFill="false" applyFont="true" applyNumberFormat="false" applyProtection="false" borderId="64" fillId="0" fontId="5" numFmtId="0" xfId="0">
      <alignment horizontal="center" vertical="center"/>
    </xf>
    <xf applyAlignment="true" applyBorder="false" applyFill="false" applyFont="true" applyNumberFormat="false" applyProtection="false" borderId="59" fillId="0" fontId="2" numFmtId="0" xfId="0">
      <alignment horizontal="center" vertical="center"/>
    </xf>
    <xf applyAlignment="true" applyBorder="false" applyFill="false" applyFont="true" applyNumberFormat="false" applyProtection="false" borderId="64" fillId="0" fontId="2" numFmtId="0" xfId="0">
      <alignment horizontal="center" vertical="center"/>
    </xf>
    <xf applyAlignment="true" applyBorder="false" applyFill="true" applyFont="true" applyNumberFormat="false" applyProtection="false" borderId="59" fillId="28" fontId="5" numFmtId="0" xfId="0">
      <alignment horizontal="center" vertical="center"/>
    </xf>
    <xf applyAlignment="true" applyBorder="false" applyFill="true" applyFont="true" applyNumberFormat="false" applyProtection="false" borderId="64" fillId="28" fontId="5" numFmtId="0" xfId="0">
      <alignment horizontal="center" vertical="center"/>
    </xf>
    <xf applyAlignment="true" applyBorder="false" applyFill="false" applyFont="true" applyNumberFormat="false" applyProtection="false" borderId="59" fillId="0" fontId="5" numFmtId="0" xfId="0">
      <alignment horizontal="center" vertical="center"/>
    </xf>
    <xf applyAlignment="true" applyBorder="false" applyFill="false" applyFont="true" applyNumberFormat="false" applyProtection="false" borderId="61" fillId="0" fontId="5" numFmtId="0" xfId="0">
      <alignment horizontal="center" vertical="center"/>
    </xf>
    <xf applyAlignment="true" applyBorder="false" applyFill="false" applyFont="true" applyNumberFormat="false" applyProtection="false" borderId="61" fillId="0" fontId="5" numFmtId="0" xfId="0">
      <alignment horizontal="center" vertical="center"/>
    </xf>
    <xf applyAlignment="true" applyBorder="false" applyFill="false" applyFont="true" applyNumberFormat="false" applyProtection="false" borderId="62" fillId="0" fontId="5" numFmtId="0" xfId="0">
      <alignment horizontal="center" vertical="center"/>
    </xf>
    <xf applyAlignment="true" applyBorder="false" applyFill="false" applyFont="true" applyNumberFormat="false" applyProtection="false" borderId="64" fillId="0" fontId="5" numFmtId="0" xfId="0">
      <alignment horizontal="center" vertical="center"/>
    </xf>
    <xf applyAlignment="true" applyBorder="false" applyFill="false" applyFont="true" applyNumberFormat="false" applyProtection="false" borderId="64" fillId="0" fontId="5" numFmtId="0" xfId="0">
      <alignment horizontal="center" vertical="center"/>
    </xf>
    <xf applyAlignment="true" applyBorder="false" applyFill="true" applyFont="true" applyNumberFormat="false" applyProtection="false" borderId="65" fillId="29" fontId="5" numFmtId="0" xfId="0">
      <alignment horizontal="center" vertical="center"/>
    </xf>
    <xf applyAlignment="true" applyBorder="false" applyFill="true" applyFont="true" applyNumberFormat="false" applyProtection="false" borderId="65" fillId="30" fontId="5" numFmtId="0" xfId="0">
      <alignment horizontal="center" vertical="center"/>
    </xf>
    <xf applyAlignment="true" applyBorder="false" applyFill="false" applyFont="true" applyNumberFormat="false" applyProtection="false" borderId="65" fillId="0" fontId="5" numFmtId="0" xfId="0">
      <alignment horizontal="center" vertical="center"/>
    </xf>
    <xf applyAlignment="true" applyBorder="false" applyFill="false" applyFont="true" applyNumberFormat="false" applyProtection="false" borderId="65" fillId="0" fontId="5" numFmtId="0" xfId="0">
      <alignment horizontal="center" vertical="center"/>
    </xf>
    <xf applyAlignment="true" applyBorder="false" applyFill="true" applyFont="true" applyNumberFormat="false" applyProtection="false" borderId="65" fillId="30" fontId="5" numFmtId="0" xfId="0">
      <alignment horizontal="center" vertical="center"/>
    </xf>
    <xf applyAlignment="true" applyBorder="false" applyFill="true" applyFont="true" applyNumberFormat="false" applyProtection="false" borderId="66" fillId="30" fontId="5" numFmtId="0" xfId="0">
      <alignment horizontal="center" vertical="center"/>
    </xf>
    <xf applyAlignment="true" applyBorder="false" applyFill="true" applyFont="true" applyNumberFormat="false" applyProtection="false" borderId="66" fillId="30" fontId="5" numFmtId="0" xfId="0">
      <alignment horizontal="center" vertical="center"/>
    </xf>
    <xf applyAlignment="true" applyBorder="false" applyFill="false" applyFont="true" applyNumberFormat="false" applyProtection="false" borderId="66" fillId="0" fontId="5" numFmtId="0" xfId="0">
      <alignment horizontal="center" vertical="center"/>
    </xf>
    <xf applyAlignment="true" applyBorder="false" applyFill="false" applyFont="true" applyNumberFormat="false" applyProtection="false" borderId="66" fillId="0" fontId="5" numFmtId="0" xfId="0">
      <alignment horizontal="center" vertical="center"/>
    </xf>
    <xf applyAlignment="true" applyBorder="false" applyFill="false" applyFont="true" applyNumberFormat="false" applyProtection="false" borderId="67" fillId="0" fontId="5" numFmtId="0" xfId="0">
      <alignment horizontal="center" vertical="center"/>
    </xf>
    <xf applyAlignment="true" applyBorder="false" applyFill="false" applyFont="true" applyNumberFormat="false" applyProtection="false" borderId="67" fillId="0" fontId="5" numFmtId="0" xfId="0">
      <alignment horizontal="center" vertical="center"/>
    </xf>
    <xf applyAlignment="true" applyBorder="false" applyFill="false" applyFont="true" applyNumberFormat="false" applyProtection="false" borderId="68" fillId="0" fontId="5" numFmtId="0" xfId="0">
      <alignment horizontal="center" vertical="center"/>
    </xf>
    <xf applyAlignment="true" applyBorder="false" applyFill="false" applyFont="true" applyNumberFormat="false" applyProtection="false" borderId="69" fillId="0" fontId="5" numFmtId="0" xfId="0">
      <alignment horizontal="center" vertical="center"/>
    </xf>
    <xf applyAlignment="true" applyBorder="false" applyFill="false" applyFont="true" applyNumberFormat="true" applyProtection="false" borderId="70" fillId="0" fontId="5" numFmtId="168" xfId="0">
      <alignment horizontal="center" vertical="center"/>
    </xf>
    <xf applyAlignment="true" applyBorder="false" applyFill="false" applyFont="true" applyNumberFormat="true" applyProtection="false" borderId="70" fillId="0" fontId="5" numFmtId="169" xfId="0">
      <alignment horizontal="center" vertical="center"/>
    </xf>
    <xf applyAlignment="true" applyBorder="false" applyFill="false" applyFont="true" applyNumberFormat="true" applyProtection="false" borderId="70" fillId="0" fontId="5" numFmtId="168" xfId="0">
      <alignment horizontal="center" vertical="center"/>
    </xf>
    <xf applyAlignment="true" applyBorder="false" applyFill="false" applyFont="true" applyNumberFormat="false" applyProtection="false" borderId="71" fillId="0" fontId="5" numFmtId="0" xfId="0">
      <alignment horizontal="center" vertical="center"/>
    </xf>
    <xf applyAlignment="true" applyBorder="false" applyFill="false" applyFont="true" applyNumberFormat="false" applyProtection="false" borderId="72" fillId="0" fontId="5" numFmtId="0" xfId="0">
      <alignment horizontal="center" vertical="center"/>
    </xf>
    <xf applyAlignment="true" applyBorder="false" applyFill="false" applyFont="true" applyNumberFormat="false" applyProtection="false" borderId="73" fillId="0" fontId="5" numFmtId="0" xfId="0">
      <alignment horizontal="center" vertical="center"/>
    </xf>
    <xf applyAlignment="true" applyBorder="false" applyFill="false" applyFont="true" applyNumberFormat="false" applyProtection="false" borderId="74" fillId="0" fontId="5" numFmtId="0" xfId="0">
      <alignment horizontal="center" vertical="center"/>
    </xf>
    <xf applyAlignment="true" applyBorder="false" applyFill="false" applyFont="true" applyNumberFormat="false" applyProtection="false" borderId="75" fillId="0" fontId="5" numFmtId="0" xfId="0">
      <alignment horizontal="center" vertical="center"/>
    </xf>
    <xf applyAlignment="true" applyBorder="false" applyFill="false" applyFont="true" applyNumberFormat="false" applyProtection="false" borderId="71" fillId="0" fontId="5" numFmtId="0" xfId="0">
      <alignment horizontal="center" vertical="center"/>
    </xf>
    <xf applyAlignment="true" applyBorder="false" applyFill="false" applyFont="true" applyNumberFormat="false" applyProtection="false" borderId="70" fillId="0" fontId="5" numFmtId="0" xfId="0">
      <alignment horizontal="center" vertical="center"/>
    </xf>
    <xf applyAlignment="true" applyBorder="false" applyFill="false" applyFont="true" applyNumberFormat="false" applyProtection="false" borderId="70" fillId="0" fontId="1" numFmtId="0" xfId="0">
      <alignment horizontal="center" vertical="center"/>
    </xf>
    <xf applyAlignment="true" applyBorder="false" applyFill="false" applyFont="true" applyNumberFormat="true" applyProtection="false" borderId="65" fillId="0" fontId="5" numFmtId="168" xfId="0">
      <alignment horizontal="center" vertical="center"/>
    </xf>
    <xf applyAlignment="true" applyBorder="false" applyFill="false" applyFont="true" applyNumberFormat="true" applyProtection="false" borderId="67" fillId="0" fontId="5" numFmtId="168" xfId="0">
      <alignment horizontal="center" vertical="center"/>
    </xf>
    <xf applyAlignment="true" applyBorder="false" applyFill="false" applyFont="true" applyNumberFormat="true" applyProtection="false" borderId="67" fillId="0" fontId="5" numFmtId="169" xfId="0">
      <alignment horizontal="center" vertical="center"/>
    </xf>
    <xf applyAlignment="true" applyBorder="false" applyFill="false" applyFont="true" applyNumberFormat="true" applyProtection="false" borderId="65" fillId="0" fontId="5" numFmtId="168" xfId="0">
      <alignment horizontal="center" vertical="center"/>
    </xf>
    <xf applyAlignment="true" applyBorder="false" applyFill="false" applyFont="true" applyNumberFormat="true" applyProtection="false" borderId="65" fillId="0" fontId="5" numFmtId="168" xfId="0">
      <alignment horizontal="center" vertical="center"/>
    </xf>
    <xf applyAlignment="true" applyBorder="false" applyFill="false" applyFont="true" applyNumberFormat="true" applyProtection="false" borderId="76" fillId="0" fontId="5" numFmtId="168" xfId="0">
      <alignment horizontal="center" vertical="center"/>
    </xf>
    <xf applyAlignment="true" applyBorder="false" applyFill="false" applyFont="true" applyNumberFormat="true" applyProtection="false" borderId="66" fillId="0" fontId="5" numFmtId="168" xfId="0">
      <alignment horizontal="center" vertical="center"/>
    </xf>
    <xf applyAlignment="true" applyBorder="false" applyFill="false" applyFont="true" applyNumberFormat="true" applyProtection="false" borderId="66" fillId="0" fontId="5" numFmtId="168" xfId="0">
      <alignment horizontal="center" vertical="center"/>
    </xf>
    <xf applyAlignment="true" applyBorder="false" applyFill="false" applyFont="true" applyNumberFormat="true" applyProtection="false" borderId="77" fillId="0" fontId="5" numFmtId="168" xfId="0">
      <alignment horizontal="center" vertical="center"/>
    </xf>
    <xf applyAlignment="true" applyBorder="false" applyFill="false" applyFont="true" applyNumberFormat="true" applyProtection="false" borderId="78" fillId="0" fontId="5" numFmtId="168" xfId="0">
      <alignment horizontal="center" vertical="center"/>
    </xf>
    <xf applyAlignment="true" applyBorder="false" applyFill="false" applyFont="true" applyNumberFormat="true" applyProtection="false" borderId="78" fillId="0" fontId="5" numFmtId="169" xfId="0">
      <alignment horizontal="center" vertical="center"/>
    </xf>
    <xf applyAlignment="true" applyBorder="false" applyFill="false" applyFont="true" applyNumberFormat="true" applyProtection="false" borderId="76" fillId="0" fontId="5" numFmtId="168" xfId="0">
      <alignment horizontal="center" vertical="center"/>
    </xf>
    <xf applyAlignment="true" applyBorder="false" applyFill="false" applyFont="true" applyNumberFormat="true" applyProtection="false" borderId="70" fillId="0" fontId="5" numFmtId="168" xfId="0">
      <alignment horizontal="center" vertical="center"/>
    </xf>
    <xf applyAlignment="true" applyBorder="false" applyFill="false" applyFont="true" applyNumberFormat="true" applyProtection="false" borderId="69" fillId="0" fontId="5" numFmtId="168" xfId="0">
      <alignment horizontal="center" vertical="center"/>
    </xf>
    <xf applyAlignment="true" applyBorder="false" applyFill="false" applyFont="true" applyNumberFormat="true" applyProtection="false" borderId="71" fillId="0" fontId="5" numFmtId="168" xfId="0">
      <alignment horizontal="center" vertical="center"/>
    </xf>
    <xf applyAlignment="true" applyBorder="false" applyFill="false" applyFont="true" applyNumberFormat="true" applyProtection="false" borderId="73" fillId="0" fontId="5" numFmtId="168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false" applyProtection="false" borderId="79" fillId="31" fontId="5" numFmtId="0" xfId="0">
      <alignment horizontal="center" vertical="center"/>
    </xf>
    <xf applyAlignment="true" applyBorder="false" applyFill="true" applyFont="true" applyNumberFormat="false" applyProtection="false" borderId="79" fillId="31" fontId="5" numFmtId="0" xfId="0">
      <alignment horizontal="center" vertical="center"/>
    </xf>
    <xf applyAlignment="true" applyBorder="false" applyFill="true" applyFont="true" applyNumberFormat="false" applyProtection="false" borderId="79" fillId="32" fontId="5" numFmtId="0" xfId="0">
      <alignment horizontal="center" vertical="center"/>
    </xf>
    <xf applyAlignment="true" applyBorder="false" applyFill="true" applyFont="true" applyNumberFormat="false" applyProtection="false" borderId="80" fillId="31" fontId="5" numFmtId="0" xfId="0">
      <alignment horizontal="center" vertical="center"/>
    </xf>
    <xf applyAlignment="true" applyBorder="false" applyFill="true" applyFont="true" applyNumberFormat="false" applyProtection="false" borderId="81" fillId="31" fontId="5" numFmtId="0" xfId="0">
      <alignment horizontal="center" vertical="center"/>
    </xf>
    <xf applyAlignment="true" applyBorder="false" applyFill="true" applyFont="true" applyNumberFormat="false" applyProtection="false" borderId="81" fillId="33" fontId="5" numFmtId="0" xfId="0">
      <alignment horizontal="center" vertical="center"/>
    </xf>
    <xf applyAlignment="true" applyBorder="false" applyFill="true" applyFont="true" applyNumberFormat="false" applyProtection="false" borderId="82" fillId="33" fontId="5" numFmtId="0" xfId="0">
      <alignment horizontal="center" vertical="center"/>
    </xf>
    <xf applyAlignment="true" applyBorder="false" applyFill="false" applyFont="true" applyNumberFormat="false" applyProtection="false" borderId="79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83" fillId="0" fontId="5" numFmtId="0" xfId="0">
      <alignment horizontal="center" vertical="center"/>
    </xf>
    <xf applyAlignment="true" applyBorder="false" applyFill="true" applyFont="true" applyNumberFormat="false" applyProtection="false" borderId="84" fillId="34" fontId="5" numFmtId="0" xfId="0">
      <alignment horizontal="center" vertical="center"/>
    </xf>
    <xf applyAlignment="true" applyBorder="false" applyFill="false" applyFont="true" applyNumberFormat="false" applyProtection="false" borderId="85" fillId="0" fontId="5" numFmtId="0" xfId="0">
      <alignment horizontal="center" vertical="center"/>
    </xf>
    <xf applyAlignment="true" applyBorder="false" applyFill="true" applyFont="true" applyNumberFormat="false" applyProtection="false" borderId="85" fillId="34" fontId="5" numFmtId="0" xfId="0">
      <alignment horizontal="center" vertical="center"/>
    </xf>
    <xf applyAlignment="true" applyBorder="false" applyFill="false" applyFont="true" applyNumberFormat="false" applyProtection="false" borderId="86" fillId="0" fontId="5" numFmtId="0" xfId="0">
      <alignment horizontal="center" vertical="center"/>
    </xf>
    <xf applyAlignment="true" applyBorder="false" applyFill="false" applyFont="true" applyNumberFormat="false" applyProtection="false" borderId="79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83" fillId="0" fontId="5" numFmtId="0" xfId="0">
      <alignment horizontal="center" vertical="center"/>
    </xf>
    <xf applyAlignment="true" applyBorder="false" applyFill="false" applyFont="true" applyNumberFormat="false" applyProtection="false" borderId="87" fillId="0" fontId="5" numFmtId="0" xfId="0">
      <alignment horizontal="center" vertical="center"/>
    </xf>
    <xf applyAlignment="true" applyBorder="false" applyFill="false" applyFont="true" applyNumberFormat="false" applyProtection="false" borderId="88" fillId="0" fontId="5" numFmtId="0" xfId="0">
      <alignment horizontal="center" vertical="center"/>
    </xf>
    <xf applyAlignment="true" applyBorder="false" applyFill="false" applyFont="true" applyNumberFormat="false" applyProtection="false" borderId="84" fillId="0" fontId="5" numFmtId="0" xfId="0">
      <alignment horizontal="center" vertical="center"/>
    </xf>
    <xf applyAlignment="true" applyBorder="false" applyFill="false" applyFont="true" applyNumberFormat="false" applyProtection="false" borderId="89" fillId="0" fontId="1" numFmtId="0" xfId="0">
      <alignment horizontal="center" vertical="center"/>
    </xf>
    <xf applyAlignment="true" applyBorder="false" applyFill="false" applyFont="true" applyNumberFormat="false" applyProtection="false" borderId="83" fillId="0" fontId="5" numFmtId="0" xfId="0">
      <alignment horizontal="center" vertical="center"/>
    </xf>
    <xf applyAlignment="true" applyBorder="false" applyFill="false" applyFont="true" applyNumberFormat="false" applyProtection="false" borderId="85" fillId="0" fontId="5" numFmtId="0" xfId="0">
      <alignment horizontal="center" vertical="center"/>
    </xf>
    <xf applyAlignment="true" applyBorder="false" applyFill="false" applyFont="true" applyNumberFormat="false" applyProtection="false" borderId="87" fillId="0" fontId="5" numFmtId="0" xfId="0">
      <alignment horizontal="center" vertical="center"/>
    </xf>
    <xf applyAlignment="true" applyBorder="false" applyFill="false" applyFont="true" applyNumberFormat="false" applyProtection="false" borderId="84" fillId="0" fontId="5" numFmtId="0" xfId="0">
      <alignment horizontal="center" vertical="center"/>
    </xf>
    <xf applyAlignment="true" applyBorder="false" applyFill="true" applyFont="true" applyNumberFormat="false" applyProtection="false" borderId="87" fillId="34" fontId="5" numFmtId="0" xfId="0">
      <alignment horizontal="center" vertical="center"/>
    </xf>
    <xf applyAlignment="true" applyBorder="false" applyFill="false" applyFont="true" applyNumberFormat="false" applyProtection="false" borderId="79" fillId="0" fontId="5" numFmtId="0" xfId="0">
      <alignment horizontal="center" vertical="center"/>
    </xf>
    <xf applyAlignment="true" applyBorder="false" applyFill="false" applyFont="true" applyNumberFormat="false" applyProtection="false" borderId="84" fillId="0" fontId="5" numFmtId="0" xfId="0">
      <alignment horizontal="center" vertical="center"/>
    </xf>
    <xf applyAlignment="true" applyBorder="false" applyFill="true" applyFont="true" applyNumberFormat="false" applyProtection="false" borderId="85" fillId="35" fontId="5" numFmtId="0" xfId="0">
      <alignment horizontal="center" vertical="center"/>
    </xf>
    <xf applyAlignment="true" applyBorder="false" applyFill="true" applyFont="true" applyNumberFormat="false" applyProtection="false" borderId="87" fillId="35" fontId="5" numFmtId="0" xfId="0">
      <alignment horizontal="center" vertical="center"/>
    </xf>
    <xf applyAlignment="true" applyBorder="false" applyFill="false" applyFont="true" applyNumberFormat="false" applyProtection="false" borderId="87" fillId="0" fontId="5" numFmtId="0" xfId="0">
      <alignment horizontal="center" vertical="center"/>
    </xf>
    <xf applyAlignment="true" applyBorder="false" applyFill="false" applyFont="true" applyNumberFormat="false" applyProtection="false" borderId="85" fillId="0" fontId="5" numFmtId="0" xfId="0">
      <alignment horizontal="center" vertical="center"/>
    </xf>
    <xf applyAlignment="true" applyBorder="false" applyFill="false" applyFont="true" applyNumberFormat="false" applyProtection="false" borderId="85" fillId="0" fontId="5" numFmtId="0" xfId="0">
      <alignment horizontal="center" vertical="center"/>
    </xf>
    <xf applyAlignment="true" applyBorder="false" applyFill="false" applyFont="true" applyNumberFormat="false" applyProtection="false" borderId="87" fillId="0" fontId="5" numFmtId="0" xfId="0">
      <alignment horizontal="center" vertical="center"/>
    </xf>
    <xf applyAlignment="true" applyBorder="false" applyFill="true" applyFont="true" applyNumberFormat="false" applyProtection="false" borderId="90" fillId="36" fontId="5" numFmtId="0" xfId="0">
      <alignment horizontal="left" vertical="center"/>
    </xf>
    <xf applyAlignment="true" applyBorder="false" applyFill="true" applyFont="true" applyNumberFormat="false" applyProtection="false" borderId="90" fillId="37" fontId="5" numFmtId="0" xfId="0">
      <alignment horizontal="left" vertical="center"/>
    </xf>
    <xf applyAlignment="true" applyBorder="false" applyFill="true" applyFont="true" applyNumberFormat="false" applyProtection="false" borderId="90" fillId="37" fontId="5" numFmtId="0" xfId="0">
      <alignment horizontal="center" vertical="center"/>
    </xf>
    <xf applyAlignment="true" applyBorder="false" applyFill="false" applyFont="true" applyNumberFormat="false" applyProtection="false" borderId="91" fillId="0" fontId="5" numFmtId="0" xfId="0">
      <alignment horizontal="center" vertical="center"/>
    </xf>
    <xf applyAlignment="true" applyBorder="false" applyFill="false" applyFont="true" applyNumberFormat="false" applyProtection="false" borderId="92" fillId="0" fontId="5" numFmtId="0" xfId="0">
      <alignment horizontal="center" vertical="center"/>
    </xf>
    <xf applyAlignment="true" applyBorder="false" applyFill="true" applyFont="true" applyNumberFormat="false" applyProtection="false" borderId="93" fillId="38" fontId="5" numFmtId="0" xfId="0">
      <alignment horizontal="center" vertical="center"/>
    </xf>
    <xf applyAlignment="true" applyBorder="false" applyFill="true" applyFont="true" applyNumberFormat="false" applyProtection="false" borderId="94" fillId="38" fontId="5" numFmtId="0" xfId="0">
      <alignment horizontal="center" vertical="center"/>
    </xf>
    <xf applyAlignment="true" applyBorder="false" applyFill="true" applyFont="true" applyNumberFormat="false" applyProtection="false" borderId="93" fillId="39" fontId="5" numFmtId="0" xfId="0">
      <alignment horizontal="center" vertical="center"/>
    </xf>
    <xf applyAlignment="true" applyBorder="false" applyFill="true" applyFont="true" applyNumberFormat="false" applyProtection="false" borderId="95" fillId="39" fontId="5" numFmtId="0" xfId="0">
      <alignment horizontal="center" vertical="center"/>
    </xf>
    <xf applyAlignment="true" applyBorder="false" applyFill="true" applyFont="true" applyNumberFormat="false" applyProtection="false" borderId="95" fillId="40" fontId="5" numFmtId="0" xfId="0">
      <alignment horizontal="center" vertical="center"/>
    </xf>
    <xf applyAlignment="true" applyBorder="false" applyFill="false" applyFont="true" applyNumberFormat="false" applyProtection="false" borderId="96" fillId="0" fontId="5" numFmtId="0" xfId="0">
      <alignment horizontal="center" vertical="center"/>
    </xf>
    <xf applyAlignment="true" applyBorder="false" applyFill="false" applyFont="true" applyNumberFormat="false" applyProtection="false" borderId="97" fillId="0" fontId="1" numFmtId="0" xfId="0">
      <alignment horizontal="center" vertical="center"/>
    </xf>
    <xf applyAlignment="true" applyBorder="false" applyFill="false" applyFont="true" applyNumberFormat="false" applyProtection="false" borderId="98" fillId="0" fontId="1" numFmtId="0" xfId="0">
      <alignment horizontal="center" vertical="center"/>
    </xf>
    <xf applyAlignment="true" applyBorder="false" applyFill="false" applyFont="true" applyNumberFormat="false" applyProtection="false" borderId="99" fillId="0" fontId="5" numFmtId="0" xfId="0">
      <alignment horizontal="center" vertical="center"/>
    </xf>
    <xf applyAlignment="true" applyBorder="false" applyFill="true" applyFont="true" applyNumberFormat="false" applyProtection="false" borderId="100" fillId="41" fontId="5" numFmtId="0" xfId="0">
      <alignment horizontal="center" vertical="center"/>
    </xf>
    <xf applyAlignment="true" applyBorder="false" applyFill="true" applyFont="true" applyNumberFormat="false" applyProtection="false" borderId="101" fillId="42" fontId="5" numFmtId="0" xfId="0">
      <alignment horizontal="center" vertical="center"/>
    </xf>
    <xf applyAlignment="true" applyBorder="false" applyFill="false" applyFont="true" applyNumberFormat="false" applyProtection="false" borderId="102" fillId="0" fontId="5" numFmtId="0" xfId="0">
      <alignment horizontal="center" vertical="center"/>
    </xf>
    <xf applyAlignment="true" applyBorder="false" applyFill="false" applyFont="true" applyNumberFormat="false" applyProtection="false" borderId="103" fillId="0" fontId="5" numFmtId="0" xfId="0">
      <alignment horizontal="center" vertical="center"/>
    </xf>
    <xf applyAlignment="true" applyBorder="false" applyFill="false" applyFont="true" applyNumberFormat="false" applyProtection="false" borderId="104" fillId="0" fontId="5" numFmtId="0" xfId="0">
      <alignment horizontal="center" vertical="center"/>
    </xf>
    <xf applyAlignment="true" applyBorder="false" applyFill="false" applyFont="true" applyNumberFormat="false" applyProtection="false" borderId="105" fillId="0" fontId="5" numFmtId="0" xfId="0">
      <alignment horizontal="center" vertical="center"/>
    </xf>
    <xf applyAlignment="true" applyBorder="false" applyFill="true" applyFont="true" applyNumberFormat="false" applyProtection="false" borderId="106" fillId="43" fontId="5" numFmtId="0" xfId="0">
      <alignment horizontal="left" vertical="center"/>
    </xf>
    <xf applyAlignment="true" applyBorder="false" applyFill="true" applyFont="true" applyNumberFormat="false" applyProtection="false" borderId="106" fillId="44" fontId="5" numFmtId="0" xfId="0">
      <alignment horizontal="center" vertical="center"/>
    </xf>
    <xf applyAlignment="true" applyBorder="false" applyFill="true" applyFont="true" applyNumberFormat="false" applyProtection="false" borderId="106" fillId="45" fontId="5" numFmtId="0" xfId="0">
      <alignment horizontal="center" vertical="center"/>
    </xf>
    <xf applyAlignment="true" applyBorder="false" applyFill="true" applyFont="true" applyNumberFormat="false" applyProtection="false" borderId="106" fillId="46" fontId="5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true" applyFont="true" applyNumberFormat="false" applyProtection="false" borderId="107" fillId="47" fontId="5" numFmtId="0" xfId="0">
      <alignment horizontal="center" vertical="center"/>
    </xf>
    <xf applyAlignment="true" applyBorder="false" applyFill="true" applyFont="true" applyNumberFormat="false" applyProtection="false" borderId="107" fillId="47" fontId="5" numFmtId="0" xfId="0">
      <alignment horizontal="center" vertical="center"/>
    </xf>
    <xf applyAlignment="true" applyBorder="false" applyFill="true" applyFont="true" applyNumberFormat="false" applyProtection="false" borderId="108" fillId="47" fontId="5" numFmtId="0" xfId="0">
      <alignment horizontal="center" vertical="center"/>
    </xf>
    <xf applyAlignment="true" applyBorder="false" applyFill="true" applyFont="true" applyNumberFormat="false" applyProtection="false" borderId="109" fillId="47" fontId="5" numFmtId="0" xfId="0">
      <alignment horizontal="center" vertical="center"/>
    </xf>
    <xf applyAlignment="true" applyBorder="false" applyFill="true" applyFont="true" applyNumberFormat="false" applyProtection="false" borderId="110" fillId="47" fontId="5" numFmtId="0" xfId="0">
      <alignment horizontal="center" vertical="center"/>
    </xf>
    <xf applyAlignment="true" applyBorder="false" applyFill="false" applyFont="true" applyNumberFormat="false" applyProtection="false" borderId="107" fillId="0" fontId="5" numFmtId="0" xfId="0">
      <alignment horizontal="center" vertical="center"/>
    </xf>
    <xf applyAlignment="true" applyBorder="false" applyFill="false" applyFont="true" applyNumberFormat="false" applyProtection="false" borderId="107" fillId="0" fontId="5" numFmtId="0" xfId="0">
      <alignment horizontal="center" vertical="center"/>
    </xf>
    <xf applyAlignment="true" applyBorder="false" applyFill="false" applyFont="true" applyNumberFormat="false" applyProtection="false" borderId="108" fillId="0" fontId="5" numFmtId="0" xfId="0">
      <alignment horizontal="center" vertical="center"/>
    </xf>
    <xf applyAlignment="true" applyBorder="false" applyFill="false" applyFont="true" applyNumberFormat="false" applyProtection="false" borderId="111" fillId="0" fontId="5" numFmtId="0" xfId="0">
      <alignment horizontal="center" vertical="center"/>
    </xf>
    <xf applyAlignment="true" applyBorder="false" applyFill="true" applyFont="true" applyNumberFormat="false" applyProtection="false" borderId="106" fillId="47" fontId="1" numFmtId="0" xfId="0">
      <alignment horizontal="center" vertical="center"/>
    </xf>
    <xf applyAlignment="true" applyBorder="false" applyFill="false" applyFont="true" applyNumberFormat="false" applyProtection="false" borderId="106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false" applyProtection="false" borderId="0" fillId="48" fontId="4" numFmtId="0" xfId="0">
      <alignment horizontal="center" vertical="center"/>
    </xf>
    <xf applyAlignment="true" applyBorder="false" applyFill="true" applyFont="true" applyNumberFormat="false" applyProtection="false" borderId="112" fillId="49" fontId="4" numFmtId="0" xfId="0">
      <alignment horizontal="center" vertical="center"/>
    </xf>
    <xf applyAlignment="true" applyBorder="false" applyFill="true" applyFont="true" applyNumberFormat="false" applyProtection="false" borderId="113" fillId="50" fontId="4" numFmtId="0" xfId="0">
      <alignment horizontal="center" vertical="center"/>
    </xf>
    <xf applyAlignment="true" applyBorder="false" applyFill="false" applyFont="true" applyNumberFormat="false" applyProtection="false" borderId="114" fillId="0" fontId="5" numFmtId="0" xfId="0">
      <alignment horizontal="center" vertical="center"/>
    </xf>
    <xf applyAlignment="true" applyBorder="false" applyFill="false" applyFont="true" applyNumberFormat="false" applyProtection="false" borderId="114" fillId="0" fontId="5" numFmtId="0" xfId="0">
      <alignment horizontal="center" vertical="center"/>
    </xf>
    <xf applyAlignment="true" applyBorder="false" applyFill="false" applyFont="true" applyNumberFormat="false" applyProtection="false" borderId="114" fillId="0" fontId="5" numFmtId="0" xfId="0">
      <alignment horizontal="center" vertical="center" wrapText="true"/>
    </xf>
    <xf applyAlignment="true" applyBorder="false" applyFill="false" applyFont="true" applyNumberFormat="true" applyProtection="false" borderId="114" fillId="0" fontId="5" numFmtId="170" xfId="0">
      <alignment horizontal="center" vertical="center"/>
    </xf>
    <xf applyAlignment="true" applyBorder="false" applyFill="false" applyFont="true" applyNumberFormat="false" applyProtection="false" borderId="115" fillId="0" fontId="3" numFmtId="0" xfId="0">
      <alignment horizontal="center" vertical="center"/>
    </xf>
    <xf applyAlignment="true" applyBorder="false" applyFill="false" applyFont="true" applyNumberFormat="false" applyProtection="false" borderId="115" fillId="0" fontId="1" numFmtId="0" xfId="0">
      <alignment horizontal="center" vertical="center"/>
    </xf>
    <xf applyAlignment="true" applyBorder="false" applyFill="false" applyFont="true" applyNumberFormat="false" applyProtection="false" borderId="115" fillId="0" fontId="1" numFmtId="0" xfId="0">
      <alignment vertical="center"/>
    </xf>
    <xf applyAlignment="true" applyBorder="false" applyFill="false" applyFont="true" applyNumberFormat="false" applyProtection="false" borderId="115" fillId="0" fontId="5" numFmtId="0" xfId="0">
      <alignment horizontal="center" vertical="center"/>
    </xf>
    <xf applyAlignment="true" applyBorder="false" applyFill="false" applyFont="true" applyNumberFormat="false" applyProtection="false" borderId="115" fillId="0" fontId="5" numFmtId="0" xfId="0">
      <alignment horizontal="center" vertical="center"/>
    </xf>
    <xf applyAlignment="true" applyBorder="false" applyFill="false" applyFont="true" applyNumberFormat="false" applyProtection="false" borderId="115" fillId="0" fontId="10" numFmtId="0" xfId="0">
      <alignment horizontal="center" vertical="center"/>
    </xf>
    <xf applyAlignment="true" applyBorder="false" applyFill="true" applyFont="true" applyNumberFormat="false" applyProtection="false" borderId="114" fillId="51" fontId="4" numFmtId="0" xfId="0">
      <alignment horizontal="center" vertical="center"/>
    </xf>
    <xf applyAlignment="true" applyBorder="false" applyFill="true" applyFont="true" applyNumberFormat="false" applyProtection="false" borderId="116" fillId="51" fontId="4" numFmtId="0" xfId="0">
      <alignment horizontal="center" vertical="center"/>
    </xf>
    <xf applyAlignment="true" applyBorder="false" applyFill="false" applyFont="true" applyNumberFormat="true" applyProtection="false" borderId="114" fillId="0" fontId="5" numFmtId="171" xfId="0">
      <alignment horizontal="center" vertical="center"/>
    </xf>
    <xf applyAlignment="true" applyBorder="false" applyFill="false" applyFont="true" applyNumberFormat="true" applyProtection="false" borderId="114" fillId="0" fontId="5" numFmtId="172" xfId="0">
      <alignment horizontal="center" vertical="center"/>
    </xf>
    <xf applyAlignment="true" applyBorder="false" applyFill="false" applyFont="true" applyNumberFormat="true" applyProtection="false" borderId="116" fillId="0" fontId="5" numFmtId="172" xfId="0">
      <alignment horizontal="center" vertical="center"/>
    </xf>
    <xf applyAlignment="true" applyBorder="false" applyFill="false" applyFont="true" applyNumberFormat="true" applyProtection="false" borderId="114" fillId="0" fontId="5" numFmtId="171" xfId="0">
      <alignment horizontal="center" vertical="center"/>
    </xf>
    <xf applyAlignment="true" applyBorder="false" applyFill="false" applyFont="true" applyNumberFormat="false" applyProtection="false" borderId="114" fillId="0" fontId="5" numFmtId="0" xfId="0">
      <alignment horizontal="left" vertical="center"/>
    </xf>
    <xf applyAlignment="true" applyBorder="false" applyFill="false" applyFont="true" applyNumberFormat="false" applyProtection="false" borderId="0" fillId="0" fontId="5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worksheets/sheet14.xml" Type="http://schemas.openxmlformats.org/officeDocument/2006/relationships/worksheet"></Relationship><Relationship Id="rId18" Target="worksheets/sheet15.xml" Type="http://schemas.openxmlformats.org/officeDocument/2006/relationships/worksheet"></Relationship><Relationship Id="rId19" Target="worksheets/sheet16.xml" Type="http://schemas.openxmlformats.org/officeDocument/2006/relationships/worksheet"></Relationship><Relationship Id="rId20" Target="worksheets/sheet17.xml" Type="http://schemas.openxmlformats.org/officeDocument/2006/relationships/worksheet"></Relationship><Relationship Id="rId21" Target="worksheets/sheet18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2.jpeg" Type="http://schemas.openxmlformats.org/officeDocument/2006/relationships/image"></Relationship><Relationship Id="rId2" Target="../media/image3.jpeg" Type="http://schemas.openxmlformats.org/officeDocument/2006/relationships/image"></Relationship><Relationship Id="rId3" Target="../media/image4.jpeg" Type="http://schemas.openxmlformats.org/officeDocument/2006/relationships/image"></Relationship><Relationship Id="rId4" Target="../media/image5.jpeg" Type="http://schemas.openxmlformats.org/officeDocument/2006/relationships/image"></Relationship><Relationship Id="rId5" Target="../media/image6.jpeg" Type="http://schemas.openxmlformats.org/officeDocument/2006/relationships/image"></Relationship><Relationship Id="rId6" Target="../media/image7.jpeg" Type="http://schemas.openxmlformats.org/officeDocument/2006/relationships/image"></Relationship><Relationship Id="rId7" Target="../media/image8.jpeg" Type="http://schemas.openxmlformats.org/officeDocument/2006/relationships/image"></Relationship><Relationship Id="rId8" Target="../media/image9.jpeg" Type="http://schemas.openxmlformats.org/officeDocument/2006/relationships/image"></Relationship><Relationship Id="rId9" Target="../media/image10.jpeg" Type="http://schemas.openxmlformats.org/officeDocument/2006/relationships/image"></Relationship><Relationship Id="rId10" Target="../media/image11.jpeg" Type="http://schemas.openxmlformats.org/officeDocument/2006/relationships/image"></Relationship><Relationship Id="rId11" Target="../media/image12.jpeg" Type="http://schemas.openxmlformats.org/officeDocument/2006/relationships/image"></Relationship><Relationship Id="rId12" Target="../media/image13.jpeg" Type="http://schemas.openxmlformats.org/officeDocument/2006/relationships/image"></Relationship><Relationship Id="rId13" Target="../media/image14.jpeg" Type="http://schemas.openxmlformats.org/officeDocument/2006/relationships/image"></Relationship><Relationship Id="rId14" Target="../media/image15.jpeg" Type="http://schemas.openxmlformats.org/officeDocument/2006/relationships/image"></Relationship><Relationship Id="rId15" Target="../media/image16.jpeg" Type="http://schemas.openxmlformats.org/officeDocument/2006/relationships/image"></Relationship><Relationship Id="rId16" Target="../media/image17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8.jpeg" Type="http://schemas.openxmlformats.org/officeDocument/2006/relationships/image"></Relationship><Relationship Id="rId2" Target="../media/image19.jpeg" Type="http://schemas.openxmlformats.org/officeDocument/2006/relationships/image"></Relationship><Relationship Id="rId3" Target="../media/image20.jpeg" Type="http://schemas.openxmlformats.org/officeDocument/2006/relationships/image"></Relationship><Relationship Id="rId4" Target="../media/image21.jpeg" Type="http://schemas.openxmlformats.org/officeDocument/2006/relationships/image"></Relationship><Relationship Id="rId5" Target="../media/image22.jpeg" Type="http://schemas.openxmlformats.org/officeDocument/2006/relationships/image"></Relationship><Relationship Id="rId6" Target="../media/image23.jpeg" Type="http://schemas.openxmlformats.org/officeDocument/2006/relationships/image"></Relationship><Relationship Id="rId7" Target="../media/image24.jpeg" Type="http://schemas.openxmlformats.org/officeDocument/2006/relationships/image"></Relationship><Relationship Id="rId8" Target="../media/image25.jpeg" Type="http://schemas.openxmlformats.org/officeDocument/2006/relationships/image"></Relationship><Relationship Id="rId9" Target="../media/image26.jpeg" Type="http://schemas.openxmlformats.org/officeDocument/2006/relationships/image"></Relationship><Relationship Id="rId10" Target="../media/image27.jpeg" Type="http://schemas.openxmlformats.org/officeDocument/2006/relationships/image"></Relationship><Relationship Id="rId11" Target="../media/image28.jpeg" Type="http://schemas.openxmlformats.org/officeDocument/2006/relationships/image"></Relationship><Relationship Id="rId12" Target="../media/image29.jpeg" Type="http://schemas.openxmlformats.org/officeDocument/2006/relationships/image"></Relationship><Relationship Id="rId13" Target="../media/image30.jpeg" Type="http://schemas.openxmlformats.org/officeDocument/2006/relationships/image"></Relationship><Relationship Id="rId14" Target="../media/image31.jpeg" Type="http://schemas.openxmlformats.org/officeDocument/2006/relationships/image"></Relationship><Relationship Id="rId15" Target="../media/image32.jpeg" Type="http://schemas.openxmlformats.org/officeDocument/2006/relationships/image"></Relationship><Relationship Id="rId16" Target="../media/image33.jpeg" Type="http://schemas.openxmlformats.org/officeDocument/2006/relationships/image"></Relationship><Relationship Id="rId17" Target="../media/image34.jpeg" Type="http://schemas.openxmlformats.org/officeDocument/2006/relationships/image"></Relationship><Relationship Id="rId18" Target="../media/image35.jpeg" Type="http://schemas.openxmlformats.org/officeDocument/2006/relationships/image"></Relationship><Relationship Id="rId19" Target="../media/image36.jpeg" Type="http://schemas.openxmlformats.org/officeDocument/2006/relationships/image"></Relationship><Relationship Id="rId20" Target="../media/image37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0</xdr:colOff>
      <xdr:row>102</xdr:row>
      <xdr:rowOff>9525</xdr:rowOff>
    </xdr:from>
    <xdr:to>
      <xdr:col>3</xdr:col>
      <xdr:colOff>962025</xdr:colOff>
      <xdr:row>112</xdr:row>
      <xdr:rowOff>104775</xdr:rowOff>
    </xdr:to>
    <xdr:pic>
      <xdr:nvPicPr>
        <xdr:cNvPr id="2" name="Picture 2" descr="rOEfnN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19050</xdr:colOff>
      <xdr:row>140</xdr:row>
      <xdr:rowOff>238125</xdr:rowOff>
    </xdr:from>
    <xdr:to>
      <xdr:col>7</xdr:col>
      <xdr:colOff>885825</xdr:colOff>
      <xdr:row>151</xdr:row>
      <xdr:rowOff>95250</xdr:rowOff>
    </xdr:to>
    <xdr:pic>
      <xdr:nvPicPr>
        <xdr:cNvPr id="3" name="Picture 3" descr="FlFgxe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0</xdr:colOff>
      <xdr:row>127</xdr:row>
      <xdr:rowOff>0</xdr:rowOff>
    </xdr:from>
    <xdr:to>
      <xdr:col>3</xdr:col>
      <xdr:colOff>952500</xdr:colOff>
      <xdr:row>137</xdr:row>
      <xdr:rowOff>76200</xdr:rowOff>
    </xdr:to>
    <xdr:pic>
      <xdr:nvPicPr>
        <xdr:cNvPr id="4" name="Picture 4" descr="CSjeBS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9525</xdr:colOff>
      <xdr:row>154</xdr:row>
      <xdr:rowOff>0</xdr:rowOff>
    </xdr:from>
    <xdr:to>
      <xdr:col>7</xdr:col>
      <xdr:colOff>885825</xdr:colOff>
      <xdr:row>164</xdr:row>
      <xdr:rowOff>123825</xdr:rowOff>
    </xdr:to>
    <xdr:pic>
      <xdr:nvPicPr>
        <xdr:cNvPr id="5" name="Picture 5" descr="iwzSQn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0</xdr:colOff>
      <xdr:row>116</xdr:row>
      <xdr:rowOff>9525</xdr:rowOff>
    </xdr:from>
    <xdr:to>
      <xdr:col>11</xdr:col>
      <xdr:colOff>914400</xdr:colOff>
      <xdr:row>126</xdr:row>
      <xdr:rowOff>76200</xdr:rowOff>
    </xdr:to>
    <xdr:pic>
      <xdr:nvPicPr>
        <xdr:cNvPr id="6" name="Picture 6" descr="fXmCwD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0</xdr:colOff>
      <xdr:row>154</xdr:row>
      <xdr:rowOff>0</xdr:rowOff>
    </xdr:from>
    <xdr:to>
      <xdr:col>3</xdr:col>
      <xdr:colOff>990600</xdr:colOff>
      <xdr:row>164</xdr:row>
      <xdr:rowOff>114300</xdr:rowOff>
    </xdr:to>
    <xdr:pic>
      <xdr:nvPicPr>
        <xdr:cNvPr id="7" name="Picture 7" descr="fWmyVX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57150</xdr:colOff>
      <xdr:row>116</xdr:row>
      <xdr:rowOff>28575</xdr:rowOff>
    </xdr:from>
    <xdr:to>
      <xdr:col>15</xdr:col>
      <xdr:colOff>876300</xdr:colOff>
      <xdr:row>126</xdr:row>
      <xdr:rowOff>28575</xdr:rowOff>
    </xdr:to>
    <xdr:pic>
      <xdr:nvPicPr>
        <xdr:cNvPr id="8" name="Picture 8" descr="Acgzlq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1104900</xdr:colOff>
      <xdr:row>90</xdr:row>
      <xdr:rowOff>247650</xdr:rowOff>
    </xdr:from>
    <xdr:to>
      <xdr:col>11</xdr:col>
      <xdr:colOff>990600</xdr:colOff>
      <xdr:row>101</xdr:row>
      <xdr:rowOff>114300</xdr:rowOff>
    </xdr:to>
    <xdr:pic>
      <xdr:nvPicPr>
        <xdr:cNvPr id="9" name="Picture 9" descr="TRQfjc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0</xdr:colOff>
      <xdr:row>91</xdr:row>
      <xdr:rowOff>9525</xdr:rowOff>
    </xdr:from>
    <xdr:to>
      <xdr:col>3</xdr:col>
      <xdr:colOff>942975</xdr:colOff>
      <xdr:row>101</xdr:row>
      <xdr:rowOff>95250</xdr:rowOff>
    </xdr:to>
    <xdr:pic>
      <xdr:nvPicPr>
        <xdr:cNvPr id="10" name="Picture 10" descr="hEtmsr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0</xdr:colOff>
      <xdr:row>116</xdr:row>
      <xdr:rowOff>0</xdr:rowOff>
    </xdr:from>
    <xdr:to>
      <xdr:col>3</xdr:col>
      <xdr:colOff>962025</xdr:colOff>
      <xdr:row>126</xdr:row>
      <xdr:rowOff>85725</xdr:rowOff>
    </xdr:to>
    <xdr:pic>
      <xdr:nvPicPr>
        <xdr:cNvPr id="11" name="Picture 11" descr="VCqLFp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57150</xdr:colOff>
      <xdr:row>116</xdr:row>
      <xdr:rowOff>0</xdr:rowOff>
    </xdr:from>
    <xdr:to>
      <xdr:col>7</xdr:col>
      <xdr:colOff>876300</xdr:colOff>
      <xdr:row>126</xdr:row>
      <xdr:rowOff>95250</xdr:rowOff>
    </xdr:to>
    <xdr:pic>
      <xdr:nvPicPr>
        <xdr:cNvPr id="12" name="Picture 12" descr="XHGIFH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0</xdr:colOff>
      <xdr:row>141</xdr:row>
      <xdr:rowOff>0</xdr:rowOff>
    </xdr:from>
    <xdr:to>
      <xdr:col>3</xdr:col>
      <xdr:colOff>962025</xdr:colOff>
      <xdr:row>151</xdr:row>
      <xdr:rowOff>104775</xdr:rowOff>
    </xdr:to>
    <xdr:pic>
      <xdr:nvPicPr>
        <xdr:cNvPr id="13" name="Picture 13" descr="MtmmAT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1133475</xdr:colOff>
      <xdr:row>90</xdr:row>
      <xdr:rowOff>247650</xdr:rowOff>
    </xdr:from>
    <xdr:to>
      <xdr:col>7</xdr:col>
      <xdr:colOff>771525</xdr:colOff>
      <xdr:row>101</xdr:row>
      <xdr:rowOff>95250</xdr:rowOff>
    </xdr:to>
    <xdr:pic>
      <xdr:nvPicPr>
        <xdr:cNvPr id="14" name="Picture 14" descr="wJAquD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1133475</xdr:colOff>
      <xdr:row>101</xdr:row>
      <xdr:rowOff>238125</xdr:rowOff>
    </xdr:from>
    <xdr:to>
      <xdr:col>7</xdr:col>
      <xdr:colOff>771525</xdr:colOff>
      <xdr:row>112</xdr:row>
      <xdr:rowOff>85725</xdr:rowOff>
    </xdr:to>
    <xdr:pic>
      <xdr:nvPicPr>
        <xdr:cNvPr id="15" name="Picture 15" descr="BrqIhs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0</xdr:colOff>
      <xdr:row>127</xdr:row>
      <xdr:rowOff>0</xdr:rowOff>
    </xdr:from>
    <xdr:to>
      <xdr:col>11</xdr:col>
      <xdr:colOff>857250</xdr:colOff>
      <xdr:row>137</xdr:row>
      <xdr:rowOff>28575</xdr:rowOff>
    </xdr:to>
    <xdr:pic>
      <xdr:nvPicPr>
        <xdr:cNvPr id="16" name="Picture 16" descr="uTuJXU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66675</xdr:colOff>
      <xdr:row>126</xdr:row>
      <xdr:rowOff>238125</xdr:rowOff>
    </xdr:from>
    <xdr:to>
      <xdr:col>7</xdr:col>
      <xdr:colOff>847725</xdr:colOff>
      <xdr:row>137</xdr:row>
      <xdr:rowOff>38100</xdr:rowOff>
    </xdr:to>
    <xdr:pic>
      <xdr:nvPicPr>
        <xdr:cNvPr id="17" name="Picture 17" descr="gKWWlz"/>
        <xdr:cNvPicPr>
          <a:picLocks noChangeAspect="false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4</xdr:col>
      <xdr:colOff>9525</xdr:colOff>
      <xdr:row>81</xdr:row>
      <xdr:rowOff>19050</xdr:rowOff>
    </xdr:from>
    <xdr:to>
      <xdr:col>7</xdr:col>
      <xdr:colOff>847725</xdr:colOff>
      <xdr:row>91</xdr:row>
      <xdr:rowOff>123825</xdr:rowOff>
    </xdr:to>
    <xdr:pic>
      <xdr:nvPicPr>
        <xdr:cNvPr id="2" name="Picture 2" descr="VjVudg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990600</xdr:colOff>
      <xdr:row>70</xdr:row>
      <xdr:rowOff>28575</xdr:rowOff>
    </xdr:from>
    <xdr:to>
      <xdr:col>15</xdr:col>
      <xdr:colOff>771525</xdr:colOff>
      <xdr:row>80</xdr:row>
      <xdr:rowOff>38100</xdr:rowOff>
    </xdr:to>
    <xdr:pic>
      <xdr:nvPicPr>
        <xdr:cNvPr id="3" name="Picture 3" descr="jDxPNx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990600</xdr:colOff>
      <xdr:row>80</xdr:row>
      <xdr:rowOff>247650</xdr:rowOff>
    </xdr:from>
    <xdr:to>
      <xdr:col>11</xdr:col>
      <xdr:colOff>800100</xdr:colOff>
      <xdr:row>91</xdr:row>
      <xdr:rowOff>114300</xdr:rowOff>
    </xdr:to>
    <xdr:pic>
      <xdr:nvPicPr>
        <xdr:cNvPr id="4" name="Picture 4" descr="UbKGYY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0</xdr:colOff>
      <xdr:row>108</xdr:row>
      <xdr:rowOff>28575</xdr:rowOff>
    </xdr:from>
    <xdr:to>
      <xdr:col>3</xdr:col>
      <xdr:colOff>962025</xdr:colOff>
      <xdr:row>118</xdr:row>
      <xdr:rowOff>123825</xdr:rowOff>
    </xdr:to>
    <xdr:pic>
      <xdr:nvPicPr>
        <xdr:cNvPr id="5" name="Picture 5" descr="RQOJjN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981075</xdr:colOff>
      <xdr:row>45</xdr:row>
      <xdr:rowOff>0</xdr:rowOff>
    </xdr:from>
    <xdr:to>
      <xdr:col>11</xdr:col>
      <xdr:colOff>771525</xdr:colOff>
      <xdr:row>55</xdr:row>
      <xdr:rowOff>104775</xdr:rowOff>
    </xdr:to>
    <xdr:pic>
      <xdr:nvPicPr>
        <xdr:cNvPr id="6" name="Picture 6" descr="vDhuyd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0</xdr:colOff>
      <xdr:row>45</xdr:row>
      <xdr:rowOff>9525</xdr:rowOff>
    </xdr:from>
    <xdr:to>
      <xdr:col>7</xdr:col>
      <xdr:colOff>819150</xdr:colOff>
      <xdr:row>55</xdr:row>
      <xdr:rowOff>114300</xdr:rowOff>
    </xdr:to>
    <xdr:pic>
      <xdr:nvPicPr>
        <xdr:cNvPr id="7" name="Picture 7" descr="vDTkXO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990600</xdr:colOff>
      <xdr:row>107</xdr:row>
      <xdr:rowOff>247650</xdr:rowOff>
    </xdr:from>
    <xdr:to>
      <xdr:col>15</xdr:col>
      <xdr:colOff>847725</xdr:colOff>
      <xdr:row>118</xdr:row>
      <xdr:rowOff>38100</xdr:rowOff>
    </xdr:to>
    <xdr:pic>
      <xdr:nvPicPr>
        <xdr:cNvPr id="8" name="Picture 8" descr="onILdz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0</xdr:colOff>
      <xdr:row>55</xdr:row>
      <xdr:rowOff>228600</xdr:rowOff>
    </xdr:from>
    <xdr:to>
      <xdr:col>3</xdr:col>
      <xdr:colOff>990600</xdr:colOff>
      <xdr:row>66</xdr:row>
      <xdr:rowOff>76200</xdr:rowOff>
    </xdr:to>
    <xdr:pic>
      <xdr:nvPicPr>
        <xdr:cNvPr id="9" name="Picture 9" descr="sYVPeo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990600</xdr:colOff>
      <xdr:row>70</xdr:row>
      <xdr:rowOff>28575</xdr:rowOff>
    </xdr:from>
    <xdr:to>
      <xdr:col>11</xdr:col>
      <xdr:colOff>666750</xdr:colOff>
      <xdr:row>80</xdr:row>
      <xdr:rowOff>47625</xdr:rowOff>
    </xdr:to>
    <xdr:pic>
      <xdr:nvPicPr>
        <xdr:cNvPr id="10" name="Picture 10" descr="RBlqCb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9525</xdr:colOff>
      <xdr:row>108</xdr:row>
      <xdr:rowOff>19050</xdr:rowOff>
    </xdr:from>
    <xdr:to>
      <xdr:col>7</xdr:col>
      <xdr:colOff>819150</xdr:colOff>
      <xdr:row>118</xdr:row>
      <xdr:rowOff>104775</xdr:rowOff>
    </xdr:to>
    <xdr:pic>
      <xdr:nvPicPr>
        <xdr:cNvPr id="11" name="Picture 11" descr="IzAhby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9525</xdr:colOff>
      <xdr:row>95</xdr:row>
      <xdr:rowOff>9525</xdr:rowOff>
    </xdr:from>
    <xdr:to>
      <xdr:col>15</xdr:col>
      <xdr:colOff>904875</xdr:colOff>
      <xdr:row>105</xdr:row>
      <xdr:rowOff>66675</xdr:rowOff>
    </xdr:to>
    <xdr:pic>
      <xdr:nvPicPr>
        <xdr:cNvPr id="12" name="Picture 12" descr="zMwiuL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0</xdr:colOff>
      <xdr:row>81</xdr:row>
      <xdr:rowOff>9525</xdr:rowOff>
    </xdr:from>
    <xdr:to>
      <xdr:col>3</xdr:col>
      <xdr:colOff>971550</xdr:colOff>
      <xdr:row>91</xdr:row>
      <xdr:rowOff>114300</xdr:rowOff>
    </xdr:to>
    <xdr:pic>
      <xdr:nvPicPr>
        <xdr:cNvPr id="13" name="Picture 13" descr="VlKWLz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1123950</xdr:colOff>
      <xdr:row>55</xdr:row>
      <xdr:rowOff>200025</xdr:rowOff>
    </xdr:from>
    <xdr:to>
      <xdr:col>7</xdr:col>
      <xdr:colOff>771525</xdr:colOff>
      <xdr:row>66</xdr:row>
      <xdr:rowOff>38100</xdr:rowOff>
    </xdr:to>
    <xdr:pic>
      <xdr:nvPicPr>
        <xdr:cNvPr id="14" name="Picture 14" descr="RFHGSC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95</xdr:row>
      <xdr:rowOff>19050</xdr:rowOff>
    </xdr:from>
    <xdr:to>
      <xdr:col>7</xdr:col>
      <xdr:colOff>819150</xdr:colOff>
      <xdr:row>105</xdr:row>
      <xdr:rowOff>95250</xdr:rowOff>
    </xdr:to>
    <xdr:pic>
      <xdr:nvPicPr>
        <xdr:cNvPr id="15" name="Picture 15" descr="WsZHqf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0</xdr:colOff>
      <xdr:row>45</xdr:row>
      <xdr:rowOff>9525</xdr:rowOff>
    </xdr:from>
    <xdr:to>
      <xdr:col>3</xdr:col>
      <xdr:colOff>962025</xdr:colOff>
      <xdr:row>55</xdr:row>
      <xdr:rowOff>104775</xdr:rowOff>
    </xdr:to>
    <xdr:pic>
      <xdr:nvPicPr>
        <xdr:cNvPr id="16" name="Picture 16" descr="CalXmF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0</xdr:colOff>
      <xdr:row>95</xdr:row>
      <xdr:rowOff>0</xdr:rowOff>
    </xdr:from>
    <xdr:to>
      <xdr:col>3</xdr:col>
      <xdr:colOff>971550</xdr:colOff>
      <xdr:row>105</xdr:row>
      <xdr:rowOff>104775</xdr:rowOff>
    </xdr:to>
    <xdr:pic>
      <xdr:nvPicPr>
        <xdr:cNvPr id="17" name="Picture 17" descr="gUfBfQ"/>
        <xdr:cNvPicPr>
          <a:picLocks noChangeAspect="false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0</xdr:colOff>
      <xdr:row>70</xdr:row>
      <xdr:rowOff>0</xdr:rowOff>
    </xdr:from>
    <xdr:to>
      <xdr:col>3</xdr:col>
      <xdr:colOff>962025</xdr:colOff>
      <xdr:row>80</xdr:row>
      <xdr:rowOff>104775</xdr:rowOff>
    </xdr:to>
    <xdr:pic>
      <xdr:nvPicPr>
        <xdr:cNvPr id="18" name="Picture 18" descr="RRRspw"/>
        <xdr:cNvPicPr>
          <a:picLocks noChangeAspect="false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9525</xdr:colOff>
      <xdr:row>69</xdr:row>
      <xdr:rowOff>247650</xdr:rowOff>
    </xdr:from>
    <xdr:to>
      <xdr:col>7</xdr:col>
      <xdr:colOff>847725</xdr:colOff>
      <xdr:row>80</xdr:row>
      <xdr:rowOff>85725</xdr:rowOff>
    </xdr:to>
    <xdr:pic>
      <xdr:nvPicPr>
        <xdr:cNvPr id="19" name="Picture 19" descr="Egmgae"/>
        <xdr:cNvPicPr>
          <a:picLocks noChangeAspect="false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990600</xdr:colOff>
      <xdr:row>108</xdr:row>
      <xdr:rowOff>9525</xdr:rowOff>
    </xdr:from>
    <xdr:to>
      <xdr:col>11</xdr:col>
      <xdr:colOff>762000</xdr:colOff>
      <xdr:row>118</xdr:row>
      <xdr:rowOff>95250</xdr:rowOff>
    </xdr:to>
    <xdr:pic>
      <xdr:nvPicPr>
        <xdr:cNvPr id="20" name="Picture 20" descr="IeypZu"/>
        <xdr:cNvPicPr>
          <a:picLocks noChangeAspect="false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9525</xdr:colOff>
      <xdr:row>95</xdr:row>
      <xdr:rowOff>19050</xdr:rowOff>
    </xdr:from>
    <xdr:to>
      <xdr:col>11</xdr:col>
      <xdr:colOff>847725</xdr:colOff>
      <xdr:row>105</xdr:row>
      <xdr:rowOff>85725</xdr:rowOff>
    </xdr:to>
    <xdr:pic>
      <xdr:nvPicPr>
        <xdr:cNvPr id="21" name="Picture 21" descr="noOExK"/>
        <xdr:cNvPicPr>
          <a:picLocks noChangeAspect="false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https://mi.feishu.cn/sheets/LwbXsRwROhN72YtvgmPcYVzyn2d" Type="http://schemas.openxmlformats.org/officeDocument/2006/relationships/hyperlink" TargetMode="External"></Relationship><Relationship Id="rId2" Target="https://mi.feishu.cn/docx/CRvJdwyujoYK5lx682sct7Vyngd" Type="http://schemas.openxmlformats.org/officeDocument/2006/relationships/hyperlink" TargetMode="External"></Relationship><Relationship Id="rId3" Target="https://mi.feishu.cn/docx/VSimdyYMLomaOKxIW14cDmERnTd" Type="http://schemas.openxmlformats.org/officeDocument/2006/relationships/hyperlink" TargetMode="External"></Relationship><Relationship Id="rId4" Target="https://mi.feishu.cn/wiki/TqdVwpIKIigp6lkH6IvcGsN2ngd?sheet=41S5RS" Type="http://schemas.openxmlformats.org/officeDocument/2006/relationships/hyperlink" TargetMode="External"></Relationship><Relationship Id="rId5" Target="https://mi.feishu.cn/wiki/MGRMwVouVigXOSkNBw6cTVdCnRc" Type="http://schemas.openxmlformats.org/officeDocument/2006/relationships/hyperlink" TargetMode="External"></Relationship><Relationship Id="rId6" Target="https://mi.feishu.cn/wiki/BV52wmba3ipvsKkF6vDcw27Ongg?create_from=copy_within_wiki" Type="http://schemas.openxmlformats.org/officeDocument/2006/relationships/hyperlink" TargetMode="External"></Relationship><Relationship Id="rId7" Target="https://mi.feishu.cn/wiki/KLsFwztQhiqBHBkBWOrcxINMnMf" Type="http://schemas.openxmlformats.org/officeDocument/2006/relationships/hyperlink" TargetMode="External"></Relationship><Relationship Id="rId8" Target="https://mi.feishu.cn/wiki/WMEqwGEQ0inqiGklucccWHDRn6c" Type="http://schemas.openxmlformats.org/officeDocument/2006/relationships/hyperlink" TargetMode="External"></Relationship><Relationship Id="rId9" Target="https://mi.feishu.cn/wiki/EHmcwxwdziA9UDkmSVBcVA9nnqC" Type="http://schemas.openxmlformats.org/officeDocument/2006/relationships/hyperlink" TargetMode="External"></Relationship><Relationship Id="rId10" Target="https://mi.feishu.cn/docx/MKB7dvXTnoe8pyx5in9c8ptXnuZ" Type="http://schemas.openxmlformats.org/officeDocument/2006/relationships/hyperlink" TargetMode="External"></Relationship><Relationship Id="rId11" Target="https://mi.feishu.cn/wiki/AvUJwlmXuiyWOlkuH61cCOZnn5I" Type="http://schemas.openxmlformats.org/officeDocument/2006/relationships/hyperlink" TargetMode="External"></Relationship><Relationship Id="rId12" Target="https://mi.feishu.cn/wiki/CMrHw2OB8iqAJfkQjRTcGfu7nEe" Type="http://schemas.openxmlformats.org/officeDocument/2006/relationships/hyperlink" TargetMode="External"></Relationship><Relationship Id="rId13" Target="https://mi.feishu.cn/wiki/AMUTwTUcxiBPQYkewcgcqTHPnyf?sheet=IQL4I" Type="http://schemas.openxmlformats.org/officeDocument/2006/relationships/hyperlink" TargetMode="External"></Relationship><Relationship Id="rId14" Target="https://mi.feishu.cn/wiki/LPk8wdutxisALykk3xMcjkacnBh?sheet=41S5RS" Type="http://schemas.openxmlformats.org/officeDocument/2006/relationships/hyperlink" TargetMode="External"></Relationship><Relationship Id="rId15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https://xiaomi.f.mioffice.cn/docx/doxk4XV4Vem7XHH84EomV1hbQwh?from=from_copylink" Type="http://schemas.openxmlformats.org/officeDocument/2006/relationships/hyperlink" TargetMode="External"></Relationship><Relationship Id="rId2" Target="https://xiaomi.f.mioffice.cn/sheets/shtk4IT01N6apRX6PkjLnca8i61" Type="http://schemas.openxmlformats.org/officeDocument/2006/relationships/hyperlink" TargetMode="External"></Relationship><Relationship Id="rId3" Target="https://xiaomi.f.mioffice.cn/sheets/shtk4IT01N6apRX6PkjLnca8i61" Type="http://schemas.openxmlformats.org/officeDocument/2006/relationships/hyperlink" TargetMode="External"></Relationship><Relationship Id="rId4" Target="https://xiaomi.f.mioffice.cn/sheets/shtk4EgXQOKVuO9tapR1Z7xqkUb?from=from_copylink" Type="http://schemas.openxmlformats.org/officeDocument/2006/relationships/hyperlink" TargetMode="External"></Relationship><Relationship Id="rId5" Target="https://xiaomi.f.mioffice.cn/docx/doxk4nYIES2usqbpFfaL0Gz5d5c" Type="http://schemas.openxmlformats.org/officeDocument/2006/relationships/hyperlink" TargetMode="External"></Relationship><Relationship Id="rId6" Target="https://xiaomi.f.mioffice.cn/docx/doxk4XA9DMfj70YFUERoBsGEZQb" Type="http://schemas.openxmlformats.org/officeDocument/2006/relationships/hyperlink" TargetMode="External"></Relationship><Relationship Id="rId7" Target="https://xiaomi.f.mioffice.cn/docx/doxk4oxBWCvv7wEd43RD54lFiah" Type="http://schemas.openxmlformats.org/officeDocument/2006/relationships/hyperlink" TargetMode="External"></Relationship><Relationship Id="rId8" Target="https://xiaomi.f.mioffice.cn/sheets/shtk4G8BDfNd3oO5OPdQiKwpQJc?from=from_copylink" Type="http://schemas.openxmlformats.org/officeDocument/2006/relationships/hyperlink" TargetMode="External"></Relationship><Relationship Id="rId9" Target="https://xiaomi.f.mioffice.cn/docx/doxk42k2uMH8uLjRlO4tWLoscVf" Type="http://schemas.openxmlformats.org/officeDocument/2006/relationships/hyperlink" TargetMode="External"></Relationship><Relationship Id="rId10" Target="https://xiaomi.f.mioffice.cn/docx/doxk4Wfc7C7IVfVkAb4ifhrYsff" Type="http://schemas.openxmlformats.org/officeDocument/2006/relationships/hyperlink" TargetMode="External"></Relationship><Relationship Id="rId11" Target="https://xiaomi.f.mioffice.cn/sheets/shtk41yVRNS0s2phuMLPEPWeWTb" Type="http://schemas.openxmlformats.org/officeDocument/2006/relationships/hyperlink" TargetMode="External"></Relationship><Relationship Id="rId12" Target="https://xiaomi.f.mioffice.cn/sheets/shtk4hrH4Ihj2drckUWQmMT4vXD" Type="http://schemas.openxmlformats.org/officeDocument/2006/relationships/hyperlink" TargetMode="External"></Relationship><Relationship Id="rId13" Target="https://xiaomi.f.mioffice.cn/sheets/shtk4rscMgPJ7Uk85sZx44Cxvxh" Type="http://schemas.openxmlformats.org/officeDocument/2006/relationships/hyperlink" TargetMode="External"></Relationship><Relationship Id="rId14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2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_rels/sheet1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11"/>
    <col collapsed="false" customWidth="true" hidden="false" max="3" min="3" style="0" width="60"/>
    <col collapsed="false" customWidth="true" hidden="false" max="1" min="1" style="0" width="5"/>
  </cols>
  <sheetData>
    <row r="1"/>
    <row r="2"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</row>
    <row r="3">
      <c r="B3" s="1" t="s">
        <v>6</v>
      </c>
      <c r="C3" s="3" t="s">
        <v>7</v>
      </c>
    </row>
    <row customHeight="true" ht="19" r="4">
      <c r="B4" s="1" t="s">
        <v>6</v>
      </c>
      <c r="C4" s="3" t="s">
        <v>8</v>
      </c>
    </row>
    <row r="5">
      <c r="B5" s="1" t="s">
        <v>9</v>
      </c>
      <c r="C5" s="3" t="s">
        <v>10</v>
      </c>
    </row>
    <row r="6">
      <c r="B6" s="1" t="s">
        <v>9</v>
      </c>
      <c r="C6" s="3" t="s">
        <v>11</v>
      </c>
    </row>
    <row r="7">
      <c r="B7" s="1" t="s">
        <v>9</v>
      </c>
      <c r="C7" s="3" t="s">
        <v>12</v>
      </c>
    </row>
    <row r="8">
      <c r="B8" s="1" t="s">
        <v>9</v>
      </c>
      <c r="C8" s="3" t="s">
        <v>13</v>
      </c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5" min="15" style="0" width="19"/>
    <col collapsed="false" customWidth="true" hidden="false" max="19" min="19" style="0" width="13"/>
    <col collapsed="false" customWidth="true" hidden="false" max="20" min="20" style="0" width="14"/>
    <col collapsed="false" customWidth="true" hidden="false" max="3" min="3" style="0" width="15"/>
    <col collapsed="false" customWidth="true" hidden="false" max="7" min="7" style="0" width="11"/>
    <col collapsed="false" customWidth="true" hidden="false" max="11" min="11" style="0" width="13"/>
    <col collapsed="false" customWidth="true" hidden="false" max="14" min="14" style="0" width="24"/>
    <col collapsed="false" customWidth="true" hidden="false" max="18" min="18" style="0" width="13"/>
    <col collapsed="false" customWidth="true" hidden="false" max="22" min="22" style="0" width="8"/>
    <col collapsed="false" customWidth="true" hidden="false" max="2" min="2" style="0" width="20"/>
    <col collapsed="false" customWidth="true" hidden="false" max="6" min="6" style="0" width="11"/>
    <col collapsed="false" customWidth="true" hidden="false" max="10" min="10" style="0" width="12"/>
    <col collapsed="false" customWidth="true" hidden="false" max="13" min="13" style="0" width="29"/>
    <col collapsed="false" customWidth="true" hidden="false" max="17" min="17" style="0" width="13"/>
    <col collapsed="false" customWidth="true" hidden="false" max="21" min="21" style="0" width="13"/>
    <col collapsed="false" customWidth="true" hidden="false" max="1" min="1" style="0" width="29"/>
    <col collapsed="false" customWidth="true" hidden="false" max="5" min="5" style="0" width="11"/>
    <col collapsed="false" customWidth="true" hidden="false" max="9" min="9" style="0" width="13"/>
    <col collapsed="false" customWidth="true" hidden="false" max="16" min="16" style="0" width="18"/>
    <col collapsed="false" customWidth="true" hidden="false" max="4" min="4" style="0" width="14"/>
    <col collapsed="false" customWidth="true" hidden="false" max="8" min="8" style="0" width="11"/>
    <col collapsed="false" customWidth="true" hidden="false" max="12" min="12" style="0" width="13"/>
  </cols>
  <sheetData>
    <row r="1">
      <c r="A1" s="4" t="s">
        <v>14</v>
      </c>
      <c r="B1" s="4"/>
      <c r="C1" s="4"/>
      <c r="D1" s="4"/>
      <c r="E1" s="4"/>
      <c r="F1" s="4"/>
      <c r="G1" s="4"/>
      <c r="H1" s="4"/>
      <c r="I1" s="5"/>
      <c r="J1" s="4"/>
      <c r="K1" s="4"/>
      <c r="L1" s="4"/>
      <c r="M1" s="6"/>
      <c r="N1" s="7"/>
      <c r="O1" s="7"/>
      <c r="P1" s="7"/>
      <c r="Q1" s="7"/>
      <c r="R1" s="7"/>
      <c r="S1" s="7"/>
    </row>
    <row customHeight="true" ht="19" r="2">
      <c r="A2" s="8" t="s">
        <v>15</v>
      </c>
      <c r="B2" s="8" t="s">
        <v>16</v>
      </c>
      <c r="C2" s="9"/>
      <c r="D2" s="9"/>
      <c r="E2" s="9"/>
      <c r="F2" s="9"/>
      <c r="G2" s="9"/>
      <c r="H2" s="9"/>
      <c r="I2" s="9"/>
      <c r="J2" s="9"/>
      <c r="K2" s="9"/>
      <c r="L2" s="9"/>
      <c r="M2" s="10"/>
      <c r="N2" s="9"/>
      <c r="O2" s="9"/>
      <c r="P2" s="9"/>
      <c r="Q2" s="11"/>
      <c r="R2" s="11"/>
      <c r="S2" s="12"/>
    </row>
    <row customHeight="true" ht="19" r="3">
      <c r="A3" s="8" t="s">
        <v>17</v>
      </c>
      <c r="B3" s="8" t="s">
        <v>18</v>
      </c>
      <c r="C3" s="9"/>
      <c r="D3" s="9"/>
      <c r="E3" s="9"/>
      <c r="F3" s="9"/>
      <c r="G3" s="9"/>
      <c r="H3" s="9"/>
      <c r="I3" s="9"/>
      <c r="J3" s="9"/>
      <c r="K3" s="9"/>
      <c r="L3" s="9"/>
      <c r="M3" s="10"/>
      <c r="N3" s="9"/>
      <c r="O3" s="9"/>
      <c r="P3" s="9"/>
      <c r="Q3" s="11"/>
      <c r="R3" s="11"/>
      <c r="S3" s="12"/>
    </row>
    <row r="4">
      <c r="A4" s="13" t="s">
        <v>19</v>
      </c>
      <c r="B4" s="13" t="s">
        <v>20</v>
      </c>
      <c r="C4" s="13" t="s">
        <v>21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4" t="s">
        <v>22</v>
      </c>
      <c r="O4" s="14" t="s">
        <v>23</v>
      </c>
      <c r="P4" s="14" t="s">
        <v>24</v>
      </c>
      <c r="Q4" s="15"/>
      <c r="R4" s="15" t="s">
        <v>25</v>
      </c>
      <c r="S4" s="7"/>
    </row>
    <row customHeight="true" ht="22" r="5">
      <c r="A5" s="13"/>
      <c r="B5" s="13"/>
      <c r="C5" s="16" t="s">
        <v>26</v>
      </c>
      <c r="D5" s="16" t="s">
        <v>27</v>
      </c>
      <c r="E5" s="16" t="s">
        <v>28</v>
      </c>
      <c r="F5" s="16"/>
      <c r="G5" s="16"/>
      <c r="H5" s="16"/>
      <c r="I5" s="16" t="s">
        <v>29</v>
      </c>
      <c r="J5" s="16" t="s">
        <v>30</v>
      </c>
      <c r="K5" s="16" t="s">
        <v>31</v>
      </c>
      <c r="L5" s="16"/>
      <c r="M5" s="16"/>
      <c r="N5" s="14"/>
      <c r="O5" s="14"/>
      <c r="P5" s="14"/>
      <c r="Q5" s="15"/>
      <c r="R5" s="15" t="s">
        <v>32</v>
      </c>
      <c r="S5" s="15" t="s">
        <v>33</v>
      </c>
    </row>
    <row r="6">
      <c r="A6" s="13"/>
      <c r="B6" s="13"/>
      <c r="C6" s="16" t="s">
        <v>34</v>
      </c>
      <c r="D6" s="16" t="s">
        <v>35</v>
      </c>
      <c r="E6" s="16" t="s">
        <v>36</v>
      </c>
      <c r="F6" s="16" t="s">
        <v>37</v>
      </c>
      <c r="G6" s="16" t="s">
        <v>38</v>
      </c>
      <c r="H6" s="17" t="s">
        <v>39</v>
      </c>
      <c r="I6" s="17" t="s">
        <v>40</v>
      </c>
      <c r="J6" s="16" t="s">
        <v>41</v>
      </c>
      <c r="K6" s="16" t="s">
        <v>42</v>
      </c>
      <c r="L6" s="16" t="s">
        <v>43</v>
      </c>
      <c r="M6" s="16" t="s">
        <v>44</v>
      </c>
      <c r="N6" s="14"/>
      <c r="O6" s="14"/>
      <c r="P6" s="14"/>
      <c r="Q6" s="15"/>
      <c r="R6" s="15" t="s">
        <v>45</v>
      </c>
      <c r="S6" s="7"/>
    </row>
    <row r="7">
      <c r="A7" s="18" t="s">
        <v>46</v>
      </c>
      <c r="B7" s="18" t="s">
        <v>47</v>
      </c>
      <c r="C7" s="18" t="s">
        <v>48</v>
      </c>
      <c r="D7" s="18" t="s">
        <v>48</v>
      </c>
      <c r="E7" s="18" t="s">
        <v>48</v>
      </c>
      <c r="F7" s="18" t="s">
        <v>48</v>
      </c>
      <c r="G7" s="18" t="s">
        <v>48</v>
      </c>
      <c r="H7" s="19" t="s">
        <v>48</v>
      </c>
      <c r="I7" s="19" t="s">
        <v>48</v>
      </c>
      <c r="J7" s="18" t="s">
        <v>49</v>
      </c>
      <c r="K7" s="18" t="s">
        <v>50</v>
      </c>
      <c r="L7" s="18" t="s">
        <v>50</v>
      </c>
      <c r="M7" s="18" t="s">
        <v>50</v>
      </c>
      <c r="N7" s="16"/>
      <c r="O7" s="20" t="s">
        <v>51</v>
      </c>
      <c r="P7" s="16"/>
      <c r="Q7" s="7"/>
      <c r="R7" s="7"/>
      <c r="S7" s="7"/>
    </row>
    <row r="8">
      <c r="A8" s="18" t="s">
        <v>52</v>
      </c>
      <c r="B8" s="18" t="s">
        <v>47</v>
      </c>
      <c r="C8" s="18" t="s">
        <v>49</v>
      </c>
      <c r="D8" s="18" t="s">
        <v>49</v>
      </c>
      <c r="E8" s="18" t="s">
        <v>49</v>
      </c>
      <c r="F8" s="18" t="s">
        <v>49</v>
      </c>
      <c r="G8" s="18" t="s">
        <v>49</v>
      </c>
      <c r="H8" s="18" t="s">
        <v>49</v>
      </c>
      <c r="I8" s="21" t="s">
        <v>49</v>
      </c>
      <c r="J8" s="18" t="s">
        <v>49</v>
      </c>
      <c r="K8" s="18" t="s">
        <v>50</v>
      </c>
      <c r="L8" s="18" t="s">
        <v>50</v>
      </c>
      <c r="M8" s="18" t="s">
        <v>50</v>
      </c>
      <c r="N8" s="22" t="s">
        <v>53</v>
      </c>
      <c r="O8" s="20" t="s">
        <v>51</v>
      </c>
      <c r="P8" s="22"/>
      <c r="Q8" s="7"/>
      <c r="R8" s="7"/>
      <c r="S8" s="7"/>
    </row>
    <row r="9">
      <c r="A9" s="18" t="s">
        <v>54</v>
      </c>
      <c r="B9" s="18" t="s">
        <v>47</v>
      </c>
      <c r="C9" s="18" t="s">
        <v>48</v>
      </c>
      <c r="D9" s="18" t="s">
        <v>48</v>
      </c>
      <c r="E9" s="18" t="s">
        <v>48</v>
      </c>
      <c r="F9" s="18" t="s">
        <v>49</v>
      </c>
      <c r="G9" s="18" t="s">
        <v>48</v>
      </c>
      <c r="H9" s="19" t="s">
        <v>48</v>
      </c>
      <c r="I9" s="19" t="s">
        <v>48</v>
      </c>
      <c r="J9" s="18" t="s">
        <v>49</v>
      </c>
      <c r="K9" s="18" t="s">
        <v>50</v>
      </c>
      <c r="L9" s="18" t="s">
        <v>50</v>
      </c>
      <c r="M9" s="18" t="s">
        <v>50</v>
      </c>
      <c r="N9" s="16"/>
      <c r="O9" s="20" t="s">
        <v>55</v>
      </c>
      <c r="P9" s="22" t="s">
        <v>56</v>
      </c>
      <c r="Q9" s="7"/>
      <c r="R9" s="7"/>
      <c r="S9" s="7"/>
    </row>
    <row r="10">
      <c r="A10" s="18" t="s">
        <v>57</v>
      </c>
      <c r="B10" s="18" t="s">
        <v>47</v>
      </c>
      <c r="C10" s="18" t="s">
        <v>48</v>
      </c>
      <c r="D10" s="18" t="s">
        <v>48</v>
      </c>
      <c r="E10" s="18" t="s">
        <v>48</v>
      </c>
      <c r="F10" s="18" t="s">
        <v>48</v>
      </c>
      <c r="G10" s="18" t="s">
        <v>48</v>
      </c>
      <c r="H10" s="19" t="s">
        <v>48</v>
      </c>
      <c r="I10" s="19" t="s">
        <v>48</v>
      </c>
      <c r="J10" s="18" t="s">
        <v>49</v>
      </c>
      <c r="K10" s="18" t="s">
        <v>50</v>
      </c>
      <c r="L10" s="18" t="s">
        <v>50</v>
      </c>
      <c r="M10" s="18" t="s">
        <v>50</v>
      </c>
      <c r="N10" s="16"/>
      <c r="O10" s="20" t="s">
        <v>55</v>
      </c>
      <c r="P10" s="22" t="s">
        <v>58</v>
      </c>
      <c r="Q10" s="7"/>
      <c r="R10" s="7"/>
      <c r="S10" s="7"/>
    </row>
    <row r="11">
      <c r="A11" s="18" t="s">
        <v>59</v>
      </c>
      <c r="B11" s="18" t="s">
        <v>47</v>
      </c>
      <c r="C11" s="18" t="s">
        <v>48</v>
      </c>
      <c r="D11" s="18" t="s">
        <v>48</v>
      </c>
      <c r="E11" s="18" t="s">
        <v>48</v>
      </c>
      <c r="F11" s="18" t="s">
        <v>48</v>
      </c>
      <c r="G11" s="18" t="s">
        <v>48</v>
      </c>
      <c r="H11" s="19" t="s">
        <v>48</v>
      </c>
      <c r="I11" s="19" t="s">
        <v>48</v>
      </c>
      <c r="J11" s="18" t="s">
        <v>49</v>
      </c>
      <c r="K11" s="18" t="s">
        <v>50</v>
      </c>
      <c r="L11" s="18" t="s">
        <v>50</v>
      </c>
      <c r="M11" s="18" t="s">
        <v>50</v>
      </c>
      <c r="N11" s="16"/>
      <c r="O11" s="20" t="s">
        <v>55</v>
      </c>
      <c r="P11" s="16"/>
      <c r="Q11" s="7"/>
      <c r="R11" s="7"/>
      <c r="S11" s="7"/>
    </row>
    <row r="12">
      <c r="A12" s="18" t="s">
        <v>60</v>
      </c>
      <c r="B12" s="18" t="s">
        <v>47</v>
      </c>
      <c r="C12" s="18" t="s">
        <v>48</v>
      </c>
      <c r="D12" s="18" t="s">
        <v>48</v>
      </c>
      <c r="E12" s="18" t="s">
        <v>48</v>
      </c>
      <c r="F12" s="18" t="s">
        <v>48</v>
      </c>
      <c r="G12" s="18" t="s">
        <v>48</v>
      </c>
      <c r="H12" s="19" t="s">
        <v>48</v>
      </c>
      <c r="I12" s="19" t="s">
        <v>48</v>
      </c>
      <c r="J12" s="18" t="s">
        <v>49</v>
      </c>
      <c r="K12" s="18" t="s">
        <v>50</v>
      </c>
      <c r="L12" s="18" t="s">
        <v>50</v>
      </c>
      <c r="M12" s="18" t="s">
        <v>50</v>
      </c>
      <c r="N12" s="22"/>
      <c r="O12" s="20" t="s">
        <v>55</v>
      </c>
      <c r="P12" s="22"/>
      <c r="Q12" s="7"/>
      <c r="R12" s="7"/>
      <c r="S12" s="7"/>
    </row>
    <row customHeight="true" ht="22" r="13">
      <c r="A13" s="18" t="s">
        <v>61</v>
      </c>
      <c r="B13" s="18" t="s">
        <v>47</v>
      </c>
      <c r="C13" s="18" t="s">
        <v>48</v>
      </c>
      <c r="D13" s="18" t="s">
        <v>48</v>
      </c>
      <c r="E13" s="18" t="s">
        <v>48</v>
      </c>
      <c r="F13" s="18" t="s">
        <v>48</v>
      </c>
      <c r="G13" s="18" t="s">
        <v>48</v>
      </c>
      <c r="H13" s="19" t="s">
        <v>48</v>
      </c>
      <c r="I13" s="19" t="s">
        <v>48</v>
      </c>
      <c r="J13" s="18" t="s">
        <v>49</v>
      </c>
      <c r="K13" s="18" t="s">
        <v>50</v>
      </c>
      <c r="L13" s="18" t="s">
        <v>50</v>
      </c>
      <c r="M13" s="18" t="s">
        <v>50</v>
      </c>
      <c r="N13" s="23"/>
      <c r="O13" s="20" t="s">
        <v>55</v>
      </c>
      <c r="P13" s="23"/>
      <c r="Q13" s="7"/>
      <c r="R13" s="7"/>
      <c r="S13" s="7"/>
    </row>
    <row r="14">
      <c r="A14" s="18" t="s">
        <v>62</v>
      </c>
      <c r="B14" s="18" t="s">
        <v>47</v>
      </c>
      <c r="C14" s="18" t="s">
        <v>48</v>
      </c>
      <c r="D14" s="18" t="s">
        <v>50</v>
      </c>
      <c r="E14" s="18" t="s">
        <v>50</v>
      </c>
      <c r="F14" s="18" t="s">
        <v>50</v>
      </c>
      <c r="G14" s="18" t="s">
        <v>50</v>
      </c>
      <c r="H14" s="18" t="s">
        <v>50</v>
      </c>
      <c r="I14" s="18" t="s">
        <v>48</v>
      </c>
      <c r="J14" s="18" t="s">
        <v>50</v>
      </c>
      <c r="K14" s="18" t="s">
        <v>50</v>
      </c>
      <c r="L14" s="18" t="s">
        <v>50</v>
      </c>
      <c r="M14" s="18" t="s">
        <v>50</v>
      </c>
      <c r="N14" s="16"/>
      <c r="O14" s="20" t="s">
        <v>55</v>
      </c>
      <c r="P14" s="16"/>
      <c r="Q14" s="7"/>
      <c r="R14" s="7"/>
      <c r="S14" s="7"/>
    </row>
    <row customHeight="true" ht="19" r="15">
      <c r="A15" s="18" t="s">
        <v>63</v>
      </c>
      <c r="B15" s="18" t="s">
        <v>47</v>
      </c>
      <c r="C15" s="18" t="s">
        <v>49</v>
      </c>
      <c r="D15" s="18" t="s">
        <v>50</v>
      </c>
      <c r="E15" s="18" t="s">
        <v>50</v>
      </c>
      <c r="F15" s="18" t="s">
        <v>50</v>
      </c>
      <c r="G15" s="18" t="s">
        <v>50</v>
      </c>
      <c r="H15" s="18" t="s">
        <v>50</v>
      </c>
      <c r="I15" s="18" t="s">
        <v>48</v>
      </c>
      <c r="J15" s="18" t="s">
        <v>50</v>
      </c>
      <c r="K15" s="18" t="s">
        <v>50</v>
      </c>
      <c r="L15" s="18" t="s">
        <v>50</v>
      </c>
      <c r="M15" s="18" t="s">
        <v>50</v>
      </c>
      <c r="N15" s="16"/>
      <c r="O15" s="20" t="s">
        <v>55</v>
      </c>
      <c r="P15" s="16"/>
      <c r="Q15" s="7"/>
      <c r="R15" s="7"/>
      <c r="S15" s="7"/>
    </row>
    <row r="16">
      <c r="A16" s="18" t="s">
        <v>64</v>
      </c>
      <c r="B16" s="18" t="s">
        <v>65</v>
      </c>
      <c r="C16" s="18" t="s">
        <v>49</v>
      </c>
      <c r="D16" s="18" t="s">
        <v>49</v>
      </c>
      <c r="E16" s="18" t="s">
        <v>49</v>
      </c>
      <c r="F16" s="18" t="s">
        <v>49</v>
      </c>
      <c r="G16" s="18" t="s">
        <v>49</v>
      </c>
      <c r="H16" s="18" t="s">
        <v>49</v>
      </c>
      <c r="I16" s="18" t="s">
        <v>48</v>
      </c>
      <c r="J16" s="18" t="s">
        <v>50</v>
      </c>
      <c r="K16" s="18" t="s">
        <v>50</v>
      </c>
      <c r="L16" s="18" t="s">
        <v>50</v>
      </c>
      <c r="M16" s="18" t="s">
        <v>50</v>
      </c>
      <c r="N16" s="22"/>
      <c r="O16" s="20" t="s">
        <v>51</v>
      </c>
      <c r="P16" s="22" t="s">
        <v>58</v>
      </c>
      <c r="Q16" s="7"/>
      <c r="R16" s="7"/>
      <c r="S16" s="7"/>
    </row>
    <row r="17">
      <c r="A17" s="18" t="s">
        <v>66</v>
      </c>
      <c r="B17" s="18" t="s">
        <v>67</v>
      </c>
      <c r="C17" s="18" t="s">
        <v>48</v>
      </c>
      <c r="D17" s="18" t="s">
        <v>48</v>
      </c>
      <c r="E17" s="18" t="s">
        <v>48</v>
      </c>
      <c r="F17" s="18" t="s">
        <v>48</v>
      </c>
      <c r="G17" s="18" t="s">
        <v>48</v>
      </c>
      <c r="H17" s="18" t="s">
        <v>48</v>
      </c>
      <c r="I17" s="18" t="s">
        <v>48</v>
      </c>
      <c r="J17" s="18" t="s">
        <v>50</v>
      </c>
      <c r="K17" s="18" t="s">
        <v>49</v>
      </c>
      <c r="L17" s="18" t="s">
        <v>49</v>
      </c>
      <c r="M17" s="18" t="s">
        <v>49</v>
      </c>
      <c r="N17" s="22"/>
      <c r="O17" s="20" t="s">
        <v>51</v>
      </c>
      <c r="P17" s="22"/>
      <c r="Q17" s="7"/>
      <c r="R17" s="7"/>
      <c r="S17" s="7"/>
    </row>
    <row r="18">
      <c r="A18" s="24" t="s">
        <v>68</v>
      </c>
      <c r="B18" s="18" t="s">
        <v>67</v>
      </c>
      <c r="C18" s="18" t="s">
        <v>49</v>
      </c>
      <c r="D18" s="18" t="s">
        <v>49</v>
      </c>
      <c r="E18" s="18" t="s">
        <v>49</v>
      </c>
      <c r="F18" s="18" t="s">
        <v>49</v>
      </c>
      <c r="G18" s="18" t="s">
        <v>49</v>
      </c>
      <c r="H18" s="18" t="s">
        <v>48</v>
      </c>
      <c r="I18" s="18" t="s">
        <v>49</v>
      </c>
      <c r="J18" s="18" t="s">
        <v>50</v>
      </c>
      <c r="K18" s="18" t="s">
        <v>49</v>
      </c>
      <c r="L18" s="18" t="s">
        <v>49</v>
      </c>
      <c r="M18" s="18" t="s">
        <v>49</v>
      </c>
      <c r="N18" s="22"/>
      <c r="O18" s="20" t="s">
        <v>51</v>
      </c>
      <c r="P18" s="22"/>
      <c r="Q18" s="7"/>
      <c r="R18" s="7"/>
      <c r="S18" s="7"/>
    </row>
    <row customHeight="true" ht="19" r="19">
      <c r="A19" s="18" t="s">
        <v>69</v>
      </c>
      <c r="B19" s="18" t="s">
        <v>67</v>
      </c>
      <c r="C19" s="18" t="s">
        <v>48</v>
      </c>
      <c r="D19" s="18" t="s">
        <v>48</v>
      </c>
      <c r="E19" s="18" t="s">
        <v>48</v>
      </c>
      <c r="F19" s="18" t="s">
        <v>49</v>
      </c>
      <c r="G19" s="18" t="s">
        <v>48</v>
      </c>
      <c r="H19" s="18" t="s">
        <v>48</v>
      </c>
      <c r="I19" s="18" t="s">
        <v>48</v>
      </c>
      <c r="J19" s="18" t="s">
        <v>50</v>
      </c>
      <c r="K19" s="18" t="s">
        <v>49</v>
      </c>
      <c r="L19" s="18" t="s">
        <v>49</v>
      </c>
      <c r="M19" s="18" t="s">
        <v>49</v>
      </c>
      <c r="N19" s="16"/>
      <c r="O19" s="20" t="s">
        <v>55</v>
      </c>
      <c r="P19" s="22" t="s">
        <v>56</v>
      </c>
      <c r="Q19" s="7"/>
      <c r="R19" s="7"/>
      <c r="S19" s="7"/>
    </row>
    <row customHeight="true" ht="19" r="20">
      <c r="A20" s="25" t="s">
        <v>70</v>
      </c>
      <c r="B20" s="18" t="s">
        <v>67</v>
      </c>
      <c r="C20" s="18" t="s">
        <v>49</v>
      </c>
      <c r="D20" s="18" t="s">
        <v>49</v>
      </c>
      <c r="E20" s="18" t="s">
        <v>49</v>
      </c>
      <c r="F20" s="18" t="s">
        <v>49</v>
      </c>
      <c r="G20" s="18" t="s">
        <v>49</v>
      </c>
      <c r="H20" s="18" t="s">
        <v>48</v>
      </c>
      <c r="I20" s="18" t="s">
        <v>48</v>
      </c>
      <c r="J20" s="18" t="s">
        <v>49</v>
      </c>
      <c r="K20" s="18" t="s">
        <v>49</v>
      </c>
      <c r="L20" s="18" t="s">
        <v>49</v>
      </c>
      <c r="M20" s="18" t="s">
        <v>49</v>
      </c>
      <c r="N20" s="16"/>
      <c r="O20" s="20" t="s">
        <v>71</v>
      </c>
      <c r="P20" s="16"/>
      <c r="Q20" s="7"/>
      <c r="R20" s="7"/>
      <c r="S20" s="7"/>
    </row>
    <row customHeight="true" ht="19" r="21">
      <c r="A21" s="26" t="s">
        <v>72</v>
      </c>
      <c r="B21" s="26"/>
      <c r="C21" s="26" t="s">
        <v>73</v>
      </c>
      <c r="D21" s="26" t="s">
        <v>73</v>
      </c>
      <c r="E21" s="26" t="s">
        <v>73</v>
      </c>
      <c r="F21" s="26" t="s">
        <v>73</v>
      </c>
      <c r="G21" s="26" t="s">
        <v>73</v>
      </c>
      <c r="H21" s="26" t="s">
        <v>73</v>
      </c>
      <c r="I21" s="26" t="s">
        <v>73</v>
      </c>
      <c r="J21" s="26" t="s">
        <v>50</v>
      </c>
      <c r="K21" s="26" t="s">
        <v>50</v>
      </c>
      <c r="L21" s="26" t="s">
        <v>50</v>
      </c>
      <c r="M21" s="26" t="s">
        <v>50</v>
      </c>
      <c r="N21" s="16"/>
      <c r="O21" s="16"/>
      <c r="P21" s="16"/>
      <c r="Q21" s="7"/>
      <c r="R21" s="7"/>
      <c r="S21" s="7"/>
    </row>
    <row customHeight="true" ht="19" r="22">
      <c r="A22" s="26" t="s">
        <v>74</v>
      </c>
      <c r="B22" s="26"/>
      <c r="C22" s="27" t="s">
        <v>75</v>
      </c>
      <c r="D22" s="26" t="s">
        <v>76</v>
      </c>
      <c r="E22" s="26" t="s">
        <v>77</v>
      </c>
      <c r="F22" s="26" t="s">
        <v>78</v>
      </c>
      <c r="G22" s="26" t="s">
        <v>79</v>
      </c>
      <c r="H22" s="26" t="s">
        <v>80</v>
      </c>
      <c r="I22" s="27" t="s">
        <v>81</v>
      </c>
      <c r="J22" s="26" t="s">
        <v>82</v>
      </c>
      <c r="K22" s="26" t="s">
        <v>83</v>
      </c>
      <c r="L22" s="26" t="s">
        <v>84</v>
      </c>
      <c r="M22" s="26" t="s">
        <v>85</v>
      </c>
      <c r="N22" s="16"/>
      <c r="O22" s="16"/>
      <c r="P22" s="16"/>
      <c r="Q22" s="7"/>
      <c r="R22" s="7"/>
      <c r="S22" s="7"/>
    </row>
    <row r="23">
      <c r="A23" s="28"/>
      <c r="B23" s="28"/>
      <c r="C23" s="6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9"/>
      <c r="P23" s="29"/>
    </row>
  </sheetData>
  <mergeCells>
    <mergeCell ref="A4:A6"/>
    <mergeCell ref="B4:B6"/>
    <mergeCell ref="C4:M4"/>
    <mergeCell ref="N4:N6"/>
    <mergeCell ref="E5:H5"/>
    <mergeCell ref="K5:M5"/>
    <mergeCell ref="O4:O6"/>
    <mergeCell ref="P4:P6"/>
  </mergeCells>
  <dataValidations count="6">
    <dataValidation allowBlank="true" errorStyle="stop" showErrorMessage="true" sqref="H6:H6 I6:I6" type="list">
      <formula1>"QM77048,QM78218,VC7514,VC3726M,VC7535-88,QM77055,MXD98M9EA,QM78318,VC8016,VC7579"</formula1>
    </dataValidation>
    <dataValidation allowBlank="true" errorStyle="stop" showErrorMessage="true" sqref="B7:B22" type="list">
      <formula1>"TX,PRX,DRX,FBRX"</formula1>
    </dataValidation>
    <dataValidation allowBlank="true" errorStyle="stop" showErrorMessage="true" sqref="C7:C20 C22:C22 D7:D20 D22:D22 E7:E20 E22:E22 F7:F20 F22:F22 G7:G20 G22:G22 H7:H8 H14:H20 H22:H22 I7:I8 I14:I20 I22:I22 J7:J20 J22:J22 K7:K20 K22:K22 L7:L20 L22:L22 M7:M20" type="list">
      <formula1>"已测,未测,无"</formula1>
    </dataValidation>
    <dataValidation allowBlank="true" errorStyle="stop" showErrorMessage="true" sqref="H9:H13 I9:I13" type="list">
      <formula1>"已测,未测,无,已测（NR20M，LTE10M）"</formula1>
    </dataValidation>
    <dataValidation allowBlank="true" errorStyle="stop" showErrorMessage="true" sqref="C21:C21 D21:D21 E21:E21 F21:F21 G21:G21 H21:H21 I21:I21 J21:J21 K21:K21 L21:L21 M21:M21" type="list">
      <formula1>"有,无"</formula1>
    </dataValidation>
    <dataValidation allowBlank="true" errorStyle="stop" showErrorMessage="true" sqref="C6:C6 D6:D6 E6:E6 F6:F6 G6:G6 J6:J6 K6:K6 L6:L6 M6:M6" type="list">
      <formula1>"QM77048,QM78218,VC7514,VC3726M,VC7535-88,QM77055,MXD98M9EA,QM78318,MXD9823AT"</formula1>
    </dataValidation>
  </dataValidations>
  <hyperlinks>
    <hyperlink ref="L22" display="MXD9823AT" r:id="rId1"/>
    <hyperlink ref="A1" display="RFFE自动化测试性能总结" r:id="rId2"/>
    <hyperlink ref="B3" display="蜂窝射频前端器件SIP关键指标梳理" r:id="rId3"/>
    <hyperlink ref="E22" display="VC7535-88" r:id="rId4"/>
    <hyperlink ref="H22" display="VC7579" r:id="rId5"/>
    <hyperlink ref="J22" display="VC7514" r:id="rId6"/>
    <hyperlink ref="I22" display="VC8016" r:id="rId7"/>
    <hyperlink ref="K22" display="MXD98M9EA" r:id="rId8"/>
    <hyperlink ref="M22" display="VC3726M" r:id="rId9"/>
    <hyperlink ref="B2" display="射频前端自动化测试平台设计" r:id="rId10"/>
    <hyperlink ref="C22" display="QM77055" r:id="rId11"/>
    <hyperlink ref="D22" display="QM77048" r:id="rId12"/>
    <hyperlink ref="F22" display="QM78218" r:id="rId13"/>
    <hyperlink ref="G22" display="QM78318" r:id="rId14"/>
  </hyperlinks>
  <picture r:id="rId15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58"/>
    <col collapsed="false" customWidth="true" hidden="false" max="7" min="7" style="0" width="13"/>
    <col collapsed="false" customWidth="true" hidden="false" max="11" min="11" style="0" width="14"/>
    <col collapsed="false" customWidth="true" hidden="false" max="15" min="15" style="0" width="14"/>
    <col collapsed="false" customWidth="true" hidden="false" max="19" min="19" style="0" width="14"/>
    <col collapsed="false" customWidth="true" hidden="false" max="23" min="23" style="0" width="14"/>
    <col collapsed="false" customWidth="true" hidden="false" max="2" min="2" style="0" width="18"/>
    <col collapsed="false" customWidth="true" hidden="false" max="6" min="6" style="0" width="18"/>
    <col collapsed="false" customWidth="true" hidden="false" max="10" min="10" style="0" width="8"/>
    <col collapsed="false" customWidth="true" hidden="false" max="14" min="14" style="0" width="14"/>
    <col collapsed="false" customWidth="true" hidden="false" max="18" min="18" style="0" width="14"/>
    <col collapsed="false" customWidth="true" hidden="false" max="22" min="22" style="0" width="14"/>
    <col collapsed="false" customWidth="true" hidden="false" max="25" min="25" style="0" width="14"/>
    <col collapsed="false" customWidth="true" hidden="false" max="1" min="1" style="0" width="14"/>
    <col collapsed="false" customWidth="true" hidden="false" max="5" min="5" style="0" width="11"/>
    <col collapsed="false" customWidth="true" hidden="false" max="9" min="9" style="0" width="8"/>
    <col collapsed="false" customWidth="true" hidden="false" max="13" min="13" style="0" width="14"/>
    <col collapsed="false" customWidth="true" hidden="false" max="17" min="17" style="0" width="14"/>
    <col collapsed="false" customWidth="true" hidden="false" max="21" min="21" style="0" width="14"/>
    <col collapsed="false" customWidth="true" hidden="false" max="4" min="4" style="0" width="14"/>
    <col collapsed="false" customWidth="true" hidden="false" max="8" min="8" style="0" width="8"/>
    <col collapsed="false" customWidth="true" hidden="false" max="12" min="12" style="0" width="40"/>
    <col collapsed="false" customWidth="true" hidden="false" max="16" min="16" style="0" width="14"/>
    <col collapsed="false" customWidth="true" hidden="false" max="20" min="20" style="0" width="14"/>
    <col collapsed="false" customWidth="true" hidden="false" max="24" min="24" style="0" width="14"/>
  </cols>
  <sheetData>
    <row r="1">
      <c r="A1" s="30" t="s">
        <v>86</v>
      </c>
      <c r="B1" s="30" t="s">
        <v>87</v>
      </c>
      <c r="C1" s="31" t="s">
        <v>88</v>
      </c>
      <c r="D1" s="30" t="s">
        <v>89</v>
      </c>
      <c r="E1" s="30" t="s">
        <v>90</v>
      </c>
      <c r="F1" s="30" t="s">
        <v>91</v>
      </c>
      <c r="G1" s="30" t="s">
        <v>92</v>
      </c>
      <c r="H1" s="30" t="s">
        <v>93</v>
      </c>
      <c r="I1" s="30" t="s">
        <v>94</v>
      </c>
      <c r="J1" s="30" t="s">
        <v>95</v>
      </c>
      <c r="K1" s="32" t="s">
        <v>96</v>
      </c>
      <c r="L1" s="33" t="s">
        <v>97</v>
      </c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</row>
    <row r="2">
      <c r="A2" s="35">
        <v>1</v>
      </c>
      <c r="B2" s="36" t="s">
        <v>98</v>
      </c>
      <c r="C2" s="37" t="s">
        <v>99</v>
      </c>
      <c r="D2" s="36"/>
      <c r="E2" s="36" t="s">
        <v>100</v>
      </c>
      <c r="F2" s="36"/>
      <c r="G2" s="36"/>
      <c r="H2" s="36"/>
      <c r="I2" s="36" t="s">
        <v>101</v>
      </c>
      <c r="J2" s="38" t="s">
        <v>102</v>
      </c>
      <c r="K2" s="39"/>
      <c r="L2" s="39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</row>
    <row r="3">
      <c r="A3" s="35">
        <v>2</v>
      </c>
      <c r="B3" s="36" t="s">
        <v>103</v>
      </c>
      <c r="C3" s="37" t="s">
        <v>104</v>
      </c>
      <c r="D3" s="36"/>
      <c r="E3" s="36" t="s">
        <v>100</v>
      </c>
      <c r="F3" s="36"/>
      <c r="G3" s="36"/>
      <c r="H3" s="36"/>
      <c r="I3" s="36" t="s">
        <v>105</v>
      </c>
      <c r="J3" s="38" t="s">
        <v>106</v>
      </c>
      <c r="K3" s="39"/>
      <c r="L3" s="39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</row>
    <row r="4">
      <c r="A4" s="35">
        <v>3</v>
      </c>
      <c r="B4" s="40" t="s">
        <v>103</v>
      </c>
      <c r="C4" s="37" t="s">
        <v>107</v>
      </c>
      <c r="D4" s="36"/>
      <c r="E4" s="36" t="s">
        <v>100</v>
      </c>
      <c r="F4" s="36"/>
      <c r="G4" s="36"/>
      <c r="H4" s="36"/>
      <c r="I4" s="36" t="s">
        <v>108</v>
      </c>
      <c r="J4" s="38" t="s">
        <v>109</v>
      </c>
      <c r="K4" s="39"/>
      <c r="L4" s="39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</row>
    <row r="5">
      <c r="A5" s="35">
        <v>4</v>
      </c>
      <c r="B5" s="36" t="s">
        <v>110</v>
      </c>
      <c r="C5" s="37" t="s">
        <v>111</v>
      </c>
      <c r="D5" s="36"/>
      <c r="E5" s="36" t="s">
        <v>100</v>
      </c>
      <c r="F5" s="36"/>
      <c r="G5" s="36"/>
      <c r="H5" s="36"/>
      <c r="I5" s="36" t="s">
        <v>112</v>
      </c>
      <c r="J5" s="38" t="s">
        <v>113</v>
      </c>
      <c r="K5" s="39"/>
      <c r="L5" s="39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</row>
    <row r="6">
      <c r="A6" s="35">
        <v>5</v>
      </c>
      <c r="B6" s="36" t="s">
        <v>103</v>
      </c>
      <c r="C6" s="37" t="s">
        <v>114</v>
      </c>
      <c r="D6" s="36"/>
      <c r="E6" s="36" t="s">
        <v>100</v>
      </c>
      <c r="F6" s="36"/>
      <c r="G6" s="36"/>
      <c r="H6" s="36"/>
      <c r="I6" s="36" t="s">
        <v>115</v>
      </c>
      <c r="J6" s="38" t="s">
        <v>116</v>
      </c>
      <c r="K6" s="39"/>
      <c r="L6" s="39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</row>
    <row r="7">
      <c r="A7" s="35">
        <v>6</v>
      </c>
      <c r="B7" s="36" t="s">
        <v>103</v>
      </c>
      <c r="C7" s="37" t="s">
        <v>117</v>
      </c>
      <c r="D7" s="36"/>
      <c r="E7" s="36" t="s">
        <v>118</v>
      </c>
      <c r="F7" s="36"/>
      <c r="G7" s="36"/>
      <c r="H7" s="36"/>
      <c r="I7" s="36" t="s">
        <v>119</v>
      </c>
      <c r="J7" s="38" t="s">
        <v>120</v>
      </c>
      <c r="K7" s="39"/>
      <c r="L7" s="39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</row>
    <row r="8">
      <c r="A8" s="35">
        <v>7</v>
      </c>
      <c r="B8" s="36" t="s">
        <v>103</v>
      </c>
      <c r="C8" s="37" t="s">
        <v>121</v>
      </c>
      <c r="D8" s="36"/>
      <c r="E8" s="36" t="s">
        <v>100</v>
      </c>
      <c r="F8" s="36"/>
      <c r="G8" s="36"/>
      <c r="H8" s="36"/>
      <c r="I8" s="36" t="s">
        <v>122</v>
      </c>
      <c r="J8" s="38" t="s">
        <v>123</v>
      </c>
      <c r="K8" s="39"/>
      <c r="L8" s="39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</row>
    <row r="9">
      <c r="A9" s="35">
        <v>8</v>
      </c>
      <c r="B9" s="36" t="s">
        <v>124</v>
      </c>
      <c r="C9" s="37" t="s">
        <v>125</v>
      </c>
      <c r="D9" s="36"/>
      <c r="E9" s="36" t="s">
        <v>100</v>
      </c>
      <c r="F9" s="36"/>
      <c r="G9" s="36"/>
      <c r="H9" s="36"/>
      <c r="I9" s="36" t="s">
        <v>126</v>
      </c>
      <c r="J9" s="38" t="s">
        <v>127</v>
      </c>
      <c r="K9" s="39"/>
      <c r="L9" s="39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</row>
    <row r="10">
      <c r="A10" s="35">
        <v>9</v>
      </c>
      <c r="B10" s="36" t="s">
        <v>103</v>
      </c>
      <c r="C10" s="37" t="s">
        <v>128</v>
      </c>
      <c r="D10" s="36"/>
      <c r="E10" s="36" t="s">
        <v>100</v>
      </c>
      <c r="F10" s="36"/>
      <c r="G10" s="36"/>
      <c r="H10" s="36"/>
      <c r="I10" s="36" t="s">
        <v>129</v>
      </c>
      <c r="J10" s="38" t="s">
        <v>130</v>
      </c>
      <c r="K10" s="39"/>
      <c r="L10" s="39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</row>
    <row r="11">
      <c r="A11" s="35">
        <v>10</v>
      </c>
      <c r="B11" s="36" t="s">
        <v>131</v>
      </c>
      <c r="C11" s="37" t="s">
        <v>132</v>
      </c>
      <c r="D11" s="36"/>
      <c r="E11" s="36" t="s">
        <v>100</v>
      </c>
      <c r="F11" s="36"/>
      <c r="G11" s="36"/>
      <c r="H11" s="36"/>
      <c r="I11" s="36" t="s">
        <v>133</v>
      </c>
      <c r="J11" s="38" t="s">
        <v>134</v>
      </c>
      <c r="K11" s="39"/>
      <c r="L11" s="39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</row>
    <row r="12">
      <c r="A12" s="35">
        <v>11</v>
      </c>
      <c r="B12" s="36" t="s">
        <v>131</v>
      </c>
      <c r="C12" s="37" t="s">
        <v>135</v>
      </c>
      <c r="D12" s="36"/>
      <c r="E12" s="36" t="s">
        <v>100</v>
      </c>
      <c r="F12" s="36"/>
      <c r="G12" s="36"/>
      <c r="H12" s="36"/>
      <c r="I12" s="36" t="s">
        <v>136</v>
      </c>
      <c r="J12" s="38" t="s">
        <v>137</v>
      </c>
      <c r="K12" s="39"/>
      <c r="L12" s="39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</row>
    <row r="13">
      <c r="A13" s="35">
        <v>12</v>
      </c>
      <c r="B13" s="36" t="s">
        <v>138</v>
      </c>
      <c r="C13" s="37" t="s">
        <v>139</v>
      </c>
      <c r="D13" s="36"/>
      <c r="E13" s="36" t="s">
        <v>100</v>
      </c>
      <c r="F13" s="36"/>
      <c r="G13" s="36"/>
      <c r="H13" s="36"/>
      <c r="I13" s="36" t="s">
        <v>140</v>
      </c>
      <c r="J13" s="38" t="s">
        <v>141</v>
      </c>
      <c r="K13" s="39"/>
      <c r="L13" s="39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</row>
    <row r="14">
      <c r="A14" s="35">
        <v>13</v>
      </c>
      <c r="B14" s="36" t="s">
        <v>138</v>
      </c>
      <c r="C14" s="37" t="s">
        <v>142</v>
      </c>
      <c r="D14" s="36"/>
      <c r="E14" s="36" t="s">
        <v>100</v>
      </c>
      <c r="F14" s="36"/>
      <c r="G14" s="36"/>
      <c r="H14" s="36"/>
      <c r="I14" s="36" t="s">
        <v>143</v>
      </c>
      <c r="J14" s="38" t="s">
        <v>144</v>
      </c>
      <c r="K14" s="39"/>
      <c r="L14" s="39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</row>
    <row r="15">
      <c r="A15" s="35">
        <v>14</v>
      </c>
      <c r="B15" s="36" t="s">
        <v>138</v>
      </c>
      <c r="C15" s="37" t="s">
        <v>145</v>
      </c>
      <c r="D15" s="36"/>
      <c r="E15" s="36" t="s">
        <v>100</v>
      </c>
      <c r="F15" s="36"/>
      <c r="G15" s="36"/>
      <c r="H15" s="36"/>
      <c r="I15" s="36" t="s">
        <v>146</v>
      </c>
      <c r="J15" s="38" t="s">
        <v>147</v>
      </c>
      <c r="K15" s="39"/>
      <c r="L15" s="39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</row>
    <row r="16">
      <c r="A16" s="35">
        <v>15</v>
      </c>
      <c r="B16" s="36" t="s">
        <v>138</v>
      </c>
      <c r="C16" s="37" t="s">
        <v>148</v>
      </c>
      <c r="D16" s="36"/>
      <c r="E16" s="36" t="s">
        <v>100</v>
      </c>
      <c r="F16" s="36"/>
      <c r="G16" s="36"/>
      <c r="H16" s="36"/>
      <c r="I16" s="36" t="s">
        <v>149</v>
      </c>
      <c r="J16" s="38" t="s">
        <v>150</v>
      </c>
      <c r="K16" s="39"/>
      <c r="L16" s="39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</row>
    <row r="17">
      <c r="A17" s="35">
        <v>16</v>
      </c>
      <c r="B17" s="36" t="s">
        <v>103</v>
      </c>
      <c r="C17" s="37" t="s">
        <v>151</v>
      </c>
      <c r="D17" s="36"/>
      <c r="E17" s="36" t="s">
        <v>100</v>
      </c>
      <c r="F17" s="36"/>
      <c r="G17" s="36"/>
      <c r="H17" s="36"/>
      <c r="I17" s="36" t="s">
        <v>152</v>
      </c>
      <c r="J17" s="38" t="s">
        <v>153</v>
      </c>
      <c r="K17" s="39"/>
      <c r="L17" s="39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</row>
    <row r="18">
      <c r="A18" s="35">
        <v>17</v>
      </c>
      <c r="B18" s="36" t="s">
        <v>138</v>
      </c>
      <c r="C18" s="37" t="s">
        <v>154</v>
      </c>
      <c r="D18" s="36"/>
      <c r="E18" s="36" t="s">
        <v>100</v>
      </c>
      <c r="F18" s="36"/>
      <c r="G18" s="36"/>
      <c r="H18" s="36"/>
      <c r="I18" s="36" t="s">
        <v>155</v>
      </c>
      <c r="J18" s="38" t="s">
        <v>156</v>
      </c>
      <c r="K18" s="39"/>
      <c r="L18" s="39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>
      <c r="A19" s="35">
        <v>18</v>
      </c>
      <c r="B19" s="36" t="s">
        <v>138</v>
      </c>
      <c r="C19" s="37" t="s">
        <v>157</v>
      </c>
      <c r="D19" s="36"/>
      <c r="E19" s="36" t="s">
        <v>100</v>
      </c>
      <c r="F19" s="36"/>
      <c r="G19" s="36"/>
      <c r="H19" s="36"/>
      <c r="I19" s="36" t="s">
        <v>158</v>
      </c>
      <c r="J19" s="38" t="s">
        <v>159</v>
      </c>
      <c r="K19" s="39"/>
      <c r="L19" s="39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</row>
    <row r="20">
      <c r="A20" s="35">
        <v>19</v>
      </c>
      <c r="B20" s="36" t="s">
        <v>138</v>
      </c>
      <c r="C20" s="37" t="s">
        <v>160</v>
      </c>
      <c r="D20" s="36"/>
      <c r="E20" s="40" t="s">
        <v>161</v>
      </c>
      <c r="F20" s="36"/>
      <c r="G20" s="36"/>
      <c r="H20" s="36"/>
      <c r="I20" s="36" t="s">
        <v>162</v>
      </c>
      <c r="J20" s="38" t="s">
        <v>163</v>
      </c>
      <c r="K20" s="39"/>
      <c r="L20" s="41" t="s">
        <v>164</v>
      </c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</row>
    <row r="21">
      <c r="A21" s="35">
        <v>20</v>
      </c>
      <c r="B21" s="36" t="s">
        <v>138</v>
      </c>
      <c r="C21" s="37" t="s">
        <v>165</v>
      </c>
      <c r="D21" s="36"/>
      <c r="E21" s="40" t="s">
        <v>161</v>
      </c>
      <c r="F21" s="36"/>
      <c r="G21" s="36"/>
      <c r="H21" s="36"/>
      <c r="I21" s="36" t="s">
        <v>166</v>
      </c>
      <c r="J21" s="38" t="s">
        <v>167</v>
      </c>
      <c r="K21" s="39"/>
      <c r="L21" s="42" t="s">
        <v>164</v>
      </c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</row>
    <row r="22">
      <c r="A22" s="35">
        <v>21</v>
      </c>
      <c r="B22" s="36" t="s">
        <v>138</v>
      </c>
      <c r="C22" s="37" t="s">
        <v>168</v>
      </c>
      <c r="D22" s="36"/>
      <c r="E22" s="40" t="s">
        <v>161</v>
      </c>
      <c r="F22" s="36"/>
      <c r="G22" s="36"/>
      <c r="H22" s="36"/>
      <c r="I22" s="36" t="s">
        <v>169</v>
      </c>
      <c r="J22" s="38" t="s">
        <v>170</v>
      </c>
      <c r="K22" s="39"/>
      <c r="L22" s="42" t="s">
        <v>164</v>
      </c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>
      <c r="A23" s="35">
        <v>22</v>
      </c>
      <c r="B23" s="36" t="s">
        <v>171</v>
      </c>
      <c r="C23" s="37" t="s">
        <v>172</v>
      </c>
      <c r="D23" s="36"/>
      <c r="E23" s="40" t="s">
        <v>100</v>
      </c>
      <c r="F23" s="36" t="s">
        <v>173</v>
      </c>
      <c r="G23" s="36" t="s">
        <v>174</v>
      </c>
      <c r="H23" s="36"/>
      <c r="I23" s="36" t="s">
        <v>175</v>
      </c>
      <c r="J23" s="38" t="s">
        <v>176</v>
      </c>
      <c r="K23" s="39"/>
      <c r="L23" s="39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>
      <c r="A24" s="35">
        <v>23</v>
      </c>
      <c r="B24" s="36" t="s">
        <v>171</v>
      </c>
      <c r="C24" s="37" t="s">
        <v>177</v>
      </c>
      <c r="D24" s="36"/>
      <c r="E24" s="40" t="s">
        <v>100</v>
      </c>
      <c r="F24" s="36" t="s">
        <v>173</v>
      </c>
      <c r="G24" s="36" t="s">
        <v>178</v>
      </c>
      <c r="H24" s="36"/>
      <c r="I24" s="36" t="s">
        <v>179</v>
      </c>
      <c r="J24" s="38" t="s">
        <v>180</v>
      </c>
      <c r="K24" s="39"/>
      <c r="L24" s="39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>
      <c r="A25" s="35">
        <v>24</v>
      </c>
      <c r="B25" s="36" t="s">
        <v>138</v>
      </c>
      <c r="C25" s="37" t="s">
        <v>181</v>
      </c>
      <c r="D25" s="36"/>
      <c r="E25" s="36" t="s">
        <v>100</v>
      </c>
      <c r="F25" s="36" t="s">
        <v>182</v>
      </c>
      <c r="G25" s="36"/>
      <c r="H25" s="36"/>
      <c r="I25" s="36" t="s">
        <v>183</v>
      </c>
      <c r="J25" s="38" t="s">
        <v>184</v>
      </c>
      <c r="K25" s="39"/>
      <c r="L25" s="39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>
      <c r="A26" s="35">
        <v>25</v>
      </c>
      <c r="B26" s="43" t="s">
        <v>185</v>
      </c>
      <c r="C26" s="44" t="s">
        <v>186</v>
      </c>
      <c r="D26" s="43"/>
      <c r="E26" s="45" t="s">
        <v>100</v>
      </c>
      <c r="F26" s="43" t="s">
        <v>187</v>
      </c>
      <c r="G26" s="43" t="s">
        <v>188</v>
      </c>
      <c r="H26" s="43"/>
      <c r="I26" s="43" t="s">
        <v>189</v>
      </c>
      <c r="J26" s="46" t="s">
        <v>190</v>
      </c>
      <c r="K26" s="39"/>
      <c r="L26" s="39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</row>
    <row r="27">
      <c r="A27" s="47">
        <v>26</v>
      </c>
      <c r="B27" s="39" t="s">
        <v>185</v>
      </c>
      <c r="C27" s="48" t="s">
        <v>191</v>
      </c>
      <c r="D27" s="39"/>
      <c r="E27" s="49" t="s">
        <v>100</v>
      </c>
      <c r="F27" s="39" t="s">
        <v>192</v>
      </c>
      <c r="G27" s="39" t="s">
        <v>193</v>
      </c>
      <c r="H27" s="39"/>
      <c r="I27" s="39" t="s">
        <v>194</v>
      </c>
      <c r="J27" s="50" t="s">
        <v>195</v>
      </c>
      <c r="K27" s="39"/>
      <c r="L27" s="39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</row>
    <row r="28">
      <c r="A28" s="47">
        <v>27</v>
      </c>
      <c r="B28" s="39" t="s">
        <v>138</v>
      </c>
      <c r="C28" s="48" t="s">
        <v>196</v>
      </c>
      <c r="D28" s="39"/>
      <c r="E28" s="49" t="s">
        <v>100</v>
      </c>
      <c r="F28" s="39" t="s">
        <v>197</v>
      </c>
      <c r="G28" s="39" t="s">
        <v>198</v>
      </c>
      <c r="H28" s="39"/>
      <c r="I28" s="39" t="s">
        <v>199</v>
      </c>
      <c r="J28" s="50" t="s">
        <v>200</v>
      </c>
      <c r="K28" s="39"/>
      <c r="L28" s="42" t="s">
        <v>201</v>
      </c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</row>
    <row r="29">
      <c r="A29" s="47">
        <v>28</v>
      </c>
      <c r="B29" s="39" t="s">
        <v>202</v>
      </c>
      <c r="C29" s="48" t="s">
        <v>203</v>
      </c>
      <c r="D29" s="39"/>
      <c r="E29" s="39" t="s">
        <v>100</v>
      </c>
      <c r="F29" s="39" t="s">
        <v>204</v>
      </c>
      <c r="G29" s="39" t="s">
        <v>205</v>
      </c>
      <c r="H29" s="39"/>
      <c r="I29" s="39" t="s">
        <v>206</v>
      </c>
      <c r="J29" s="50" t="s">
        <v>207</v>
      </c>
      <c r="K29" s="39"/>
      <c r="L29" s="39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</row>
    <row r="30">
      <c r="A30" s="47">
        <v>29</v>
      </c>
      <c r="B30" s="39" t="s">
        <v>138</v>
      </c>
      <c r="C30" s="48" t="s">
        <v>208</v>
      </c>
      <c r="D30" s="39"/>
      <c r="E30" s="49" t="s">
        <v>118</v>
      </c>
      <c r="F30" s="39"/>
      <c r="G30" s="39"/>
      <c r="H30" s="39"/>
      <c r="I30" s="39" t="s">
        <v>209</v>
      </c>
      <c r="J30" s="50" t="s">
        <v>210</v>
      </c>
      <c r="K30" s="39"/>
      <c r="L30" s="39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</row>
    <row r="31">
      <c r="A31" s="51">
        <v>30</v>
      </c>
      <c r="B31" s="39" t="s">
        <v>211</v>
      </c>
      <c r="C31" s="52" t="s">
        <v>212</v>
      </c>
      <c r="D31" s="39"/>
      <c r="E31" s="49" t="s">
        <v>100</v>
      </c>
      <c r="F31" s="39"/>
      <c r="G31" s="39"/>
      <c r="H31" s="39"/>
      <c r="I31" s="41" t="s">
        <v>213</v>
      </c>
      <c r="J31" s="53" t="s">
        <v>214</v>
      </c>
      <c r="K31" s="54">
        <v>46133</v>
      </c>
      <c r="L31" s="39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</row>
    <row r="32">
      <c r="A32" s="55">
        <v>31</v>
      </c>
      <c r="B32" s="39" t="s">
        <v>185</v>
      </c>
      <c r="C32" s="52" t="s">
        <v>215</v>
      </c>
      <c r="D32" s="39"/>
      <c r="E32" s="49" t="s">
        <v>100</v>
      </c>
      <c r="F32" s="39"/>
      <c r="G32" s="39"/>
      <c r="H32" s="39"/>
      <c r="I32" s="41" t="s">
        <v>216</v>
      </c>
      <c r="J32" s="53" t="s">
        <v>217</v>
      </c>
      <c r="K32" s="39"/>
      <c r="L32" s="39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</row>
    <row r="33">
      <c r="A33" s="47">
        <v>32</v>
      </c>
      <c r="B33" s="39" t="s">
        <v>218</v>
      </c>
      <c r="C33" s="52" t="s">
        <v>219</v>
      </c>
      <c r="D33" s="39"/>
      <c r="E33" s="49" t="s">
        <v>100</v>
      </c>
      <c r="F33" s="39"/>
      <c r="G33" s="39"/>
      <c r="H33" s="39"/>
      <c r="I33" s="41" t="s">
        <v>220</v>
      </c>
      <c r="J33" s="53" t="s">
        <v>221</v>
      </c>
      <c r="K33" s="39"/>
      <c r="L33" s="39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</row>
    <row customHeight="true" ht="19" r="34">
      <c r="A34" s="56">
        <v>33</v>
      </c>
      <c r="B34" s="49" t="s">
        <v>103</v>
      </c>
      <c r="C34" s="57" t="s">
        <v>222</v>
      </c>
      <c r="D34" s="49"/>
      <c r="E34" s="49" t="s">
        <v>100</v>
      </c>
      <c r="F34" s="49"/>
      <c r="G34" s="49"/>
      <c r="H34" s="49"/>
      <c r="I34" s="42" t="s">
        <v>223</v>
      </c>
      <c r="J34" s="58" t="s">
        <v>224</v>
      </c>
      <c r="K34" s="49"/>
      <c r="L34" s="4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</row>
    <row customHeight="true" ht="19" r="35">
      <c r="A35" s="56">
        <v>34</v>
      </c>
      <c r="B35" s="49" t="s">
        <v>103</v>
      </c>
      <c r="C35" s="57" t="s">
        <v>225</v>
      </c>
      <c r="D35" s="49"/>
      <c r="E35" s="49" t="s">
        <v>118</v>
      </c>
      <c r="F35" s="49"/>
      <c r="G35" s="49"/>
      <c r="H35" s="49"/>
      <c r="I35" s="42" t="s">
        <v>226</v>
      </c>
      <c r="J35" s="58" t="s">
        <v>227</v>
      </c>
      <c r="K35" s="49"/>
      <c r="L35" s="4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</row>
    <row r="36">
      <c r="A36" s="60"/>
      <c r="B36" s="34"/>
      <c r="C36" s="61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</row>
    <row r="37">
      <c r="A37" s="60"/>
      <c r="B37" s="34"/>
      <c r="C37" s="61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</row>
    <row r="38">
      <c r="A38" s="60"/>
      <c r="B38" s="34"/>
      <c r="C38" s="61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</row>
    <row r="39">
      <c r="A39" s="60"/>
      <c r="B39" s="34"/>
      <c r="C39" s="61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</row>
    <row r="40">
      <c r="A40" s="60"/>
      <c r="B40" s="34"/>
      <c r="C40" s="61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</row>
    <row r="41">
      <c r="A41" s="60"/>
      <c r="B41" s="34"/>
      <c r="C41" s="61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</row>
    <row r="42">
      <c r="A42" s="60"/>
      <c r="B42" s="34"/>
      <c r="C42" s="61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</row>
    <row r="43">
      <c r="A43" s="60"/>
      <c r="B43" s="34"/>
      <c r="C43" s="61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</row>
    <row r="44">
      <c r="A44" s="60"/>
      <c r="B44" s="34"/>
      <c r="C44" s="61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</row>
    <row r="45">
      <c r="A45" s="60"/>
      <c r="B45" s="34"/>
      <c r="C45" s="61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</row>
    <row r="46">
      <c r="A46" s="60"/>
      <c r="B46" s="34"/>
      <c r="C46" s="61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</row>
    <row r="47">
      <c r="A47" s="60"/>
      <c r="B47" s="34"/>
      <c r="C47" s="61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</row>
    <row r="48">
      <c r="A48" s="60"/>
      <c r="B48" s="34"/>
      <c r="C48" s="61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</row>
    <row r="49">
      <c r="A49" s="60"/>
      <c r="B49" s="34"/>
      <c r="C49" s="61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</row>
    <row r="50">
      <c r="A50" s="60"/>
      <c r="B50" s="34"/>
      <c r="C50" s="61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</row>
    <row r="51">
      <c r="A51" s="60"/>
      <c r="B51" s="34"/>
      <c r="C51" s="61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</row>
    <row r="52">
      <c r="A52" s="60"/>
      <c r="B52" s="34"/>
      <c r="C52" s="61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</row>
    <row r="53">
      <c r="A53" s="60"/>
      <c r="B53" s="34"/>
      <c r="C53" s="61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</row>
    <row r="54">
      <c r="A54" s="60"/>
      <c r="B54" s="34"/>
      <c r="C54" s="61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</row>
    <row r="55">
      <c r="A55" s="60"/>
      <c r="B55" s="34"/>
      <c r="C55" s="61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</row>
    <row r="56">
      <c r="A56" s="60"/>
      <c r="B56" s="34"/>
      <c r="C56" s="61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</row>
    <row r="57">
      <c r="A57" s="60"/>
      <c r="B57" s="34"/>
      <c r="C57" s="61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</row>
    <row r="58">
      <c r="A58" s="60"/>
      <c r="B58" s="34"/>
      <c r="C58" s="61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</row>
    <row r="59">
      <c r="A59" s="60"/>
      <c r="B59" s="34"/>
      <c r="C59" s="61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</row>
    <row r="60">
      <c r="A60" s="60"/>
      <c r="B60" s="34"/>
      <c r="C60" s="61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</row>
    <row r="61">
      <c r="A61" s="60"/>
      <c r="B61" s="34"/>
      <c r="C61" s="61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</row>
    <row r="62">
      <c r="A62" s="60"/>
      <c r="B62" s="34"/>
      <c r="C62" s="61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</row>
    <row r="63">
      <c r="A63" s="60"/>
      <c r="B63" s="34"/>
      <c r="C63" s="61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</row>
    <row r="64">
      <c r="A64" s="60"/>
      <c r="B64" s="34"/>
      <c r="C64" s="61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</row>
    <row r="65">
      <c r="A65" s="60"/>
      <c r="B65" s="34"/>
      <c r="C65" s="61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</row>
    <row r="66">
      <c r="A66" s="60"/>
      <c r="B66" s="34"/>
      <c r="C66" s="61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</row>
    <row r="67">
      <c r="A67" s="60"/>
      <c r="B67" s="34"/>
      <c r="C67" s="61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</row>
    <row r="68">
      <c r="A68" s="60"/>
      <c r="B68" s="34"/>
      <c r="C68" s="61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</row>
    <row r="69">
      <c r="A69" s="60"/>
      <c r="B69" s="34"/>
      <c r="C69" s="61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</row>
    <row r="70">
      <c r="A70" s="60"/>
      <c r="B70" s="34"/>
      <c r="C70" s="61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</row>
    <row r="71">
      <c r="A71" s="60"/>
      <c r="B71" s="34"/>
      <c r="C71" s="61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</row>
    <row r="72">
      <c r="A72" s="60"/>
      <c r="B72" s="34"/>
      <c r="C72" s="61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</row>
    <row r="73">
      <c r="A73" s="60"/>
      <c r="B73" s="34"/>
      <c r="C73" s="61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</row>
    <row r="74">
      <c r="A74" s="60"/>
      <c r="B74" s="34"/>
      <c r="C74" s="61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</row>
    <row r="75">
      <c r="A75" s="60"/>
      <c r="B75" s="34"/>
      <c r="C75" s="61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>
      <c r="A76" s="60"/>
      <c r="B76" s="34"/>
      <c r="C76" s="61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</row>
    <row r="77">
      <c r="A77" s="60"/>
      <c r="B77" s="34"/>
      <c r="C77" s="61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</row>
    <row r="78">
      <c r="A78" s="60"/>
      <c r="B78" s="34"/>
      <c r="C78" s="61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</row>
    <row r="79">
      <c r="A79" s="60"/>
      <c r="B79" s="34"/>
      <c r="C79" s="61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</row>
    <row r="80">
      <c r="A80" s="60"/>
      <c r="B80" s="34"/>
      <c r="C80" s="61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</row>
    <row r="81">
      <c r="A81" s="60"/>
      <c r="B81" s="34"/>
      <c r="C81" s="61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</row>
    <row r="82">
      <c r="A82" s="60"/>
      <c r="B82" s="34"/>
      <c r="C82" s="61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</row>
    <row r="83">
      <c r="A83" s="60"/>
      <c r="B83" s="34"/>
      <c r="C83" s="61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</row>
    <row r="84">
      <c r="A84" s="60"/>
      <c r="B84" s="34"/>
      <c r="C84" s="61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</row>
    <row r="85">
      <c r="A85" s="60"/>
      <c r="B85" s="34"/>
      <c r="C85" s="61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</row>
    <row r="86">
      <c r="A86" s="60"/>
      <c r="B86" s="34"/>
      <c r="C86" s="61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</row>
    <row r="87">
      <c r="A87" s="60"/>
      <c r="B87" s="34"/>
      <c r="C87" s="61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</row>
    <row r="88">
      <c r="A88" s="60"/>
      <c r="B88" s="34"/>
      <c r="C88" s="61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</row>
    <row r="89">
      <c r="A89" s="60"/>
      <c r="B89" s="34"/>
      <c r="C89" s="61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</row>
    <row r="90">
      <c r="A90" s="60"/>
      <c r="B90" s="34"/>
      <c r="C90" s="61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</row>
    <row r="91">
      <c r="A91" s="60"/>
      <c r="B91" s="34"/>
      <c r="C91" s="61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</row>
    <row r="92">
      <c r="A92" s="60"/>
      <c r="B92" s="34"/>
      <c r="C92" s="61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</row>
    <row r="93">
      <c r="A93" s="60"/>
      <c r="B93" s="34"/>
      <c r="C93" s="61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</row>
    <row r="94">
      <c r="A94" s="60"/>
      <c r="B94" s="34"/>
      <c r="C94" s="61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</row>
    <row r="95">
      <c r="A95" s="60"/>
      <c r="B95" s="34"/>
      <c r="C95" s="61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</row>
    <row r="96">
      <c r="A96" s="60"/>
      <c r="B96" s="34"/>
      <c r="C96" s="61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</row>
    <row r="97">
      <c r="A97" s="60"/>
      <c r="B97" s="34"/>
      <c r="C97" s="61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</row>
    <row r="98">
      <c r="A98" s="60"/>
      <c r="B98" s="34"/>
      <c r="C98" s="61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</row>
    <row r="99">
      <c r="A99" s="60"/>
      <c r="B99" s="34"/>
      <c r="C99" s="61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</row>
    <row r="100">
      <c r="A100" s="60"/>
      <c r="B100" s="34"/>
      <c r="C100" s="61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</row>
    <row r="101">
      <c r="A101" s="60"/>
      <c r="B101" s="34"/>
      <c r="C101" s="61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</row>
    <row r="102">
      <c r="A102" s="60"/>
      <c r="B102" s="34"/>
      <c r="C102" s="61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</row>
    <row r="103">
      <c r="A103" s="60"/>
      <c r="B103" s="34"/>
      <c r="C103" s="61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</row>
    <row r="104">
      <c r="A104" s="60"/>
      <c r="B104" s="34"/>
      <c r="C104" s="61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</row>
    <row r="105">
      <c r="A105" s="60"/>
      <c r="B105" s="34"/>
      <c r="C105" s="61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</row>
    <row r="106">
      <c r="A106" s="60"/>
      <c r="B106" s="34"/>
      <c r="C106" s="61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</row>
    <row r="107">
      <c r="A107" s="60"/>
      <c r="B107" s="34"/>
      <c r="C107" s="61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</row>
    <row r="108">
      <c r="A108" s="60"/>
      <c r="B108" s="34"/>
      <c r="C108" s="61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</row>
    <row r="109">
      <c r="A109" s="60"/>
      <c r="B109" s="34"/>
      <c r="C109" s="61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</row>
    <row r="110">
      <c r="A110" s="60"/>
      <c r="B110" s="34"/>
      <c r="C110" s="61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</row>
    <row r="111">
      <c r="A111" s="60"/>
      <c r="B111" s="34"/>
      <c r="C111" s="61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</row>
    <row r="112">
      <c r="A112" s="60"/>
      <c r="B112" s="34"/>
      <c r="C112" s="61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</row>
    <row r="113">
      <c r="A113" s="60"/>
      <c r="B113" s="34"/>
      <c r="C113" s="61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</row>
    <row r="114">
      <c r="A114" s="60"/>
      <c r="B114" s="34"/>
      <c r="C114" s="61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</row>
    <row r="115">
      <c r="A115" s="60"/>
      <c r="B115" s="34"/>
      <c r="C115" s="61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</row>
    <row r="116">
      <c r="A116" s="60"/>
      <c r="B116" s="34"/>
      <c r="C116" s="61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</row>
    <row r="117">
      <c r="A117" s="60"/>
      <c r="B117" s="34"/>
      <c r="C117" s="61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</row>
    <row r="118">
      <c r="A118" s="60"/>
      <c r="B118" s="34"/>
      <c r="C118" s="61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</row>
    <row r="119">
      <c r="A119" s="60"/>
      <c r="B119" s="34"/>
      <c r="C119" s="61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</row>
    <row r="120">
      <c r="A120" s="60"/>
      <c r="B120" s="34"/>
      <c r="C120" s="61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</row>
    <row r="121">
      <c r="A121" s="60"/>
      <c r="B121" s="34"/>
      <c r="C121" s="61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</row>
    <row r="122">
      <c r="A122" s="60"/>
      <c r="B122" s="34"/>
      <c r="C122" s="61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</row>
    <row r="123">
      <c r="A123" s="60"/>
      <c r="B123" s="34"/>
      <c r="C123" s="61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</row>
    <row r="124">
      <c r="A124" s="60"/>
      <c r="B124" s="34"/>
      <c r="C124" s="61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</row>
    <row r="125">
      <c r="A125" s="60"/>
      <c r="B125" s="34"/>
      <c r="C125" s="61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</row>
    <row r="126">
      <c r="A126" s="60"/>
      <c r="B126" s="34"/>
      <c r="C126" s="61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</row>
    <row r="127">
      <c r="A127" s="60"/>
      <c r="B127" s="34"/>
      <c r="C127" s="61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</row>
    <row r="128">
      <c r="A128" s="60"/>
      <c r="B128" s="34"/>
      <c r="C128" s="61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</row>
    <row r="129">
      <c r="A129" s="60"/>
      <c r="B129" s="34"/>
      <c r="C129" s="61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</row>
    <row r="130">
      <c r="A130" s="60"/>
      <c r="B130" s="34"/>
      <c r="C130" s="61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</row>
    <row r="131">
      <c r="A131" s="60"/>
      <c r="B131" s="34"/>
      <c r="C131" s="61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</row>
    <row r="132">
      <c r="A132" s="60"/>
      <c r="B132" s="34"/>
      <c r="C132" s="61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</row>
    <row r="133">
      <c r="A133" s="60"/>
      <c r="B133" s="34"/>
      <c r="C133" s="61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</row>
    <row r="134">
      <c r="A134" s="60"/>
      <c r="B134" s="34"/>
      <c r="C134" s="61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</row>
    <row r="135">
      <c r="A135" s="60"/>
      <c r="B135" s="34"/>
      <c r="C135" s="61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</row>
    <row r="136">
      <c r="A136" s="60"/>
      <c r="B136" s="34"/>
      <c r="C136" s="61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</row>
    <row r="137">
      <c r="A137" s="60"/>
      <c r="B137" s="34"/>
      <c r="C137" s="61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</row>
    <row r="138">
      <c r="A138" s="60"/>
      <c r="B138" s="34"/>
      <c r="C138" s="61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</row>
    <row r="139">
      <c r="A139" s="60"/>
      <c r="B139" s="34"/>
      <c r="C139" s="61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</row>
    <row r="140">
      <c r="A140" s="60"/>
      <c r="B140" s="34"/>
      <c r="C140" s="61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</row>
    <row r="141">
      <c r="A141" s="60"/>
      <c r="B141" s="34"/>
      <c r="C141" s="61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</row>
    <row r="142">
      <c r="A142" s="60"/>
      <c r="B142" s="34"/>
      <c r="C142" s="61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</row>
    <row r="143">
      <c r="A143" s="60"/>
      <c r="B143" s="34"/>
      <c r="C143" s="61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</row>
    <row r="144">
      <c r="A144" s="60"/>
      <c r="B144" s="34"/>
      <c r="C144" s="61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</row>
    <row r="145">
      <c r="A145" s="60"/>
      <c r="B145" s="34"/>
      <c r="C145" s="61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</row>
    <row r="146">
      <c r="A146" s="60"/>
      <c r="B146" s="34"/>
      <c r="C146" s="61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</row>
    <row r="147">
      <c r="A147" s="60"/>
      <c r="B147" s="34"/>
      <c r="C147" s="61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</row>
    <row r="148">
      <c r="A148" s="60"/>
      <c r="B148" s="34"/>
      <c r="C148" s="61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</row>
    <row r="149">
      <c r="A149" s="60"/>
      <c r="B149" s="34"/>
      <c r="C149" s="61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</row>
    <row r="150">
      <c r="A150" s="60"/>
      <c r="B150" s="34"/>
      <c r="C150" s="61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</row>
    <row r="151">
      <c r="A151" s="60"/>
      <c r="B151" s="34"/>
      <c r="C151" s="61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</row>
    <row r="152">
      <c r="A152" s="60"/>
      <c r="B152" s="34"/>
      <c r="C152" s="61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</row>
    <row r="153">
      <c r="A153" s="60"/>
      <c r="B153" s="34"/>
      <c r="C153" s="61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</row>
    <row r="154">
      <c r="A154" s="60"/>
      <c r="B154" s="34"/>
      <c r="C154" s="61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</row>
    <row r="155">
      <c r="A155" s="60"/>
      <c r="B155" s="34"/>
      <c r="C155" s="61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</row>
    <row r="156">
      <c r="A156" s="60"/>
      <c r="B156" s="34"/>
      <c r="C156" s="61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</row>
    <row r="157">
      <c r="A157" s="60"/>
      <c r="B157" s="34"/>
      <c r="C157" s="61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</row>
    <row r="158">
      <c r="A158" s="60"/>
      <c r="B158" s="34"/>
      <c r="C158" s="61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</row>
    <row r="159">
      <c r="A159" s="60"/>
      <c r="B159" s="34"/>
      <c r="C159" s="61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</row>
    <row r="160">
      <c r="A160" s="60"/>
      <c r="B160" s="34"/>
      <c r="C160" s="61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</row>
    <row r="161">
      <c r="A161" s="60"/>
      <c r="B161" s="34"/>
      <c r="C161" s="61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</row>
    <row r="162">
      <c r="A162" s="60"/>
      <c r="B162" s="34"/>
      <c r="C162" s="61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</row>
    <row r="163">
      <c r="A163" s="60"/>
      <c r="B163" s="34"/>
      <c r="C163" s="61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</row>
    <row r="164">
      <c r="A164" s="60"/>
      <c r="B164" s="34"/>
      <c r="C164" s="61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</row>
    <row r="165">
      <c r="A165" s="60"/>
      <c r="B165" s="34"/>
      <c r="C165" s="61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</row>
    <row r="166">
      <c r="A166" s="60"/>
      <c r="B166" s="34"/>
      <c r="C166" s="61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</row>
    <row r="167">
      <c r="A167" s="60"/>
      <c r="B167" s="34"/>
      <c r="C167" s="61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</row>
    <row r="168">
      <c r="A168" s="60"/>
      <c r="B168" s="34"/>
      <c r="C168" s="61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</row>
    <row r="169">
      <c r="A169" s="60"/>
      <c r="B169" s="34"/>
      <c r="C169" s="61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</row>
    <row r="170">
      <c r="A170" s="60"/>
      <c r="B170" s="34"/>
      <c r="C170" s="61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</row>
    <row r="171">
      <c r="A171" s="60"/>
      <c r="B171" s="34"/>
      <c r="C171" s="61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</row>
    <row r="172">
      <c r="A172" s="60"/>
      <c r="B172" s="34"/>
      <c r="C172" s="61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</row>
    <row r="173">
      <c r="A173" s="60"/>
      <c r="B173" s="34"/>
      <c r="C173" s="61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</row>
    <row r="174">
      <c r="A174" s="60"/>
      <c r="B174" s="34"/>
      <c r="C174" s="61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</row>
    <row r="175">
      <c r="A175" s="60"/>
      <c r="B175" s="34"/>
      <c r="C175" s="61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</row>
    <row r="176">
      <c r="A176" s="60"/>
      <c r="B176" s="34"/>
      <c r="C176" s="61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</row>
    <row r="177">
      <c r="A177" s="60"/>
      <c r="B177" s="34"/>
      <c r="C177" s="61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</row>
    <row r="178">
      <c r="A178" s="60"/>
      <c r="B178" s="34"/>
      <c r="C178" s="61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</row>
    <row r="179">
      <c r="A179" s="60"/>
      <c r="B179" s="34"/>
      <c r="C179" s="61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</row>
    <row r="180">
      <c r="A180" s="60"/>
      <c r="B180" s="34"/>
      <c r="C180" s="61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</row>
    <row r="181">
      <c r="A181" s="60"/>
      <c r="B181" s="34"/>
      <c r="C181" s="61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</row>
    <row r="182">
      <c r="A182" s="60"/>
      <c r="B182" s="34"/>
      <c r="C182" s="61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</row>
    <row r="183">
      <c r="A183" s="60"/>
      <c r="B183" s="34"/>
      <c r="C183" s="61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</row>
    <row r="184">
      <c r="A184" s="60"/>
      <c r="B184" s="34"/>
      <c r="C184" s="61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</row>
    <row r="185">
      <c r="A185" s="60"/>
      <c r="B185" s="34"/>
      <c r="C185" s="61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</row>
    <row r="186">
      <c r="A186" s="60"/>
      <c r="B186" s="34"/>
      <c r="C186" s="61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</row>
    <row r="187">
      <c r="A187" s="60"/>
      <c r="B187" s="34"/>
      <c r="C187" s="61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</row>
    <row r="188">
      <c r="A188" s="60"/>
      <c r="B188" s="34"/>
      <c r="C188" s="61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</row>
    <row r="189">
      <c r="A189" s="60"/>
      <c r="B189" s="34"/>
      <c r="C189" s="61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</row>
    <row r="190">
      <c r="A190" s="60"/>
      <c r="B190" s="34"/>
      <c r="C190" s="61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</row>
    <row r="191">
      <c r="A191" s="60"/>
      <c r="B191" s="34"/>
      <c r="C191" s="61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</row>
    <row r="192">
      <c r="A192" s="60"/>
      <c r="B192" s="34"/>
      <c r="C192" s="61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</row>
    <row r="193">
      <c r="A193" s="60"/>
      <c r="B193" s="34"/>
      <c r="C193" s="61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</row>
    <row r="194">
      <c r="A194" s="60"/>
      <c r="B194" s="34"/>
      <c r="C194" s="61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</row>
    <row r="195">
      <c r="A195" s="60"/>
      <c r="B195" s="34"/>
      <c r="C195" s="61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</row>
    <row r="196">
      <c r="A196" s="60"/>
      <c r="B196" s="34"/>
      <c r="C196" s="61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</row>
    <row r="197">
      <c r="A197" s="60"/>
      <c r="B197" s="34"/>
      <c r="C197" s="61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</row>
    <row r="198">
      <c r="A198" s="60"/>
      <c r="B198" s="34"/>
      <c r="C198" s="61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</row>
    <row r="199">
      <c r="A199" s="60"/>
      <c r="B199" s="34"/>
      <c r="C199" s="61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</row>
    <row r="200">
      <c r="A200" s="60"/>
      <c r="B200" s="34"/>
      <c r="C200" s="61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</row>
    <row r="201">
      <c r="A201" s="60"/>
      <c r="B201" s="34"/>
      <c r="C201" s="61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</row>
    <row r="202">
      <c r="A202" s="60"/>
      <c r="B202" s="34"/>
      <c r="C202" s="61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</row>
  </sheetData>
  <dataValidations count="5">
    <dataValidation allowBlank="true" errorStyle="stop" showErrorMessage="true" sqref="B32:B33" type="list">
      <formula1>"CONFIG,MIPI CONTROL,NEW FUNCTION,TX-IMD3/5,TX-Droop,TX-TRX LEAKAGE,TX-GAIB,TX-HARMONIC,TX-ACLR,RX-IP3,RX-PHASE NOISE,RX-LNA DROOP,RX-GAIN,RX-PHASE ERROR"</formula1>
    </dataValidation>
    <dataValidation allowBlank="true" errorStyle="stop" showErrorMessage="true" sqref="B34:B35" type="list">
      <formula1>"CONFIG,MIPI CONTROL,NEW FUNCTION,TX-IMD3/5,TX-Droop,TX-TRX LEAKAGE,TX-GAIB,TX-HARMONIC,TX-ACLR,RX-IP3,RX-PHASE NOISE,RX-LNA DROOP,RX-GAIN,RX-PHASE ERROR,General"</formula1>
    </dataValidation>
    <dataValidation allowBlank="true" errorStyle="stop" showErrorMessage="true" sqref="B2:B22 B25:B30" type="list">
      <formula1>"CONFIG,MIPI CONTROL,NEW FUNCTION,TX-IMD3/5,TX-Droop,TX-TRX LEAKAGE,TX-GAIB,TX-HARMONIC,TX-ACLR,RX-IP3,RX-PHASE NOISE,RX-LNA DROOP,RX-GAIN"</formula1>
    </dataValidation>
    <dataValidation allowBlank="true" errorStyle="stop" showErrorMessage="true" sqref="E2:E35" type="list">
      <formula1>"ongoing,resolved,closed"</formula1>
    </dataValidation>
    <dataValidation allowBlank="true" errorStyle="stop" showErrorMessage="true" sqref="B31:B31" type="list">
      <formula1>"CONFIG,MIPI CONTROL,NEW FUNCTION,TX-IMD3/5,TX-Droop,TX-TRX LEAKAGE,TX-GAIB,TX-HARMONIC,TX-ACLR,RX-IP3,RX-PHASE NOISE,RX-LNA DROOP,RX-GAIN,TX-Vramp"</formula1>
    </dataValidation>
  </dataValidations>
  <hyperlinks>
    <hyperlink ref="G29" display="LOG" r:id="rId1"/>
    <hyperlink ref="F23" display="tx_CONFIG_Droop" r:id="rId2"/>
    <hyperlink ref="F24" display="tx_CONFIG_Droop" r:id="rId3"/>
    <hyperlink ref="F25" display="Tx_config与Log" r:id="rId4"/>
    <hyperlink ref="G26" display="未命名文档" r:id="rId5"/>
    <hyperlink ref="G27" display="未命名文档" r:id="rId6"/>
    <hyperlink ref="G28" display="未命名文档" r:id="rId7"/>
    <hyperlink ref="F29" display="未命名表格" r:id="rId8"/>
    <hyperlink ref="G23" display="LOG" r:id="rId9"/>
    <hyperlink ref="G24" display="未命名文档" r:id="rId10"/>
    <hyperlink ref="F26" display="未命名表格" r:id="rId11"/>
    <hyperlink ref="F27" display="未命名表格" r:id="rId12"/>
    <hyperlink ref="F28" display="未命名表格" r:id="rId13"/>
  </hyperlinks>
  <picture r:id="rId14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5" min="5" style="0" width="20"/>
    <col collapsed="false" customWidth="true" hidden="false" max="9" min="9" style="0" width="5"/>
    <col collapsed="false" customWidth="true" hidden="false" max="13" min="13" style="0" width="41"/>
    <col collapsed="false" customWidth="true" hidden="false" max="1" min="1" style="0" width="10"/>
    <col collapsed="false" customWidth="true" hidden="false" max="8" min="8" style="0" width="9"/>
    <col collapsed="false" customWidth="true" hidden="false" max="12" min="12" style="0" width="40"/>
    <col collapsed="false" customWidth="true" hidden="false" max="16" min="16" style="0" width="73"/>
    <col collapsed="false" customWidth="true" hidden="false" max="4" min="4" style="0" width="6"/>
    <col collapsed="false" customWidth="true" hidden="false" max="7" min="7" style="0" width="10"/>
    <col collapsed="false" customWidth="true" hidden="false" max="11" min="11" style="0" width="29"/>
    <col collapsed="false" customWidth="true" hidden="false" max="15" min="15" style="0" width="21"/>
    <col collapsed="false" customWidth="true" hidden="false" max="3" min="3" style="0" width="9"/>
    <col collapsed="false" customWidth="true" hidden="false" max="6" min="6" style="0" width="9"/>
    <col collapsed="false" customWidth="true" hidden="false" max="10" min="10" style="0" width="5"/>
    <col collapsed="false" customWidth="true" hidden="false" max="14" min="14" style="0" width="47"/>
    <col collapsed="false" customWidth="true" hidden="false" max="2" min="2" style="0" width="5"/>
  </cols>
  <sheetData>
    <row customHeight="true" ht="19" r="1">
      <c r="A1" s="62" t="s">
        <v>228</v>
      </c>
    </row>
    <row customHeight="true" ht="19" r="2">
      <c r="A2" s="63" t="s">
        <v>229</v>
      </c>
      <c r="B2" s="63" t="s">
        <v>230</v>
      </c>
      <c r="C2" s="63" t="s">
        <v>231</v>
      </c>
      <c r="D2" s="63" t="s">
        <v>232</v>
      </c>
      <c r="E2" s="64" t="s">
        <v>233</v>
      </c>
      <c r="F2" s="64" t="s">
        <v>234</v>
      </c>
      <c r="G2" s="64" t="s">
        <v>235</v>
      </c>
      <c r="H2" s="64" t="s">
        <v>236</v>
      </c>
      <c r="I2" s="64" t="s">
        <v>237</v>
      </c>
      <c r="J2" s="64" t="s">
        <v>238</v>
      </c>
      <c r="K2" s="65" t="s">
        <v>239</v>
      </c>
      <c r="L2" s="65" t="s">
        <v>240</v>
      </c>
      <c r="M2" s="65" t="s">
        <v>241</v>
      </c>
      <c r="N2" s="65" t="s">
        <v>242</v>
      </c>
      <c r="O2" s="66"/>
      <c r="P2" s="67" t="s">
        <v>243</v>
      </c>
    </row>
    <row customHeight="true" ht="19" r="3">
      <c r="A3" s="68" t="s">
        <v>244</v>
      </c>
      <c r="B3" s="68">
        <v>1</v>
      </c>
      <c r="C3" s="69" t="s">
        <v>245</v>
      </c>
      <c r="D3" s="70" t="s">
        <v>246</v>
      </c>
      <c r="E3" s="70" t="s">
        <v>247</v>
      </c>
      <c r="F3" s="70">
        <v>4.8</v>
      </c>
      <c r="G3" s="70">
        <v>3.8</v>
      </c>
      <c r="H3" s="70" t="s">
        <v>248</v>
      </c>
      <c r="I3" s="70">
        <v>160</v>
      </c>
      <c r="J3" s="70">
        <v>180</v>
      </c>
      <c r="K3" s="70" t="s">
        <v>249</v>
      </c>
      <c r="L3" s="70" t="s">
        <v>250</v>
      </c>
      <c r="M3" s="70" t="s">
        <v>251</v>
      </c>
      <c r="N3" s="70" t="s">
        <v>252</v>
      </c>
      <c r="O3" s="69" t="s">
        <v>253</v>
      </c>
      <c r="P3" s="71" t="s">
        <v>254</v>
      </c>
    </row>
    <row customHeight="true" ht="19" r="4">
      <c r="A4" s="68" t="s">
        <v>244</v>
      </c>
      <c r="B4" s="68">
        <v>2</v>
      </c>
      <c r="C4" s="69" t="s">
        <v>245</v>
      </c>
      <c r="D4" s="70" t="s">
        <v>246</v>
      </c>
      <c r="E4" s="70" t="s">
        <v>247</v>
      </c>
      <c r="F4" s="70">
        <v>0.85</v>
      </c>
      <c r="G4" s="70">
        <v>3.8</v>
      </c>
      <c r="H4" s="70" t="s">
        <v>255</v>
      </c>
      <c r="I4" s="70">
        <v>30</v>
      </c>
      <c r="J4" s="70">
        <v>45</v>
      </c>
      <c r="K4" s="70" t="s">
        <v>249</v>
      </c>
      <c r="L4" s="70" t="s">
        <v>250</v>
      </c>
      <c r="M4" s="70" t="s">
        <v>256</v>
      </c>
      <c r="N4" s="70" t="s">
        <v>257</v>
      </c>
      <c r="O4" s="69"/>
      <c r="P4" s="72"/>
    </row>
    <row customHeight="true" ht="19" r="5">
      <c r="A5" s="68" t="s">
        <v>244</v>
      </c>
      <c r="B5" s="68">
        <v>3</v>
      </c>
      <c r="C5" s="69" t="s">
        <v>245</v>
      </c>
      <c r="D5" s="70" t="s">
        <v>258</v>
      </c>
      <c r="E5" s="70" t="s">
        <v>259</v>
      </c>
      <c r="F5" s="70">
        <v>5</v>
      </c>
      <c r="G5" s="70">
        <v>3.8</v>
      </c>
      <c r="H5" s="70" t="s">
        <v>248</v>
      </c>
      <c r="I5" s="70">
        <v>45</v>
      </c>
      <c r="J5" s="70">
        <v>150</v>
      </c>
      <c r="K5" s="70" t="s">
        <v>249</v>
      </c>
      <c r="L5" s="70" t="s">
        <v>250</v>
      </c>
      <c r="M5" s="70" t="s">
        <v>260</v>
      </c>
      <c r="N5" s="70" t="s">
        <v>261</v>
      </c>
      <c r="O5" s="69"/>
      <c r="P5" s="72"/>
    </row>
    <row customHeight="true" ht="19" r="6">
      <c r="A6" s="68" t="s">
        <v>244</v>
      </c>
      <c r="B6" s="70">
        <v>4</v>
      </c>
      <c r="C6" s="69" t="s">
        <v>245</v>
      </c>
      <c r="D6" s="70" t="s">
        <v>258</v>
      </c>
      <c r="E6" s="70" t="s">
        <v>259</v>
      </c>
      <c r="F6" s="70">
        <v>1.05</v>
      </c>
      <c r="G6" s="70">
        <v>3.8</v>
      </c>
      <c r="H6" s="70" t="s">
        <v>255</v>
      </c>
      <c r="I6" s="70">
        <v>10</v>
      </c>
      <c r="J6" s="70">
        <v>30</v>
      </c>
      <c r="K6" s="70" t="s">
        <v>249</v>
      </c>
      <c r="L6" s="70" t="s">
        <v>250</v>
      </c>
      <c r="M6" s="70" t="s">
        <v>262</v>
      </c>
      <c r="N6" s="70" t="s">
        <v>263</v>
      </c>
      <c r="O6" s="69"/>
      <c r="P6" s="73"/>
    </row>
    <row customHeight="true" ht="19" r="7">
      <c r="A7" s="62" t="s">
        <v>264</v>
      </c>
    </row>
    <row customHeight="true" ht="19" r="8">
      <c r="A8" s="63" t="s">
        <v>229</v>
      </c>
      <c r="B8" s="63" t="s">
        <v>230</v>
      </c>
      <c r="C8" s="63" t="s">
        <v>231</v>
      </c>
      <c r="D8" s="63" t="s">
        <v>232</v>
      </c>
      <c r="E8" s="64" t="s">
        <v>233</v>
      </c>
      <c r="F8" s="64" t="s">
        <v>234</v>
      </c>
      <c r="G8" s="64" t="s">
        <v>235</v>
      </c>
      <c r="H8" s="64" t="s">
        <v>236</v>
      </c>
      <c r="I8" s="64" t="s">
        <v>237</v>
      </c>
      <c r="J8" s="64" t="s">
        <v>238</v>
      </c>
      <c r="K8" s="65" t="s">
        <v>239</v>
      </c>
      <c r="L8" s="65" t="s">
        <v>240</v>
      </c>
      <c r="M8" s="65" t="s">
        <v>241</v>
      </c>
      <c r="N8" s="65" t="s">
        <v>242</v>
      </c>
      <c r="O8" s="66"/>
      <c r="P8" s="67" t="s">
        <v>243</v>
      </c>
    </row>
    <row customHeight="true" ht="19" r="9">
      <c r="A9" s="68" t="s">
        <v>244</v>
      </c>
      <c r="B9" s="68">
        <v>1</v>
      </c>
      <c r="C9" s="69" t="s">
        <v>265</v>
      </c>
      <c r="D9" s="70" t="s">
        <v>266</v>
      </c>
      <c r="E9" s="70" t="s">
        <v>267</v>
      </c>
      <c r="F9" s="70">
        <v>3.8</v>
      </c>
      <c r="G9" s="70">
        <v>3.8</v>
      </c>
      <c r="H9" s="70" t="s">
        <v>248</v>
      </c>
      <c r="I9" s="70">
        <v>15</v>
      </c>
      <c r="J9" s="70">
        <v>20</v>
      </c>
      <c r="K9" s="70" t="s">
        <v>268</v>
      </c>
      <c r="L9" s="70" t="s">
        <v>269</v>
      </c>
      <c r="M9" s="70" t="s">
        <v>270</v>
      </c>
      <c r="N9" s="70" t="s">
        <v>271</v>
      </c>
      <c r="O9" s="69" t="s">
        <v>272</v>
      </c>
      <c r="P9" s="71" t="s">
        <v>254</v>
      </c>
    </row>
    <row customHeight="true" ht="19" r="10">
      <c r="A10" s="68" t="s">
        <v>244</v>
      </c>
      <c r="B10" s="68">
        <v>2</v>
      </c>
      <c r="C10" s="69" t="s">
        <v>265</v>
      </c>
      <c r="D10" s="70" t="s">
        <v>273</v>
      </c>
      <c r="E10" s="70" t="s">
        <v>267</v>
      </c>
      <c r="F10" s="70">
        <v>3.8</v>
      </c>
      <c r="G10" s="70">
        <v>3.8</v>
      </c>
      <c r="H10" s="70" t="s">
        <v>248</v>
      </c>
      <c r="I10" s="70">
        <v>15</v>
      </c>
      <c r="J10" s="70">
        <v>20</v>
      </c>
      <c r="K10" s="70" t="s">
        <v>268</v>
      </c>
      <c r="L10" s="70" t="s">
        <v>269</v>
      </c>
      <c r="M10" s="70" t="s">
        <v>274</v>
      </c>
      <c r="N10" s="70" t="s">
        <v>275</v>
      </c>
      <c r="O10" s="69"/>
      <c r="P10" s="72"/>
    </row>
    <row r="11">
      <c r="A11" s="68" t="s">
        <v>244</v>
      </c>
      <c r="B11" s="68">
        <v>3</v>
      </c>
      <c r="C11" s="69" t="s">
        <v>265</v>
      </c>
      <c r="D11" s="70" t="s">
        <v>276</v>
      </c>
      <c r="E11" s="70" t="s">
        <v>267</v>
      </c>
      <c r="F11" s="70">
        <v>3.8</v>
      </c>
      <c r="G11" s="70">
        <v>3.8</v>
      </c>
      <c r="H11" s="70" t="s">
        <v>248</v>
      </c>
      <c r="I11" s="70">
        <v>15</v>
      </c>
      <c r="J11" s="70">
        <v>20</v>
      </c>
      <c r="K11" s="70" t="s">
        <v>268</v>
      </c>
      <c r="L11" s="70" t="s">
        <v>269</v>
      </c>
      <c r="M11" s="70" t="s">
        <v>277</v>
      </c>
      <c r="N11" s="70" t="s">
        <v>278</v>
      </c>
      <c r="O11" s="69"/>
      <c r="P11" s="72"/>
    </row>
    <row r="12">
      <c r="A12" s="68" t="s">
        <v>244</v>
      </c>
      <c r="B12" s="68">
        <v>4</v>
      </c>
      <c r="C12" s="69" t="s">
        <v>265</v>
      </c>
      <c r="D12" s="70" t="s">
        <v>279</v>
      </c>
      <c r="E12" s="70" t="s">
        <v>267</v>
      </c>
      <c r="F12" s="70">
        <v>3.8</v>
      </c>
      <c r="G12" s="70">
        <v>3.8</v>
      </c>
      <c r="H12" s="70" t="s">
        <v>248</v>
      </c>
      <c r="I12" s="70">
        <v>15</v>
      </c>
      <c r="J12" s="70">
        <v>20</v>
      </c>
      <c r="K12" s="70" t="s">
        <v>268</v>
      </c>
      <c r="L12" s="70" t="s">
        <v>269</v>
      </c>
      <c r="M12" s="70" t="s">
        <v>280</v>
      </c>
      <c r="N12" s="70" t="s">
        <v>281</v>
      </c>
      <c r="O12" s="69"/>
      <c r="P12" s="72"/>
    </row>
    <row customHeight="true" ht="19" r="13">
      <c r="A13" s="68" t="s">
        <v>244</v>
      </c>
      <c r="B13" s="68">
        <v>5</v>
      </c>
      <c r="C13" s="69" t="s">
        <v>265</v>
      </c>
      <c r="D13" s="70" t="s">
        <v>282</v>
      </c>
      <c r="E13" s="70" t="s">
        <v>283</v>
      </c>
      <c r="F13" s="70">
        <v>3.8</v>
      </c>
      <c r="G13" s="70">
        <v>3.8</v>
      </c>
      <c r="H13" s="70" t="s">
        <v>248</v>
      </c>
      <c r="I13" s="70">
        <v>14</v>
      </c>
      <c r="J13" s="70">
        <v>16</v>
      </c>
      <c r="K13" s="70" t="s">
        <v>268</v>
      </c>
      <c r="L13" s="70" t="s">
        <v>269</v>
      </c>
      <c r="M13" s="70" t="s">
        <v>284</v>
      </c>
      <c r="N13" s="70" t="s">
        <v>285</v>
      </c>
      <c r="O13" s="69"/>
      <c r="P13" s="72"/>
    </row>
    <row customHeight="true" ht="19" r="14">
      <c r="A14" s="68" t="s">
        <v>244</v>
      </c>
      <c r="B14" s="68">
        <v>6</v>
      </c>
      <c r="C14" s="69" t="s">
        <v>265</v>
      </c>
      <c r="D14" s="70" t="s">
        <v>286</v>
      </c>
      <c r="E14" s="70" t="s">
        <v>283</v>
      </c>
      <c r="F14" s="70">
        <v>3.8</v>
      </c>
      <c r="G14" s="70">
        <v>3.8</v>
      </c>
      <c r="H14" s="70" t="s">
        <v>248</v>
      </c>
      <c r="I14" s="70">
        <v>18</v>
      </c>
      <c r="J14" s="70">
        <v>20</v>
      </c>
      <c r="K14" s="70" t="s">
        <v>268</v>
      </c>
      <c r="L14" s="70" t="s">
        <v>269</v>
      </c>
      <c r="M14" s="70" t="s">
        <v>287</v>
      </c>
      <c r="N14" s="70" t="s">
        <v>288</v>
      </c>
      <c r="O14" s="69"/>
      <c r="P14" s="72"/>
    </row>
    <row r="15">
      <c r="A15" s="68" t="s">
        <v>244</v>
      </c>
      <c r="B15" s="68">
        <v>7</v>
      </c>
      <c r="C15" s="69" t="s">
        <v>265</v>
      </c>
      <c r="D15" s="70" t="s">
        <v>289</v>
      </c>
      <c r="E15" s="70" t="s">
        <v>283</v>
      </c>
      <c r="F15" s="70">
        <v>3.8</v>
      </c>
      <c r="G15" s="70">
        <v>3.8</v>
      </c>
      <c r="H15" s="70" t="s">
        <v>248</v>
      </c>
      <c r="I15" s="70">
        <v>18</v>
      </c>
      <c r="J15" s="70">
        <v>20</v>
      </c>
      <c r="K15" s="70" t="s">
        <v>268</v>
      </c>
      <c r="L15" s="70" t="s">
        <v>269</v>
      </c>
      <c r="M15" s="70" t="s">
        <v>290</v>
      </c>
      <c r="N15" s="70" t="s">
        <v>291</v>
      </c>
      <c r="O15" s="69"/>
      <c r="P15" s="72"/>
    </row>
    <row r="16">
      <c r="A16" s="68" t="s">
        <v>244</v>
      </c>
      <c r="B16" s="70">
        <v>8</v>
      </c>
      <c r="C16" s="69" t="s">
        <v>265</v>
      </c>
      <c r="D16" s="70" t="s">
        <v>286</v>
      </c>
      <c r="E16" s="70" t="s">
        <v>283</v>
      </c>
      <c r="F16" s="70">
        <v>4.8</v>
      </c>
      <c r="G16" s="70">
        <v>3.8</v>
      </c>
      <c r="H16" s="70" t="s">
        <v>292</v>
      </c>
      <c r="I16" s="70">
        <v>18</v>
      </c>
      <c r="J16" s="70">
        <v>20</v>
      </c>
      <c r="K16" s="70" t="s">
        <v>268</v>
      </c>
      <c r="L16" s="70" t="s">
        <v>269</v>
      </c>
      <c r="M16" s="70" t="s">
        <v>293</v>
      </c>
      <c r="N16" s="70" t="s">
        <v>294</v>
      </c>
      <c r="O16" s="69"/>
      <c r="P16" s="72"/>
    </row>
    <row customHeight="true" ht="19" r="17">
      <c r="A17" s="68" t="s">
        <v>244</v>
      </c>
      <c r="B17" s="70">
        <v>9</v>
      </c>
      <c r="C17" s="69" t="s">
        <v>265</v>
      </c>
      <c r="D17" s="70" t="s">
        <v>289</v>
      </c>
      <c r="E17" s="70" t="s">
        <v>283</v>
      </c>
      <c r="F17" s="70">
        <v>4.8</v>
      </c>
      <c r="G17" s="70">
        <v>3.8</v>
      </c>
      <c r="H17" s="70" t="s">
        <v>292</v>
      </c>
      <c r="I17" s="70">
        <v>18</v>
      </c>
      <c r="J17" s="70">
        <v>20</v>
      </c>
      <c r="K17" s="70" t="s">
        <v>268</v>
      </c>
      <c r="L17" s="70" t="s">
        <v>269</v>
      </c>
      <c r="M17" s="70" t="s">
        <v>295</v>
      </c>
      <c r="N17" s="70" t="s">
        <v>296</v>
      </c>
      <c r="O17" s="69"/>
      <c r="P17" s="73"/>
    </row>
    <row customHeight="true" ht="19" r="18">
      <c r="A18" s="62" t="s">
        <v>297</v>
      </c>
    </row>
    <row customHeight="true" ht="19" r="19">
      <c r="A19" s="63" t="s">
        <v>229</v>
      </c>
      <c r="B19" s="63" t="s">
        <v>230</v>
      </c>
      <c r="C19" s="63" t="s">
        <v>231</v>
      </c>
      <c r="D19" s="63" t="s">
        <v>232</v>
      </c>
      <c r="E19" s="63" t="s">
        <v>233</v>
      </c>
      <c r="F19" s="63" t="s">
        <v>234</v>
      </c>
      <c r="G19" s="63" t="s">
        <v>235</v>
      </c>
      <c r="H19" s="63" t="s">
        <v>236</v>
      </c>
      <c r="I19" s="64" t="s">
        <v>237</v>
      </c>
      <c r="J19" s="64" t="s">
        <v>238</v>
      </c>
      <c r="K19" s="74" t="s">
        <v>239</v>
      </c>
      <c r="L19" s="74" t="s">
        <v>240</v>
      </c>
      <c r="M19" s="74" t="s">
        <v>241</v>
      </c>
      <c r="N19" s="65" t="s">
        <v>242</v>
      </c>
      <c r="O19" s="66"/>
      <c r="P19" s="75" t="s">
        <v>243</v>
      </c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</row>
    <row customHeight="true" ht="19" r="20">
      <c r="A20" s="68" t="s">
        <v>244</v>
      </c>
      <c r="B20" s="68">
        <v>1</v>
      </c>
      <c r="C20" s="77" t="s">
        <v>298</v>
      </c>
      <c r="D20" s="68" t="s">
        <v>299</v>
      </c>
      <c r="E20" s="68" t="s">
        <v>300</v>
      </c>
      <c r="F20" s="68">
        <v>3.4</v>
      </c>
      <c r="G20" s="68">
        <v>3.8</v>
      </c>
      <c r="H20" s="68" t="s">
        <v>248</v>
      </c>
      <c r="I20" s="70">
        <v>11</v>
      </c>
      <c r="J20" s="70">
        <v>5</v>
      </c>
      <c r="K20" s="70" t="s">
        <v>301</v>
      </c>
      <c r="L20" s="70" t="s">
        <v>302</v>
      </c>
      <c r="M20" s="70" t="s">
        <v>303</v>
      </c>
      <c r="N20" s="68" t="s">
        <v>304</v>
      </c>
      <c r="O20" s="77" t="s">
        <v>305</v>
      </c>
      <c r="P20" s="78" t="s">
        <v>306</v>
      </c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</row>
    <row customHeight="true" ht="19" r="21">
      <c r="A21" s="68" t="s">
        <v>244</v>
      </c>
      <c r="B21" s="68">
        <v>2</v>
      </c>
      <c r="C21" s="77" t="s">
        <v>298</v>
      </c>
      <c r="D21" s="68" t="s">
        <v>307</v>
      </c>
      <c r="E21" s="68" t="s">
        <v>300</v>
      </c>
      <c r="F21" s="68">
        <v>3.4</v>
      </c>
      <c r="G21" s="68">
        <v>3.8</v>
      </c>
      <c r="H21" s="68" t="s">
        <v>248</v>
      </c>
      <c r="I21" s="70">
        <v>11</v>
      </c>
      <c r="J21" s="70">
        <v>5</v>
      </c>
      <c r="K21" s="70" t="s">
        <v>301</v>
      </c>
      <c r="L21" s="70" t="s">
        <v>302</v>
      </c>
      <c r="M21" s="70" t="s">
        <v>308</v>
      </c>
      <c r="N21" s="68" t="s">
        <v>309</v>
      </c>
      <c r="O21" s="77"/>
      <c r="P21" s="78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</row>
    <row customHeight="true" ht="19" r="22">
      <c r="A22" s="68" t="s">
        <v>244</v>
      </c>
      <c r="B22" s="68">
        <v>3</v>
      </c>
      <c r="C22" s="77" t="s">
        <v>298</v>
      </c>
      <c r="D22" s="68" t="s">
        <v>310</v>
      </c>
      <c r="E22" s="68" t="s">
        <v>300</v>
      </c>
      <c r="F22" s="68">
        <v>3.4</v>
      </c>
      <c r="G22" s="68">
        <v>3.8</v>
      </c>
      <c r="H22" s="68" t="s">
        <v>248</v>
      </c>
      <c r="I22" s="70">
        <v>9</v>
      </c>
      <c r="J22" s="70">
        <v>5</v>
      </c>
      <c r="K22" s="70" t="s">
        <v>301</v>
      </c>
      <c r="L22" s="70" t="s">
        <v>302</v>
      </c>
      <c r="M22" s="70" t="s">
        <v>311</v>
      </c>
      <c r="N22" s="68" t="s">
        <v>312</v>
      </c>
      <c r="O22" s="77"/>
      <c r="P22" s="78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</row>
    <row customHeight="true" ht="19" r="23">
      <c r="A23" s="68" t="s">
        <v>244</v>
      </c>
      <c r="B23" s="68">
        <v>4</v>
      </c>
      <c r="C23" s="77" t="s">
        <v>298</v>
      </c>
      <c r="D23" s="68" t="s">
        <v>313</v>
      </c>
      <c r="E23" s="68" t="s">
        <v>300</v>
      </c>
      <c r="F23" s="68">
        <v>3.4</v>
      </c>
      <c r="G23" s="68">
        <v>3.8</v>
      </c>
      <c r="H23" s="68" t="s">
        <v>248</v>
      </c>
      <c r="I23" s="70">
        <v>7</v>
      </c>
      <c r="J23" s="70">
        <v>3</v>
      </c>
      <c r="K23" s="70" t="s">
        <v>301</v>
      </c>
      <c r="L23" s="70" t="s">
        <v>302</v>
      </c>
      <c r="M23" s="70" t="s">
        <v>314</v>
      </c>
      <c r="N23" s="68" t="s">
        <v>315</v>
      </c>
      <c r="O23" s="77"/>
      <c r="P23" s="78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</row>
    <row customHeight="true" ht="19" r="24">
      <c r="A24" s="68" t="s">
        <v>244</v>
      </c>
      <c r="B24" s="68">
        <v>5</v>
      </c>
      <c r="C24" s="77" t="s">
        <v>298</v>
      </c>
      <c r="D24" s="68" t="s">
        <v>316</v>
      </c>
      <c r="E24" s="68" t="s">
        <v>300</v>
      </c>
      <c r="F24" s="68">
        <v>3.4</v>
      </c>
      <c r="G24" s="68">
        <v>3.8</v>
      </c>
      <c r="H24" s="68" t="s">
        <v>248</v>
      </c>
      <c r="I24" s="70">
        <v>5</v>
      </c>
      <c r="J24" s="70">
        <v>5</v>
      </c>
      <c r="K24" s="70" t="s">
        <v>301</v>
      </c>
      <c r="L24" s="70" t="s">
        <v>302</v>
      </c>
      <c r="M24" s="70" t="s">
        <v>317</v>
      </c>
      <c r="N24" s="68" t="s">
        <v>318</v>
      </c>
      <c r="O24" s="77"/>
      <c r="P24" s="79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</row>
    <row customHeight="true" ht="19" r="25">
      <c r="A25" s="62"/>
    </row>
    <row customHeight="true" ht="19" r="26">
      <c r="A26" s="62" t="s">
        <v>319</v>
      </c>
    </row>
    <row customHeight="true" ht="19" r="27">
      <c r="A27" s="63" t="s">
        <v>229</v>
      </c>
      <c r="B27" s="63" t="s">
        <v>230</v>
      </c>
      <c r="C27" s="63" t="s">
        <v>231</v>
      </c>
      <c r="D27" s="63" t="s">
        <v>232</v>
      </c>
      <c r="E27" s="64" t="s">
        <v>233</v>
      </c>
      <c r="F27" s="64" t="s">
        <v>320</v>
      </c>
      <c r="G27" s="64" t="s">
        <v>235</v>
      </c>
      <c r="H27" s="64" t="s">
        <v>321</v>
      </c>
      <c r="I27" s="64" t="s">
        <v>322</v>
      </c>
      <c r="J27" s="64" t="s">
        <v>322</v>
      </c>
      <c r="K27" s="65" t="s">
        <v>239</v>
      </c>
      <c r="L27" s="65" t="s">
        <v>240</v>
      </c>
      <c r="M27" s="65" t="s">
        <v>241</v>
      </c>
      <c r="N27" s="65" t="s">
        <v>242</v>
      </c>
      <c r="O27" s="66"/>
      <c r="P27" s="67" t="s">
        <v>243</v>
      </c>
    </row>
    <row customHeight="true" ht="19" r="28">
      <c r="A28" s="68" t="s">
        <v>244</v>
      </c>
      <c r="B28" s="68">
        <v>1</v>
      </c>
      <c r="C28" s="69" t="s">
        <v>245</v>
      </c>
      <c r="D28" s="70" t="s">
        <v>246</v>
      </c>
      <c r="E28" s="70" t="s">
        <v>323</v>
      </c>
      <c r="F28" s="70">
        <v>1.2</v>
      </c>
      <c r="G28" s="70">
        <v>3.8</v>
      </c>
      <c r="H28" s="70" t="s">
        <v>324</v>
      </c>
      <c r="I28" s="70"/>
      <c r="J28" s="70"/>
      <c r="K28" s="70" t="s">
        <v>325</v>
      </c>
      <c r="L28" s="70" t="s">
        <v>326</v>
      </c>
      <c r="M28" s="70" t="s">
        <v>327</v>
      </c>
      <c r="N28" s="70" t="s">
        <v>328</v>
      </c>
      <c r="O28" s="69" t="s">
        <v>329</v>
      </c>
      <c r="P28" s="71" t="s">
        <v>330</v>
      </c>
    </row>
    <row customHeight="true" ht="19" r="29">
      <c r="A29" s="68" t="s">
        <v>244</v>
      </c>
      <c r="B29" s="68">
        <v>2</v>
      </c>
      <c r="C29" s="69" t="s">
        <v>245</v>
      </c>
      <c r="D29" s="70" t="s">
        <v>258</v>
      </c>
      <c r="E29" s="70" t="s">
        <v>323</v>
      </c>
      <c r="F29" s="70">
        <v>1.2</v>
      </c>
      <c r="G29" s="70">
        <v>3.8</v>
      </c>
      <c r="H29" s="70" t="s">
        <v>324</v>
      </c>
      <c r="I29" s="70"/>
      <c r="J29" s="70"/>
      <c r="K29" s="70" t="s">
        <v>325</v>
      </c>
      <c r="L29" s="70" t="s">
        <v>331</v>
      </c>
      <c r="M29" s="70" t="s">
        <v>332</v>
      </c>
      <c r="N29" s="70" t="s">
        <v>333</v>
      </c>
      <c r="O29" s="69"/>
      <c r="P29" s="72"/>
    </row>
    <row customHeight="true" ht="19" r="30">
      <c r="A30" s="68" t="s">
        <v>244</v>
      </c>
      <c r="B30" s="68">
        <v>3</v>
      </c>
      <c r="C30" s="69" t="s">
        <v>245</v>
      </c>
      <c r="D30" s="70" t="s">
        <v>246</v>
      </c>
      <c r="E30" s="80" t="s">
        <v>334</v>
      </c>
      <c r="F30" s="70">
        <v>1.2</v>
      </c>
      <c r="G30" s="70">
        <v>3.8</v>
      </c>
      <c r="H30" s="70" t="s">
        <v>324</v>
      </c>
      <c r="I30" s="80"/>
      <c r="J30" s="80"/>
      <c r="K30" s="70" t="s">
        <v>325</v>
      </c>
      <c r="L30" s="70" t="s">
        <v>335</v>
      </c>
      <c r="M30" s="70" t="s">
        <v>336</v>
      </c>
      <c r="N30" s="70" t="s">
        <v>337</v>
      </c>
      <c r="O30" s="69"/>
      <c r="P30" s="72"/>
    </row>
    <row customHeight="true" ht="19" r="31">
      <c r="A31" s="68" t="s">
        <v>244</v>
      </c>
      <c r="B31" s="70">
        <v>4</v>
      </c>
      <c r="C31" s="69" t="s">
        <v>245</v>
      </c>
      <c r="D31" s="70" t="s">
        <v>258</v>
      </c>
      <c r="E31" s="70" t="s">
        <v>334</v>
      </c>
      <c r="F31" s="70">
        <v>1.2</v>
      </c>
      <c r="G31" s="70">
        <v>3.8</v>
      </c>
      <c r="H31" s="70" t="s">
        <v>324</v>
      </c>
      <c r="I31" s="70"/>
      <c r="J31" s="70"/>
      <c r="K31" s="70" t="s">
        <v>325</v>
      </c>
      <c r="L31" s="70" t="s">
        <v>338</v>
      </c>
      <c r="M31" s="70" t="s">
        <v>339</v>
      </c>
      <c r="N31" s="70" t="s">
        <v>340</v>
      </c>
      <c r="O31" s="69"/>
      <c r="P31" s="81" t="s">
        <v>341</v>
      </c>
    </row>
    <row customHeight="true" ht="19" r="32">
      <c r="A32" s="62" t="s">
        <v>342</v>
      </c>
    </row>
    <row customHeight="true" ht="19" r="33">
      <c r="A33" s="63" t="s">
        <v>229</v>
      </c>
      <c r="B33" s="63" t="s">
        <v>230</v>
      </c>
      <c r="C33" s="63" t="s">
        <v>231</v>
      </c>
      <c r="D33" s="63" t="s">
        <v>232</v>
      </c>
      <c r="E33" s="64" t="s">
        <v>233</v>
      </c>
      <c r="F33" s="64" t="s">
        <v>320</v>
      </c>
      <c r="G33" s="64" t="s">
        <v>235</v>
      </c>
      <c r="H33" s="64" t="s">
        <v>321</v>
      </c>
      <c r="I33" s="64" t="s">
        <v>322</v>
      </c>
      <c r="J33" s="64" t="s">
        <v>322</v>
      </c>
      <c r="K33" s="65" t="s">
        <v>239</v>
      </c>
      <c r="L33" s="65" t="s">
        <v>240</v>
      </c>
      <c r="M33" s="66" t="s">
        <v>241</v>
      </c>
      <c r="N33" s="65" t="s">
        <v>242</v>
      </c>
      <c r="O33" s="65"/>
      <c r="P33" s="67" t="s">
        <v>243</v>
      </c>
    </row>
    <row customHeight="true" ht="19" r="34">
      <c r="A34" s="68" t="s">
        <v>244</v>
      </c>
      <c r="B34" s="68">
        <v>1</v>
      </c>
      <c r="C34" s="69" t="s">
        <v>265</v>
      </c>
      <c r="D34" s="70" t="s">
        <v>266</v>
      </c>
      <c r="E34" s="70" t="s">
        <v>343</v>
      </c>
      <c r="F34" s="70">
        <v>1.2</v>
      </c>
      <c r="G34" s="70">
        <v>3.8</v>
      </c>
      <c r="H34" s="70" t="s">
        <v>344</v>
      </c>
      <c r="I34" s="70"/>
      <c r="J34" s="70"/>
      <c r="K34" s="70" t="s">
        <v>345</v>
      </c>
      <c r="L34" s="70" t="s">
        <v>346</v>
      </c>
      <c r="M34" s="70" t="s">
        <v>347</v>
      </c>
      <c r="N34" s="70" t="s">
        <v>348</v>
      </c>
      <c r="O34" s="69" t="s">
        <v>349</v>
      </c>
      <c r="P34" s="71" t="s">
        <v>350</v>
      </c>
    </row>
    <row customHeight="true" ht="19" r="35">
      <c r="A35" s="68" t="s">
        <v>244</v>
      </c>
      <c r="B35" s="68">
        <v>2</v>
      </c>
      <c r="C35" s="69" t="s">
        <v>265</v>
      </c>
      <c r="D35" s="70" t="s">
        <v>273</v>
      </c>
      <c r="E35" s="70" t="s">
        <v>343</v>
      </c>
      <c r="F35" s="70">
        <v>1.2</v>
      </c>
      <c r="G35" s="70">
        <v>3.8</v>
      </c>
      <c r="H35" s="70" t="s">
        <v>344</v>
      </c>
      <c r="I35" s="70"/>
      <c r="J35" s="70"/>
      <c r="K35" s="70" t="s">
        <v>345</v>
      </c>
      <c r="L35" s="70" t="s">
        <v>346</v>
      </c>
      <c r="M35" s="70" t="s">
        <v>351</v>
      </c>
      <c r="N35" s="70" t="s">
        <v>352</v>
      </c>
      <c r="O35" s="69"/>
      <c r="P35" s="72"/>
    </row>
    <row customHeight="true" ht="19" r="36">
      <c r="A36" s="68" t="s">
        <v>244</v>
      </c>
      <c r="B36" s="68">
        <v>3</v>
      </c>
      <c r="C36" s="69" t="s">
        <v>265</v>
      </c>
      <c r="D36" s="70" t="s">
        <v>276</v>
      </c>
      <c r="E36" s="70" t="s">
        <v>353</v>
      </c>
      <c r="F36" s="70">
        <v>1.2</v>
      </c>
      <c r="G36" s="70">
        <v>3.8</v>
      </c>
      <c r="H36" s="70" t="s">
        <v>344</v>
      </c>
      <c r="I36" s="70"/>
      <c r="J36" s="70"/>
      <c r="K36" s="70" t="s">
        <v>345</v>
      </c>
      <c r="L36" s="70" t="s">
        <v>354</v>
      </c>
      <c r="M36" s="70" t="s">
        <v>355</v>
      </c>
      <c r="N36" s="70" t="s">
        <v>356</v>
      </c>
      <c r="O36" s="69"/>
      <c r="P36" s="72"/>
    </row>
    <row customHeight="true" ht="19" r="37">
      <c r="A37" s="68" t="s">
        <v>244</v>
      </c>
      <c r="B37" s="68">
        <v>4</v>
      </c>
      <c r="C37" s="69" t="s">
        <v>265</v>
      </c>
      <c r="D37" s="70" t="s">
        <v>279</v>
      </c>
      <c r="E37" s="70" t="s">
        <v>353</v>
      </c>
      <c r="F37" s="70">
        <v>1.2</v>
      </c>
      <c r="G37" s="70">
        <v>3.8</v>
      </c>
      <c r="H37" s="70" t="s">
        <v>344</v>
      </c>
      <c r="I37" s="70"/>
      <c r="J37" s="70"/>
      <c r="K37" s="70" t="s">
        <v>345</v>
      </c>
      <c r="L37" s="70" t="s">
        <v>354</v>
      </c>
      <c r="M37" s="70" t="s">
        <v>357</v>
      </c>
      <c r="N37" s="70" t="s">
        <v>358</v>
      </c>
      <c r="O37" s="69"/>
      <c r="P37" s="72"/>
    </row>
    <row customHeight="true" ht="19" r="38">
      <c r="A38" s="68" t="s">
        <v>244</v>
      </c>
      <c r="B38" s="68">
        <v>5</v>
      </c>
      <c r="C38" s="69" t="s">
        <v>265</v>
      </c>
      <c r="D38" s="70" t="s">
        <v>282</v>
      </c>
      <c r="E38" s="70" t="s">
        <v>359</v>
      </c>
      <c r="F38" s="70">
        <v>1.2</v>
      </c>
      <c r="G38" s="70">
        <v>3.8</v>
      </c>
      <c r="H38" s="70" t="s">
        <v>344</v>
      </c>
      <c r="I38" s="70"/>
      <c r="J38" s="70"/>
      <c r="K38" s="70" t="s">
        <v>345</v>
      </c>
      <c r="L38" s="70" t="s">
        <v>360</v>
      </c>
      <c r="M38" s="70" t="s">
        <v>361</v>
      </c>
      <c r="N38" s="70" t="s">
        <v>362</v>
      </c>
      <c r="O38" s="69"/>
      <c r="P38" s="72"/>
    </row>
    <row customHeight="true" ht="19" r="39">
      <c r="A39" s="68" t="s">
        <v>244</v>
      </c>
      <c r="B39" s="68">
        <v>6</v>
      </c>
      <c r="C39" s="69" t="s">
        <v>265</v>
      </c>
      <c r="D39" s="70" t="s">
        <v>286</v>
      </c>
      <c r="E39" s="70" t="s">
        <v>363</v>
      </c>
      <c r="F39" s="70">
        <v>1.2</v>
      </c>
      <c r="G39" s="70">
        <v>3.8</v>
      </c>
      <c r="H39" s="70" t="s">
        <v>344</v>
      </c>
      <c r="I39" s="70"/>
      <c r="J39" s="70"/>
      <c r="K39" s="70" t="s">
        <v>364</v>
      </c>
      <c r="L39" s="70" t="s">
        <v>365</v>
      </c>
      <c r="M39" s="70" t="s">
        <v>366</v>
      </c>
      <c r="N39" s="70" t="s">
        <v>367</v>
      </c>
      <c r="O39" s="69"/>
      <c r="P39" s="72"/>
    </row>
    <row customHeight="true" ht="19" r="40">
      <c r="A40" s="68" t="s">
        <v>244</v>
      </c>
      <c r="B40" s="68">
        <v>7</v>
      </c>
      <c r="C40" s="69" t="s">
        <v>265</v>
      </c>
      <c r="D40" s="70" t="s">
        <v>368</v>
      </c>
      <c r="E40" s="70" t="s">
        <v>363</v>
      </c>
      <c r="F40" s="70">
        <v>1.2</v>
      </c>
      <c r="G40" s="70">
        <v>3.8</v>
      </c>
      <c r="H40" s="70" t="s">
        <v>344</v>
      </c>
      <c r="I40" s="70"/>
      <c r="J40" s="70"/>
      <c r="K40" s="70" t="s">
        <v>364</v>
      </c>
      <c r="L40" s="70" t="s">
        <v>365</v>
      </c>
      <c r="M40" s="70" t="s">
        <v>369</v>
      </c>
      <c r="N40" s="70" t="s">
        <v>370</v>
      </c>
      <c r="O40" s="69"/>
      <c r="P40" s="81" t="s">
        <v>371</v>
      </c>
    </row>
    <row customHeight="true" ht="19" r="41">
      <c r="A41" s="62" t="s">
        <v>372</v>
      </c>
    </row>
    <row r="42">
      <c r="A42" s="63" t="s">
        <v>229</v>
      </c>
      <c r="B42" s="63" t="s">
        <v>230</v>
      </c>
      <c r="C42" s="63" t="s">
        <v>231</v>
      </c>
      <c r="D42" s="63" t="s">
        <v>232</v>
      </c>
      <c r="E42" s="63" t="s">
        <v>233</v>
      </c>
      <c r="F42" s="63" t="s">
        <v>320</v>
      </c>
      <c r="G42" s="63" t="s">
        <v>235</v>
      </c>
      <c r="H42" s="63" t="s">
        <v>321</v>
      </c>
      <c r="I42" s="64" t="s">
        <v>322</v>
      </c>
      <c r="J42" s="64" t="s">
        <v>322</v>
      </c>
      <c r="K42" s="74" t="s">
        <v>239</v>
      </c>
      <c r="L42" s="74" t="s">
        <v>240</v>
      </c>
      <c r="M42" s="74" t="s">
        <v>241</v>
      </c>
      <c r="N42" s="65" t="s">
        <v>242</v>
      </c>
      <c r="O42" s="66"/>
      <c r="P42" s="75" t="s">
        <v>243</v>
      </c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</row>
    <row r="43">
      <c r="A43" s="68" t="s">
        <v>244</v>
      </c>
      <c r="B43" s="68">
        <v>1</v>
      </c>
      <c r="C43" s="77" t="s">
        <v>298</v>
      </c>
      <c r="D43" s="68" t="s">
        <v>299</v>
      </c>
      <c r="E43" s="68" t="s">
        <v>373</v>
      </c>
      <c r="F43" s="68">
        <v>1.2</v>
      </c>
      <c r="G43" s="68">
        <v>3.8</v>
      </c>
      <c r="H43" s="70" t="s">
        <v>344</v>
      </c>
      <c r="I43" s="68"/>
      <c r="J43" s="68"/>
      <c r="K43" s="68" t="s">
        <v>374</v>
      </c>
      <c r="L43" s="68" t="s">
        <v>375</v>
      </c>
      <c r="M43" s="70" t="s">
        <v>376</v>
      </c>
      <c r="N43" s="68" t="s">
        <v>377</v>
      </c>
      <c r="O43" s="77" t="s">
        <v>378</v>
      </c>
      <c r="P43" s="78" t="s">
        <v>379</v>
      </c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</row>
    <row r="44">
      <c r="A44" s="68" t="s">
        <v>244</v>
      </c>
      <c r="B44" s="68">
        <v>2</v>
      </c>
      <c r="C44" s="77" t="s">
        <v>298</v>
      </c>
      <c r="D44" s="68" t="s">
        <v>307</v>
      </c>
      <c r="E44" s="68" t="s">
        <v>373</v>
      </c>
      <c r="F44" s="68">
        <v>1.2</v>
      </c>
      <c r="G44" s="68">
        <v>3.8</v>
      </c>
      <c r="H44" s="70" t="s">
        <v>344</v>
      </c>
      <c r="I44" s="68"/>
      <c r="J44" s="68"/>
      <c r="K44" s="68" t="s">
        <v>374</v>
      </c>
      <c r="L44" s="68" t="s">
        <v>375</v>
      </c>
      <c r="M44" s="70" t="s">
        <v>380</v>
      </c>
      <c r="N44" s="68" t="s">
        <v>381</v>
      </c>
      <c r="O44" s="77"/>
      <c r="P44" s="78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</row>
    <row r="45">
      <c r="A45" s="68" t="s">
        <v>244</v>
      </c>
      <c r="B45" s="68">
        <v>3</v>
      </c>
      <c r="C45" s="77" t="s">
        <v>298</v>
      </c>
      <c r="D45" s="68" t="s">
        <v>310</v>
      </c>
      <c r="E45" s="68" t="s">
        <v>373</v>
      </c>
      <c r="F45" s="68">
        <v>1.2</v>
      </c>
      <c r="G45" s="68">
        <v>3.8</v>
      </c>
      <c r="H45" s="70" t="s">
        <v>344</v>
      </c>
      <c r="I45" s="68"/>
      <c r="J45" s="68"/>
      <c r="K45" s="68" t="s">
        <v>374</v>
      </c>
      <c r="L45" s="68" t="s">
        <v>375</v>
      </c>
      <c r="M45" s="70" t="s">
        <v>382</v>
      </c>
      <c r="N45" s="68" t="s">
        <v>383</v>
      </c>
      <c r="O45" s="77"/>
      <c r="P45" s="78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</row>
    <row r="46">
      <c r="A46" s="68" t="s">
        <v>244</v>
      </c>
      <c r="B46" s="68">
        <v>4</v>
      </c>
      <c r="C46" s="77" t="s">
        <v>298</v>
      </c>
      <c r="D46" s="68" t="s">
        <v>313</v>
      </c>
      <c r="E46" s="68" t="s">
        <v>373</v>
      </c>
      <c r="F46" s="68">
        <v>1.2</v>
      </c>
      <c r="G46" s="68">
        <v>3.8</v>
      </c>
      <c r="H46" s="70" t="s">
        <v>344</v>
      </c>
      <c r="I46" s="68"/>
      <c r="J46" s="68"/>
      <c r="K46" s="68" t="s">
        <v>374</v>
      </c>
      <c r="L46" s="68" t="s">
        <v>384</v>
      </c>
      <c r="M46" s="70" t="s">
        <v>385</v>
      </c>
      <c r="N46" s="68" t="s">
        <v>386</v>
      </c>
      <c r="O46" s="77"/>
      <c r="P46" s="78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</row>
    <row r="47">
      <c r="A47" s="68" t="s">
        <v>244</v>
      </c>
      <c r="B47" s="68">
        <v>4</v>
      </c>
      <c r="C47" s="77" t="s">
        <v>298</v>
      </c>
      <c r="D47" s="68" t="s">
        <v>316</v>
      </c>
      <c r="E47" s="68" t="s">
        <v>373</v>
      </c>
      <c r="F47" s="68">
        <v>1.2</v>
      </c>
      <c r="G47" s="68">
        <v>3.8</v>
      </c>
      <c r="H47" s="70" t="s">
        <v>344</v>
      </c>
      <c r="I47" s="68"/>
      <c r="J47" s="68"/>
      <c r="K47" s="68" t="s">
        <v>374</v>
      </c>
      <c r="L47" s="68" t="s">
        <v>384</v>
      </c>
      <c r="M47" s="70" t="s">
        <v>387</v>
      </c>
      <c r="N47" s="68" t="s">
        <v>388</v>
      </c>
      <c r="O47" s="77"/>
      <c r="P47" s="79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</row>
    <row r="48"/>
    <row r="49">
      <c r="A49" s="62"/>
    </row>
    <row r="50">
      <c r="A50" s="63" t="s">
        <v>229</v>
      </c>
      <c r="B50" s="63" t="s">
        <v>230</v>
      </c>
      <c r="C50" s="63" t="s">
        <v>231</v>
      </c>
      <c r="D50" s="63" t="s">
        <v>232</v>
      </c>
      <c r="E50" s="64" t="s">
        <v>233</v>
      </c>
      <c r="F50" s="64" t="s">
        <v>234</v>
      </c>
      <c r="G50" s="64" t="s">
        <v>235</v>
      </c>
      <c r="H50" s="64" t="s">
        <v>236</v>
      </c>
      <c r="I50" s="64" t="s">
        <v>237</v>
      </c>
      <c r="J50" s="64" t="s">
        <v>238</v>
      </c>
      <c r="K50" s="65" t="s">
        <v>239</v>
      </c>
      <c r="L50" s="65" t="s">
        <v>240</v>
      </c>
      <c r="M50" s="65" t="s">
        <v>241</v>
      </c>
      <c r="N50" s="65" t="s">
        <v>242</v>
      </c>
      <c r="O50" s="65"/>
      <c r="P50" s="67" t="s">
        <v>243</v>
      </c>
    </row>
    <row r="51">
      <c r="A51" s="68" t="s">
        <v>244</v>
      </c>
      <c r="B51" s="68">
        <v>1</v>
      </c>
      <c r="C51" s="69" t="s">
        <v>389</v>
      </c>
      <c r="D51" s="70" t="s">
        <v>246</v>
      </c>
      <c r="E51" s="70" t="s">
        <v>390</v>
      </c>
      <c r="F51" s="82">
        <v>4.6</v>
      </c>
      <c r="G51" s="82">
        <v>3.8</v>
      </c>
      <c r="H51" s="70" t="s">
        <v>248</v>
      </c>
      <c r="I51" s="70" t="s">
        <v>391</v>
      </c>
      <c r="J51" s="70" t="s">
        <v>392</v>
      </c>
      <c r="K51" s="70" t="s">
        <v>393</v>
      </c>
      <c r="L51" s="70" t="s">
        <v>250</v>
      </c>
      <c r="M51" s="70" t="s">
        <v>394</v>
      </c>
      <c r="N51" s="70" t="s">
        <v>395</v>
      </c>
      <c r="O51" s="69" t="s">
        <v>396</v>
      </c>
      <c r="P51" s="71" t="s">
        <v>254</v>
      </c>
    </row>
    <row r="52">
      <c r="A52" s="83" t="s">
        <v>244</v>
      </c>
      <c r="B52" s="83">
        <v>2</v>
      </c>
      <c r="C52" s="84" t="s">
        <v>389</v>
      </c>
      <c r="D52" s="85" t="s">
        <v>246</v>
      </c>
      <c r="E52" s="85" t="s">
        <v>390</v>
      </c>
      <c r="F52" s="85">
        <v>1</v>
      </c>
      <c r="G52" s="85">
        <v>3.8</v>
      </c>
      <c r="H52" s="85" t="s">
        <v>255</v>
      </c>
      <c r="I52" s="85"/>
      <c r="J52" s="85"/>
      <c r="K52" s="85" t="s">
        <v>393</v>
      </c>
      <c r="L52" s="85" t="s">
        <v>250</v>
      </c>
      <c r="M52" s="85" t="s">
        <v>256</v>
      </c>
      <c r="N52" s="85"/>
      <c r="O52" s="84"/>
      <c r="P52" s="86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</row>
    <row r="53">
      <c r="A53" s="68" t="s">
        <v>244</v>
      </c>
      <c r="B53" s="68">
        <v>3</v>
      </c>
      <c r="C53" s="69" t="s">
        <v>389</v>
      </c>
      <c r="D53" s="70" t="s">
        <v>258</v>
      </c>
      <c r="E53" s="70" t="s">
        <v>397</v>
      </c>
      <c r="F53" s="82">
        <v>4.6</v>
      </c>
      <c r="G53" s="82">
        <v>3.8</v>
      </c>
      <c r="H53" s="70" t="s">
        <v>248</v>
      </c>
      <c r="I53" s="70" t="s">
        <v>398</v>
      </c>
      <c r="J53" s="70" t="s">
        <v>399</v>
      </c>
      <c r="K53" s="70" t="s">
        <v>393</v>
      </c>
      <c r="L53" s="70" t="s">
        <v>250</v>
      </c>
      <c r="M53" s="70" t="s">
        <v>400</v>
      </c>
      <c r="N53" s="70" t="s">
        <v>401</v>
      </c>
      <c r="O53" s="69"/>
      <c r="P53" s="72"/>
    </row>
    <row r="54">
      <c r="A54" s="83" t="s">
        <v>244</v>
      </c>
      <c r="B54" s="85">
        <v>4</v>
      </c>
      <c r="C54" s="84" t="s">
        <v>389</v>
      </c>
      <c r="D54" s="85" t="s">
        <v>258</v>
      </c>
      <c r="E54" s="85" t="s">
        <v>397</v>
      </c>
      <c r="F54" s="85">
        <v>1</v>
      </c>
      <c r="G54" s="85">
        <v>3.8</v>
      </c>
      <c r="H54" s="85" t="s">
        <v>255</v>
      </c>
      <c r="I54" s="85"/>
      <c r="J54" s="85"/>
      <c r="K54" s="85" t="s">
        <v>393</v>
      </c>
      <c r="L54" s="85" t="s">
        <v>250</v>
      </c>
      <c r="M54" s="85" t="s">
        <v>262</v>
      </c>
      <c r="N54" s="85"/>
      <c r="O54" s="84"/>
      <c r="P54" s="88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</row>
    <row r="55"/>
    <row r="56"/>
    <row r="57">
      <c r="A57" s="63" t="s">
        <v>229</v>
      </c>
      <c r="B57" s="63" t="s">
        <v>230</v>
      </c>
      <c r="C57" s="63" t="s">
        <v>231</v>
      </c>
      <c r="D57" s="63" t="s">
        <v>232</v>
      </c>
      <c r="E57" s="64" t="s">
        <v>233</v>
      </c>
      <c r="F57" s="64" t="s">
        <v>320</v>
      </c>
      <c r="G57" s="64" t="s">
        <v>235</v>
      </c>
      <c r="H57" s="64" t="s">
        <v>321</v>
      </c>
      <c r="I57" s="64" t="s">
        <v>322</v>
      </c>
      <c r="J57" s="64" t="s">
        <v>322</v>
      </c>
      <c r="K57" s="65" t="s">
        <v>239</v>
      </c>
      <c r="L57" s="65" t="s">
        <v>240</v>
      </c>
      <c r="M57" s="65" t="s">
        <v>241</v>
      </c>
      <c r="N57" s="65" t="s">
        <v>242</v>
      </c>
      <c r="O57" s="65"/>
      <c r="P57" s="67" t="s">
        <v>243</v>
      </c>
    </row>
    <row r="58">
      <c r="A58" s="68" t="s">
        <v>244</v>
      </c>
      <c r="B58" s="68">
        <v>1</v>
      </c>
      <c r="C58" s="69" t="s">
        <v>389</v>
      </c>
      <c r="D58" s="70" t="s">
        <v>246</v>
      </c>
      <c r="E58" s="70" t="s">
        <v>402</v>
      </c>
      <c r="F58" s="70">
        <v>1.2</v>
      </c>
      <c r="G58" s="82">
        <v>3.8</v>
      </c>
      <c r="H58" s="70" t="s">
        <v>324</v>
      </c>
      <c r="I58" s="70"/>
      <c r="J58" s="70"/>
      <c r="K58" s="70" t="s">
        <v>403</v>
      </c>
      <c r="L58" s="70" t="s">
        <v>404</v>
      </c>
      <c r="M58" s="70" t="s">
        <v>405</v>
      </c>
      <c r="N58" s="70" t="s">
        <v>406</v>
      </c>
      <c r="O58" s="69" t="s">
        <v>407</v>
      </c>
      <c r="P58" s="71" t="s">
        <v>330</v>
      </c>
    </row>
    <row r="59">
      <c r="A59" s="68" t="s">
        <v>244</v>
      </c>
      <c r="B59" s="68">
        <v>2</v>
      </c>
      <c r="C59" s="69" t="s">
        <v>389</v>
      </c>
      <c r="D59" s="70" t="s">
        <v>258</v>
      </c>
      <c r="E59" s="70" t="s">
        <v>408</v>
      </c>
      <c r="F59" s="70">
        <v>1.2</v>
      </c>
      <c r="G59" s="82">
        <v>3.8</v>
      </c>
      <c r="H59" s="70" t="s">
        <v>324</v>
      </c>
      <c r="I59" s="70"/>
      <c r="J59" s="70"/>
      <c r="K59" s="70" t="s">
        <v>403</v>
      </c>
      <c r="L59" s="70" t="s">
        <v>409</v>
      </c>
      <c r="M59" s="70" t="s">
        <v>410</v>
      </c>
      <c r="N59" s="70" t="s">
        <v>411</v>
      </c>
      <c r="O59" s="69"/>
      <c r="P59" s="72"/>
    </row>
    <row r="60">
      <c r="A60" s="68" t="s">
        <v>244</v>
      </c>
      <c r="B60" s="68">
        <v>3</v>
      </c>
      <c r="C60" s="69" t="s">
        <v>389</v>
      </c>
      <c r="D60" s="70" t="s">
        <v>246</v>
      </c>
      <c r="E60" s="80" t="s">
        <v>412</v>
      </c>
      <c r="F60" s="70">
        <v>1.2</v>
      </c>
      <c r="G60" s="82">
        <v>3.8</v>
      </c>
      <c r="H60" s="70" t="s">
        <v>324</v>
      </c>
      <c r="I60" s="80"/>
      <c r="J60" s="80"/>
      <c r="K60" s="70" t="s">
        <v>403</v>
      </c>
      <c r="L60" s="70" t="s">
        <v>413</v>
      </c>
      <c r="M60" s="70" t="s">
        <v>414</v>
      </c>
      <c r="N60" s="70" t="s">
        <v>415</v>
      </c>
      <c r="O60" s="69"/>
      <c r="P60" s="72"/>
    </row>
    <row r="61">
      <c r="A61" s="68" t="s">
        <v>244</v>
      </c>
      <c r="B61" s="70">
        <v>4</v>
      </c>
      <c r="C61" s="69" t="s">
        <v>389</v>
      </c>
      <c r="D61" s="70" t="s">
        <v>258</v>
      </c>
      <c r="E61" s="70" t="s">
        <v>416</v>
      </c>
      <c r="F61" s="70">
        <v>1.2</v>
      </c>
      <c r="G61" s="82">
        <v>3.8</v>
      </c>
      <c r="H61" s="70" t="s">
        <v>324</v>
      </c>
      <c r="I61" s="70"/>
      <c r="J61" s="70"/>
      <c r="K61" s="70" t="s">
        <v>403</v>
      </c>
      <c r="L61" s="70" t="s">
        <v>417</v>
      </c>
      <c r="M61" s="70" t="s">
        <v>418</v>
      </c>
      <c r="N61" s="70" t="s">
        <v>419</v>
      </c>
      <c r="O61" s="69"/>
      <c r="P61" s="81" t="s">
        <v>341</v>
      </c>
    </row>
    <row r="62"/>
    <row r="63">
      <c r="A63" s="63" t="s">
        <v>229</v>
      </c>
      <c r="B63" s="63" t="s">
        <v>230</v>
      </c>
      <c r="C63" s="63" t="s">
        <v>231</v>
      </c>
      <c r="D63" s="63" t="s">
        <v>232</v>
      </c>
      <c r="E63" s="64" t="s">
        <v>233</v>
      </c>
      <c r="F63" s="64" t="s">
        <v>234</v>
      </c>
      <c r="G63" s="64" t="s">
        <v>235</v>
      </c>
      <c r="H63" s="64" t="s">
        <v>236</v>
      </c>
      <c r="I63" s="64" t="s">
        <v>237</v>
      </c>
      <c r="J63" s="64" t="s">
        <v>238</v>
      </c>
      <c r="K63" s="65" t="s">
        <v>239</v>
      </c>
      <c r="L63" s="65" t="s">
        <v>240</v>
      </c>
      <c r="M63" s="65" t="s">
        <v>241</v>
      </c>
      <c r="N63" s="65" t="s">
        <v>242</v>
      </c>
      <c r="O63" s="65"/>
      <c r="P63" s="67" t="s">
        <v>243</v>
      </c>
    </row>
    <row r="64">
      <c r="A64" s="68" t="s">
        <v>244</v>
      </c>
      <c r="B64" s="68">
        <v>1</v>
      </c>
      <c r="C64" s="69" t="s">
        <v>420</v>
      </c>
      <c r="D64" s="70" t="s">
        <v>246</v>
      </c>
      <c r="E64" s="70" t="s">
        <v>421</v>
      </c>
      <c r="F64" s="70">
        <v>5</v>
      </c>
      <c r="G64" s="70">
        <v>3.8</v>
      </c>
      <c r="H64" s="70" t="s">
        <v>248</v>
      </c>
      <c r="I64" s="70">
        <v>60</v>
      </c>
      <c r="J64" s="70">
        <v>132</v>
      </c>
      <c r="K64" s="70" t="s">
        <v>422</v>
      </c>
      <c r="L64" s="70" t="s">
        <v>423</v>
      </c>
      <c r="M64" s="70" t="s">
        <v>424</v>
      </c>
      <c r="N64" s="70" t="s">
        <v>425</v>
      </c>
      <c r="O64" s="69" t="s">
        <v>426</v>
      </c>
      <c r="P64" s="71" t="s">
        <v>427</v>
      </c>
    </row>
    <row r="65">
      <c r="A65" s="68" t="s">
        <v>244</v>
      </c>
      <c r="B65" s="68">
        <v>2</v>
      </c>
      <c r="C65" s="69" t="s">
        <v>420</v>
      </c>
      <c r="D65" s="70" t="s">
        <v>246</v>
      </c>
      <c r="E65" s="70" t="s">
        <v>421</v>
      </c>
      <c r="F65" s="70">
        <v>1</v>
      </c>
      <c r="G65" s="70">
        <v>3.8</v>
      </c>
      <c r="H65" s="70" t="s">
        <v>255</v>
      </c>
      <c r="I65" s="70">
        <v>11</v>
      </c>
      <c r="J65" s="70">
        <v>17</v>
      </c>
      <c r="K65" s="70" t="s">
        <v>422</v>
      </c>
      <c r="L65" s="70" t="s">
        <v>423</v>
      </c>
      <c r="M65" s="70" t="s">
        <v>428</v>
      </c>
      <c r="N65" s="70"/>
      <c r="O65" s="69"/>
      <c r="P65" s="72"/>
    </row>
    <row r="66">
      <c r="A66" s="68" t="s">
        <v>244</v>
      </c>
      <c r="B66" s="68">
        <v>3</v>
      </c>
      <c r="C66" s="69" t="s">
        <v>420</v>
      </c>
      <c r="D66" s="70" t="s">
        <v>258</v>
      </c>
      <c r="E66" s="70" t="s">
        <v>429</v>
      </c>
      <c r="F66" s="70">
        <v>4.9</v>
      </c>
      <c r="G66" s="70">
        <v>3.8</v>
      </c>
      <c r="H66" s="70" t="s">
        <v>248</v>
      </c>
      <c r="I66" s="70">
        <v>107</v>
      </c>
      <c r="J66" s="70">
        <v>100</v>
      </c>
      <c r="K66" s="70" t="s">
        <v>422</v>
      </c>
      <c r="L66" s="70" t="s">
        <v>423</v>
      </c>
      <c r="M66" s="70" t="s">
        <v>430</v>
      </c>
      <c r="N66" s="70" t="s">
        <v>431</v>
      </c>
      <c r="O66" s="69"/>
      <c r="P66" s="72"/>
    </row>
    <row r="67">
      <c r="A67" s="68" t="s">
        <v>244</v>
      </c>
      <c r="B67" s="70">
        <v>4</v>
      </c>
      <c r="C67" s="69" t="s">
        <v>420</v>
      </c>
      <c r="D67" s="70" t="s">
        <v>258</v>
      </c>
      <c r="E67" s="70" t="s">
        <v>429</v>
      </c>
      <c r="F67" s="70">
        <v>1.3</v>
      </c>
      <c r="G67" s="70">
        <v>3.8</v>
      </c>
      <c r="H67" s="70" t="s">
        <v>255</v>
      </c>
      <c r="I67" s="70">
        <v>17</v>
      </c>
      <c r="J67" s="70">
        <v>21</v>
      </c>
      <c r="K67" s="70" t="s">
        <v>422</v>
      </c>
      <c r="L67" s="70" t="s">
        <v>423</v>
      </c>
      <c r="M67" s="70" t="s">
        <v>432</v>
      </c>
      <c r="N67" s="70"/>
      <c r="O67" s="69"/>
      <c r="P67" s="73"/>
    </row>
    <row r="68"/>
    <row r="69">
      <c r="A69" s="63" t="s">
        <v>229</v>
      </c>
      <c r="B69" s="63" t="s">
        <v>230</v>
      </c>
      <c r="C69" s="63" t="s">
        <v>231</v>
      </c>
      <c r="D69" s="63" t="s">
        <v>232</v>
      </c>
      <c r="E69" s="64" t="s">
        <v>233</v>
      </c>
      <c r="F69" s="64" t="s">
        <v>320</v>
      </c>
      <c r="G69" s="64" t="s">
        <v>235</v>
      </c>
      <c r="H69" s="64" t="s">
        <v>321</v>
      </c>
      <c r="I69" s="64" t="s">
        <v>322</v>
      </c>
      <c r="J69" s="64" t="s">
        <v>322</v>
      </c>
      <c r="K69" s="65" t="s">
        <v>239</v>
      </c>
      <c r="L69" s="65" t="s">
        <v>240</v>
      </c>
      <c r="M69" s="65" t="s">
        <v>241</v>
      </c>
      <c r="N69" s="65" t="s">
        <v>242</v>
      </c>
      <c r="O69" s="65"/>
      <c r="P69" s="67" t="s">
        <v>243</v>
      </c>
    </row>
    <row r="70">
      <c r="A70" s="68" t="s">
        <v>244</v>
      </c>
      <c r="B70" s="68">
        <v>1</v>
      </c>
      <c r="C70" s="69" t="s">
        <v>420</v>
      </c>
      <c r="D70" s="70" t="s">
        <v>246</v>
      </c>
      <c r="E70" s="70" t="s">
        <v>433</v>
      </c>
      <c r="F70" s="70">
        <v>1.2</v>
      </c>
      <c r="G70" s="70">
        <v>3.8</v>
      </c>
      <c r="H70" s="70" t="s">
        <v>324</v>
      </c>
      <c r="I70" s="70"/>
      <c r="J70" s="70"/>
      <c r="K70" s="70" t="s">
        <v>434</v>
      </c>
      <c r="L70" s="70" t="s">
        <v>435</v>
      </c>
      <c r="M70" s="70" t="s">
        <v>436</v>
      </c>
      <c r="N70" s="70" t="s">
        <v>437</v>
      </c>
      <c r="O70" s="69" t="s">
        <v>438</v>
      </c>
      <c r="P70" s="71" t="s">
        <v>439</v>
      </c>
    </row>
    <row r="71">
      <c r="A71" s="68" t="s">
        <v>244</v>
      </c>
      <c r="B71" s="68">
        <v>2</v>
      </c>
      <c r="C71" s="69" t="s">
        <v>420</v>
      </c>
      <c r="D71" s="70" t="s">
        <v>258</v>
      </c>
      <c r="E71" s="70" t="s">
        <v>440</v>
      </c>
      <c r="F71" s="70">
        <v>1.2</v>
      </c>
      <c r="G71" s="70">
        <v>3.8</v>
      </c>
      <c r="H71" s="70" t="s">
        <v>324</v>
      </c>
      <c r="I71" s="70"/>
      <c r="J71" s="70"/>
      <c r="K71" s="70" t="s">
        <v>434</v>
      </c>
      <c r="L71" s="70" t="s">
        <v>441</v>
      </c>
      <c r="M71" s="70" t="s">
        <v>442</v>
      </c>
      <c r="N71" s="70" t="s">
        <v>443</v>
      </c>
      <c r="O71" s="69"/>
      <c r="P71" s="72"/>
    </row>
    <row r="72">
      <c r="A72" s="68" t="s">
        <v>244</v>
      </c>
      <c r="B72" s="68">
        <v>3</v>
      </c>
      <c r="C72" s="69" t="s">
        <v>420</v>
      </c>
      <c r="D72" s="70" t="s">
        <v>246</v>
      </c>
      <c r="E72" s="70" t="s">
        <v>444</v>
      </c>
      <c r="F72" s="70">
        <v>1.2</v>
      </c>
      <c r="G72" s="70">
        <v>3.8</v>
      </c>
      <c r="H72" s="70" t="s">
        <v>324</v>
      </c>
      <c r="I72" s="80"/>
      <c r="J72" s="80"/>
      <c r="K72" s="70" t="s">
        <v>434</v>
      </c>
      <c r="L72" s="70" t="s">
        <v>445</v>
      </c>
      <c r="M72" s="70" t="s">
        <v>446</v>
      </c>
      <c r="N72" s="70" t="s">
        <v>447</v>
      </c>
      <c r="O72" s="69"/>
      <c r="P72" s="72"/>
    </row>
    <row r="73">
      <c r="A73" s="68" t="s">
        <v>244</v>
      </c>
      <c r="B73" s="70">
        <v>4</v>
      </c>
      <c r="C73" s="69" t="s">
        <v>420</v>
      </c>
      <c r="D73" s="70" t="s">
        <v>258</v>
      </c>
      <c r="E73" s="70" t="s">
        <v>448</v>
      </c>
      <c r="F73" s="70">
        <v>1.2</v>
      </c>
      <c r="G73" s="70">
        <v>3.8</v>
      </c>
      <c r="H73" s="70" t="s">
        <v>324</v>
      </c>
      <c r="I73" s="70"/>
      <c r="J73" s="70"/>
      <c r="K73" s="70" t="s">
        <v>434</v>
      </c>
      <c r="L73" s="70" t="s">
        <v>449</v>
      </c>
      <c r="M73" s="70" t="s">
        <v>450</v>
      </c>
      <c r="N73" s="70" t="s">
        <v>451</v>
      </c>
      <c r="O73" s="69"/>
      <c r="P73" s="81" t="s">
        <v>341</v>
      </c>
    </row>
    <row r="74"/>
    <row r="75">
      <c r="A75" s="63" t="s">
        <v>229</v>
      </c>
      <c r="B75" s="63" t="s">
        <v>230</v>
      </c>
      <c r="C75" s="63" t="s">
        <v>231</v>
      </c>
      <c r="D75" s="63" t="s">
        <v>232</v>
      </c>
      <c r="E75" s="64" t="s">
        <v>233</v>
      </c>
      <c r="F75" s="64" t="s">
        <v>320</v>
      </c>
      <c r="G75" s="64" t="s">
        <v>235</v>
      </c>
      <c r="H75" s="64" t="s">
        <v>321</v>
      </c>
      <c r="I75" s="64" t="s">
        <v>322</v>
      </c>
      <c r="J75" s="64" t="s">
        <v>322</v>
      </c>
      <c r="K75" s="65" t="s">
        <v>239</v>
      </c>
      <c r="L75" s="65" t="s">
        <v>240</v>
      </c>
      <c r="M75" s="65" t="s">
        <v>241</v>
      </c>
      <c r="N75" s="65" t="s">
        <v>242</v>
      </c>
      <c r="O75" s="65"/>
      <c r="P75" s="67" t="s">
        <v>243</v>
      </c>
    </row>
    <row r="76">
      <c r="A76" s="68" t="s">
        <v>244</v>
      </c>
      <c r="B76" s="68">
        <v>1</v>
      </c>
      <c r="C76" s="69"/>
      <c r="D76" s="70" t="s">
        <v>452</v>
      </c>
      <c r="E76" s="70" t="s">
        <v>453</v>
      </c>
      <c r="F76" s="70">
        <v>1.2</v>
      </c>
      <c r="G76" s="70">
        <v>3.8</v>
      </c>
      <c r="H76" s="70" t="s">
        <v>324</v>
      </c>
      <c r="I76" s="70"/>
      <c r="J76" s="70"/>
      <c r="K76" s="70" t="s">
        <v>454</v>
      </c>
      <c r="L76" s="70" t="s">
        <v>455</v>
      </c>
      <c r="M76" s="70" t="s">
        <v>456</v>
      </c>
      <c r="N76" s="70" t="s">
        <v>437</v>
      </c>
      <c r="O76" s="69" t="s">
        <v>438</v>
      </c>
      <c r="P76" s="71" t="s">
        <v>439</v>
      </c>
    </row>
    <row r="77">
      <c r="A77" s="68" t="s">
        <v>244</v>
      </c>
      <c r="B77" s="68">
        <v>2</v>
      </c>
      <c r="C77" s="69"/>
      <c r="D77" s="70" t="s">
        <v>258</v>
      </c>
      <c r="E77" s="70" t="s">
        <v>440</v>
      </c>
      <c r="F77" s="70">
        <v>1.2</v>
      </c>
      <c r="G77" s="70">
        <v>3.8</v>
      </c>
      <c r="H77" s="70" t="s">
        <v>324</v>
      </c>
      <c r="I77" s="70"/>
      <c r="J77" s="70"/>
      <c r="K77" s="70" t="s">
        <v>434</v>
      </c>
      <c r="L77" s="70" t="s">
        <v>441</v>
      </c>
      <c r="M77" s="70" t="s">
        <v>442</v>
      </c>
      <c r="N77" s="70" t="s">
        <v>443</v>
      </c>
      <c r="O77" s="69"/>
      <c r="P77" s="72"/>
    </row>
    <row r="78">
      <c r="A78" s="68" t="s">
        <v>244</v>
      </c>
      <c r="B78" s="68">
        <v>3</v>
      </c>
      <c r="C78" s="69"/>
      <c r="D78" s="70" t="s">
        <v>246</v>
      </c>
      <c r="E78" s="70" t="s">
        <v>444</v>
      </c>
      <c r="F78" s="70">
        <v>1.2</v>
      </c>
      <c r="G78" s="70">
        <v>3.8</v>
      </c>
      <c r="H78" s="70" t="s">
        <v>324</v>
      </c>
      <c r="I78" s="80"/>
      <c r="J78" s="80"/>
      <c r="K78" s="70" t="s">
        <v>434</v>
      </c>
      <c r="L78" s="70" t="s">
        <v>445</v>
      </c>
      <c r="M78" s="70" t="s">
        <v>446</v>
      </c>
      <c r="N78" s="70" t="s">
        <v>447</v>
      </c>
      <c r="O78" s="69"/>
      <c r="P78" s="72"/>
    </row>
    <row r="79">
      <c r="A79" s="68" t="s">
        <v>244</v>
      </c>
      <c r="B79" s="70">
        <v>4</v>
      </c>
      <c r="C79" s="69"/>
      <c r="D79" s="70" t="s">
        <v>258</v>
      </c>
      <c r="E79" s="70" t="s">
        <v>448</v>
      </c>
      <c r="F79" s="70">
        <v>1.2</v>
      </c>
      <c r="G79" s="70">
        <v>3.8</v>
      </c>
      <c r="H79" s="70" t="s">
        <v>324</v>
      </c>
      <c r="I79" s="70"/>
      <c r="J79" s="70"/>
      <c r="K79" s="70" t="s">
        <v>434</v>
      </c>
      <c r="L79" s="70" t="s">
        <v>449</v>
      </c>
      <c r="M79" s="70" t="s">
        <v>450</v>
      </c>
      <c r="N79" s="70" t="s">
        <v>451</v>
      </c>
      <c r="O79" s="69"/>
      <c r="P79" s="81" t="s">
        <v>341</v>
      </c>
    </row>
  </sheetData>
  <mergeCells>
    <mergeCell ref="O20:O24"/>
    <mergeCell ref="N19:O19"/>
    <mergeCell ref="O34:O40"/>
    <mergeCell ref="O28:O31"/>
    <mergeCell ref="N27:O27"/>
    <mergeCell ref="N2:O2"/>
    <mergeCell ref="N8:O8"/>
    <mergeCell ref="O3:O6"/>
    <mergeCell ref="O9:O17"/>
    <mergeCell ref="N33:O33"/>
    <mergeCell ref="N42:O42"/>
    <mergeCell ref="O43:O47"/>
    <mergeCell ref="N50:O50"/>
    <mergeCell ref="O51:O54"/>
    <mergeCell ref="N57:O57"/>
    <mergeCell ref="O58:O61"/>
    <mergeCell ref="N63:O63"/>
    <mergeCell ref="O64:O67"/>
    <mergeCell ref="N69:O69"/>
    <mergeCell ref="O70:O73"/>
    <mergeCell ref="N75:O75"/>
    <mergeCell ref="O76:O79"/>
  </mergeCells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5" min="5" style="0" width="10"/>
    <col collapsed="false" customWidth="true" hidden="false" max="13" min="13" style="0" width="6"/>
    <col collapsed="false" customWidth="true" hidden="false" max="21" min="21" style="0" width="56"/>
    <col collapsed="false" customWidth="true" hidden="false" max="29" min="29" style="0" width="14"/>
    <col collapsed="false" customWidth="true" hidden="false" max="4" min="4" style="0" width="10"/>
    <col collapsed="false" customWidth="true" hidden="false" max="12" min="12" style="0" width="6"/>
    <col collapsed="false" customWidth="true" hidden="false" max="20" min="20" style="0" width="21"/>
    <col collapsed="false" customWidth="true" hidden="false" max="28" min="28" style="0" width="14"/>
    <col collapsed="false" customWidth="true" hidden="false" max="3" min="3" style="0" width="11"/>
    <col collapsed="false" customWidth="true" hidden="false" max="11" min="11" style="0" width="6"/>
    <col collapsed="false" customWidth="true" hidden="false" max="19" min="19" style="0" width="27"/>
    <col collapsed="false" customWidth="true" hidden="false" max="27" min="27" style="0" width="14"/>
    <col collapsed="false" customWidth="true" hidden="false" max="2" min="2" style="0" width="5"/>
    <col collapsed="false" customWidth="true" hidden="false" max="10" min="10" style="0" width="8"/>
    <col collapsed="false" customWidth="true" hidden="false" max="18" min="18" style="0" width="47"/>
    <col collapsed="false" customWidth="true" hidden="false" max="26" min="26" style="0" width="14"/>
    <col collapsed="false" customWidth="true" hidden="false" max="1" min="1" style="0" width="11"/>
    <col collapsed="false" customWidth="true" hidden="false" max="9" min="9" style="0" width="10"/>
    <col collapsed="false" customWidth="true" hidden="false" max="17" min="17" style="0" width="47"/>
    <col collapsed="false" customWidth="true" hidden="false" max="25" min="25" style="0" width="14"/>
    <col collapsed="false" customWidth="true" hidden="false" max="33" min="33" style="0" width="14"/>
    <col collapsed="false" customWidth="true" hidden="false" max="8" min="8" style="0" width="9"/>
    <col collapsed="false" customWidth="true" hidden="false" max="16" min="16" style="0" width="37"/>
    <col collapsed="false" customWidth="true" hidden="false" max="24" min="24" style="0" width="14"/>
    <col collapsed="false" customWidth="true" hidden="false" max="32" min="32" style="0" width="14"/>
    <col collapsed="false" customWidth="true" hidden="false" max="7" min="7" style="0" width="25"/>
    <col collapsed="false" customWidth="true" hidden="false" max="15" min="15" style="0" width="9"/>
    <col collapsed="false" customWidth="true" hidden="false" max="23" min="23" style="0" width="14"/>
    <col collapsed="false" customWidth="true" hidden="false" max="31" min="31" style="0" width="14"/>
    <col collapsed="false" customWidth="true" hidden="false" max="6" min="6" style="0" width="10"/>
    <col collapsed="false" customWidth="true" hidden="false" max="14" min="14" style="0" width="6"/>
    <col collapsed="false" customWidth="true" hidden="false" max="22" min="22" style="0" width="14"/>
    <col collapsed="false" customWidth="true" hidden="false" max="30" min="30" style="0" width="14"/>
  </cols>
  <sheetData>
    <row r="1">
      <c r="A1" s="89" t="s">
        <v>457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</row>
    <row r="2">
      <c r="A2" s="90" t="s">
        <v>458</v>
      </c>
      <c r="B2" s="90" t="s">
        <v>459</v>
      </c>
      <c r="C2" s="90" t="s">
        <v>460</v>
      </c>
      <c r="D2" s="91" t="s">
        <v>461</v>
      </c>
      <c r="E2" s="91" t="s">
        <v>462</v>
      </c>
      <c r="F2" s="90" t="s">
        <v>463</v>
      </c>
      <c r="G2" s="91" t="s">
        <v>464</v>
      </c>
      <c r="H2" s="91" t="s">
        <v>465</v>
      </c>
      <c r="I2" s="91" t="s">
        <v>466</v>
      </c>
      <c r="J2" s="91" t="s">
        <v>467</v>
      </c>
      <c r="K2" s="91" t="s">
        <v>468</v>
      </c>
      <c r="L2" s="91" t="s">
        <v>469</v>
      </c>
      <c r="M2" s="91" t="s">
        <v>470</v>
      </c>
      <c r="N2" s="91" t="s">
        <v>471</v>
      </c>
      <c r="O2" s="91" t="s">
        <v>472</v>
      </c>
      <c r="P2" s="92" t="s">
        <v>473</v>
      </c>
      <c r="Q2" s="92" t="s">
        <v>474</v>
      </c>
      <c r="R2" s="92" t="s">
        <v>475</v>
      </c>
      <c r="S2" s="92" t="s">
        <v>476</v>
      </c>
      <c r="T2" s="92"/>
      <c r="U2" s="93" t="s">
        <v>477</v>
      </c>
    </row>
    <row customHeight="true" ht="19" r="3">
      <c r="A3" s="94" t="s">
        <v>478</v>
      </c>
      <c r="B3" s="94">
        <v>1</v>
      </c>
      <c r="C3" s="95" t="s">
        <v>479</v>
      </c>
      <c r="D3" s="96" t="s">
        <v>480</v>
      </c>
      <c r="E3" s="96" t="s">
        <v>481</v>
      </c>
      <c r="F3" s="96" t="s">
        <v>482</v>
      </c>
      <c r="G3" s="96" t="s">
        <v>483</v>
      </c>
      <c r="H3" s="96">
        <v>3.5</v>
      </c>
      <c r="I3" s="96">
        <v>3.5</v>
      </c>
      <c r="J3" s="96" t="s">
        <v>484</v>
      </c>
      <c r="K3" s="96">
        <v>22</v>
      </c>
      <c r="L3" s="96" t="s">
        <v>484</v>
      </c>
      <c r="M3" s="96" t="s">
        <v>484</v>
      </c>
      <c r="N3" s="96" t="s">
        <v>484</v>
      </c>
      <c r="O3" s="96" t="s">
        <v>484</v>
      </c>
      <c r="P3" s="96" t="s">
        <v>485</v>
      </c>
      <c r="Q3" s="96" t="s">
        <v>486</v>
      </c>
      <c r="R3" s="96" t="s">
        <v>487</v>
      </c>
      <c r="S3" s="96"/>
      <c r="T3" s="95"/>
      <c r="U3" s="97"/>
    </row>
    <row customHeight="true" ht="19" r="4">
      <c r="A4" s="94" t="s">
        <v>478</v>
      </c>
      <c r="B4" s="94">
        <v>2</v>
      </c>
      <c r="C4" s="95" t="s">
        <v>479</v>
      </c>
      <c r="D4" s="96" t="s">
        <v>480</v>
      </c>
      <c r="E4" s="96" t="s">
        <v>481</v>
      </c>
      <c r="F4" s="96" t="s">
        <v>488</v>
      </c>
      <c r="G4" s="96" t="s">
        <v>483</v>
      </c>
      <c r="H4" s="96">
        <v>3.5</v>
      </c>
      <c r="I4" s="96">
        <v>3.5</v>
      </c>
      <c r="J4" s="96" t="s">
        <v>484</v>
      </c>
      <c r="K4" s="96">
        <v>22</v>
      </c>
      <c r="L4" s="96" t="s">
        <v>484</v>
      </c>
      <c r="M4" s="96" t="s">
        <v>484</v>
      </c>
      <c r="N4" s="96" t="s">
        <v>484</v>
      </c>
      <c r="O4" s="96" t="s">
        <v>484</v>
      </c>
      <c r="P4" s="96" t="s">
        <v>485</v>
      </c>
      <c r="Q4" s="96" t="s">
        <v>486</v>
      </c>
      <c r="R4" s="96" t="s">
        <v>487</v>
      </c>
      <c r="S4" s="96"/>
      <c r="T4" s="95"/>
      <c r="U4" s="97"/>
    </row>
    <row customHeight="true" ht="19" r="5">
      <c r="A5" s="94" t="s">
        <v>478</v>
      </c>
      <c r="B5" s="94">
        <v>3</v>
      </c>
      <c r="C5" s="95" t="s">
        <v>479</v>
      </c>
      <c r="D5" s="96" t="s">
        <v>480</v>
      </c>
      <c r="E5" s="96" t="s">
        <v>481</v>
      </c>
      <c r="F5" s="96" t="s">
        <v>489</v>
      </c>
      <c r="G5" s="96" t="s">
        <v>490</v>
      </c>
      <c r="H5" s="96">
        <v>3.5</v>
      </c>
      <c r="I5" s="96">
        <v>3.5</v>
      </c>
      <c r="J5" s="96" t="s">
        <v>484</v>
      </c>
      <c r="K5" s="96">
        <v>84</v>
      </c>
      <c r="L5" s="96" t="s">
        <v>484</v>
      </c>
      <c r="M5" s="96" t="s">
        <v>484</v>
      </c>
      <c r="N5" s="96" t="s">
        <v>484</v>
      </c>
      <c r="O5" s="96" t="s">
        <v>484</v>
      </c>
      <c r="P5" s="96" t="s">
        <v>485</v>
      </c>
      <c r="Q5" s="96" t="s">
        <v>491</v>
      </c>
      <c r="R5" s="96" t="s">
        <v>492</v>
      </c>
      <c r="S5" s="96"/>
      <c r="T5" s="95"/>
      <c r="U5" s="97"/>
    </row>
    <row customHeight="true" ht="19" r="6">
      <c r="A6" s="94" t="s">
        <v>478</v>
      </c>
      <c r="B6" s="96">
        <v>4</v>
      </c>
      <c r="C6" s="95" t="s">
        <v>479</v>
      </c>
      <c r="D6" s="96" t="s">
        <v>480</v>
      </c>
      <c r="E6" s="96" t="s">
        <v>481</v>
      </c>
      <c r="F6" s="96" t="s">
        <v>493</v>
      </c>
      <c r="G6" s="96" t="s">
        <v>490</v>
      </c>
      <c r="H6" s="96">
        <v>3.5</v>
      </c>
      <c r="I6" s="96">
        <v>3.5</v>
      </c>
      <c r="J6" s="96" t="s">
        <v>484</v>
      </c>
      <c r="K6" s="96">
        <v>84</v>
      </c>
      <c r="L6" s="96" t="s">
        <v>484</v>
      </c>
      <c r="M6" s="96" t="s">
        <v>484</v>
      </c>
      <c r="N6" s="96" t="s">
        <v>484</v>
      </c>
      <c r="O6" s="96" t="s">
        <v>484</v>
      </c>
      <c r="P6" s="96" t="s">
        <v>485</v>
      </c>
      <c r="Q6" s="96" t="s">
        <v>491</v>
      </c>
      <c r="R6" s="96" t="s">
        <v>492</v>
      </c>
      <c r="S6" s="96"/>
      <c r="T6" s="95"/>
      <c r="U6" s="97"/>
    </row>
    <row customHeight="true" ht="19" r="7">
      <c r="A7" s="94" t="s">
        <v>478</v>
      </c>
      <c r="B7" s="94">
        <v>5</v>
      </c>
      <c r="C7" s="95" t="s">
        <v>479</v>
      </c>
      <c r="D7" s="96" t="s">
        <v>480</v>
      </c>
      <c r="E7" s="96" t="s">
        <v>494</v>
      </c>
      <c r="F7" s="96" t="s">
        <v>482</v>
      </c>
      <c r="G7" s="96" t="s">
        <v>483</v>
      </c>
      <c r="H7" s="96">
        <v>3.5</v>
      </c>
      <c r="I7" s="96">
        <v>3.5</v>
      </c>
      <c r="J7" s="96" t="s">
        <v>484</v>
      </c>
      <c r="K7" s="96">
        <v>34</v>
      </c>
      <c r="L7" s="96" t="s">
        <v>484</v>
      </c>
      <c r="M7" s="96" t="s">
        <v>484</v>
      </c>
      <c r="N7" s="96" t="s">
        <v>484</v>
      </c>
      <c r="O7" s="96" t="s">
        <v>484</v>
      </c>
      <c r="P7" s="96" t="s">
        <v>485</v>
      </c>
      <c r="Q7" s="96" t="s">
        <v>486</v>
      </c>
      <c r="R7" s="96" t="s">
        <v>495</v>
      </c>
      <c r="S7" s="96"/>
      <c r="T7" s="95"/>
      <c r="U7" s="97"/>
    </row>
    <row customHeight="true" ht="19" r="8">
      <c r="A8" s="94" t="s">
        <v>478</v>
      </c>
      <c r="B8" s="94">
        <v>6</v>
      </c>
      <c r="C8" s="95" t="s">
        <v>479</v>
      </c>
      <c r="D8" s="96" t="s">
        <v>480</v>
      </c>
      <c r="E8" s="96" t="s">
        <v>494</v>
      </c>
      <c r="F8" s="96" t="s">
        <v>488</v>
      </c>
      <c r="G8" s="96" t="s">
        <v>483</v>
      </c>
      <c r="H8" s="96">
        <v>3.5</v>
      </c>
      <c r="I8" s="96">
        <v>3.5</v>
      </c>
      <c r="J8" s="96" t="s">
        <v>484</v>
      </c>
      <c r="K8" s="96">
        <v>34</v>
      </c>
      <c r="L8" s="96" t="s">
        <v>484</v>
      </c>
      <c r="M8" s="96" t="s">
        <v>484</v>
      </c>
      <c r="N8" s="96" t="s">
        <v>484</v>
      </c>
      <c r="O8" s="96" t="s">
        <v>484</v>
      </c>
      <c r="P8" s="96" t="s">
        <v>485</v>
      </c>
      <c r="Q8" s="96" t="s">
        <v>486</v>
      </c>
      <c r="R8" s="96" t="s">
        <v>495</v>
      </c>
      <c r="S8" s="96"/>
      <c r="T8" s="95"/>
      <c r="U8" s="97"/>
    </row>
    <row customHeight="true" ht="19" r="9">
      <c r="A9" s="94" t="s">
        <v>478</v>
      </c>
      <c r="B9" s="94">
        <v>7</v>
      </c>
      <c r="C9" s="95" t="s">
        <v>479</v>
      </c>
      <c r="D9" s="96" t="s">
        <v>480</v>
      </c>
      <c r="E9" s="96" t="s">
        <v>494</v>
      </c>
      <c r="F9" s="96" t="s">
        <v>489</v>
      </c>
      <c r="G9" s="96" t="s">
        <v>490</v>
      </c>
      <c r="H9" s="96">
        <v>3.5</v>
      </c>
      <c r="I9" s="96">
        <v>3.5</v>
      </c>
      <c r="J9" s="96" t="s">
        <v>484</v>
      </c>
      <c r="K9" s="96">
        <v>33</v>
      </c>
      <c r="L9" s="96" t="s">
        <v>484</v>
      </c>
      <c r="M9" s="96" t="s">
        <v>484</v>
      </c>
      <c r="N9" s="96" t="s">
        <v>484</v>
      </c>
      <c r="O9" s="96" t="s">
        <v>484</v>
      </c>
      <c r="P9" s="96" t="s">
        <v>485</v>
      </c>
      <c r="Q9" s="96" t="s">
        <v>496</v>
      </c>
      <c r="R9" s="96" t="s">
        <v>497</v>
      </c>
      <c r="S9" s="96"/>
      <c r="T9" s="95"/>
      <c r="U9" s="97"/>
    </row>
    <row customHeight="true" ht="19" r="10">
      <c r="A10" s="94" t="s">
        <v>478</v>
      </c>
      <c r="B10" s="94">
        <v>8</v>
      </c>
      <c r="C10" s="95" t="s">
        <v>479</v>
      </c>
      <c r="D10" s="96" t="s">
        <v>480</v>
      </c>
      <c r="E10" s="96" t="s">
        <v>494</v>
      </c>
      <c r="F10" s="96" t="s">
        <v>493</v>
      </c>
      <c r="G10" s="96" t="s">
        <v>490</v>
      </c>
      <c r="H10" s="96">
        <v>3.5</v>
      </c>
      <c r="I10" s="96">
        <v>3.5</v>
      </c>
      <c r="J10" s="96" t="s">
        <v>484</v>
      </c>
      <c r="K10" s="96">
        <v>33</v>
      </c>
      <c r="L10" s="96" t="s">
        <v>484</v>
      </c>
      <c r="M10" s="96" t="s">
        <v>484</v>
      </c>
      <c r="N10" s="96" t="s">
        <v>484</v>
      </c>
      <c r="O10" s="96" t="s">
        <v>484</v>
      </c>
      <c r="P10" s="96" t="s">
        <v>485</v>
      </c>
      <c r="Q10" s="96" t="s">
        <v>496</v>
      </c>
      <c r="R10" s="96" t="s">
        <v>497</v>
      </c>
      <c r="S10" s="96"/>
      <c r="T10" s="95"/>
      <c r="U10" s="97"/>
    </row>
    <row r="11">
      <c r="A11" s="94" t="s">
        <v>478</v>
      </c>
      <c r="B11" s="94">
        <v>9</v>
      </c>
      <c r="C11" s="95" t="s">
        <v>479</v>
      </c>
      <c r="D11" s="96" t="s">
        <v>480</v>
      </c>
      <c r="E11" s="96" t="s">
        <v>498</v>
      </c>
      <c r="F11" s="96" t="s">
        <v>499</v>
      </c>
      <c r="G11" s="96" t="s">
        <v>500</v>
      </c>
      <c r="H11" s="96">
        <v>3.5</v>
      </c>
      <c r="I11" s="96">
        <v>3.8</v>
      </c>
      <c r="J11" s="96" t="s">
        <v>501</v>
      </c>
      <c r="K11" s="96">
        <v>10</v>
      </c>
      <c r="L11" s="96">
        <v>7</v>
      </c>
      <c r="M11" s="96" t="s">
        <v>484</v>
      </c>
      <c r="N11" s="96" t="s">
        <v>484</v>
      </c>
      <c r="O11" s="96" t="s">
        <v>484</v>
      </c>
      <c r="P11" s="96" t="s">
        <v>502</v>
      </c>
      <c r="Q11" s="96" t="s">
        <v>503</v>
      </c>
      <c r="R11" s="96" t="s">
        <v>504</v>
      </c>
      <c r="S11" s="96"/>
      <c r="T11" s="95"/>
      <c r="U11" s="97"/>
    </row>
    <row customHeight="true" ht="19" r="12">
      <c r="A12" s="94" t="s">
        <v>478</v>
      </c>
      <c r="B12" s="94">
        <v>10</v>
      </c>
      <c r="C12" s="95" t="s">
        <v>479</v>
      </c>
      <c r="D12" s="96" t="s">
        <v>480</v>
      </c>
      <c r="E12" s="96" t="s">
        <v>498</v>
      </c>
      <c r="F12" s="96" t="s">
        <v>499</v>
      </c>
      <c r="G12" s="96" t="s">
        <v>500</v>
      </c>
      <c r="H12" s="96">
        <v>0.6</v>
      </c>
      <c r="I12" s="96">
        <v>3.8</v>
      </c>
      <c r="J12" s="96" t="s">
        <v>505</v>
      </c>
      <c r="K12" s="96">
        <v>6</v>
      </c>
      <c r="L12" s="96">
        <v>1</v>
      </c>
      <c r="M12" s="96" t="s">
        <v>484</v>
      </c>
      <c r="N12" s="96" t="s">
        <v>484</v>
      </c>
      <c r="O12" s="96" t="s">
        <v>484</v>
      </c>
      <c r="P12" s="96" t="s">
        <v>502</v>
      </c>
      <c r="Q12" s="96" t="s">
        <v>503</v>
      </c>
      <c r="R12" s="96" t="s">
        <v>506</v>
      </c>
      <c r="S12" s="96"/>
      <c r="T12" s="95"/>
      <c r="U12" s="97"/>
    </row>
    <row r="13">
      <c r="A13" s="94" t="s">
        <v>478</v>
      </c>
      <c r="B13" s="94">
        <v>11</v>
      </c>
      <c r="C13" s="95" t="s">
        <v>479</v>
      </c>
      <c r="D13" s="96" t="s">
        <v>480</v>
      </c>
      <c r="E13" s="96" t="s">
        <v>498</v>
      </c>
      <c r="F13" s="96" t="s">
        <v>507</v>
      </c>
      <c r="G13" s="96" t="s">
        <v>500</v>
      </c>
      <c r="H13" s="96">
        <v>3.3</v>
      </c>
      <c r="I13" s="96">
        <v>3.8</v>
      </c>
      <c r="J13" s="96" t="s">
        <v>501</v>
      </c>
      <c r="K13" s="96">
        <v>10</v>
      </c>
      <c r="L13" s="96">
        <v>7</v>
      </c>
      <c r="M13" s="96" t="s">
        <v>484</v>
      </c>
      <c r="N13" s="96" t="s">
        <v>484</v>
      </c>
      <c r="O13" s="96" t="s">
        <v>484</v>
      </c>
      <c r="P13" s="96" t="s">
        <v>508</v>
      </c>
      <c r="Q13" s="96" t="s">
        <v>509</v>
      </c>
      <c r="R13" s="96" t="s">
        <v>510</v>
      </c>
      <c r="S13" s="96"/>
      <c r="T13" s="95"/>
      <c r="U13" s="98"/>
    </row>
    <row customHeight="true" ht="19" r="14">
      <c r="A14" s="94" t="s">
        <v>478</v>
      </c>
      <c r="B14" s="94">
        <v>12</v>
      </c>
      <c r="C14" s="95" t="s">
        <v>479</v>
      </c>
      <c r="D14" s="96" t="s">
        <v>480</v>
      </c>
      <c r="E14" s="96" t="s">
        <v>498</v>
      </c>
      <c r="F14" s="96" t="s">
        <v>507</v>
      </c>
      <c r="G14" s="96" t="s">
        <v>500</v>
      </c>
      <c r="H14" s="96">
        <v>0.6</v>
      </c>
      <c r="I14" s="96">
        <v>3.8</v>
      </c>
      <c r="J14" s="96" t="s">
        <v>505</v>
      </c>
      <c r="K14" s="96">
        <v>4</v>
      </c>
      <c r="L14" s="96">
        <v>6</v>
      </c>
      <c r="M14" s="96" t="s">
        <v>484</v>
      </c>
      <c r="N14" s="96" t="s">
        <v>484</v>
      </c>
      <c r="O14" s="96" t="s">
        <v>484</v>
      </c>
      <c r="P14" s="96" t="s">
        <v>508</v>
      </c>
      <c r="Q14" s="96" t="s">
        <v>509</v>
      </c>
      <c r="R14" s="96" t="s">
        <v>511</v>
      </c>
      <c r="S14" s="96"/>
      <c r="T14" s="95"/>
      <c r="U14" s="98"/>
    </row>
    <row r="15">
      <c r="A15" s="94" t="s">
        <v>478</v>
      </c>
      <c r="B15" s="96">
        <v>13</v>
      </c>
      <c r="C15" s="95" t="s">
        <v>479</v>
      </c>
      <c r="D15" s="96" t="s">
        <v>480</v>
      </c>
      <c r="E15" s="96" t="s">
        <v>498</v>
      </c>
      <c r="F15" s="96" t="s">
        <v>512</v>
      </c>
      <c r="G15" s="96" t="s">
        <v>513</v>
      </c>
      <c r="H15" s="96">
        <v>3.2</v>
      </c>
      <c r="I15" s="96">
        <v>3.8</v>
      </c>
      <c r="J15" s="96" t="s">
        <v>501</v>
      </c>
      <c r="K15" s="96">
        <v>6</v>
      </c>
      <c r="L15" s="96">
        <v>8</v>
      </c>
      <c r="M15" s="96" t="s">
        <v>484</v>
      </c>
      <c r="N15" s="96" t="s">
        <v>484</v>
      </c>
      <c r="O15" s="96" t="s">
        <v>484</v>
      </c>
      <c r="P15" s="96" t="s">
        <v>508</v>
      </c>
      <c r="Q15" s="96" t="s">
        <v>514</v>
      </c>
      <c r="R15" s="96" t="s">
        <v>515</v>
      </c>
      <c r="S15" s="96"/>
      <c r="T15" s="95"/>
      <c r="U15" s="98"/>
    </row>
    <row customHeight="true" ht="19" r="16">
      <c r="A16" s="94" t="s">
        <v>478</v>
      </c>
      <c r="B16" s="94">
        <v>14</v>
      </c>
      <c r="C16" s="95" t="s">
        <v>479</v>
      </c>
      <c r="D16" s="96" t="s">
        <v>480</v>
      </c>
      <c r="E16" s="96" t="s">
        <v>498</v>
      </c>
      <c r="F16" s="96" t="s">
        <v>512</v>
      </c>
      <c r="G16" s="96" t="s">
        <v>513</v>
      </c>
      <c r="H16" s="96">
        <v>0.6</v>
      </c>
      <c r="I16" s="96">
        <v>3.8</v>
      </c>
      <c r="J16" s="96" t="s">
        <v>505</v>
      </c>
      <c r="K16" s="96">
        <v>3</v>
      </c>
      <c r="L16" s="96">
        <v>2</v>
      </c>
      <c r="M16" s="96" t="s">
        <v>484</v>
      </c>
      <c r="N16" s="96" t="s">
        <v>484</v>
      </c>
      <c r="O16" s="96" t="s">
        <v>484</v>
      </c>
      <c r="P16" s="96" t="s">
        <v>508</v>
      </c>
      <c r="Q16" s="96" t="s">
        <v>514</v>
      </c>
      <c r="R16" s="96" t="s">
        <v>516</v>
      </c>
      <c r="S16" s="96"/>
      <c r="T16" s="95"/>
      <c r="U16" s="98"/>
    </row>
    <row customHeight="true" ht="19" r="17">
      <c r="A17" s="94" t="s">
        <v>478</v>
      </c>
      <c r="B17" s="94">
        <v>15</v>
      </c>
      <c r="C17" s="95" t="s">
        <v>479</v>
      </c>
      <c r="D17" s="96" t="s">
        <v>480</v>
      </c>
      <c r="E17" s="96" t="s">
        <v>498</v>
      </c>
      <c r="F17" s="96" t="s">
        <v>517</v>
      </c>
      <c r="G17" s="96" t="s">
        <v>518</v>
      </c>
      <c r="H17" s="96">
        <v>3.4</v>
      </c>
      <c r="I17" s="96">
        <v>3.8</v>
      </c>
      <c r="J17" s="96" t="s">
        <v>501</v>
      </c>
      <c r="K17" s="96">
        <v>7</v>
      </c>
      <c r="L17" s="96">
        <v>9</v>
      </c>
      <c r="M17" s="96" t="s">
        <v>484</v>
      </c>
      <c r="N17" s="96" t="s">
        <v>484</v>
      </c>
      <c r="O17" s="96" t="s">
        <v>484</v>
      </c>
      <c r="P17" s="96" t="s">
        <v>508</v>
      </c>
      <c r="Q17" s="96" t="s">
        <v>519</v>
      </c>
      <c r="R17" s="96" t="s">
        <v>520</v>
      </c>
      <c r="S17" s="96"/>
      <c r="T17" s="95"/>
      <c r="U17" s="98"/>
    </row>
    <row customHeight="true" ht="19" r="18">
      <c r="A18" s="94" t="s">
        <v>478</v>
      </c>
      <c r="B18" s="94">
        <v>16</v>
      </c>
      <c r="C18" s="95" t="s">
        <v>479</v>
      </c>
      <c r="D18" s="96" t="s">
        <v>480</v>
      </c>
      <c r="E18" s="96" t="s">
        <v>498</v>
      </c>
      <c r="F18" s="96" t="s">
        <v>517</v>
      </c>
      <c r="G18" s="96" t="s">
        <v>518</v>
      </c>
      <c r="H18" s="96">
        <v>0.6</v>
      </c>
      <c r="I18" s="96">
        <v>3.8</v>
      </c>
      <c r="J18" s="96" t="s">
        <v>505</v>
      </c>
      <c r="K18" s="96">
        <v>3</v>
      </c>
      <c r="L18" s="96">
        <v>3</v>
      </c>
      <c r="M18" s="96" t="s">
        <v>484</v>
      </c>
      <c r="N18" s="96" t="s">
        <v>484</v>
      </c>
      <c r="O18" s="96" t="s">
        <v>484</v>
      </c>
      <c r="P18" s="96" t="s">
        <v>508</v>
      </c>
      <c r="Q18" s="96" t="s">
        <v>519</v>
      </c>
      <c r="R18" s="96" t="s">
        <v>521</v>
      </c>
      <c r="S18" s="96"/>
      <c r="T18" s="95"/>
      <c r="U18" s="98"/>
    </row>
    <row r="19">
      <c r="A19" s="94" t="s">
        <v>478</v>
      </c>
      <c r="B19" s="94">
        <v>17</v>
      </c>
      <c r="C19" s="95" t="s">
        <v>479</v>
      </c>
      <c r="D19" s="96" t="s">
        <v>480</v>
      </c>
      <c r="E19" s="96" t="s">
        <v>498</v>
      </c>
      <c r="F19" s="96" t="s">
        <v>522</v>
      </c>
      <c r="G19" s="96" t="s">
        <v>513</v>
      </c>
      <c r="H19" s="96">
        <v>3.2</v>
      </c>
      <c r="I19" s="96">
        <v>3.8</v>
      </c>
      <c r="J19" s="96" t="s">
        <v>501</v>
      </c>
      <c r="K19" s="96">
        <v>7</v>
      </c>
      <c r="L19" s="96">
        <v>8</v>
      </c>
      <c r="M19" s="96" t="s">
        <v>484</v>
      </c>
      <c r="N19" s="96" t="s">
        <v>484</v>
      </c>
      <c r="O19" s="96" t="s">
        <v>484</v>
      </c>
      <c r="P19" s="96" t="s">
        <v>508</v>
      </c>
      <c r="Q19" s="96" t="s">
        <v>514</v>
      </c>
      <c r="R19" s="96" t="s">
        <v>523</v>
      </c>
      <c r="S19" s="96"/>
      <c r="T19" s="95"/>
      <c r="U19" s="99"/>
    </row>
    <row customHeight="true" ht="19" r="20">
      <c r="A20" s="94" t="s">
        <v>478</v>
      </c>
      <c r="B20" s="94">
        <v>18</v>
      </c>
      <c r="C20" s="95" t="s">
        <v>479</v>
      </c>
      <c r="D20" s="96" t="s">
        <v>480</v>
      </c>
      <c r="E20" s="96" t="s">
        <v>498</v>
      </c>
      <c r="F20" s="96" t="s">
        <v>522</v>
      </c>
      <c r="G20" s="96" t="s">
        <v>513</v>
      </c>
      <c r="H20" s="96">
        <v>0.6</v>
      </c>
      <c r="I20" s="96">
        <v>3.8</v>
      </c>
      <c r="J20" s="96" t="s">
        <v>505</v>
      </c>
      <c r="K20" s="96">
        <v>3</v>
      </c>
      <c r="L20" s="96">
        <v>2</v>
      </c>
      <c r="M20" s="96" t="s">
        <v>484</v>
      </c>
      <c r="N20" s="96" t="s">
        <v>484</v>
      </c>
      <c r="O20" s="96" t="s">
        <v>484</v>
      </c>
      <c r="P20" s="96" t="s">
        <v>508</v>
      </c>
      <c r="Q20" s="96" t="s">
        <v>514</v>
      </c>
      <c r="R20" s="96" t="s">
        <v>524</v>
      </c>
      <c r="S20" s="96"/>
      <c r="T20" s="95"/>
      <c r="U20" s="99"/>
    </row>
    <row r="21">
      <c r="A21" s="94" t="s">
        <v>478</v>
      </c>
      <c r="B21" s="94">
        <v>19</v>
      </c>
      <c r="C21" s="95" t="s">
        <v>479</v>
      </c>
      <c r="D21" s="96" t="s">
        <v>480</v>
      </c>
      <c r="E21" s="96" t="s">
        <v>498</v>
      </c>
      <c r="F21" s="96" t="s">
        <v>525</v>
      </c>
      <c r="G21" s="96" t="s">
        <v>513</v>
      </c>
      <c r="H21" s="96">
        <v>3.4</v>
      </c>
      <c r="I21" s="96">
        <v>3.8</v>
      </c>
      <c r="J21" s="96" t="s">
        <v>501</v>
      </c>
      <c r="K21" s="96">
        <v>5</v>
      </c>
      <c r="L21" s="96">
        <v>7</v>
      </c>
      <c r="M21" s="96" t="s">
        <v>484</v>
      </c>
      <c r="N21" s="96" t="s">
        <v>484</v>
      </c>
      <c r="O21" s="96" t="s">
        <v>484</v>
      </c>
      <c r="P21" s="96" t="s">
        <v>502</v>
      </c>
      <c r="Q21" s="96" t="s">
        <v>526</v>
      </c>
      <c r="R21" s="96" t="s">
        <v>527</v>
      </c>
      <c r="S21" s="96"/>
      <c r="T21" s="95"/>
      <c r="U21" s="97"/>
    </row>
    <row customHeight="true" ht="19" r="22">
      <c r="A22" s="94" t="s">
        <v>478</v>
      </c>
      <c r="B22" s="96">
        <v>20</v>
      </c>
      <c r="C22" s="95" t="s">
        <v>479</v>
      </c>
      <c r="D22" s="96" t="s">
        <v>480</v>
      </c>
      <c r="E22" s="96" t="s">
        <v>498</v>
      </c>
      <c r="F22" s="96" t="s">
        <v>525</v>
      </c>
      <c r="G22" s="96" t="s">
        <v>513</v>
      </c>
      <c r="H22" s="96">
        <v>0.7</v>
      </c>
      <c r="I22" s="96">
        <v>3.8</v>
      </c>
      <c r="J22" s="96" t="s">
        <v>505</v>
      </c>
      <c r="K22" s="96">
        <v>3</v>
      </c>
      <c r="L22" s="96">
        <v>2</v>
      </c>
      <c r="M22" s="96" t="s">
        <v>484</v>
      </c>
      <c r="N22" s="96" t="s">
        <v>484</v>
      </c>
      <c r="O22" s="96" t="s">
        <v>484</v>
      </c>
      <c r="P22" s="96" t="s">
        <v>502</v>
      </c>
      <c r="Q22" s="96" t="s">
        <v>526</v>
      </c>
      <c r="R22" s="96" t="s">
        <v>528</v>
      </c>
      <c r="S22" s="96"/>
      <c r="T22" s="95"/>
      <c r="U22" s="97"/>
    </row>
    <row r="23">
      <c r="A23" s="94" t="s">
        <v>478</v>
      </c>
      <c r="B23" s="94">
        <v>21</v>
      </c>
      <c r="C23" s="95" t="s">
        <v>479</v>
      </c>
      <c r="D23" s="96" t="s">
        <v>480</v>
      </c>
      <c r="E23" s="96" t="s">
        <v>498</v>
      </c>
      <c r="F23" s="96" t="s">
        <v>529</v>
      </c>
      <c r="G23" s="96" t="s">
        <v>500</v>
      </c>
      <c r="H23" s="96">
        <v>3.8</v>
      </c>
      <c r="I23" s="96">
        <v>3.8</v>
      </c>
      <c r="J23" s="96" t="s">
        <v>501</v>
      </c>
      <c r="K23" s="96">
        <v>10</v>
      </c>
      <c r="L23" s="96">
        <v>7</v>
      </c>
      <c r="M23" s="96" t="s">
        <v>484</v>
      </c>
      <c r="N23" s="96" t="s">
        <v>484</v>
      </c>
      <c r="O23" s="96" t="s">
        <v>484</v>
      </c>
      <c r="P23" s="96" t="s">
        <v>508</v>
      </c>
      <c r="Q23" s="96" t="s">
        <v>509</v>
      </c>
      <c r="R23" s="96" t="s">
        <v>530</v>
      </c>
      <c r="S23" s="96"/>
      <c r="T23" s="95"/>
      <c r="U23" s="98"/>
    </row>
    <row customHeight="true" ht="19" r="24">
      <c r="A24" s="94" t="s">
        <v>478</v>
      </c>
      <c r="B24" s="94">
        <v>22</v>
      </c>
      <c r="C24" s="95" t="s">
        <v>479</v>
      </c>
      <c r="D24" s="96" t="s">
        <v>480</v>
      </c>
      <c r="E24" s="96" t="s">
        <v>498</v>
      </c>
      <c r="F24" s="96" t="s">
        <v>529</v>
      </c>
      <c r="G24" s="96" t="s">
        <v>500</v>
      </c>
      <c r="H24" s="96">
        <v>0.6</v>
      </c>
      <c r="I24" s="96">
        <v>3.8</v>
      </c>
      <c r="J24" s="96" t="s">
        <v>505</v>
      </c>
      <c r="K24" s="96">
        <v>5</v>
      </c>
      <c r="L24" s="96">
        <v>4</v>
      </c>
      <c r="M24" s="96" t="s">
        <v>484</v>
      </c>
      <c r="N24" s="96" t="s">
        <v>484</v>
      </c>
      <c r="O24" s="96" t="s">
        <v>484</v>
      </c>
      <c r="P24" s="96" t="s">
        <v>508</v>
      </c>
      <c r="Q24" s="96" t="s">
        <v>509</v>
      </c>
      <c r="R24" s="96" t="s">
        <v>531</v>
      </c>
      <c r="S24" s="96"/>
      <c r="T24" s="95"/>
      <c r="U24" s="98"/>
    </row>
    <row r="25">
      <c r="A25" s="94" t="s">
        <v>478</v>
      </c>
      <c r="B25" s="94">
        <v>23</v>
      </c>
      <c r="C25" s="95" t="s">
        <v>479</v>
      </c>
      <c r="D25" s="96" t="s">
        <v>480</v>
      </c>
      <c r="E25" s="96" t="s">
        <v>498</v>
      </c>
      <c r="F25" s="96" t="s">
        <v>532</v>
      </c>
      <c r="G25" s="96" t="s">
        <v>500</v>
      </c>
      <c r="H25" s="96">
        <v>3.4</v>
      </c>
      <c r="I25" s="96">
        <v>3.8</v>
      </c>
      <c r="J25" s="96" t="s">
        <v>501</v>
      </c>
      <c r="K25" s="96">
        <v>10</v>
      </c>
      <c r="L25" s="96">
        <v>7</v>
      </c>
      <c r="M25" s="96" t="s">
        <v>484</v>
      </c>
      <c r="N25" s="96" t="s">
        <v>484</v>
      </c>
      <c r="O25" s="96" t="s">
        <v>484</v>
      </c>
      <c r="P25" s="96" t="s">
        <v>508</v>
      </c>
      <c r="Q25" s="96" t="s">
        <v>509</v>
      </c>
      <c r="R25" s="96" t="s">
        <v>533</v>
      </c>
      <c r="S25" s="96"/>
      <c r="T25" s="95"/>
      <c r="U25" s="98"/>
    </row>
    <row customHeight="true" ht="19" r="26">
      <c r="A26" s="94" t="s">
        <v>478</v>
      </c>
      <c r="B26" s="94">
        <v>24</v>
      </c>
      <c r="C26" s="95" t="s">
        <v>479</v>
      </c>
      <c r="D26" s="96" t="s">
        <v>480</v>
      </c>
      <c r="E26" s="96" t="s">
        <v>498</v>
      </c>
      <c r="F26" s="96" t="s">
        <v>532</v>
      </c>
      <c r="G26" s="96" t="s">
        <v>500</v>
      </c>
      <c r="H26" s="96">
        <v>0.6</v>
      </c>
      <c r="I26" s="96">
        <v>3.8</v>
      </c>
      <c r="J26" s="96" t="s">
        <v>505</v>
      </c>
      <c r="K26" s="96">
        <v>5</v>
      </c>
      <c r="L26" s="96">
        <v>4</v>
      </c>
      <c r="M26" s="96" t="s">
        <v>484</v>
      </c>
      <c r="N26" s="96" t="s">
        <v>484</v>
      </c>
      <c r="O26" s="96" t="s">
        <v>484</v>
      </c>
      <c r="P26" s="96" t="s">
        <v>508</v>
      </c>
      <c r="Q26" s="96" t="s">
        <v>509</v>
      </c>
      <c r="R26" s="96" t="s">
        <v>534</v>
      </c>
      <c r="S26" s="96"/>
      <c r="T26" s="95"/>
      <c r="U26" s="98"/>
    </row>
    <row r="27">
      <c r="A27" s="94" t="s">
        <v>478</v>
      </c>
      <c r="B27" s="94">
        <v>25</v>
      </c>
      <c r="C27" s="95" t="s">
        <v>479</v>
      </c>
      <c r="D27" s="96" t="s">
        <v>480</v>
      </c>
      <c r="E27" s="96" t="s">
        <v>498</v>
      </c>
      <c r="F27" s="96" t="s">
        <v>535</v>
      </c>
      <c r="G27" s="96" t="s">
        <v>536</v>
      </c>
      <c r="H27" s="96">
        <v>4.2</v>
      </c>
      <c r="I27" s="96">
        <v>3.8</v>
      </c>
      <c r="J27" s="96" t="s">
        <v>501</v>
      </c>
      <c r="K27" s="96">
        <v>13</v>
      </c>
      <c r="L27" s="96">
        <v>0</v>
      </c>
      <c r="M27" s="96">
        <v>13</v>
      </c>
      <c r="N27" s="96">
        <v>7</v>
      </c>
      <c r="O27" s="96" t="s">
        <v>484</v>
      </c>
      <c r="P27" s="96" t="s">
        <v>537</v>
      </c>
      <c r="Q27" s="96" t="s">
        <v>538</v>
      </c>
      <c r="R27" s="96" t="s">
        <v>539</v>
      </c>
      <c r="S27" s="96"/>
      <c r="T27" s="95"/>
      <c r="U27" s="99"/>
    </row>
    <row customHeight="true" ht="19" r="28">
      <c r="A28" s="94" t="s">
        <v>478</v>
      </c>
      <c r="B28" s="94">
        <v>26</v>
      </c>
      <c r="C28" s="95" t="s">
        <v>479</v>
      </c>
      <c r="D28" s="96" t="s">
        <v>480</v>
      </c>
      <c r="E28" s="96" t="s">
        <v>498</v>
      </c>
      <c r="F28" s="96" t="s">
        <v>535</v>
      </c>
      <c r="G28" s="96" t="s">
        <v>536</v>
      </c>
      <c r="H28" s="96">
        <v>0.6</v>
      </c>
      <c r="I28" s="96">
        <v>3.8</v>
      </c>
      <c r="J28" s="96" t="s">
        <v>505</v>
      </c>
      <c r="K28" s="96">
        <v>2</v>
      </c>
      <c r="L28" s="96">
        <v>0</v>
      </c>
      <c r="M28" s="96">
        <v>2</v>
      </c>
      <c r="N28" s="96">
        <v>2</v>
      </c>
      <c r="O28" s="96" t="s">
        <v>484</v>
      </c>
      <c r="P28" s="96" t="s">
        <v>537</v>
      </c>
      <c r="Q28" s="96" t="s">
        <v>538</v>
      </c>
      <c r="R28" s="96" t="s">
        <v>540</v>
      </c>
      <c r="S28" s="96"/>
      <c r="T28" s="95"/>
      <c r="U28" s="99"/>
    </row>
    <row r="29">
      <c r="A29" s="94" t="s">
        <v>478</v>
      </c>
      <c r="B29" s="94">
        <v>27</v>
      </c>
      <c r="C29" s="95" t="s">
        <v>479</v>
      </c>
      <c r="D29" s="96" t="s">
        <v>480</v>
      </c>
      <c r="E29" s="96" t="s">
        <v>498</v>
      </c>
      <c r="F29" s="96" t="s">
        <v>541</v>
      </c>
      <c r="G29" s="96" t="s">
        <v>536</v>
      </c>
      <c r="H29" s="96">
        <v>4.2</v>
      </c>
      <c r="I29" s="96">
        <v>3.8</v>
      </c>
      <c r="J29" s="96" t="s">
        <v>501</v>
      </c>
      <c r="K29" s="96">
        <v>9</v>
      </c>
      <c r="L29" s="96">
        <v>0</v>
      </c>
      <c r="M29" s="96">
        <v>9</v>
      </c>
      <c r="N29" s="96">
        <v>7</v>
      </c>
      <c r="O29" s="96" t="s">
        <v>484</v>
      </c>
      <c r="P29" s="96" t="s">
        <v>502</v>
      </c>
      <c r="Q29" s="96" t="s">
        <v>542</v>
      </c>
      <c r="R29" s="96" t="s">
        <v>543</v>
      </c>
      <c r="S29" s="96"/>
      <c r="T29" s="95"/>
      <c r="U29" s="97"/>
    </row>
    <row customHeight="true" ht="19" r="30">
      <c r="A30" s="94" t="s">
        <v>478</v>
      </c>
      <c r="B30" s="94">
        <v>28</v>
      </c>
      <c r="C30" s="95" t="s">
        <v>479</v>
      </c>
      <c r="D30" s="96" t="s">
        <v>480</v>
      </c>
      <c r="E30" s="96" t="s">
        <v>498</v>
      </c>
      <c r="F30" s="96" t="s">
        <v>541</v>
      </c>
      <c r="G30" s="96" t="s">
        <v>536</v>
      </c>
      <c r="H30" s="96">
        <v>0.6</v>
      </c>
      <c r="I30" s="96">
        <v>3.8</v>
      </c>
      <c r="J30" s="96" t="s">
        <v>505</v>
      </c>
      <c r="K30" s="96">
        <v>2</v>
      </c>
      <c r="L30" s="96">
        <v>0</v>
      </c>
      <c r="M30" s="96">
        <v>2</v>
      </c>
      <c r="N30" s="96">
        <v>2</v>
      </c>
      <c r="O30" s="96" t="s">
        <v>484</v>
      </c>
      <c r="P30" s="96" t="s">
        <v>502</v>
      </c>
      <c r="Q30" s="96" t="s">
        <v>542</v>
      </c>
      <c r="R30" s="96" t="s">
        <v>544</v>
      </c>
      <c r="S30" s="96"/>
      <c r="T30" s="95"/>
      <c r="U30" s="97"/>
    </row>
    <row r="31">
      <c r="A31" s="94" t="s">
        <v>478</v>
      </c>
      <c r="B31" s="96">
        <v>29</v>
      </c>
      <c r="C31" s="95" t="s">
        <v>479</v>
      </c>
      <c r="D31" s="96" t="s">
        <v>480</v>
      </c>
      <c r="E31" s="96" t="s">
        <v>545</v>
      </c>
      <c r="F31" s="96" t="s">
        <v>546</v>
      </c>
      <c r="G31" s="96" t="s">
        <v>500</v>
      </c>
      <c r="H31" s="96">
        <v>3.4</v>
      </c>
      <c r="I31" s="96">
        <v>3.8</v>
      </c>
      <c r="J31" s="96" t="s">
        <v>501</v>
      </c>
      <c r="K31" s="96">
        <v>13</v>
      </c>
      <c r="L31" s="96">
        <v>12</v>
      </c>
      <c r="M31" s="96" t="s">
        <v>484</v>
      </c>
      <c r="N31" s="96" t="s">
        <v>484</v>
      </c>
      <c r="O31" s="96" t="s">
        <v>484</v>
      </c>
      <c r="P31" s="96" t="s">
        <v>502</v>
      </c>
      <c r="Q31" s="96" t="s">
        <v>547</v>
      </c>
      <c r="R31" s="96" t="s">
        <v>548</v>
      </c>
      <c r="S31" s="96"/>
      <c r="T31" s="95"/>
      <c r="U31" s="98"/>
    </row>
    <row customHeight="true" ht="19" r="32">
      <c r="A32" s="94" t="s">
        <v>478</v>
      </c>
      <c r="B32" s="94">
        <v>30</v>
      </c>
      <c r="C32" s="95" t="s">
        <v>479</v>
      </c>
      <c r="D32" s="96" t="s">
        <v>480</v>
      </c>
      <c r="E32" s="96" t="s">
        <v>545</v>
      </c>
      <c r="F32" s="96" t="s">
        <v>546</v>
      </c>
      <c r="G32" s="96" t="s">
        <v>500</v>
      </c>
      <c r="H32" s="96">
        <v>0.6</v>
      </c>
      <c r="I32" s="96">
        <v>3.8</v>
      </c>
      <c r="J32" s="96" t="s">
        <v>505</v>
      </c>
      <c r="K32" s="96">
        <v>6</v>
      </c>
      <c r="L32" s="96">
        <v>1</v>
      </c>
      <c r="M32" s="96" t="s">
        <v>484</v>
      </c>
      <c r="N32" s="96" t="s">
        <v>484</v>
      </c>
      <c r="O32" s="96" t="s">
        <v>484</v>
      </c>
      <c r="P32" s="96" t="s">
        <v>502</v>
      </c>
      <c r="Q32" s="96" t="s">
        <v>547</v>
      </c>
      <c r="R32" s="96" t="s">
        <v>506</v>
      </c>
      <c r="S32" s="96"/>
      <c r="T32" s="95"/>
      <c r="U32" s="98"/>
    </row>
    <row r="33">
      <c r="A33" s="94" t="s">
        <v>478</v>
      </c>
      <c r="B33" s="94">
        <v>31</v>
      </c>
      <c r="C33" s="95" t="s">
        <v>479</v>
      </c>
      <c r="D33" s="96" t="s">
        <v>480</v>
      </c>
      <c r="E33" s="96" t="s">
        <v>545</v>
      </c>
      <c r="F33" s="96" t="s">
        <v>549</v>
      </c>
      <c r="G33" s="96" t="s">
        <v>500</v>
      </c>
      <c r="H33" s="96">
        <v>3.4</v>
      </c>
      <c r="I33" s="96">
        <v>3.8</v>
      </c>
      <c r="J33" s="96" t="s">
        <v>501</v>
      </c>
      <c r="K33" s="96">
        <v>10</v>
      </c>
      <c r="L33" s="96">
        <v>14</v>
      </c>
      <c r="M33" s="96" t="s">
        <v>484</v>
      </c>
      <c r="N33" s="96" t="s">
        <v>484</v>
      </c>
      <c r="O33" s="96" t="s">
        <v>484</v>
      </c>
      <c r="P33" s="96" t="s">
        <v>508</v>
      </c>
      <c r="Q33" s="96" t="s">
        <v>509</v>
      </c>
      <c r="R33" s="96" t="s">
        <v>550</v>
      </c>
      <c r="S33" s="96"/>
      <c r="T33" s="95"/>
      <c r="U33" s="98"/>
    </row>
    <row customHeight="true" ht="19" r="34">
      <c r="A34" s="94" t="s">
        <v>478</v>
      </c>
      <c r="B34" s="94">
        <v>32</v>
      </c>
      <c r="C34" s="95" t="s">
        <v>479</v>
      </c>
      <c r="D34" s="96" t="s">
        <v>480</v>
      </c>
      <c r="E34" s="96" t="s">
        <v>545</v>
      </c>
      <c r="F34" s="96" t="s">
        <v>549</v>
      </c>
      <c r="G34" s="96" t="s">
        <v>500</v>
      </c>
      <c r="H34" s="96">
        <v>0.6</v>
      </c>
      <c r="I34" s="96">
        <v>3.8</v>
      </c>
      <c r="J34" s="96" t="s">
        <v>505</v>
      </c>
      <c r="K34" s="96">
        <v>4</v>
      </c>
      <c r="L34" s="96">
        <v>6</v>
      </c>
      <c r="M34" s="96" t="s">
        <v>484</v>
      </c>
      <c r="N34" s="96" t="s">
        <v>484</v>
      </c>
      <c r="O34" s="96" t="s">
        <v>484</v>
      </c>
      <c r="P34" s="96" t="s">
        <v>508</v>
      </c>
      <c r="Q34" s="96" t="s">
        <v>509</v>
      </c>
      <c r="R34" s="96" t="s">
        <v>511</v>
      </c>
      <c r="S34" s="96"/>
      <c r="T34" s="95"/>
      <c r="U34" s="98"/>
    </row>
    <row r="35">
      <c r="A35" s="94" t="s">
        <v>478</v>
      </c>
      <c r="B35" s="94">
        <v>33</v>
      </c>
      <c r="C35" s="95" t="s">
        <v>479</v>
      </c>
      <c r="D35" s="96" t="s">
        <v>480</v>
      </c>
      <c r="E35" s="96" t="s">
        <v>545</v>
      </c>
      <c r="F35" s="96" t="s">
        <v>551</v>
      </c>
      <c r="G35" s="96" t="s">
        <v>513</v>
      </c>
      <c r="H35" s="96">
        <v>3.1</v>
      </c>
      <c r="I35" s="96">
        <v>3.8</v>
      </c>
      <c r="J35" s="96" t="s">
        <v>501</v>
      </c>
      <c r="K35" s="96">
        <v>6</v>
      </c>
      <c r="L35" s="96">
        <v>11</v>
      </c>
      <c r="M35" s="96" t="s">
        <v>484</v>
      </c>
      <c r="N35" s="96" t="s">
        <v>484</v>
      </c>
      <c r="O35" s="96" t="s">
        <v>484</v>
      </c>
      <c r="P35" s="96" t="s">
        <v>508</v>
      </c>
      <c r="Q35" s="96" t="s">
        <v>514</v>
      </c>
      <c r="R35" s="96" t="s">
        <v>552</v>
      </c>
      <c r="S35" s="96"/>
      <c r="T35" s="95"/>
      <c r="U35" s="99"/>
    </row>
    <row customHeight="true" ht="19" r="36">
      <c r="A36" s="94" t="s">
        <v>478</v>
      </c>
      <c r="B36" s="94">
        <v>34</v>
      </c>
      <c r="C36" s="95" t="s">
        <v>479</v>
      </c>
      <c r="D36" s="96" t="s">
        <v>480</v>
      </c>
      <c r="E36" s="96" t="s">
        <v>545</v>
      </c>
      <c r="F36" s="96" t="s">
        <v>551</v>
      </c>
      <c r="G36" s="96" t="s">
        <v>513</v>
      </c>
      <c r="H36" s="96">
        <v>0.6</v>
      </c>
      <c r="I36" s="96">
        <v>3.8</v>
      </c>
      <c r="J36" s="96" t="s">
        <v>505</v>
      </c>
      <c r="K36" s="96">
        <v>3</v>
      </c>
      <c r="L36" s="96">
        <v>2</v>
      </c>
      <c r="M36" s="96" t="s">
        <v>484</v>
      </c>
      <c r="N36" s="96" t="s">
        <v>484</v>
      </c>
      <c r="O36" s="96" t="s">
        <v>484</v>
      </c>
      <c r="P36" s="96" t="s">
        <v>508</v>
      </c>
      <c r="Q36" s="96" t="s">
        <v>514</v>
      </c>
      <c r="R36" s="96" t="s">
        <v>553</v>
      </c>
      <c r="S36" s="96"/>
      <c r="T36" s="95"/>
      <c r="U36" s="99"/>
    </row>
    <row r="37">
      <c r="A37" s="94" t="s">
        <v>478</v>
      </c>
      <c r="B37" s="94">
        <v>35</v>
      </c>
      <c r="C37" s="95" t="s">
        <v>479</v>
      </c>
      <c r="D37" s="96" t="s">
        <v>480</v>
      </c>
      <c r="E37" s="96" t="s">
        <v>545</v>
      </c>
      <c r="F37" s="96" t="s">
        <v>554</v>
      </c>
      <c r="G37" s="96" t="s">
        <v>513</v>
      </c>
      <c r="H37" s="96">
        <v>3.3</v>
      </c>
      <c r="I37" s="96">
        <v>3.8</v>
      </c>
      <c r="J37" s="96" t="s">
        <v>501</v>
      </c>
      <c r="K37" s="96">
        <v>6</v>
      </c>
      <c r="L37" s="96">
        <v>11</v>
      </c>
      <c r="M37" s="96" t="s">
        <v>484</v>
      </c>
      <c r="N37" s="96" t="s">
        <v>484</v>
      </c>
      <c r="O37" s="96" t="s">
        <v>484</v>
      </c>
      <c r="P37" s="96" t="s">
        <v>508</v>
      </c>
      <c r="Q37" s="96" t="s">
        <v>514</v>
      </c>
      <c r="R37" s="96" t="s">
        <v>555</v>
      </c>
      <c r="S37" s="96"/>
      <c r="T37" s="95"/>
      <c r="U37" s="98"/>
    </row>
    <row customHeight="true" ht="19" r="38">
      <c r="A38" s="94" t="s">
        <v>478</v>
      </c>
      <c r="B38" s="96">
        <v>36</v>
      </c>
      <c r="C38" s="95" t="s">
        <v>479</v>
      </c>
      <c r="D38" s="96" t="s">
        <v>480</v>
      </c>
      <c r="E38" s="96" t="s">
        <v>545</v>
      </c>
      <c r="F38" s="96" t="s">
        <v>554</v>
      </c>
      <c r="G38" s="96" t="s">
        <v>513</v>
      </c>
      <c r="H38" s="96">
        <v>0.6</v>
      </c>
      <c r="I38" s="96">
        <v>3.8</v>
      </c>
      <c r="J38" s="96" t="s">
        <v>505</v>
      </c>
      <c r="K38" s="96">
        <v>3</v>
      </c>
      <c r="L38" s="96">
        <v>2</v>
      </c>
      <c r="M38" s="96" t="s">
        <v>484</v>
      </c>
      <c r="N38" s="96" t="s">
        <v>484</v>
      </c>
      <c r="O38" s="96" t="s">
        <v>484</v>
      </c>
      <c r="P38" s="96" t="s">
        <v>508</v>
      </c>
      <c r="Q38" s="96" t="s">
        <v>514</v>
      </c>
      <c r="R38" s="96" t="s">
        <v>556</v>
      </c>
      <c r="S38" s="96"/>
      <c r="T38" s="95"/>
      <c r="U38" s="98"/>
    </row>
    <row customHeight="true" ht="19" r="39">
      <c r="A39" s="94" t="s">
        <v>478</v>
      </c>
      <c r="B39" s="94">
        <v>37</v>
      </c>
      <c r="C39" s="95" t="s">
        <v>479</v>
      </c>
      <c r="D39" s="96" t="s">
        <v>480</v>
      </c>
      <c r="E39" s="96" t="s">
        <v>545</v>
      </c>
      <c r="F39" s="96" t="s">
        <v>557</v>
      </c>
      <c r="G39" s="96" t="s">
        <v>518</v>
      </c>
      <c r="H39" s="96">
        <v>3.6</v>
      </c>
      <c r="I39" s="96">
        <v>3.8</v>
      </c>
      <c r="J39" s="96" t="s">
        <v>501</v>
      </c>
      <c r="K39" s="96">
        <v>9</v>
      </c>
      <c r="L39" s="96">
        <v>13</v>
      </c>
      <c r="M39" s="96" t="s">
        <v>484</v>
      </c>
      <c r="N39" s="96" t="s">
        <v>484</v>
      </c>
      <c r="O39" s="96" t="s">
        <v>484</v>
      </c>
      <c r="P39" s="96" t="s">
        <v>508</v>
      </c>
      <c r="Q39" s="96" t="s">
        <v>519</v>
      </c>
      <c r="R39" s="96" t="s">
        <v>558</v>
      </c>
      <c r="S39" s="96"/>
      <c r="T39" s="95"/>
      <c r="U39" s="98"/>
    </row>
    <row customHeight="true" ht="19" r="40">
      <c r="A40" s="94" t="s">
        <v>478</v>
      </c>
      <c r="B40" s="94">
        <v>38</v>
      </c>
      <c r="C40" s="95" t="s">
        <v>479</v>
      </c>
      <c r="D40" s="96" t="s">
        <v>480</v>
      </c>
      <c r="E40" s="96" t="s">
        <v>545</v>
      </c>
      <c r="F40" s="96" t="s">
        <v>557</v>
      </c>
      <c r="G40" s="96" t="s">
        <v>518</v>
      </c>
      <c r="H40" s="96">
        <v>0.7</v>
      </c>
      <c r="I40" s="96">
        <v>3.8</v>
      </c>
      <c r="J40" s="96" t="s">
        <v>505</v>
      </c>
      <c r="K40" s="96">
        <v>3</v>
      </c>
      <c r="L40" s="96">
        <v>3</v>
      </c>
      <c r="M40" s="96" t="s">
        <v>484</v>
      </c>
      <c r="N40" s="96" t="s">
        <v>484</v>
      </c>
      <c r="O40" s="96" t="s">
        <v>484</v>
      </c>
      <c r="P40" s="96" t="s">
        <v>508</v>
      </c>
      <c r="Q40" s="96" t="s">
        <v>519</v>
      </c>
      <c r="R40" s="96" t="s">
        <v>521</v>
      </c>
      <c r="S40" s="96"/>
      <c r="T40" s="95"/>
      <c r="U40" s="98"/>
    </row>
    <row r="41">
      <c r="A41" s="94" t="s">
        <v>478</v>
      </c>
      <c r="B41" s="94">
        <v>39</v>
      </c>
      <c r="C41" s="95" t="s">
        <v>479</v>
      </c>
      <c r="D41" s="96" t="s">
        <v>480</v>
      </c>
      <c r="E41" s="96" t="s">
        <v>545</v>
      </c>
      <c r="F41" s="96" t="s">
        <v>559</v>
      </c>
      <c r="G41" s="96" t="s">
        <v>513</v>
      </c>
      <c r="H41" s="96">
        <v>3.7</v>
      </c>
      <c r="I41" s="96">
        <v>3.8</v>
      </c>
      <c r="J41" s="96" t="s">
        <v>501</v>
      </c>
      <c r="K41" s="96">
        <v>6</v>
      </c>
      <c r="L41" s="96">
        <v>11</v>
      </c>
      <c r="M41" s="96" t="s">
        <v>484</v>
      </c>
      <c r="N41" s="96" t="s">
        <v>484</v>
      </c>
      <c r="O41" s="96" t="s">
        <v>484</v>
      </c>
      <c r="P41" s="96" t="s">
        <v>508</v>
      </c>
      <c r="Q41" s="96" t="s">
        <v>514</v>
      </c>
      <c r="R41" s="96" t="s">
        <v>560</v>
      </c>
      <c r="S41" s="96"/>
      <c r="T41" s="95"/>
      <c r="U41" s="98"/>
    </row>
    <row customHeight="true" ht="19" r="42">
      <c r="A42" s="94" t="s">
        <v>478</v>
      </c>
      <c r="B42" s="94">
        <v>40</v>
      </c>
      <c r="C42" s="95" t="s">
        <v>479</v>
      </c>
      <c r="D42" s="96" t="s">
        <v>480</v>
      </c>
      <c r="E42" s="96" t="s">
        <v>545</v>
      </c>
      <c r="F42" s="96" t="s">
        <v>559</v>
      </c>
      <c r="G42" s="96" t="s">
        <v>513</v>
      </c>
      <c r="H42" s="96">
        <v>0.7</v>
      </c>
      <c r="I42" s="96">
        <v>3.8</v>
      </c>
      <c r="J42" s="96" t="s">
        <v>505</v>
      </c>
      <c r="K42" s="96">
        <v>3</v>
      </c>
      <c r="L42" s="96">
        <v>2</v>
      </c>
      <c r="M42" s="96" t="s">
        <v>484</v>
      </c>
      <c r="N42" s="96" t="s">
        <v>484</v>
      </c>
      <c r="O42" s="96" t="s">
        <v>484</v>
      </c>
      <c r="P42" s="96" t="s">
        <v>508</v>
      </c>
      <c r="Q42" s="96" t="s">
        <v>514</v>
      </c>
      <c r="R42" s="96" t="s">
        <v>561</v>
      </c>
      <c r="S42" s="96"/>
      <c r="T42" s="95"/>
      <c r="U42" s="98"/>
    </row>
    <row r="43">
      <c r="A43" s="94" t="s">
        <v>478</v>
      </c>
      <c r="B43" s="96">
        <v>41</v>
      </c>
      <c r="C43" s="95" t="s">
        <v>479</v>
      </c>
      <c r="D43" s="96" t="s">
        <v>480</v>
      </c>
      <c r="E43" s="96" t="s">
        <v>545</v>
      </c>
      <c r="F43" s="96" t="s">
        <v>562</v>
      </c>
      <c r="G43" s="96" t="s">
        <v>536</v>
      </c>
      <c r="H43" s="96">
        <v>4</v>
      </c>
      <c r="I43" s="96">
        <v>3.8</v>
      </c>
      <c r="J43" s="96" t="s">
        <v>501</v>
      </c>
      <c r="K43" s="96">
        <v>14</v>
      </c>
      <c r="L43" s="96">
        <v>0</v>
      </c>
      <c r="M43" s="96">
        <v>14</v>
      </c>
      <c r="N43" s="96">
        <v>7</v>
      </c>
      <c r="O43" s="96" t="s">
        <v>484</v>
      </c>
      <c r="P43" s="96" t="s">
        <v>537</v>
      </c>
      <c r="Q43" s="96" t="s">
        <v>563</v>
      </c>
      <c r="R43" s="96" t="s">
        <v>564</v>
      </c>
      <c r="S43" s="96"/>
      <c r="T43" s="95"/>
      <c r="U43" s="99"/>
    </row>
    <row customHeight="true" ht="19" r="44">
      <c r="A44" s="94" t="s">
        <v>478</v>
      </c>
      <c r="B44" s="94">
        <v>42</v>
      </c>
      <c r="C44" s="95" t="s">
        <v>479</v>
      </c>
      <c r="D44" s="96" t="s">
        <v>480</v>
      </c>
      <c r="E44" s="96" t="s">
        <v>545</v>
      </c>
      <c r="F44" s="96" t="s">
        <v>562</v>
      </c>
      <c r="G44" s="96" t="s">
        <v>536</v>
      </c>
      <c r="H44" s="96">
        <v>0.7</v>
      </c>
      <c r="I44" s="96">
        <v>3.8</v>
      </c>
      <c r="J44" s="96" t="s">
        <v>505</v>
      </c>
      <c r="K44" s="96">
        <v>4</v>
      </c>
      <c r="L44" s="96">
        <v>0</v>
      </c>
      <c r="M44" s="96">
        <v>4</v>
      </c>
      <c r="N44" s="96">
        <v>4</v>
      </c>
      <c r="O44" s="96" t="s">
        <v>484</v>
      </c>
      <c r="P44" s="96" t="s">
        <v>537</v>
      </c>
      <c r="Q44" s="96" t="s">
        <v>563</v>
      </c>
      <c r="R44" s="96" t="s">
        <v>540</v>
      </c>
      <c r="S44" s="96"/>
      <c r="T44" s="95"/>
      <c r="U44" s="99"/>
    </row>
    <row r="45">
      <c r="A45" s="94" t="s">
        <v>478</v>
      </c>
      <c r="B45" s="94">
        <v>43</v>
      </c>
      <c r="C45" s="95" t="s">
        <v>479</v>
      </c>
      <c r="D45" s="96" t="s">
        <v>480</v>
      </c>
      <c r="E45" s="96" t="s">
        <v>545</v>
      </c>
      <c r="F45" s="96" t="s">
        <v>565</v>
      </c>
      <c r="G45" s="96" t="s">
        <v>536</v>
      </c>
      <c r="H45" s="96">
        <v>4.2</v>
      </c>
      <c r="I45" s="96">
        <v>3.8</v>
      </c>
      <c r="J45" s="96" t="s">
        <v>501</v>
      </c>
      <c r="K45" s="96">
        <v>14</v>
      </c>
      <c r="L45" s="96">
        <v>0</v>
      </c>
      <c r="M45" s="96">
        <v>14</v>
      </c>
      <c r="N45" s="96">
        <v>7</v>
      </c>
      <c r="O45" s="96" t="s">
        <v>484</v>
      </c>
      <c r="P45" s="96" t="s">
        <v>502</v>
      </c>
      <c r="Q45" s="96" t="s">
        <v>542</v>
      </c>
      <c r="R45" s="96" t="s">
        <v>566</v>
      </c>
      <c r="S45" s="96"/>
      <c r="T45" s="95"/>
      <c r="U45" s="100" t="s">
        <v>567</v>
      </c>
    </row>
    <row customHeight="true" ht="19" r="46">
      <c r="A46" s="94" t="s">
        <v>478</v>
      </c>
      <c r="B46" s="94">
        <v>44</v>
      </c>
      <c r="C46" s="95" t="s">
        <v>479</v>
      </c>
      <c r="D46" s="96" t="s">
        <v>480</v>
      </c>
      <c r="E46" s="96" t="s">
        <v>545</v>
      </c>
      <c r="F46" s="96" t="s">
        <v>565</v>
      </c>
      <c r="G46" s="96" t="s">
        <v>536</v>
      </c>
      <c r="H46" s="96">
        <v>0.7</v>
      </c>
      <c r="I46" s="96">
        <v>3.8</v>
      </c>
      <c r="J46" s="96" t="s">
        <v>505</v>
      </c>
      <c r="K46" s="96">
        <v>4</v>
      </c>
      <c r="L46" s="96">
        <v>0</v>
      </c>
      <c r="M46" s="96">
        <v>4</v>
      </c>
      <c r="N46" s="96">
        <v>4</v>
      </c>
      <c r="O46" s="96" t="s">
        <v>484</v>
      </c>
      <c r="P46" s="96" t="s">
        <v>502</v>
      </c>
      <c r="Q46" s="96" t="s">
        <v>542</v>
      </c>
      <c r="R46" s="96" t="s">
        <v>568</v>
      </c>
      <c r="S46" s="96"/>
      <c r="T46" s="95"/>
      <c r="U46" s="100"/>
    </row>
    <row customHeight="true" ht="19" r="47">
      <c r="A47" s="94" t="s">
        <v>478</v>
      </c>
      <c r="B47" s="94">
        <v>45</v>
      </c>
      <c r="C47" s="95" t="s">
        <v>479</v>
      </c>
      <c r="D47" s="96" t="s">
        <v>480</v>
      </c>
      <c r="E47" s="96" t="s">
        <v>545</v>
      </c>
      <c r="F47" s="96" t="s">
        <v>565</v>
      </c>
      <c r="G47" s="96" t="s">
        <v>536</v>
      </c>
      <c r="H47" s="96">
        <v>4.4</v>
      </c>
      <c r="I47" s="96">
        <v>3.8</v>
      </c>
      <c r="J47" s="96" t="s">
        <v>501</v>
      </c>
      <c r="K47" s="96">
        <v>14</v>
      </c>
      <c r="L47" s="96">
        <v>0</v>
      </c>
      <c r="M47" s="96">
        <v>14</v>
      </c>
      <c r="N47" s="96">
        <v>7</v>
      </c>
      <c r="O47" s="96" t="s">
        <v>484</v>
      </c>
      <c r="P47" s="96" t="s">
        <v>502</v>
      </c>
      <c r="Q47" s="96" t="s">
        <v>542</v>
      </c>
      <c r="R47" s="96" t="s">
        <v>569</v>
      </c>
      <c r="S47" s="96"/>
      <c r="T47" s="95"/>
      <c r="U47" s="100" t="s">
        <v>570</v>
      </c>
    </row>
    <row customHeight="true" ht="19" r="48">
      <c r="A48" s="94" t="s">
        <v>478</v>
      </c>
      <c r="B48" s="96">
        <v>46</v>
      </c>
      <c r="C48" s="95" t="s">
        <v>479</v>
      </c>
      <c r="D48" s="96" t="s">
        <v>480</v>
      </c>
      <c r="E48" s="96" t="s">
        <v>545</v>
      </c>
      <c r="F48" s="96" t="s">
        <v>565</v>
      </c>
      <c r="G48" s="96" t="s">
        <v>536</v>
      </c>
      <c r="H48" s="96">
        <v>0.7</v>
      </c>
      <c r="I48" s="96">
        <v>3.8</v>
      </c>
      <c r="J48" s="96" t="s">
        <v>505</v>
      </c>
      <c r="K48" s="96">
        <v>4</v>
      </c>
      <c r="L48" s="96">
        <v>0</v>
      </c>
      <c r="M48" s="96">
        <v>4</v>
      </c>
      <c r="N48" s="96">
        <v>4</v>
      </c>
      <c r="O48" s="96" t="s">
        <v>484</v>
      </c>
      <c r="P48" s="96" t="s">
        <v>502</v>
      </c>
      <c r="Q48" s="96" t="s">
        <v>542</v>
      </c>
      <c r="R48" s="96" t="s">
        <v>568</v>
      </c>
      <c r="S48" s="96"/>
      <c r="T48" s="95"/>
      <c r="U48" s="100"/>
    </row>
    <row customHeight="true" hidden="true" ht="19" r="49">
      <c r="A49" s="94" t="s">
        <v>478</v>
      </c>
      <c r="B49" s="94">
        <v>47</v>
      </c>
      <c r="C49" s="95" t="s">
        <v>479</v>
      </c>
      <c r="D49" s="96" t="s">
        <v>571</v>
      </c>
      <c r="E49" s="96" t="s">
        <v>545</v>
      </c>
      <c r="F49" s="96" t="s">
        <v>482</v>
      </c>
      <c r="G49" s="96" t="s">
        <v>572</v>
      </c>
      <c r="H49" s="96">
        <v>3.5</v>
      </c>
      <c r="I49" s="96">
        <v>3.5</v>
      </c>
      <c r="J49" s="96" t="s">
        <v>484</v>
      </c>
      <c r="K49" s="96" t="s">
        <v>484</v>
      </c>
      <c r="L49" s="96" t="s">
        <v>484</v>
      </c>
      <c r="M49" s="96" t="s">
        <v>484</v>
      </c>
      <c r="N49" s="96" t="s">
        <v>484</v>
      </c>
      <c r="O49" s="96" t="s">
        <v>573</v>
      </c>
      <c r="P49" s="96"/>
      <c r="Q49" s="96"/>
      <c r="R49" s="96"/>
      <c r="S49" s="96"/>
      <c r="T49" s="95"/>
      <c r="U49" s="97"/>
    </row>
    <row customHeight="true" hidden="true" ht="19" r="50">
      <c r="A50" s="94" t="s">
        <v>478</v>
      </c>
      <c r="B50" s="94">
        <v>48</v>
      </c>
      <c r="C50" s="95" t="s">
        <v>479</v>
      </c>
      <c r="D50" s="96" t="s">
        <v>571</v>
      </c>
      <c r="E50" s="96" t="s">
        <v>545</v>
      </c>
      <c r="F50" s="96" t="s">
        <v>482</v>
      </c>
      <c r="G50" s="96" t="s">
        <v>572</v>
      </c>
      <c r="H50" s="96">
        <v>3.5</v>
      </c>
      <c r="I50" s="96">
        <v>3.5</v>
      </c>
      <c r="J50" s="96" t="s">
        <v>484</v>
      </c>
      <c r="K50" s="96" t="s">
        <v>484</v>
      </c>
      <c r="L50" s="96" t="s">
        <v>484</v>
      </c>
      <c r="M50" s="96" t="s">
        <v>484</v>
      </c>
      <c r="N50" s="96" t="s">
        <v>484</v>
      </c>
      <c r="O50" s="96" t="s">
        <v>574</v>
      </c>
      <c r="P50" s="96"/>
      <c r="Q50" s="96"/>
      <c r="R50" s="96"/>
      <c r="S50" s="96"/>
      <c r="T50" s="95"/>
      <c r="U50" s="97"/>
    </row>
    <row customHeight="true" hidden="true" ht="19" r="51">
      <c r="A51" s="94" t="s">
        <v>478</v>
      </c>
      <c r="B51" s="94">
        <v>49</v>
      </c>
      <c r="C51" s="95" t="s">
        <v>479</v>
      </c>
      <c r="D51" s="96" t="s">
        <v>571</v>
      </c>
      <c r="E51" s="96" t="s">
        <v>545</v>
      </c>
      <c r="F51" s="96" t="s">
        <v>482</v>
      </c>
      <c r="G51" s="96" t="s">
        <v>572</v>
      </c>
      <c r="H51" s="96">
        <v>3.5</v>
      </c>
      <c r="I51" s="96">
        <v>3.5</v>
      </c>
      <c r="J51" s="96" t="s">
        <v>484</v>
      </c>
      <c r="K51" s="96" t="s">
        <v>484</v>
      </c>
      <c r="L51" s="96" t="s">
        <v>484</v>
      </c>
      <c r="M51" s="96" t="s">
        <v>484</v>
      </c>
      <c r="N51" s="96" t="s">
        <v>484</v>
      </c>
      <c r="O51" s="96" t="s">
        <v>575</v>
      </c>
      <c r="P51" s="96"/>
      <c r="Q51" s="96"/>
      <c r="R51" s="96"/>
      <c r="S51" s="96"/>
      <c r="T51" s="95"/>
      <c r="U51" s="97"/>
    </row>
    <row customHeight="true" hidden="true" ht="19" r="52">
      <c r="A52" s="94" t="s">
        <v>478</v>
      </c>
      <c r="B52" s="94">
        <v>50</v>
      </c>
      <c r="C52" s="95" t="s">
        <v>479</v>
      </c>
      <c r="D52" s="96" t="s">
        <v>571</v>
      </c>
      <c r="E52" s="96" t="s">
        <v>545</v>
      </c>
      <c r="F52" s="96" t="s">
        <v>482</v>
      </c>
      <c r="G52" s="96" t="s">
        <v>572</v>
      </c>
      <c r="H52" s="96">
        <v>3.5</v>
      </c>
      <c r="I52" s="96">
        <v>3.5</v>
      </c>
      <c r="J52" s="96" t="s">
        <v>484</v>
      </c>
      <c r="K52" s="96" t="s">
        <v>484</v>
      </c>
      <c r="L52" s="96" t="s">
        <v>484</v>
      </c>
      <c r="M52" s="96" t="s">
        <v>484</v>
      </c>
      <c r="N52" s="96" t="s">
        <v>484</v>
      </c>
      <c r="O52" s="96" t="s">
        <v>576</v>
      </c>
      <c r="P52" s="96"/>
      <c r="Q52" s="96"/>
      <c r="R52" s="96"/>
      <c r="S52" s="96"/>
      <c r="T52" s="95"/>
      <c r="U52" s="97"/>
    </row>
    <row customHeight="true" hidden="true" ht="19" r="53">
      <c r="A53" s="94" t="s">
        <v>478</v>
      </c>
      <c r="B53" s="96">
        <v>51</v>
      </c>
      <c r="C53" s="95" t="s">
        <v>479</v>
      </c>
      <c r="D53" s="96" t="s">
        <v>571</v>
      </c>
      <c r="E53" s="96" t="s">
        <v>545</v>
      </c>
      <c r="F53" s="96" t="s">
        <v>482</v>
      </c>
      <c r="G53" s="96" t="s">
        <v>572</v>
      </c>
      <c r="H53" s="96">
        <v>3.5</v>
      </c>
      <c r="I53" s="96">
        <v>3.5</v>
      </c>
      <c r="J53" s="96" t="s">
        <v>484</v>
      </c>
      <c r="K53" s="96" t="s">
        <v>484</v>
      </c>
      <c r="L53" s="96" t="s">
        <v>484</v>
      </c>
      <c r="M53" s="96" t="s">
        <v>484</v>
      </c>
      <c r="N53" s="96" t="s">
        <v>484</v>
      </c>
      <c r="O53" s="96" t="s">
        <v>577</v>
      </c>
      <c r="P53" s="96"/>
      <c r="Q53" s="96"/>
      <c r="R53" s="96"/>
      <c r="S53" s="96"/>
      <c r="T53" s="95"/>
      <c r="U53" s="97"/>
    </row>
    <row customHeight="true" hidden="true" ht="19" r="54">
      <c r="A54" s="94" t="s">
        <v>478</v>
      </c>
      <c r="B54" s="94">
        <v>52</v>
      </c>
      <c r="C54" s="95" t="s">
        <v>479</v>
      </c>
      <c r="D54" s="96" t="s">
        <v>571</v>
      </c>
      <c r="E54" s="96" t="s">
        <v>545</v>
      </c>
      <c r="F54" s="96" t="s">
        <v>482</v>
      </c>
      <c r="G54" s="96" t="s">
        <v>572</v>
      </c>
      <c r="H54" s="96">
        <v>3.5</v>
      </c>
      <c r="I54" s="96">
        <v>3.5</v>
      </c>
      <c r="J54" s="96" t="s">
        <v>484</v>
      </c>
      <c r="K54" s="96" t="s">
        <v>484</v>
      </c>
      <c r="L54" s="96" t="s">
        <v>484</v>
      </c>
      <c r="M54" s="96" t="s">
        <v>484</v>
      </c>
      <c r="N54" s="96" t="s">
        <v>484</v>
      </c>
      <c r="O54" s="96" t="s">
        <v>578</v>
      </c>
      <c r="P54" s="96"/>
      <c r="Q54" s="96"/>
      <c r="R54" s="96"/>
      <c r="S54" s="96"/>
      <c r="T54" s="95"/>
      <c r="U54" s="97"/>
    </row>
    <row customHeight="true" hidden="true" ht="19" r="55">
      <c r="A55" s="94" t="s">
        <v>478</v>
      </c>
      <c r="B55" s="94">
        <v>53</v>
      </c>
      <c r="C55" s="95" t="s">
        <v>479</v>
      </c>
      <c r="D55" s="96" t="s">
        <v>571</v>
      </c>
      <c r="E55" s="96" t="s">
        <v>545</v>
      </c>
      <c r="F55" s="96" t="s">
        <v>482</v>
      </c>
      <c r="G55" s="96" t="s">
        <v>572</v>
      </c>
      <c r="H55" s="96">
        <v>3.5</v>
      </c>
      <c r="I55" s="96">
        <v>3.5</v>
      </c>
      <c r="J55" s="96" t="s">
        <v>484</v>
      </c>
      <c r="K55" s="96" t="s">
        <v>484</v>
      </c>
      <c r="L55" s="96" t="s">
        <v>484</v>
      </c>
      <c r="M55" s="96" t="s">
        <v>484</v>
      </c>
      <c r="N55" s="96" t="s">
        <v>484</v>
      </c>
      <c r="O55" s="96" t="s">
        <v>579</v>
      </c>
      <c r="P55" s="96"/>
      <c r="Q55" s="96"/>
      <c r="R55" s="96"/>
      <c r="S55" s="96"/>
      <c r="T55" s="95"/>
      <c r="U55" s="97"/>
    </row>
    <row customHeight="true" hidden="true" ht="19" r="56">
      <c r="A56" s="94" t="s">
        <v>478</v>
      </c>
      <c r="B56" s="94">
        <v>54</v>
      </c>
      <c r="C56" s="95" t="s">
        <v>479</v>
      </c>
      <c r="D56" s="96" t="s">
        <v>571</v>
      </c>
      <c r="E56" s="96" t="s">
        <v>545</v>
      </c>
      <c r="F56" s="96" t="s">
        <v>488</v>
      </c>
      <c r="G56" s="96" t="s">
        <v>572</v>
      </c>
      <c r="H56" s="96">
        <v>3.5</v>
      </c>
      <c r="I56" s="96">
        <v>3.5</v>
      </c>
      <c r="J56" s="96" t="s">
        <v>484</v>
      </c>
      <c r="K56" s="96" t="s">
        <v>484</v>
      </c>
      <c r="L56" s="96" t="s">
        <v>484</v>
      </c>
      <c r="M56" s="96" t="s">
        <v>484</v>
      </c>
      <c r="N56" s="96" t="s">
        <v>484</v>
      </c>
      <c r="O56" s="96" t="s">
        <v>573</v>
      </c>
      <c r="P56" s="96"/>
      <c r="Q56" s="96"/>
      <c r="R56" s="96"/>
      <c r="S56" s="96"/>
      <c r="T56" s="95"/>
      <c r="U56" s="97"/>
    </row>
    <row customHeight="true" hidden="true" ht="19" r="57">
      <c r="A57" s="94" t="s">
        <v>478</v>
      </c>
      <c r="B57" s="94">
        <v>55</v>
      </c>
      <c r="C57" s="95" t="s">
        <v>479</v>
      </c>
      <c r="D57" s="96" t="s">
        <v>571</v>
      </c>
      <c r="E57" s="96" t="s">
        <v>545</v>
      </c>
      <c r="F57" s="96" t="s">
        <v>488</v>
      </c>
      <c r="G57" s="96" t="s">
        <v>572</v>
      </c>
      <c r="H57" s="96">
        <v>3.5</v>
      </c>
      <c r="I57" s="96">
        <v>3.5</v>
      </c>
      <c r="J57" s="96" t="s">
        <v>484</v>
      </c>
      <c r="K57" s="96" t="s">
        <v>484</v>
      </c>
      <c r="L57" s="96" t="s">
        <v>484</v>
      </c>
      <c r="M57" s="96" t="s">
        <v>484</v>
      </c>
      <c r="N57" s="96" t="s">
        <v>484</v>
      </c>
      <c r="O57" s="96" t="s">
        <v>574</v>
      </c>
      <c r="P57" s="96"/>
      <c r="Q57" s="96"/>
      <c r="R57" s="96"/>
      <c r="S57" s="96"/>
      <c r="T57" s="95"/>
      <c r="U57" s="97"/>
    </row>
    <row customHeight="true" hidden="true" ht="19" r="58">
      <c r="A58" s="94" t="s">
        <v>478</v>
      </c>
      <c r="B58" s="96">
        <v>56</v>
      </c>
      <c r="C58" s="95" t="s">
        <v>479</v>
      </c>
      <c r="D58" s="96" t="s">
        <v>571</v>
      </c>
      <c r="E58" s="96" t="s">
        <v>545</v>
      </c>
      <c r="F58" s="96" t="s">
        <v>488</v>
      </c>
      <c r="G58" s="96" t="s">
        <v>572</v>
      </c>
      <c r="H58" s="96">
        <v>3.5</v>
      </c>
      <c r="I58" s="96">
        <v>3.5</v>
      </c>
      <c r="J58" s="96" t="s">
        <v>484</v>
      </c>
      <c r="K58" s="96" t="s">
        <v>484</v>
      </c>
      <c r="L58" s="96" t="s">
        <v>484</v>
      </c>
      <c r="M58" s="96" t="s">
        <v>484</v>
      </c>
      <c r="N58" s="96" t="s">
        <v>484</v>
      </c>
      <c r="O58" s="96" t="s">
        <v>575</v>
      </c>
      <c r="P58" s="96"/>
      <c r="Q58" s="96"/>
      <c r="R58" s="96"/>
      <c r="S58" s="96"/>
      <c r="T58" s="95"/>
      <c r="U58" s="97"/>
    </row>
    <row customHeight="true" hidden="true" ht="19" r="59">
      <c r="A59" s="94" t="s">
        <v>478</v>
      </c>
      <c r="B59" s="94">
        <v>57</v>
      </c>
      <c r="C59" s="95" t="s">
        <v>479</v>
      </c>
      <c r="D59" s="96" t="s">
        <v>571</v>
      </c>
      <c r="E59" s="96" t="s">
        <v>545</v>
      </c>
      <c r="F59" s="96" t="s">
        <v>488</v>
      </c>
      <c r="G59" s="96" t="s">
        <v>572</v>
      </c>
      <c r="H59" s="96">
        <v>3.5</v>
      </c>
      <c r="I59" s="96">
        <v>3.5</v>
      </c>
      <c r="J59" s="96" t="s">
        <v>484</v>
      </c>
      <c r="K59" s="96" t="s">
        <v>484</v>
      </c>
      <c r="L59" s="96" t="s">
        <v>484</v>
      </c>
      <c r="M59" s="96" t="s">
        <v>484</v>
      </c>
      <c r="N59" s="96" t="s">
        <v>484</v>
      </c>
      <c r="O59" s="96" t="s">
        <v>576</v>
      </c>
      <c r="P59" s="96"/>
      <c r="Q59" s="96"/>
      <c r="R59" s="96"/>
      <c r="S59" s="96"/>
      <c r="T59" s="95"/>
      <c r="U59" s="97"/>
    </row>
    <row customHeight="true" hidden="true" ht="19" r="60">
      <c r="A60" s="94" t="s">
        <v>478</v>
      </c>
      <c r="B60" s="94">
        <v>58</v>
      </c>
      <c r="C60" s="95" t="s">
        <v>479</v>
      </c>
      <c r="D60" s="96" t="s">
        <v>571</v>
      </c>
      <c r="E60" s="96" t="s">
        <v>545</v>
      </c>
      <c r="F60" s="96" t="s">
        <v>488</v>
      </c>
      <c r="G60" s="96" t="s">
        <v>572</v>
      </c>
      <c r="H60" s="96">
        <v>3.5</v>
      </c>
      <c r="I60" s="96">
        <v>3.5</v>
      </c>
      <c r="J60" s="96" t="s">
        <v>484</v>
      </c>
      <c r="K60" s="96" t="s">
        <v>484</v>
      </c>
      <c r="L60" s="96" t="s">
        <v>484</v>
      </c>
      <c r="M60" s="96" t="s">
        <v>484</v>
      </c>
      <c r="N60" s="96" t="s">
        <v>484</v>
      </c>
      <c r="O60" s="96" t="s">
        <v>577</v>
      </c>
      <c r="P60" s="96"/>
      <c r="Q60" s="96"/>
      <c r="R60" s="96"/>
      <c r="S60" s="96"/>
      <c r="T60" s="95"/>
      <c r="U60" s="97"/>
    </row>
    <row customHeight="true" hidden="true" ht="19" r="61">
      <c r="A61" s="94" t="s">
        <v>478</v>
      </c>
      <c r="B61" s="94">
        <v>59</v>
      </c>
      <c r="C61" s="95" t="s">
        <v>479</v>
      </c>
      <c r="D61" s="96" t="s">
        <v>571</v>
      </c>
      <c r="E61" s="96" t="s">
        <v>545</v>
      </c>
      <c r="F61" s="96" t="s">
        <v>488</v>
      </c>
      <c r="G61" s="96" t="s">
        <v>572</v>
      </c>
      <c r="H61" s="96">
        <v>3.5</v>
      </c>
      <c r="I61" s="96">
        <v>3.5</v>
      </c>
      <c r="J61" s="96" t="s">
        <v>484</v>
      </c>
      <c r="K61" s="96" t="s">
        <v>484</v>
      </c>
      <c r="L61" s="96" t="s">
        <v>484</v>
      </c>
      <c r="M61" s="96" t="s">
        <v>484</v>
      </c>
      <c r="N61" s="96" t="s">
        <v>484</v>
      </c>
      <c r="O61" s="96" t="s">
        <v>578</v>
      </c>
      <c r="P61" s="96"/>
      <c r="Q61" s="96"/>
      <c r="R61" s="96"/>
      <c r="S61" s="96"/>
      <c r="T61" s="95"/>
      <c r="U61" s="97"/>
    </row>
    <row customHeight="true" hidden="true" ht="19" r="62">
      <c r="A62" s="94" t="s">
        <v>478</v>
      </c>
      <c r="B62" s="94">
        <v>60</v>
      </c>
      <c r="C62" s="95" t="s">
        <v>479</v>
      </c>
      <c r="D62" s="96" t="s">
        <v>571</v>
      </c>
      <c r="E62" s="96" t="s">
        <v>545</v>
      </c>
      <c r="F62" s="96" t="s">
        <v>488</v>
      </c>
      <c r="G62" s="96" t="s">
        <v>572</v>
      </c>
      <c r="H62" s="96">
        <v>3.5</v>
      </c>
      <c r="I62" s="96">
        <v>3.5</v>
      </c>
      <c r="J62" s="96" t="s">
        <v>484</v>
      </c>
      <c r="K62" s="96" t="s">
        <v>484</v>
      </c>
      <c r="L62" s="96" t="s">
        <v>484</v>
      </c>
      <c r="M62" s="96" t="s">
        <v>484</v>
      </c>
      <c r="N62" s="96" t="s">
        <v>484</v>
      </c>
      <c r="O62" s="96" t="s">
        <v>579</v>
      </c>
      <c r="P62" s="96"/>
      <c r="Q62" s="96"/>
      <c r="R62" s="96"/>
      <c r="S62" s="96"/>
      <c r="T62" s="95"/>
      <c r="U62" s="97"/>
    </row>
    <row customHeight="true" hidden="true" ht="19" r="63">
      <c r="A63" s="94" t="s">
        <v>478</v>
      </c>
      <c r="B63" s="96">
        <v>61</v>
      </c>
      <c r="C63" s="95" t="s">
        <v>479</v>
      </c>
      <c r="D63" s="96" t="s">
        <v>571</v>
      </c>
      <c r="E63" s="96" t="s">
        <v>545</v>
      </c>
      <c r="F63" s="96" t="s">
        <v>489</v>
      </c>
      <c r="G63" s="96"/>
      <c r="H63" s="96">
        <v>3.5</v>
      </c>
      <c r="I63" s="96">
        <v>3.5</v>
      </c>
      <c r="J63" s="96" t="s">
        <v>484</v>
      </c>
      <c r="K63" s="96" t="s">
        <v>484</v>
      </c>
      <c r="L63" s="96" t="s">
        <v>484</v>
      </c>
      <c r="M63" s="96" t="s">
        <v>484</v>
      </c>
      <c r="N63" s="96" t="s">
        <v>484</v>
      </c>
      <c r="O63" s="96" t="s">
        <v>573</v>
      </c>
      <c r="P63" s="96"/>
      <c r="Q63" s="96"/>
      <c r="R63" s="96"/>
      <c r="S63" s="96"/>
      <c r="T63" s="95"/>
      <c r="U63" s="97"/>
    </row>
    <row customHeight="true" hidden="true" ht="19" r="64">
      <c r="A64" s="94" t="s">
        <v>478</v>
      </c>
      <c r="B64" s="94">
        <v>62</v>
      </c>
      <c r="C64" s="95" t="s">
        <v>479</v>
      </c>
      <c r="D64" s="96" t="s">
        <v>571</v>
      </c>
      <c r="E64" s="96" t="s">
        <v>545</v>
      </c>
      <c r="F64" s="96" t="s">
        <v>489</v>
      </c>
      <c r="G64" s="96"/>
      <c r="H64" s="96">
        <v>3.5</v>
      </c>
      <c r="I64" s="96">
        <v>3.5</v>
      </c>
      <c r="J64" s="96" t="s">
        <v>484</v>
      </c>
      <c r="K64" s="96" t="s">
        <v>484</v>
      </c>
      <c r="L64" s="96" t="s">
        <v>484</v>
      </c>
      <c r="M64" s="96" t="s">
        <v>484</v>
      </c>
      <c r="N64" s="96" t="s">
        <v>484</v>
      </c>
      <c r="O64" s="96" t="s">
        <v>574</v>
      </c>
      <c r="P64" s="96"/>
      <c r="Q64" s="96"/>
      <c r="R64" s="96"/>
      <c r="S64" s="96"/>
      <c r="T64" s="95"/>
      <c r="U64" s="97"/>
    </row>
    <row customHeight="true" hidden="true" ht="19" r="65">
      <c r="A65" s="94" t="s">
        <v>478</v>
      </c>
      <c r="B65" s="94">
        <v>63</v>
      </c>
      <c r="C65" s="95" t="s">
        <v>479</v>
      </c>
      <c r="D65" s="96" t="s">
        <v>571</v>
      </c>
      <c r="E65" s="96" t="s">
        <v>545</v>
      </c>
      <c r="F65" s="96" t="s">
        <v>489</v>
      </c>
      <c r="G65" s="96"/>
      <c r="H65" s="96">
        <v>3.5</v>
      </c>
      <c r="I65" s="96">
        <v>3.5</v>
      </c>
      <c r="J65" s="96" t="s">
        <v>484</v>
      </c>
      <c r="K65" s="96" t="s">
        <v>484</v>
      </c>
      <c r="L65" s="96" t="s">
        <v>484</v>
      </c>
      <c r="M65" s="96" t="s">
        <v>484</v>
      </c>
      <c r="N65" s="96" t="s">
        <v>484</v>
      </c>
      <c r="O65" s="96" t="s">
        <v>575</v>
      </c>
      <c r="P65" s="96"/>
      <c r="Q65" s="96"/>
      <c r="R65" s="96"/>
      <c r="S65" s="96"/>
      <c r="T65" s="95"/>
      <c r="U65" s="97"/>
    </row>
    <row customHeight="true" hidden="true" ht="19" r="66">
      <c r="A66" s="94" t="s">
        <v>478</v>
      </c>
      <c r="B66" s="94">
        <v>64</v>
      </c>
      <c r="C66" s="95" t="s">
        <v>479</v>
      </c>
      <c r="D66" s="96" t="s">
        <v>571</v>
      </c>
      <c r="E66" s="96" t="s">
        <v>545</v>
      </c>
      <c r="F66" s="96" t="s">
        <v>489</v>
      </c>
      <c r="G66" s="96"/>
      <c r="H66" s="96">
        <v>3.5</v>
      </c>
      <c r="I66" s="96">
        <v>3.5</v>
      </c>
      <c r="J66" s="96" t="s">
        <v>484</v>
      </c>
      <c r="K66" s="96" t="s">
        <v>484</v>
      </c>
      <c r="L66" s="96" t="s">
        <v>484</v>
      </c>
      <c r="M66" s="96" t="s">
        <v>484</v>
      </c>
      <c r="N66" s="96" t="s">
        <v>484</v>
      </c>
      <c r="O66" s="96" t="s">
        <v>576</v>
      </c>
      <c r="P66" s="96"/>
      <c r="Q66" s="96"/>
      <c r="R66" s="96"/>
      <c r="S66" s="96"/>
      <c r="T66" s="95"/>
      <c r="U66" s="97"/>
    </row>
    <row customHeight="true" hidden="true" ht="19" r="67">
      <c r="A67" s="94" t="s">
        <v>478</v>
      </c>
      <c r="B67" s="94">
        <v>65</v>
      </c>
      <c r="C67" s="95" t="s">
        <v>479</v>
      </c>
      <c r="D67" s="96" t="s">
        <v>571</v>
      </c>
      <c r="E67" s="96" t="s">
        <v>545</v>
      </c>
      <c r="F67" s="96" t="s">
        <v>489</v>
      </c>
      <c r="G67" s="96"/>
      <c r="H67" s="96">
        <v>3.5</v>
      </c>
      <c r="I67" s="96">
        <v>3.5</v>
      </c>
      <c r="J67" s="96" t="s">
        <v>484</v>
      </c>
      <c r="K67" s="96" t="s">
        <v>484</v>
      </c>
      <c r="L67" s="96" t="s">
        <v>484</v>
      </c>
      <c r="M67" s="96" t="s">
        <v>484</v>
      </c>
      <c r="N67" s="96" t="s">
        <v>484</v>
      </c>
      <c r="O67" s="96" t="s">
        <v>577</v>
      </c>
      <c r="P67" s="96"/>
      <c r="Q67" s="96"/>
      <c r="R67" s="96"/>
      <c r="S67" s="96"/>
      <c r="T67" s="95"/>
      <c r="U67" s="97"/>
    </row>
    <row customHeight="true" hidden="true" ht="19" r="68">
      <c r="A68" s="94" t="s">
        <v>478</v>
      </c>
      <c r="B68" s="96">
        <v>66</v>
      </c>
      <c r="C68" s="95" t="s">
        <v>479</v>
      </c>
      <c r="D68" s="96" t="s">
        <v>571</v>
      </c>
      <c r="E68" s="96" t="s">
        <v>545</v>
      </c>
      <c r="F68" s="96" t="s">
        <v>489</v>
      </c>
      <c r="G68" s="96"/>
      <c r="H68" s="96">
        <v>3.5</v>
      </c>
      <c r="I68" s="96">
        <v>3.5</v>
      </c>
      <c r="J68" s="96" t="s">
        <v>484</v>
      </c>
      <c r="K68" s="96" t="s">
        <v>484</v>
      </c>
      <c r="L68" s="96" t="s">
        <v>484</v>
      </c>
      <c r="M68" s="96" t="s">
        <v>484</v>
      </c>
      <c r="N68" s="96" t="s">
        <v>484</v>
      </c>
      <c r="O68" s="96" t="s">
        <v>578</v>
      </c>
      <c r="P68" s="96"/>
      <c r="Q68" s="96"/>
      <c r="R68" s="96"/>
      <c r="S68" s="96"/>
      <c r="T68" s="95"/>
      <c r="U68" s="97"/>
    </row>
    <row customHeight="true" hidden="true" ht="19" r="69">
      <c r="A69" s="94" t="s">
        <v>478</v>
      </c>
      <c r="B69" s="94">
        <v>67</v>
      </c>
      <c r="C69" s="95" t="s">
        <v>479</v>
      </c>
      <c r="D69" s="96" t="s">
        <v>571</v>
      </c>
      <c r="E69" s="96" t="s">
        <v>545</v>
      </c>
      <c r="F69" s="96" t="s">
        <v>489</v>
      </c>
      <c r="G69" s="96"/>
      <c r="H69" s="96">
        <v>3.5</v>
      </c>
      <c r="I69" s="96">
        <v>3.5</v>
      </c>
      <c r="J69" s="96" t="s">
        <v>484</v>
      </c>
      <c r="K69" s="96" t="s">
        <v>484</v>
      </c>
      <c r="L69" s="96" t="s">
        <v>484</v>
      </c>
      <c r="M69" s="96" t="s">
        <v>484</v>
      </c>
      <c r="N69" s="96" t="s">
        <v>484</v>
      </c>
      <c r="O69" s="96" t="s">
        <v>579</v>
      </c>
      <c r="P69" s="96"/>
      <c r="Q69" s="96"/>
      <c r="R69" s="96"/>
      <c r="S69" s="96"/>
      <c r="T69" s="95"/>
      <c r="U69" s="97"/>
    </row>
    <row customHeight="true" hidden="true" ht="19" r="70">
      <c r="A70" s="94" t="s">
        <v>478</v>
      </c>
      <c r="B70" s="94">
        <v>68</v>
      </c>
      <c r="C70" s="95" t="s">
        <v>479</v>
      </c>
      <c r="D70" s="96" t="s">
        <v>571</v>
      </c>
      <c r="E70" s="96" t="s">
        <v>545</v>
      </c>
      <c r="F70" s="96" t="s">
        <v>493</v>
      </c>
      <c r="G70" s="96"/>
      <c r="H70" s="96">
        <v>3.5</v>
      </c>
      <c r="I70" s="96">
        <v>3.5</v>
      </c>
      <c r="J70" s="96" t="s">
        <v>484</v>
      </c>
      <c r="K70" s="96" t="s">
        <v>484</v>
      </c>
      <c r="L70" s="96" t="s">
        <v>484</v>
      </c>
      <c r="M70" s="96" t="s">
        <v>484</v>
      </c>
      <c r="N70" s="96" t="s">
        <v>484</v>
      </c>
      <c r="O70" s="96" t="s">
        <v>573</v>
      </c>
      <c r="P70" s="96"/>
      <c r="Q70" s="96"/>
      <c r="R70" s="96"/>
      <c r="S70" s="96"/>
      <c r="T70" s="95"/>
      <c r="U70" s="97"/>
    </row>
    <row customHeight="true" hidden="true" ht="19" r="71">
      <c r="A71" s="94" t="s">
        <v>478</v>
      </c>
      <c r="B71" s="94">
        <v>69</v>
      </c>
      <c r="C71" s="95" t="s">
        <v>479</v>
      </c>
      <c r="D71" s="96" t="s">
        <v>571</v>
      </c>
      <c r="E71" s="96" t="s">
        <v>545</v>
      </c>
      <c r="F71" s="96" t="s">
        <v>493</v>
      </c>
      <c r="G71" s="96"/>
      <c r="H71" s="96">
        <v>3.5</v>
      </c>
      <c r="I71" s="96">
        <v>3.5</v>
      </c>
      <c r="J71" s="96" t="s">
        <v>484</v>
      </c>
      <c r="K71" s="96" t="s">
        <v>484</v>
      </c>
      <c r="L71" s="96" t="s">
        <v>484</v>
      </c>
      <c r="M71" s="96" t="s">
        <v>484</v>
      </c>
      <c r="N71" s="96" t="s">
        <v>484</v>
      </c>
      <c r="O71" s="96" t="s">
        <v>574</v>
      </c>
      <c r="P71" s="96"/>
      <c r="Q71" s="96"/>
      <c r="R71" s="96"/>
      <c r="S71" s="96"/>
      <c r="T71" s="95"/>
      <c r="U71" s="97"/>
    </row>
    <row customHeight="true" hidden="true" ht="19" r="72">
      <c r="A72" s="94" t="s">
        <v>478</v>
      </c>
      <c r="B72" s="94">
        <v>70</v>
      </c>
      <c r="C72" s="95" t="s">
        <v>479</v>
      </c>
      <c r="D72" s="96" t="s">
        <v>571</v>
      </c>
      <c r="E72" s="96" t="s">
        <v>545</v>
      </c>
      <c r="F72" s="96" t="s">
        <v>493</v>
      </c>
      <c r="G72" s="96"/>
      <c r="H72" s="96">
        <v>3.5</v>
      </c>
      <c r="I72" s="96">
        <v>3.5</v>
      </c>
      <c r="J72" s="96" t="s">
        <v>484</v>
      </c>
      <c r="K72" s="96" t="s">
        <v>484</v>
      </c>
      <c r="L72" s="96" t="s">
        <v>484</v>
      </c>
      <c r="M72" s="96" t="s">
        <v>484</v>
      </c>
      <c r="N72" s="96" t="s">
        <v>484</v>
      </c>
      <c r="O72" s="96" t="s">
        <v>575</v>
      </c>
      <c r="P72" s="96"/>
      <c r="Q72" s="96"/>
      <c r="R72" s="96"/>
      <c r="S72" s="96"/>
      <c r="T72" s="95"/>
      <c r="U72" s="97"/>
    </row>
    <row customHeight="true" hidden="true" ht="19" r="73">
      <c r="A73" s="94" t="s">
        <v>478</v>
      </c>
      <c r="B73" s="96">
        <v>71</v>
      </c>
      <c r="C73" s="95" t="s">
        <v>479</v>
      </c>
      <c r="D73" s="96" t="s">
        <v>571</v>
      </c>
      <c r="E73" s="96" t="s">
        <v>545</v>
      </c>
      <c r="F73" s="96" t="s">
        <v>493</v>
      </c>
      <c r="G73" s="96"/>
      <c r="H73" s="96">
        <v>3.5</v>
      </c>
      <c r="I73" s="96">
        <v>3.5</v>
      </c>
      <c r="J73" s="96" t="s">
        <v>484</v>
      </c>
      <c r="K73" s="96" t="s">
        <v>484</v>
      </c>
      <c r="L73" s="96" t="s">
        <v>484</v>
      </c>
      <c r="M73" s="96" t="s">
        <v>484</v>
      </c>
      <c r="N73" s="96" t="s">
        <v>484</v>
      </c>
      <c r="O73" s="96" t="s">
        <v>576</v>
      </c>
      <c r="P73" s="96"/>
      <c r="Q73" s="96"/>
      <c r="R73" s="96"/>
      <c r="S73" s="96"/>
      <c r="T73" s="95"/>
      <c r="U73" s="97"/>
    </row>
    <row customHeight="true" hidden="true" ht="19" r="74">
      <c r="A74" s="94" t="s">
        <v>478</v>
      </c>
      <c r="B74" s="94">
        <v>72</v>
      </c>
      <c r="C74" s="95" t="s">
        <v>479</v>
      </c>
      <c r="D74" s="96" t="s">
        <v>571</v>
      </c>
      <c r="E74" s="96" t="s">
        <v>545</v>
      </c>
      <c r="F74" s="96" t="s">
        <v>493</v>
      </c>
      <c r="G74" s="96"/>
      <c r="H74" s="96">
        <v>3.5</v>
      </c>
      <c r="I74" s="96">
        <v>3.5</v>
      </c>
      <c r="J74" s="96" t="s">
        <v>484</v>
      </c>
      <c r="K74" s="96" t="s">
        <v>484</v>
      </c>
      <c r="L74" s="96" t="s">
        <v>484</v>
      </c>
      <c r="M74" s="96" t="s">
        <v>484</v>
      </c>
      <c r="N74" s="96" t="s">
        <v>484</v>
      </c>
      <c r="O74" s="96" t="s">
        <v>577</v>
      </c>
      <c r="P74" s="96"/>
      <c r="Q74" s="96"/>
      <c r="R74" s="96"/>
      <c r="S74" s="96"/>
      <c r="T74" s="95"/>
      <c r="U74" s="97"/>
    </row>
    <row customHeight="true" hidden="true" ht="19" r="75">
      <c r="A75" s="94" t="s">
        <v>478</v>
      </c>
      <c r="B75" s="94">
        <v>73</v>
      </c>
      <c r="C75" s="95" t="s">
        <v>479</v>
      </c>
      <c r="D75" s="96" t="s">
        <v>571</v>
      </c>
      <c r="E75" s="96" t="s">
        <v>545</v>
      </c>
      <c r="F75" s="96" t="s">
        <v>493</v>
      </c>
      <c r="G75" s="96"/>
      <c r="H75" s="96">
        <v>3.5</v>
      </c>
      <c r="I75" s="96">
        <v>3.5</v>
      </c>
      <c r="J75" s="96" t="s">
        <v>484</v>
      </c>
      <c r="K75" s="96" t="s">
        <v>484</v>
      </c>
      <c r="L75" s="96" t="s">
        <v>484</v>
      </c>
      <c r="M75" s="96" t="s">
        <v>484</v>
      </c>
      <c r="N75" s="96" t="s">
        <v>484</v>
      </c>
      <c r="O75" s="96" t="s">
        <v>578</v>
      </c>
      <c r="P75" s="96"/>
      <c r="Q75" s="96"/>
      <c r="R75" s="96"/>
      <c r="S75" s="96"/>
      <c r="T75" s="95"/>
      <c r="U75" s="97"/>
    </row>
    <row customHeight="true" hidden="true" ht="19" r="76">
      <c r="A76" s="94" t="s">
        <v>478</v>
      </c>
      <c r="B76" s="94">
        <v>74</v>
      </c>
      <c r="C76" s="95" t="s">
        <v>479</v>
      </c>
      <c r="D76" s="96" t="s">
        <v>571</v>
      </c>
      <c r="E76" s="96" t="s">
        <v>545</v>
      </c>
      <c r="F76" s="96" t="s">
        <v>493</v>
      </c>
      <c r="G76" s="96"/>
      <c r="H76" s="96">
        <v>3.5</v>
      </c>
      <c r="I76" s="96">
        <v>3.5</v>
      </c>
      <c r="J76" s="96" t="s">
        <v>484</v>
      </c>
      <c r="K76" s="96" t="s">
        <v>484</v>
      </c>
      <c r="L76" s="96" t="s">
        <v>484</v>
      </c>
      <c r="M76" s="96" t="s">
        <v>484</v>
      </c>
      <c r="N76" s="96" t="s">
        <v>484</v>
      </c>
      <c r="O76" s="96" t="s">
        <v>579</v>
      </c>
      <c r="P76" s="96"/>
      <c r="Q76" s="96"/>
      <c r="R76" s="96"/>
      <c r="S76" s="96"/>
      <c r="T76" s="95"/>
      <c r="U76" s="97"/>
    </row>
    <row customHeight="true" hidden="true" ht="19" r="77">
      <c r="A77" s="94" t="s">
        <v>478</v>
      </c>
      <c r="B77" s="94">
        <v>75</v>
      </c>
      <c r="C77" s="95" t="s">
        <v>479</v>
      </c>
      <c r="D77" s="96" t="s">
        <v>571</v>
      </c>
      <c r="E77" s="96" t="s">
        <v>545</v>
      </c>
      <c r="F77" s="96" t="s">
        <v>482</v>
      </c>
      <c r="G77" s="96" t="s">
        <v>572</v>
      </c>
      <c r="H77" s="96">
        <v>3.5</v>
      </c>
      <c r="I77" s="96">
        <v>3.5</v>
      </c>
      <c r="J77" s="96" t="s">
        <v>484</v>
      </c>
      <c r="K77" s="96" t="s">
        <v>484</v>
      </c>
      <c r="L77" s="96" t="s">
        <v>484</v>
      </c>
      <c r="M77" s="96" t="s">
        <v>484</v>
      </c>
      <c r="N77" s="96" t="s">
        <v>484</v>
      </c>
      <c r="O77" s="96" t="s">
        <v>573</v>
      </c>
      <c r="P77" s="96"/>
      <c r="Q77" s="96"/>
      <c r="R77" s="96"/>
      <c r="S77" s="96"/>
      <c r="T77" s="95"/>
      <c r="U77" s="97"/>
    </row>
    <row customHeight="true" hidden="true" ht="19" r="78">
      <c r="A78" s="94" t="s">
        <v>478</v>
      </c>
      <c r="B78" s="96">
        <v>76</v>
      </c>
      <c r="C78" s="95" t="s">
        <v>479</v>
      </c>
      <c r="D78" s="96" t="s">
        <v>571</v>
      </c>
      <c r="E78" s="96" t="s">
        <v>545</v>
      </c>
      <c r="F78" s="96" t="s">
        <v>482</v>
      </c>
      <c r="G78" s="96" t="s">
        <v>572</v>
      </c>
      <c r="H78" s="96">
        <v>3.5</v>
      </c>
      <c r="I78" s="96">
        <v>3.5</v>
      </c>
      <c r="J78" s="96" t="s">
        <v>484</v>
      </c>
      <c r="K78" s="96" t="s">
        <v>484</v>
      </c>
      <c r="L78" s="96" t="s">
        <v>484</v>
      </c>
      <c r="M78" s="96" t="s">
        <v>484</v>
      </c>
      <c r="N78" s="96" t="s">
        <v>484</v>
      </c>
      <c r="O78" s="96" t="s">
        <v>574</v>
      </c>
      <c r="P78" s="96"/>
      <c r="Q78" s="96"/>
      <c r="R78" s="96"/>
      <c r="S78" s="96"/>
      <c r="T78" s="95"/>
      <c r="U78" s="97"/>
    </row>
    <row customHeight="true" hidden="true" ht="19" r="79">
      <c r="A79" s="94" t="s">
        <v>478</v>
      </c>
      <c r="B79" s="94">
        <v>77</v>
      </c>
      <c r="C79" s="95" t="s">
        <v>479</v>
      </c>
      <c r="D79" s="96" t="s">
        <v>571</v>
      </c>
      <c r="E79" s="96" t="s">
        <v>545</v>
      </c>
      <c r="F79" s="96" t="s">
        <v>482</v>
      </c>
      <c r="G79" s="96" t="s">
        <v>572</v>
      </c>
      <c r="H79" s="96">
        <v>3.5</v>
      </c>
      <c r="I79" s="96">
        <v>3.5</v>
      </c>
      <c r="J79" s="96" t="s">
        <v>484</v>
      </c>
      <c r="K79" s="96" t="s">
        <v>484</v>
      </c>
      <c r="L79" s="96" t="s">
        <v>484</v>
      </c>
      <c r="M79" s="96" t="s">
        <v>484</v>
      </c>
      <c r="N79" s="96" t="s">
        <v>484</v>
      </c>
      <c r="O79" s="96" t="s">
        <v>575</v>
      </c>
      <c r="P79" s="96"/>
      <c r="Q79" s="96"/>
      <c r="R79" s="96"/>
      <c r="S79" s="96"/>
      <c r="T79" s="95"/>
      <c r="U79" s="97"/>
    </row>
    <row customHeight="true" hidden="true" ht="19" r="80">
      <c r="A80" s="94" t="s">
        <v>478</v>
      </c>
      <c r="B80" s="94">
        <v>78</v>
      </c>
      <c r="C80" s="95" t="s">
        <v>479</v>
      </c>
      <c r="D80" s="96" t="s">
        <v>571</v>
      </c>
      <c r="E80" s="96" t="s">
        <v>545</v>
      </c>
      <c r="F80" s="96" t="s">
        <v>482</v>
      </c>
      <c r="G80" s="96" t="s">
        <v>572</v>
      </c>
      <c r="H80" s="96">
        <v>3.5</v>
      </c>
      <c r="I80" s="96">
        <v>3.5</v>
      </c>
      <c r="J80" s="96" t="s">
        <v>484</v>
      </c>
      <c r="K80" s="96" t="s">
        <v>484</v>
      </c>
      <c r="L80" s="96" t="s">
        <v>484</v>
      </c>
      <c r="M80" s="96" t="s">
        <v>484</v>
      </c>
      <c r="N80" s="96" t="s">
        <v>484</v>
      </c>
      <c r="O80" s="96" t="s">
        <v>576</v>
      </c>
      <c r="P80" s="96"/>
      <c r="Q80" s="96"/>
      <c r="R80" s="96"/>
      <c r="S80" s="96"/>
      <c r="T80" s="95"/>
      <c r="U80" s="97"/>
    </row>
    <row customHeight="true" hidden="true" ht="19" r="81">
      <c r="A81" s="94" t="s">
        <v>478</v>
      </c>
      <c r="B81" s="94">
        <v>79</v>
      </c>
      <c r="C81" s="95" t="s">
        <v>479</v>
      </c>
      <c r="D81" s="96" t="s">
        <v>571</v>
      </c>
      <c r="E81" s="96" t="s">
        <v>545</v>
      </c>
      <c r="F81" s="96" t="s">
        <v>482</v>
      </c>
      <c r="G81" s="96" t="s">
        <v>572</v>
      </c>
      <c r="H81" s="96">
        <v>3.5</v>
      </c>
      <c r="I81" s="96">
        <v>3.5</v>
      </c>
      <c r="J81" s="96" t="s">
        <v>484</v>
      </c>
      <c r="K81" s="96" t="s">
        <v>484</v>
      </c>
      <c r="L81" s="96" t="s">
        <v>484</v>
      </c>
      <c r="M81" s="96" t="s">
        <v>484</v>
      </c>
      <c r="N81" s="96" t="s">
        <v>484</v>
      </c>
      <c r="O81" s="96" t="s">
        <v>577</v>
      </c>
      <c r="P81" s="96"/>
      <c r="Q81" s="96"/>
      <c r="R81" s="96"/>
      <c r="S81" s="96"/>
      <c r="T81" s="95"/>
      <c r="U81" s="97"/>
    </row>
    <row customHeight="true" hidden="true" ht="19" r="82">
      <c r="A82" s="94" t="s">
        <v>478</v>
      </c>
      <c r="B82" s="94">
        <v>80</v>
      </c>
      <c r="C82" s="95" t="s">
        <v>479</v>
      </c>
      <c r="D82" s="96" t="s">
        <v>571</v>
      </c>
      <c r="E82" s="96" t="s">
        <v>545</v>
      </c>
      <c r="F82" s="96" t="s">
        <v>482</v>
      </c>
      <c r="G82" s="96" t="s">
        <v>572</v>
      </c>
      <c r="H82" s="96">
        <v>3.5</v>
      </c>
      <c r="I82" s="96">
        <v>3.5</v>
      </c>
      <c r="J82" s="96" t="s">
        <v>484</v>
      </c>
      <c r="K82" s="96" t="s">
        <v>484</v>
      </c>
      <c r="L82" s="96" t="s">
        <v>484</v>
      </c>
      <c r="M82" s="96" t="s">
        <v>484</v>
      </c>
      <c r="N82" s="96" t="s">
        <v>484</v>
      </c>
      <c r="O82" s="96" t="s">
        <v>578</v>
      </c>
      <c r="P82" s="96"/>
      <c r="Q82" s="96"/>
      <c r="R82" s="96"/>
      <c r="S82" s="96"/>
      <c r="T82" s="95"/>
      <c r="U82" s="97"/>
    </row>
    <row customHeight="true" hidden="true" ht="19" r="83">
      <c r="A83" s="94" t="s">
        <v>478</v>
      </c>
      <c r="B83" s="96">
        <v>81</v>
      </c>
      <c r="C83" s="95" t="s">
        <v>479</v>
      </c>
      <c r="D83" s="96" t="s">
        <v>571</v>
      </c>
      <c r="E83" s="96" t="s">
        <v>545</v>
      </c>
      <c r="F83" s="96" t="s">
        <v>482</v>
      </c>
      <c r="G83" s="96" t="s">
        <v>572</v>
      </c>
      <c r="H83" s="96">
        <v>3.5</v>
      </c>
      <c r="I83" s="96">
        <v>3.5</v>
      </c>
      <c r="J83" s="96" t="s">
        <v>484</v>
      </c>
      <c r="K83" s="96" t="s">
        <v>484</v>
      </c>
      <c r="L83" s="96" t="s">
        <v>484</v>
      </c>
      <c r="M83" s="96" t="s">
        <v>484</v>
      </c>
      <c r="N83" s="96" t="s">
        <v>484</v>
      </c>
      <c r="O83" s="96" t="s">
        <v>579</v>
      </c>
      <c r="P83" s="96"/>
      <c r="Q83" s="96"/>
      <c r="R83" s="96"/>
      <c r="S83" s="96"/>
      <c r="T83" s="95"/>
      <c r="U83" s="97"/>
    </row>
    <row customHeight="true" hidden="true" ht="19" r="84">
      <c r="A84" s="94" t="s">
        <v>478</v>
      </c>
      <c r="B84" s="94">
        <v>82</v>
      </c>
      <c r="C84" s="95" t="s">
        <v>479</v>
      </c>
      <c r="D84" s="96" t="s">
        <v>571</v>
      </c>
      <c r="E84" s="96" t="s">
        <v>545</v>
      </c>
      <c r="F84" s="96" t="s">
        <v>488</v>
      </c>
      <c r="G84" s="96" t="s">
        <v>572</v>
      </c>
      <c r="H84" s="96">
        <v>3.5</v>
      </c>
      <c r="I84" s="96">
        <v>3.5</v>
      </c>
      <c r="J84" s="96" t="s">
        <v>484</v>
      </c>
      <c r="K84" s="96" t="s">
        <v>484</v>
      </c>
      <c r="L84" s="96" t="s">
        <v>484</v>
      </c>
      <c r="M84" s="96" t="s">
        <v>484</v>
      </c>
      <c r="N84" s="96" t="s">
        <v>484</v>
      </c>
      <c r="O84" s="96" t="s">
        <v>573</v>
      </c>
      <c r="P84" s="96"/>
      <c r="Q84" s="96"/>
      <c r="R84" s="96"/>
      <c r="S84" s="96"/>
      <c r="T84" s="95"/>
      <c r="U84" s="97"/>
    </row>
    <row customHeight="true" hidden="true" ht="19" r="85">
      <c r="A85" s="94" t="s">
        <v>478</v>
      </c>
      <c r="B85" s="94">
        <v>83</v>
      </c>
      <c r="C85" s="95" t="s">
        <v>479</v>
      </c>
      <c r="D85" s="96" t="s">
        <v>571</v>
      </c>
      <c r="E85" s="96" t="s">
        <v>545</v>
      </c>
      <c r="F85" s="96" t="s">
        <v>488</v>
      </c>
      <c r="G85" s="96" t="s">
        <v>572</v>
      </c>
      <c r="H85" s="96">
        <v>3.5</v>
      </c>
      <c r="I85" s="96">
        <v>3.5</v>
      </c>
      <c r="J85" s="96" t="s">
        <v>484</v>
      </c>
      <c r="K85" s="96" t="s">
        <v>484</v>
      </c>
      <c r="L85" s="96" t="s">
        <v>484</v>
      </c>
      <c r="M85" s="96" t="s">
        <v>484</v>
      </c>
      <c r="N85" s="96" t="s">
        <v>484</v>
      </c>
      <c r="O85" s="96" t="s">
        <v>574</v>
      </c>
      <c r="P85" s="96"/>
      <c r="Q85" s="96"/>
      <c r="R85" s="96"/>
      <c r="S85" s="96"/>
      <c r="T85" s="95"/>
      <c r="U85" s="97"/>
    </row>
    <row customHeight="true" hidden="true" ht="19" r="86">
      <c r="A86" s="94" t="s">
        <v>478</v>
      </c>
      <c r="B86" s="94">
        <v>84</v>
      </c>
      <c r="C86" s="95" t="s">
        <v>479</v>
      </c>
      <c r="D86" s="96" t="s">
        <v>571</v>
      </c>
      <c r="E86" s="96" t="s">
        <v>545</v>
      </c>
      <c r="F86" s="96" t="s">
        <v>488</v>
      </c>
      <c r="G86" s="96" t="s">
        <v>572</v>
      </c>
      <c r="H86" s="96">
        <v>3.5</v>
      </c>
      <c r="I86" s="96">
        <v>3.5</v>
      </c>
      <c r="J86" s="96" t="s">
        <v>484</v>
      </c>
      <c r="K86" s="96" t="s">
        <v>484</v>
      </c>
      <c r="L86" s="96" t="s">
        <v>484</v>
      </c>
      <c r="M86" s="96" t="s">
        <v>484</v>
      </c>
      <c r="N86" s="96" t="s">
        <v>484</v>
      </c>
      <c r="O86" s="96" t="s">
        <v>575</v>
      </c>
      <c r="P86" s="96"/>
      <c r="Q86" s="96"/>
      <c r="R86" s="96"/>
      <c r="S86" s="96"/>
      <c r="T86" s="95"/>
      <c r="U86" s="97"/>
    </row>
    <row customHeight="true" hidden="true" ht="19" r="87">
      <c r="A87" s="94" t="s">
        <v>478</v>
      </c>
      <c r="B87" s="94">
        <v>85</v>
      </c>
      <c r="C87" s="95" t="s">
        <v>479</v>
      </c>
      <c r="D87" s="96" t="s">
        <v>571</v>
      </c>
      <c r="E87" s="96" t="s">
        <v>545</v>
      </c>
      <c r="F87" s="96" t="s">
        <v>488</v>
      </c>
      <c r="G87" s="96" t="s">
        <v>572</v>
      </c>
      <c r="H87" s="96">
        <v>3.5</v>
      </c>
      <c r="I87" s="96">
        <v>3.5</v>
      </c>
      <c r="J87" s="96" t="s">
        <v>484</v>
      </c>
      <c r="K87" s="96" t="s">
        <v>484</v>
      </c>
      <c r="L87" s="96" t="s">
        <v>484</v>
      </c>
      <c r="M87" s="96" t="s">
        <v>484</v>
      </c>
      <c r="N87" s="96" t="s">
        <v>484</v>
      </c>
      <c r="O87" s="96" t="s">
        <v>576</v>
      </c>
      <c r="P87" s="96"/>
      <c r="Q87" s="96"/>
      <c r="R87" s="96"/>
      <c r="S87" s="96"/>
      <c r="T87" s="95"/>
      <c r="U87" s="97"/>
    </row>
    <row customHeight="true" hidden="true" ht="19" r="88">
      <c r="A88" s="94" t="s">
        <v>478</v>
      </c>
      <c r="B88" s="96">
        <v>86</v>
      </c>
      <c r="C88" s="95" t="s">
        <v>479</v>
      </c>
      <c r="D88" s="96" t="s">
        <v>571</v>
      </c>
      <c r="E88" s="96" t="s">
        <v>545</v>
      </c>
      <c r="F88" s="96" t="s">
        <v>488</v>
      </c>
      <c r="G88" s="96" t="s">
        <v>572</v>
      </c>
      <c r="H88" s="96">
        <v>3.5</v>
      </c>
      <c r="I88" s="96">
        <v>3.5</v>
      </c>
      <c r="J88" s="96" t="s">
        <v>484</v>
      </c>
      <c r="K88" s="96" t="s">
        <v>484</v>
      </c>
      <c r="L88" s="96" t="s">
        <v>484</v>
      </c>
      <c r="M88" s="96" t="s">
        <v>484</v>
      </c>
      <c r="N88" s="96" t="s">
        <v>484</v>
      </c>
      <c r="O88" s="96" t="s">
        <v>577</v>
      </c>
      <c r="P88" s="96"/>
      <c r="Q88" s="96"/>
      <c r="R88" s="96"/>
      <c r="S88" s="96"/>
      <c r="T88" s="95"/>
      <c r="U88" s="97"/>
    </row>
    <row customHeight="true" hidden="true" ht="19" r="89">
      <c r="A89" s="94" t="s">
        <v>478</v>
      </c>
      <c r="B89" s="94">
        <v>87</v>
      </c>
      <c r="C89" s="95" t="s">
        <v>479</v>
      </c>
      <c r="D89" s="96" t="s">
        <v>571</v>
      </c>
      <c r="E89" s="96" t="s">
        <v>545</v>
      </c>
      <c r="F89" s="96" t="s">
        <v>488</v>
      </c>
      <c r="G89" s="96" t="s">
        <v>572</v>
      </c>
      <c r="H89" s="96">
        <v>3.5</v>
      </c>
      <c r="I89" s="96">
        <v>3.5</v>
      </c>
      <c r="J89" s="96" t="s">
        <v>484</v>
      </c>
      <c r="K89" s="96" t="s">
        <v>484</v>
      </c>
      <c r="L89" s="96" t="s">
        <v>484</v>
      </c>
      <c r="M89" s="96" t="s">
        <v>484</v>
      </c>
      <c r="N89" s="96" t="s">
        <v>484</v>
      </c>
      <c r="O89" s="96" t="s">
        <v>578</v>
      </c>
      <c r="P89" s="96"/>
      <c r="Q89" s="96"/>
      <c r="R89" s="96"/>
      <c r="S89" s="96"/>
      <c r="T89" s="95"/>
      <c r="U89" s="97"/>
    </row>
    <row customHeight="true" hidden="true" ht="19" r="90">
      <c r="A90" s="94" t="s">
        <v>478</v>
      </c>
      <c r="B90" s="94">
        <v>88</v>
      </c>
      <c r="C90" s="95" t="s">
        <v>479</v>
      </c>
      <c r="D90" s="96" t="s">
        <v>571</v>
      </c>
      <c r="E90" s="96" t="s">
        <v>545</v>
      </c>
      <c r="F90" s="96" t="s">
        <v>488</v>
      </c>
      <c r="G90" s="96" t="s">
        <v>572</v>
      </c>
      <c r="H90" s="96">
        <v>3.5</v>
      </c>
      <c r="I90" s="96">
        <v>3.5</v>
      </c>
      <c r="J90" s="96" t="s">
        <v>484</v>
      </c>
      <c r="K90" s="96" t="s">
        <v>484</v>
      </c>
      <c r="L90" s="96" t="s">
        <v>484</v>
      </c>
      <c r="M90" s="96" t="s">
        <v>484</v>
      </c>
      <c r="N90" s="96" t="s">
        <v>484</v>
      </c>
      <c r="O90" s="96" t="s">
        <v>579</v>
      </c>
      <c r="P90" s="96"/>
      <c r="Q90" s="96"/>
      <c r="R90" s="96"/>
      <c r="S90" s="96"/>
      <c r="T90" s="95"/>
      <c r="U90" s="97"/>
    </row>
    <row customHeight="true" hidden="true" ht="19" r="91">
      <c r="A91" s="94" t="s">
        <v>478</v>
      </c>
      <c r="B91" s="94">
        <v>89</v>
      </c>
      <c r="C91" s="95" t="s">
        <v>479</v>
      </c>
      <c r="D91" s="96" t="s">
        <v>571</v>
      </c>
      <c r="E91" s="96" t="s">
        <v>545</v>
      </c>
      <c r="F91" s="96" t="s">
        <v>489</v>
      </c>
      <c r="G91" s="96"/>
      <c r="H91" s="96">
        <v>3.5</v>
      </c>
      <c r="I91" s="96">
        <v>3.5</v>
      </c>
      <c r="J91" s="96" t="s">
        <v>484</v>
      </c>
      <c r="K91" s="96" t="s">
        <v>484</v>
      </c>
      <c r="L91" s="96" t="s">
        <v>484</v>
      </c>
      <c r="M91" s="96" t="s">
        <v>484</v>
      </c>
      <c r="N91" s="96" t="s">
        <v>484</v>
      </c>
      <c r="O91" s="96" t="s">
        <v>573</v>
      </c>
      <c r="P91" s="96"/>
      <c r="Q91" s="96"/>
      <c r="R91" s="96"/>
      <c r="S91" s="96"/>
      <c r="T91" s="95"/>
      <c r="U91" s="97"/>
    </row>
    <row customHeight="true" hidden="true" ht="19" r="92">
      <c r="A92" s="94" t="s">
        <v>478</v>
      </c>
      <c r="B92" s="94">
        <v>90</v>
      </c>
      <c r="C92" s="95" t="s">
        <v>479</v>
      </c>
      <c r="D92" s="96" t="s">
        <v>571</v>
      </c>
      <c r="E92" s="96" t="s">
        <v>545</v>
      </c>
      <c r="F92" s="96" t="s">
        <v>489</v>
      </c>
      <c r="G92" s="96"/>
      <c r="H92" s="96">
        <v>3.5</v>
      </c>
      <c r="I92" s="96">
        <v>3.5</v>
      </c>
      <c r="J92" s="96" t="s">
        <v>484</v>
      </c>
      <c r="K92" s="96" t="s">
        <v>484</v>
      </c>
      <c r="L92" s="96" t="s">
        <v>484</v>
      </c>
      <c r="M92" s="96" t="s">
        <v>484</v>
      </c>
      <c r="N92" s="96" t="s">
        <v>484</v>
      </c>
      <c r="O92" s="96" t="s">
        <v>574</v>
      </c>
      <c r="P92" s="96"/>
      <c r="Q92" s="96"/>
      <c r="R92" s="96"/>
      <c r="S92" s="96"/>
      <c r="T92" s="95"/>
      <c r="U92" s="97"/>
    </row>
    <row customHeight="true" hidden="true" ht="19" r="93">
      <c r="A93" s="94" t="s">
        <v>478</v>
      </c>
      <c r="B93" s="96">
        <v>91</v>
      </c>
      <c r="C93" s="95" t="s">
        <v>479</v>
      </c>
      <c r="D93" s="96" t="s">
        <v>571</v>
      </c>
      <c r="E93" s="96" t="s">
        <v>545</v>
      </c>
      <c r="F93" s="96" t="s">
        <v>489</v>
      </c>
      <c r="G93" s="96"/>
      <c r="H93" s="96">
        <v>3.5</v>
      </c>
      <c r="I93" s="96">
        <v>3.5</v>
      </c>
      <c r="J93" s="96" t="s">
        <v>484</v>
      </c>
      <c r="K93" s="96" t="s">
        <v>484</v>
      </c>
      <c r="L93" s="96" t="s">
        <v>484</v>
      </c>
      <c r="M93" s="96" t="s">
        <v>484</v>
      </c>
      <c r="N93" s="96" t="s">
        <v>484</v>
      </c>
      <c r="O93" s="96" t="s">
        <v>575</v>
      </c>
      <c r="P93" s="96"/>
      <c r="Q93" s="96"/>
      <c r="R93" s="96"/>
      <c r="S93" s="96"/>
      <c r="T93" s="95"/>
      <c r="U93" s="97"/>
    </row>
    <row customHeight="true" hidden="true" ht="19" r="94">
      <c r="A94" s="94" t="s">
        <v>478</v>
      </c>
      <c r="B94" s="94">
        <v>92</v>
      </c>
      <c r="C94" s="95" t="s">
        <v>479</v>
      </c>
      <c r="D94" s="96" t="s">
        <v>571</v>
      </c>
      <c r="E94" s="96" t="s">
        <v>545</v>
      </c>
      <c r="F94" s="96" t="s">
        <v>489</v>
      </c>
      <c r="G94" s="96"/>
      <c r="H94" s="96">
        <v>3.5</v>
      </c>
      <c r="I94" s="96">
        <v>3.5</v>
      </c>
      <c r="J94" s="96" t="s">
        <v>484</v>
      </c>
      <c r="K94" s="96" t="s">
        <v>484</v>
      </c>
      <c r="L94" s="96" t="s">
        <v>484</v>
      </c>
      <c r="M94" s="96" t="s">
        <v>484</v>
      </c>
      <c r="N94" s="96" t="s">
        <v>484</v>
      </c>
      <c r="O94" s="96" t="s">
        <v>576</v>
      </c>
      <c r="P94" s="96"/>
      <c r="Q94" s="96"/>
      <c r="R94" s="96"/>
      <c r="S94" s="96"/>
      <c r="T94" s="95"/>
      <c r="U94" s="97"/>
    </row>
    <row customHeight="true" hidden="true" ht="19" r="95">
      <c r="A95" s="94" t="s">
        <v>478</v>
      </c>
      <c r="B95" s="94">
        <v>93</v>
      </c>
      <c r="C95" s="95" t="s">
        <v>479</v>
      </c>
      <c r="D95" s="96" t="s">
        <v>571</v>
      </c>
      <c r="E95" s="96" t="s">
        <v>545</v>
      </c>
      <c r="F95" s="96" t="s">
        <v>489</v>
      </c>
      <c r="G95" s="96"/>
      <c r="H95" s="96">
        <v>3.5</v>
      </c>
      <c r="I95" s="96">
        <v>3.5</v>
      </c>
      <c r="J95" s="96" t="s">
        <v>484</v>
      </c>
      <c r="K95" s="96" t="s">
        <v>484</v>
      </c>
      <c r="L95" s="96" t="s">
        <v>484</v>
      </c>
      <c r="M95" s="96" t="s">
        <v>484</v>
      </c>
      <c r="N95" s="96" t="s">
        <v>484</v>
      </c>
      <c r="O95" s="96" t="s">
        <v>577</v>
      </c>
      <c r="P95" s="96"/>
      <c r="Q95" s="96"/>
      <c r="R95" s="96"/>
      <c r="S95" s="96"/>
      <c r="T95" s="95"/>
      <c r="U95" s="97"/>
    </row>
    <row customHeight="true" hidden="true" ht="19" r="96">
      <c r="A96" s="94" t="s">
        <v>478</v>
      </c>
      <c r="B96" s="94">
        <v>94</v>
      </c>
      <c r="C96" s="95" t="s">
        <v>479</v>
      </c>
      <c r="D96" s="96" t="s">
        <v>571</v>
      </c>
      <c r="E96" s="96" t="s">
        <v>545</v>
      </c>
      <c r="F96" s="96" t="s">
        <v>489</v>
      </c>
      <c r="G96" s="96"/>
      <c r="H96" s="96">
        <v>3.5</v>
      </c>
      <c r="I96" s="96">
        <v>3.5</v>
      </c>
      <c r="J96" s="96" t="s">
        <v>484</v>
      </c>
      <c r="K96" s="96" t="s">
        <v>484</v>
      </c>
      <c r="L96" s="96" t="s">
        <v>484</v>
      </c>
      <c r="M96" s="96" t="s">
        <v>484</v>
      </c>
      <c r="N96" s="96" t="s">
        <v>484</v>
      </c>
      <c r="O96" s="96" t="s">
        <v>578</v>
      </c>
      <c r="P96" s="96"/>
      <c r="Q96" s="96"/>
      <c r="R96" s="96"/>
      <c r="S96" s="96"/>
      <c r="T96" s="95"/>
      <c r="U96" s="97"/>
    </row>
    <row customHeight="true" hidden="true" ht="19" r="97">
      <c r="A97" s="94" t="s">
        <v>478</v>
      </c>
      <c r="B97" s="94">
        <v>95</v>
      </c>
      <c r="C97" s="95" t="s">
        <v>479</v>
      </c>
      <c r="D97" s="96" t="s">
        <v>571</v>
      </c>
      <c r="E97" s="96" t="s">
        <v>545</v>
      </c>
      <c r="F97" s="96" t="s">
        <v>489</v>
      </c>
      <c r="G97" s="96"/>
      <c r="H97" s="96">
        <v>3.5</v>
      </c>
      <c r="I97" s="96">
        <v>3.5</v>
      </c>
      <c r="J97" s="96" t="s">
        <v>484</v>
      </c>
      <c r="K97" s="96" t="s">
        <v>484</v>
      </c>
      <c r="L97" s="96" t="s">
        <v>484</v>
      </c>
      <c r="M97" s="96" t="s">
        <v>484</v>
      </c>
      <c r="N97" s="96" t="s">
        <v>484</v>
      </c>
      <c r="O97" s="96" t="s">
        <v>579</v>
      </c>
      <c r="P97" s="96"/>
      <c r="Q97" s="96"/>
      <c r="R97" s="96"/>
      <c r="S97" s="96"/>
      <c r="T97" s="95"/>
      <c r="U97" s="97"/>
    </row>
    <row customHeight="true" hidden="true" ht="19" r="98">
      <c r="A98" s="94" t="s">
        <v>478</v>
      </c>
      <c r="B98" s="96">
        <v>96</v>
      </c>
      <c r="C98" s="95" t="s">
        <v>479</v>
      </c>
      <c r="D98" s="96" t="s">
        <v>571</v>
      </c>
      <c r="E98" s="96" t="s">
        <v>545</v>
      </c>
      <c r="F98" s="96" t="s">
        <v>493</v>
      </c>
      <c r="G98" s="96"/>
      <c r="H98" s="96">
        <v>3.5</v>
      </c>
      <c r="I98" s="96">
        <v>3.5</v>
      </c>
      <c r="J98" s="96" t="s">
        <v>484</v>
      </c>
      <c r="K98" s="96" t="s">
        <v>484</v>
      </c>
      <c r="L98" s="96" t="s">
        <v>484</v>
      </c>
      <c r="M98" s="96" t="s">
        <v>484</v>
      </c>
      <c r="N98" s="96" t="s">
        <v>484</v>
      </c>
      <c r="O98" s="96" t="s">
        <v>573</v>
      </c>
      <c r="P98" s="96"/>
      <c r="Q98" s="96"/>
      <c r="R98" s="96"/>
      <c r="S98" s="96"/>
      <c r="T98" s="95"/>
      <c r="U98" s="97"/>
    </row>
    <row customHeight="true" hidden="true" ht="19" r="99">
      <c r="A99" s="94" t="s">
        <v>478</v>
      </c>
      <c r="B99" s="94">
        <v>97</v>
      </c>
      <c r="C99" s="95" t="s">
        <v>479</v>
      </c>
      <c r="D99" s="96" t="s">
        <v>571</v>
      </c>
      <c r="E99" s="96" t="s">
        <v>545</v>
      </c>
      <c r="F99" s="96" t="s">
        <v>493</v>
      </c>
      <c r="G99" s="96"/>
      <c r="H99" s="96">
        <v>3.5</v>
      </c>
      <c r="I99" s="96">
        <v>3.5</v>
      </c>
      <c r="J99" s="96" t="s">
        <v>484</v>
      </c>
      <c r="K99" s="96" t="s">
        <v>484</v>
      </c>
      <c r="L99" s="96" t="s">
        <v>484</v>
      </c>
      <c r="M99" s="96" t="s">
        <v>484</v>
      </c>
      <c r="N99" s="96" t="s">
        <v>484</v>
      </c>
      <c r="O99" s="96" t="s">
        <v>574</v>
      </c>
      <c r="P99" s="96"/>
      <c r="Q99" s="96"/>
      <c r="R99" s="96"/>
      <c r="S99" s="96"/>
      <c r="T99" s="95"/>
      <c r="U99" s="97"/>
    </row>
    <row customHeight="true" hidden="true" ht="19" r="100">
      <c r="A100" s="94" t="s">
        <v>478</v>
      </c>
      <c r="B100" s="94">
        <v>98</v>
      </c>
      <c r="C100" s="95" t="s">
        <v>479</v>
      </c>
      <c r="D100" s="96" t="s">
        <v>571</v>
      </c>
      <c r="E100" s="96" t="s">
        <v>545</v>
      </c>
      <c r="F100" s="96" t="s">
        <v>493</v>
      </c>
      <c r="G100" s="96"/>
      <c r="H100" s="96">
        <v>3.5</v>
      </c>
      <c r="I100" s="96">
        <v>3.5</v>
      </c>
      <c r="J100" s="96" t="s">
        <v>484</v>
      </c>
      <c r="K100" s="96" t="s">
        <v>484</v>
      </c>
      <c r="L100" s="96" t="s">
        <v>484</v>
      </c>
      <c r="M100" s="96" t="s">
        <v>484</v>
      </c>
      <c r="N100" s="96" t="s">
        <v>484</v>
      </c>
      <c r="O100" s="96" t="s">
        <v>575</v>
      </c>
      <c r="P100" s="96"/>
      <c r="Q100" s="96"/>
      <c r="R100" s="96"/>
      <c r="S100" s="96"/>
      <c r="T100" s="95"/>
      <c r="U100" s="97"/>
    </row>
    <row customHeight="true" hidden="true" ht="19" r="101">
      <c r="A101" s="94" t="s">
        <v>478</v>
      </c>
      <c r="B101" s="94">
        <v>99</v>
      </c>
      <c r="C101" s="95" t="s">
        <v>479</v>
      </c>
      <c r="D101" s="96" t="s">
        <v>571</v>
      </c>
      <c r="E101" s="96" t="s">
        <v>545</v>
      </c>
      <c r="F101" s="96" t="s">
        <v>493</v>
      </c>
      <c r="G101" s="96"/>
      <c r="H101" s="96">
        <v>3.5</v>
      </c>
      <c r="I101" s="96">
        <v>3.5</v>
      </c>
      <c r="J101" s="96" t="s">
        <v>484</v>
      </c>
      <c r="K101" s="96" t="s">
        <v>484</v>
      </c>
      <c r="L101" s="96" t="s">
        <v>484</v>
      </c>
      <c r="M101" s="96" t="s">
        <v>484</v>
      </c>
      <c r="N101" s="96" t="s">
        <v>484</v>
      </c>
      <c r="O101" s="96" t="s">
        <v>576</v>
      </c>
      <c r="P101" s="96"/>
      <c r="Q101" s="96"/>
      <c r="R101" s="96"/>
      <c r="S101" s="96"/>
      <c r="T101" s="95"/>
      <c r="U101" s="97"/>
    </row>
    <row customHeight="true" hidden="true" ht="19" r="102">
      <c r="A102" s="94" t="s">
        <v>478</v>
      </c>
      <c r="B102" s="94">
        <v>100</v>
      </c>
      <c r="C102" s="95" t="s">
        <v>479</v>
      </c>
      <c r="D102" s="96" t="s">
        <v>571</v>
      </c>
      <c r="E102" s="96" t="s">
        <v>545</v>
      </c>
      <c r="F102" s="96" t="s">
        <v>493</v>
      </c>
      <c r="G102" s="96"/>
      <c r="H102" s="96">
        <v>3.5</v>
      </c>
      <c r="I102" s="96">
        <v>3.5</v>
      </c>
      <c r="J102" s="96" t="s">
        <v>484</v>
      </c>
      <c r="K102" s="96" t="s">
        <v>484</v>
      </c>
      <c r="L102" s="96" t="s">
        <v>484</v>
      </c>
      <c r="M102" s="96" t="s">
        <v>484</v>
      </c>
      <c r="N102" s="96" t="s">
        <v>484</v>
      </c>
      <c r="O102" s="96" t="s">
        <v>577</v>
      </c>
      <c r="P102" s="96"/>
      <c r="Q102" s="96"/>
      <c r="R102" s="96"/>
      <c r="S102" s="96"/>
      <c r="T102" s="95"/>
      <c r="U102" s="97"/>
    </row>
    <row customHeight="true" hidden="true" ht="19" r="103">
      <c r="A103" s="94" t="s">
        <v>478</v>
      </c>
      <c r="B103" s="96">
        <v>101</v>
      </c>
      <c r="C103" s="95" t="s">
        <v>479</v>
      </c>
      <c r="D103" s="96" t="s">
        <v>571</v>
      </c>
      <c r="E103" s="96" t="s">
        <v>545</v>
      </c>
      <c r="F103" s="96" t="s">
        <v>493</v>
      </c>
      <c r="G103" s="96"/>
      <c r="H103" s="96">
        <v>3.5</v>
      </c>
      <c r="I103" s="96">
        <v>3.5</v>
      </c>
      <c r="J103" s="96" t="s">
        <v>484</v>
      </c>
      <c r="K103" s="96" t="s">
        <v>484</v>
      </c>
      <c r="L103" s="96" t="s">
        <v>484</v>
      </c>
      <c r="M103" s="96" t="s">
        <v>484</v>
      </c>
      <c r="N103" s="96" t="s">
        <v>484</v>
      </c>
      <c r="O103" s="96" t="s">
        <v>578</v>
      </c>
      <c r="P103" s="96"/>
      <c r="Q103" s="96"/>
      <c r="R103" s="96"/>
      <c r="S103" s="96"/>
      <c r="T103" s="95"/>
      <c r="U103" s="97"/>
    </row>
    <row customHeight="true" hidden="true" ht="19" r="104">
      <c r="A104" s="94" t="s">
        <v>478</v>
      </c>
      <c r="B104" s="94">
        <v>102</v>
      </c>
      <c r="C104" s="95" t="s">
        <v>479</v>
      </c>
      <c r="D104" s="96" t="s">
        <v>571</v>
      </c>
      <c r="E104" s="96" t="s">
        <v>545</v>
      </c>
      <c r="F104" s="96" t="s">
        <v>493</v>
      </c>
      <c r="G104" s="96"/>
      <c r="H104" s="96">
        <v>3.5</v>
      </c>
      <c r="I104" s="96">
        <v>3.5</v>
      </c>
      <c r="J104" s="96" t="s">
        <v>484</v>
      </c>
      <c r="K104" s="96" t="s">
        <v>484</v>
      </c>
      <c r="L104" s="96" t="s">
        <v>484</v>
      </c>
      <c r="M104" s="96" t="s">
        <v>484</v>
      </c>
      <c r="N104" s="96" t="s">
        <v>484</v>
      </c>
      <c r="O104" s="96" t="s">
        <v>579</v>
      </c>
      <c r="P104" s="96"/>
      <c r="Q104" s="96"/>
      <c r="R104" s="96"/>
      <c r="S104" s="96"/>
      <c r="T104" s="95"/>
      <c r="U104" s="97"/>
    </row>
    <row r="105">
      <c r="A105" s="94" t="s">
        <v>478</v>
      </c>
      <c r="B105" s="94">
        <v>103</v>
      </c>
      <c r="C105" s="95" t="s">
        <v>479</v>
      </c>
      <c r="D105" s="96" t="s">
        <v>571</v>
      </c>
      <c r="E105" s="96" t="s">
        <v>545</v>
      </c>
      <c r="F105" s="96" t="s">
        <v>499</v>
      </c>
      <c r="G105" s="96" t="s">
        <v>580</v>
      </c>
      <c r="H105" s="96">
        <v>1.2</v>
      </c>
      <c r="I105" s="96">
        <v>3.8</v>
      </c>
      <c r="J105" s="96" t="s">
        <v>484</v>
      </c>
      <c r="K105" s="96" t="s">
        <v>484</v>
      </c>
      <c r="L105" s="96" t="s">
        <v>484</v>
      </c>
      <c r="M105" s="96" t="s">
        <v>484</v>
      </c>
      <c r="N105" s="96" t="s">
        <v>484</v>
      </c>
      <c r="O105" s="96" t="s">
        <v>573</v>
      </c>
      <c r="P105" s="96" t="s">
        <v>581</v>
      </c>
      <c r="Q105" s="96" t="s">
        <v>582</v>
      </c>
      <c r="R105" s="96" t="s">
        <v>583</v>
      </c>
      <c r="S105" s="96"/>
      <c r="T105" s="95"/>
      <c r="U105" s="97"/>
    </row>
    <row customHeight="true" ht="19" r="106">
      <c r="A106" s="94" t="s">
        <v>478</v>
      </c>
      <c r="B106" s="94">
        <v>104</v>
      </c>
      <c r="C106" s="95" t="s">
        <v>479</v>
      </c>
      <c r="D106" s="96" t="s">
        <v>571</v>
      </c>
      <c r="E106" s="96" t="s">
        <v>545</v>
      </c>
      <c r="F106" s="96" t="s">
        <v>499</v>
      </c>
      <c r="G106" s="96" t="s">
        <v>580</v>
      </c>
      <c r="H106" s="96">
        <v>1.2</v>
      </c>
      <c r="I106" s="96">
        <v>3.8</v>
      </c>
      <c r="J106" s="96" t="s">
        <v>484</v>
      </c>
      <c r="K106" s="96" t="s">
        <v>484</v>
      </c>
      <c r="L106" s="96" t="s">
        <v>484</v>
      </c>
      <c r="M106" s="96" t="s">
        <v>484</v>
      </c>
      <c r="N106" s="96" t="s">
        <v>484</v>
      </c>
      <c r="O106" s="96" t="s">
        <v>574</v>
      </c>
      <c r="P106" s="96" t="s">
        <v>581</v>
      </c>
      <c r="Q106" s="96" t="s">
        <v>582</v>
      </c>
      <c r="R106" s="96" t="s">
        <v>584</v>
      </c>
      <c r="S106" s="96"/>
      <c r="T106" s="95"/>
      <c r="U106" s="97"/>
    </row>
    <row customHeight="true" ht="19" r="107">
      <c r="A107" s="94" t="s">
        <v>478</v>
      </c>
      <c r="B107" s="94">
        <v>105</v>
      </c>
      <c r="C107" s="95" t="s">
        <v>479</v>
      </c>
      <c r="D107" s="96" t="s">
        <v>571</v>
      </c>
      <c r="E107" s="96" t="s">
        <v>545</v>
      </c>
      <c r="F107" s="96" t="s">
        <v>499</v>
      </c>
      <c r="G107" s="96" t="s">
        <v>580</v>
      </c>
      <c r="H107" s="96">
        <v>1.2</v>
      </c>
      <c r="I107" s="96">
        <v>3.8</v>
      </c>
      <c r="J107" s="96" t="s">
        <v>484</v>
      </c>
      <c r="K107" s="96" t="s">
        <v>484</v>
      </c>
      <c r="L107" s="96" t="s">
        <v>484</v>
      </c>
      <c r="M107" s="96" t="s">
        <v>484</v>
      </c>
      <c r="N107" s="96" t="s">
        <v>484</v>
      </c>
      <c r="O107" s="96" t="s">
        <v>575</v>
      </c>
      <c r="P107" s="96" t="s">
        <v>581</v>
      </c>
      <c r="Q107" s="96" t="s">
        <v>582</v>
      </c>
      <c r="R107" s="96" t="s">
        <v>585</v>
      </c>
      <c r="S107" s="96"/>
      <c r="T107" s="95"/>
      <c r="U107" s="97"/>
    </row>
    <row customHeight="true" ht="19" r="108">
      <c r="A108" s="94" t="s">
        <v>478</v>
      </c>
      <c r="B108" s="96">
        <v>106</v>
      </c>
      <c r="C108" s="95" t="s">
        <v>479</v>
      </c>
      <c r="D108" s="96" t="s">
        <v>571</v>
      </c>
      <c r="E108" s="96" t="s">
        <v>545</v>
      </c>
      <c r="F108" s="96" t="s">
        <v>499</v>
      </c>
      <c r="G108" s="96" t="s">
        <v>580</v>
      </c>
      <c r="H108" s="96">
        <v>1.2</v>
      </c>
      <c r="I108" s="96">
        <v>3.8</v>
      </c>
      <c r="J108" s="96" t="s">
        <v>484</v>
      </c>
      <c r="K108" s="96" t="s">
        <v>484</v>
      </c>
      <c r="L108" s="96" t="s">
        <v>484</v>
      </c>
      <c r="M108" s="96" t="s">
        <v>484</v>
      </c>
      <c r="N108" s="96" t="s">
        <v>484</v>
      </c>
      <c r="O108" s="96" t="s">
        <v>576</v>
      </c>
      <c r="P108" s="96" t="s">
        <v>581</v>
      </c>
      <c r="Q108" s="96" t="s">
        <v>582</v>
      </c>
      <c r="R108" s="96" t="s">
        <v>586</v>
      </c>
      <c r="S108" s="96"/>
      <c r="T108" s="95"/>
      <c r="U108" s="97"/>
    </row>
    <row customHeight="true" ht="19" r="109">
      <c r="A109" s="94" t="s">
        <v>478</v>
      </c>
      <c r="B109" s="94">
        <v>107</v>
      </c>
      <c r="C109" s="95" t="s">
        <v>479</v>
      </c>
      <c r="D109" s="96" t="s">
        <v>571</v>
      </c>
      <c r="E109" s="96" t="s">
        <v>545</v>
      </c>
      <c r="F109" s="96" t="s">
        <v>499</v>
      </c>
      <c r="G109" s="96" t="s">
        <v>580</v>
      </c>
      <c r="H109" s="96">
        <v>1.2</v>
      </c>
      <c r="I109" s="96">
        <v>3.8</v>
      </c>
      <c r="J109" s="96" t="s">
        <v>484</v>
      </c>
      <c r="K109" s="96" t="s">
        <v>484</v>
      </c>
      <c r="L109" s="96" t="s">
        <v>484</v>
      </c>
      <c r="M109" s="96" t="s">
        <v>484</v>
      </c>
      <c r="N109" s="96" t="s">
        <v>484</v>
      </c>
      <c r="O109" s="96" t="s">
        <v>577</v>
      </c>
      <c r="P109" s="96" t="s">
        <v>581</v>
      </c>
      <c r="Q109" s="96" t="s">
        <v>582</v>
      </c>
      <c r="R109" s="96" t="s">
        <v>587</v>
      </c>
      <c r="S109" s="96"/>
      <c r="T109" s="95"/>
      <c r="U109" s="97"/>
    </row>
    <row customHeight="true" ht="19" r="110">
      <c r="A110" s="94" t="s">
        <v>478</v>
      </c>
      <c r="B110" s="94">
        <v>108</v>
      </c>
      <c r="C110" s="95" t="s">
        <v>479</v>
      </c>
      <c r="D110" s="96" t="s">
        <v>571</v>
      </c>
      <c r="E110" s="96" t="s">
        <v>545</v>
      </c>
      <c r="F110" s="96" t="s">
        <v>499</v>
      </c>
      <c r="G110" s="96" t="s">
        <v>580</v>
      </c>
      <c r="H110" s="96">
        <v>1.2</v>
      </c>
      <c r="I110" s="96">
        <v>3.8</v>
      </c>
      <c r="J110" s="96" t="s">
        <v>484</v>
      </c>
      <c r="K110" s="96" t="s">
        <v>484</v>
      </c>
      <c r="L110" s="96" t="s">
        <v>484</v>
      </c>
      <c r="M110" s="96" t="s">
        <v>484</v>
      </c>
      <c r="N110" s="96" t="s">
        <v>484</v>
      </c>
      <c r="O110" s="96" t="s">
        <v>578</v>
      </c>
      <c r="P110" s="96" t="s">
        <v>581</v>
      </c>
      <c r="Q110" s="96" t="s">
        <v>582</v>
      </c>
      <c r="R110" s="96" t="s">
        <v>588</v>
      </c>
      <c r="S110" s="96"/>
      <c r="T110" s="95"/>
      <c r="U110" s="97"/>
    </row>
    <row customHeight="true" ht="19" r="111">
      <c r="A111" s="94" t="s">
        <v>478</v>
      </c>
      <c r="B111" s="94">
        <v>109</v>
      </c>
      <c r="C111" s="95" t="s">
        <v>479</v>
      </c>
      <c r="D111" s="96" t="s">
        <v>571</v>
      </c>
      <c r="E111" s="96" t="s">
        <v>545</v>
      </c>
      <c r="F111" s="96" t="s">
        <v>499</v>
      </c>
      <c r="G111" s="96" t="s">
        <v>580</v>
      </c>
      <c r="H111" s="96">
        <v>1.2</v>
      </c>
      <c r="I111" s="96">
        <v>3.8</v>
      </c>
      <c r="J111" s="96" t="s">
        <v>484</v>
      </c>
      <c r="K111" s="96" t="s">
        <v>484</v>
      </c>
      <c r="L111" s="96" t="s">
        <v>484</v>
      </c>
      <c r="M111" s="96" t="s">
        <v>484</v>
      </c>
      <c r="N111" s="96" t="s">
        <v>484</v>
      </c>
      <c r="O111" s="96" t="s">
        <v>579</v>
      </c>
      <c r="P111" s="96" t="s">
        <v>581</v>
      </c>
      <c r="Q111" s="96" t="s">
        <v>582</v>
      </c>
      <c r="R111" s="96" t="s">
        <v>589</v>
      </c>
      <c r="S111" s="96"/>
      <c r="T111" s="95"/>
      <c r="U111" s="97"/>
    </row>
    <row r="112">
      <c r="A112" s="94" t="s">
        <v>478</v>
      </c>
      <c r="B112" s="94">
        <v>110</v>
      </c>
      <c r="C112" s="95" t="s">
        <v>479</v>
      </c>
      <c r="D112" s="96" t="s">
        <v>571</v>
      </c>
      <c r="E112" s="96" t="s">
        <v>545</v>
      </c>
      <c r="F112" s="96" t="s">
        <v>507</v>
      </c>
      <c r="G112" s="96" t="s">
        <v>580</v>
      </c>
      <c r="H112" s="96">
        <v>1.2</v>
      </c>
      <c r="I112" s="96">
        <v>3.8</v>
      </c>
      <c r="J112" s="96" t="s">
        <v>484</v>
      </c>
      <c r="K112" s="96" t="s">
        <v>484</v>
      </c>
      <c r="L112" s="96" t="s">
        <v>484</v>
      </c>
      <c r="M112" s="96" t="s">
        <v>484</v>
      </c>
      <c r="N112" s="96" t="s">
        <v>484</v>
      </c>
      <c r="O112" s="96" t="s">
        <v>573</v>
      </c>
      <c r="P112" s="96" t="s">
        <v>581</v>
      </c>
      <c r="Q112" s="96" t="s">
        <v>590</v>
      </c>
      <c r="R112" s="96" t="s">
        <v>591</v>
      </c>
      <c r="S112" s="96"/>
      <c r="T112" s="95"/>
      <c r="U112" s="98"/>
    </row>
    <row customHeight="true" ht="19" r="113">
      <c r="A113" s="94" t="s">
        <v>478</v>
      </c>
      <c r="B113" s="96">
        <v>111</v>
      </c>
      <c r="C113" s="95" t="s">
        <v>479</v>
      </c>
      <c r="D113" s="96" t="s">
        <v>571</v>
      </c>
      <c r="E113" s="96" t="s">
        <v>545</v>
      </c>
      <c r="F113" s="96" t="s">
        <v>507</v>
      </c>
      <c r="G113" s="96" t="s">
        <v>580</v>
      </c>
      <c r="H113" s="96">
        <v>1.2</v>
      </c>
      <c r="I113" s="96">
        <v>3.8</v>
      </c>
      <c r="J113" s="96" t="s">
        <v>484</v>
      </c>
      <c r="K113" s="96" t="s">
        <v>484</v>
      </c>
      <c r="L113" s="96" t="s">
        <v>484</v>
      </c>
      <c r="M113" s="96" t="s">
        <v>484</v>
      </c>
      <c r="N113" s="96" t="s">
        <v>484</v>
      </c>
      <c r="O113" s="96" t="s">
        <v>574</v>
      </c>
      <c r="P113" s="96" t="s">
        <v>581</v>
      </c>
      <c r="Q113" s="96" t="s">
        <v>590</v>
      </c>
      <c r="R113" s="96" t="s">
        <v>592</v>
      </c>
      <c r="S113" s="96"/>
      <c r="T113" s="95"/>
      <c r="U113" s="98"/>
    </row>
    <row customHeight="true" ht="19" r="114">
      <c r="A114" s="94" t="s">
        <v>478</v>
      </c>
      <c r="B114" s="94">
        <v>112</v>
      </c>
      <c r="C114" s="95" t="s">
        <v>479</v>
      </c>
      <c r="D114" s="96" t="s">
        <v>571</v>
      </c>
      <c r="E114" s="96" t="s">
        <v>545</v>
      </c>
      <c r="F114" s="96" t="s">
        <v>507</v>
      </c>
      <c r="G114" s="96" t="s">
        <v>580</v>
      </c>
      <c r="H114" s="96">
        <v>1.2</v>
      </c>
      <c r="I114" s="96">
        <v>3.8</v>
      </c>
      <c r="J114" s="96" t="s">
        <v>484</v>
      </c>
      <c r="K114" s="96" t="s">
        <v>484</v>
      </c>
      <c r="L114" s="96" t="s">
        <v>484</v>
      </c>
      <c r="M114" s="96" t="s">
        <v>484</v>
      </c>
      <c r="N114" s="96" t="s">
        <v>484</v>
      </c>
      <c r="O114" s="96" t="s">
        <v>575</v>
      </c>
      <c r="P114" s="96" t="s">
        <v>581</v>
      </c>
      <c r="Q114" s="96" t="s">
        <v>590</v>
      </c>
      <c r="R114" s="96" t="s">
        <v>593</v>
      </c>
      <c r="S114" s="96"/>
      <c r="T114" s="95"/>
      <c r="U114" s="98"/>
    </row>
    <row customHeight="true" ht="19" r="115">
      <c r="A115" s="94" t="s">
        <v>478</v>
      </c>
      <c r="B115" s="94">
        <v>113</v>
      </c>
      <c r="C115" s="95" t="s">
        <v>479</v>
      </c>
      <c r="D115" s="96" t="s">
        <v>571</v>
      </c>
      <c r="E115" s="96" t="s">
        <v>545</v>
      </c>
      <c r="F115" s="96" t="s">
        <v>507</v>
      </c>
      <c r="G115" s="96" t="s">
        <v>580</v>
      </c>
      <c r="H115" s="96">
        <v>1.2</v>
      </c>
      <c r="I115" s="96">
        <v>3.8</v>
      </c>
      <c r="J115" s="96" t="s">
        <v>484</v>
      </c>
      <c r="K115" s="96" t="s">
        <v>484</v>
      </c>
      <c r="L115" s="96" t="s">
        <v>484</v>
      </c>
      <c r="M115" s="96" t="s">
        <v>484</v>
      </c>
      <c r="N115" s="96" t="s">
        <v>484</v>
      </c>
      <c r="O115" s="96" t="s">
        <v>576</v>
      </c>
      <c r="P115" s="96" t="s">
        <v>581</v>
      </c>
      <c r="Q115" s="96" t="s">
        <v>590</v>
      </c>
      <c r="R115" s="96" t="s">
        <v>594</v>
      </c>
      <c r="S115" s="96"/>
      <c r="T115" s="95"/>
      <c r="U115" s="98"/>
    </row>
    <row customHeight="true" ht="19" r="116">
      <c r="A116" s="94" t="s">
        <v>478</v>
      </c>
      <c r="B116" s="94">
        <v>114</v>
      </c>
      <c r="C116" s="95" t="s">
        <v>479</v>
      </c>
      <c r="D116" s="96" t="s">
        <v>571</v>
      </c>
      <c r="E116" s="96" t="s">
        <v>545</v>
      </c>
      <c r="F116" s="96" t="s">
        <v>507</v>
      </c>
      <c r="G116" s="96" t="s">
        <v>580</v>
      </c>
      <c r="H116" s="96">
        <v>1.2</v>
      </c>
      <c r="I116" s="96">
        <v>3.8</v>
      </c>
      <c r="J116" s="96" t="s">
        <v>484</v>
      </c>
      <c r="K116" s="96" t="s">
        <v>484</v>
      </c>
      <c r="L116" s="96" t="s">
        <v>484</v>
      </c>
      <c r="M116" s="96" t="s">
        <v>484</v>
      </c>
      <c r="N116" s="96" t="s">
        <v>484</v>
      </c>
      <c r="O116" s="96" t="s">
        <v>577</v>
      </c>
      <c r="P116" s="96" t="s">
        <v>581</v>
      </c>
      <c r="Q116" s="96" t="s">
        <v>590</v>
      </c>
      <c r="R116" s="96" t="s">
        <v>595</v>
      </c>
      <c r="S116" s="96"/>
      <c r="T116" s="95"/>
      <c r="U116" s="98"/>
    </row>
    <row customHeight="true" ht="19" r="117">
      <c r="A117" s="94" t="s">
        <v>478</v>
      </c>
      <c r="B117" s="94">
        <v>115</v>
      </c>
      <c r="C117" s="95" t="s">
        <v>479</v>
      </c>
      <c r="D117" s="96" t="s">
        <v>571</v>
      </c>
      <c r="E117" s="96" t="s">
        <v>545</v>
      </c>
      <c r="F117" s="96" t="s">
        <v>507</v>
      </c>
      <c r="G117" s="96" t="s">
        <v>580</v>
      </c>
      <c r="H117" s="96">
        <v>1.2</v>
      </c>
      <c r="I117" s="96">
        <v>3.8</v>
      </c>
      <c r="J117" s="96" t="s">
        <v>484</v>
      </c>
      <c r="K117" s="96" t="s">
        <v>484</v>
      </c>
      <c r="L117" s="96" t="s">
        <v>484</v>
      </c>
      <c r="M117" s="96" t="s">
        <v>484</v>
      </c>
      <c r="N117" s="96" t="s">
        <v>484</v>
      </c>
      <c r="O117" s="96" t="s">
        <v>578</v>
      </c>
      <c r="P117" s="96" t="s">
        <v>581</v>
      </c>
      <c r="Q117" s="96" t="s">
        <v>590</v>
      </c>
      <c r="R117" s="96" t="s">
        <v>596</v>
      </c>
      <c r="S117" s="96"/>
      <c r="T117" s="95"/>
      <c r="U117" s="98"/>
    </row>
    <row customHeight="true" ht="19" r="118">
      <c r="A118" s="94" t="s">
        <v>478</v>
      </c>
      <c r="B118" s="96">
        <v>116</v>
      </c>
      <c r="C118" s="95" t="s">
        <v>479</v>
      </c>
      <c r="D118" s="96" t="s">
        <v>571</v>
      </c>
      <c r="E118" s="96" t="s">
        <v>545</v>
      </c>
      <c r="F118" s="96" t="s">
        <v>507</v>
      </c>
      <c r="G118" s="96" t="s">
        <v>580</v>
      </c>
      <c r="H118" s="96">
        <v>1.2</v>
      </c>
      <c r="I118" s="96">
        <v>3.8</v>
      </c>
      <c r="J118" s="96" t="s">
        <v>484</v>
      </c>
      <c r="K118" s="96" t="s">
        <v>484</v>
      </c>
      <c r="L118" s="96" t="s">
        <v>484</v>
      </c>
      <c r="M118" s="96" t="s">
        <v>484</v>
      </c>
      <c r="N118" s="96" t="s">
        <v>484</v>
      </c>
      <c r="O118" s="96" t="s">
        <v>579</v>
      </c>
      <c r="P118" s="96" t="s">
        <v>581</v>
      </c>
      <c r="Q118" s="96" t="s">
        <v>590</v>
      </c>
      <c r="R118" s="96" t="s">
        <v>597</v>
      </c>
      <c r="S118" s="96"/>
      <c r="T118" s="95"/>
      <c r="U118" s="98"/>
    </row>
    <row r="119">
      <c r="A119" s="94" t="s">
        <v>478</v>
      </c>
      <c r="B119" s="94">
        <v>117</v>
      </c>
      <c r="C119" s="95" t="s">
        <v>479</v>
      </c>
      <c r="D119" s="96" t="s">
        <v>571</v>
      </c>
      <c r="E119" s="96" t="s">
        <v>545</v>
      </c>
      <c r="F119" s="96" t="s">
        <v>512</v>
      </c>
      <c r="G119" s="96" t="s">
        <v>572</v>
      </c>
      <c r="H119" s="96">
        <v>1.2</v>
      </c>
      <c r="I119" s="96">
        <v>3.8</v>
      </c>
      <c r="J119" s="96" t="s">
        <v>484</v>
      </c>
      <c r="K119" s="96" t="s">
        <v>484</v>
      </c>
      <c r="L119" s="96" t="s">
        <v>484</v>
      </c>
      <c r="M119" s="96" t="s">
        <v>484</v>
      </c>
      <c r="N119" s="96" t="s">
        <v>484</v>
      </c>
      <c r="O119" s="96" t="s">
        <v>573</v>
      </c>
      <c r="P119" s="96" t="s">
        <v>581</v>
      </c>
      <c r="Q119" s="96" t="s">
        <v>598</v>
      </c>
      <c r="R119" s="96" t="s">
        <v>599</v>
      </c>
      <c r="S119" s="96"/>
      <c r="T119" s="95"/>
      <c r="U119" s="98"/>
    </row>
    <row customHeight="true" ht="19" r="120">
      <c r="A120" s="94" t="s">
        <v>478</v>
      </c>
      <c r="B120" s="94">
        <v>118</v>
      </c>
      <c r="C120" s="95" t="s">
        <v>479</v>
      </c>
      <c r="D120" s="96" t="s">
        <v>571</v>
      </c>
      <c r="E120" s="96" t="s">
        <v>545</v>
      </c>
      <c r="F120" s="96" t="s">
        <v>512</v>
      </c>
      <c r="G120" s="96" t="s">
        <v>572</v>
      </c>
      <c r="H120" s="96">
        <v>1.2</v>
      </c>
      <c r="I120" s="96">
        <v>3.8</v>
      </c>
      <c r="J120" s="96" t="s">
        <v>484</v>
      </c>
      <c r="K120" s="96" t="s">
        <v>484</v>
      </c>
      <c r="L120" s="96" t="s">
        <v>484</v>
      </c>
      <c r="M120" s="96" t="s">
        <v>484</v>
      </c>
      <c r="N120" s="96" t="s">
        <v>484</v>
      </c>
      <c r="O120" s="96" t="s">
        <v>574</v>
      </c>
      <c r="P120" s="96" t="s">
        <v>581</v>
      </c>
      <c r="Q120" s="96" t="s">
        <v>598</v>
      </c>
      <c r="R120" s="96" t="s">
        <v>600</v>
      </c>
      <c r="S120" s="96"/>
      <c r="T120" s="95"/>
      <c r="U120" s="98"/>
    </row>
    <row customHeight="true" ht="19" r="121">
      <c r="A121" s="94" t="s">
        <v>478</v>
      </c>
      <c r="B121" s="94">
        <v>119</v>
      </c>
      <c r="C121" s="95" t="s">
        <v>479</v>
      </c>
      <c r="D121" s="96" t="s">
        <v>571</v>
      </c>
      <c r="E121" s="96" t="s">
        <v>545</v>
      </c>
      <c r="F121" s="96" t="s">
        <v>512</v>
      </c>
      <c r="G121" s="96" t="s">
        <v>572</v>
      </c>
      <c r="H121" s="96">
        <v>1.2</v>
      </c>
      <c r="I121" s="96">
        <v>3.8</v>
      </c>
      <c r="J121" s="96" t="s">
        <v>484</v>
      </c>
      <c r="K121" s="96" t="s">
        <v>484</v>
      </c>
      <c r="L121" s="96" t="s">
        <v>484</v>
      </c>
      <c r="M121" s="96" t="s">
        <v>484</v>
      </c>
      <c r="N121" s="96" t="s">
        <v>484</v>
      </c>
      <c r="O121" s="96" t="s">
        <v>575</v>
      </c>
      <c r="P121" s="96" t="s">
        <v>581</v>
      </c>
      <c r="Q121" s="96" t="s">
        <v>598</v>
      </c>
      <c r="R121" s="96" t="s">
        <v>601</v>
      </c>
      <c r="S121" s="96"/>
      <c r="T121" s="95"/>
      <c r="U121" s="98"/>
    </row>
    <row customHeight="true" ht="19" r="122">
      <c r="A122" s="94" t="s">
        <v>478</v>
      </c>
      <c r="B122" s="94">
        <v>120</v>
      </c>
      <c r="C122" s="95" t="s">
        <v>479</v>
      </c>
      <c r="D122" s="96" t="s">
        <v>571</v>
      </c>
      <c r="E122" s="96" t="s">
        <v>545</v>
      </c>
      <c r="F122" s="96" t="s">
        <v>512</v>
      </c>
      <c r="G122" s="96" t="s">
        <v>572</v>
      </c>
      <c r="H122" s="96">
        <v>1.2</v>
      </c>
      <c r="I122" s="96">
        <v>3.8</v>
      </c>
      <c r="J122" s="96" t="s">
        <v>484</v>
      </c>
      <c r="K122" s="96" t="s">
        <v>484</v>
      </c>
      <c r="L122" s="96" t="s">
        <v>484</v>
      </c>
      <c r="M122" s="96" t="s">
        <v>484</v>
      </c>
      <c r="N122" s="96" t="s">
        <v>484</v>
      </c>
      <c r="O122" s="96" t="s">
        <v>576</v>
      </c>
      <c r="P122" s="96" t="s">
        <v>581</v>
      </c>
      <c r="Q122" s="96" t="s">
        <v>598</v>
      </c>
      <c r="R122" s="96" t="s">
        <v>602</v>
      </c>
      <c r="S122" s="96"/>
      <c r="T122" s="95"/>
      <c r="U122" s="98"/>
    </row>
    <row customHeight="true" ht="19" r="123">
      <c r="A123" s="94" t="s">
        <v>478</v>
      </c>
      <c r="B123" s="96">
        <v>121</v>
      </c>
      <c r="C123" s="95" t="s">
        <v>479</v>
      </c>
      <c r="D123" s="96" t="s">
        <v>571</v>
      </c>
      <c r="E123" s="96" t="s">
        <v>545</v>
      </c>
      <c r="F123" s="96" t="s">
        <v>512</v>
      </c>
      <c r="G123" s="96" t="s">
        <v>572</v>
      </c>
      <c r="H123" s="96">
        <v>1.2</v>
      </c>
      <c r="I123" s="96">
        <v>3.8</v>
      </c>
      <c r="J123" s="96" t="s">
        <v>484</v>
      </c>
      <c r="K123" s="96" t="s">
        <v>484</v>
      </c>
      <c r="L123" s="96" t="s">
        <v>484</v>
      </c>
      <c r="M123" s="96" t="s">
        <v>484</v>
      </c>
      <c r="N123" s="96" t="s">
        <v>484</v>
      </c>
      <c r="O123" s="96" t="s">
        <v>577</v>
      </c>
      <c r="P123" s="96" t="s">
        <v>581</v>
      </c>
      <c r="Q123" s="96" t="s">
        <v>598</v>
      </c>
      <c r="R123" s="96" t="s">
        <v>603</v>
      </c>
      <c r="S123" s="96"/>
      <c r="T123" s="95"/>
      <c r="U123" s="98"/>
    </row>
    <row customHeight="true" ht="19" r="124">
      <c r="A124" s="94" t="s">
        <v>478</v>
      </c>
      <c r="B124" s="94">
        <v>122</v>
      </c>
      <c r="C124" s="95" t="s">
        <v>479</v>
      </c>
      <c r="D124" s="96" t="s">
        <v>571</v>
      </c>
      <c r="E124" s="96" t="s">
        <v>545</v>
      </c>
      <c r="F124" s="96" t="s">
        <v>512</v>
      </c>
      <c r="G124" s="96" t="s">
        <v>572</v>
      </c>
      <c r="H124" s="96">
        <v>1.2</v>
      </c>
      <c r="I124" s="96">
        <v>3.8</v>
      </c>
      <c r="J124" s="96" t="s">
        <v>484</v>
      </c>
      <c r="K124" s="96" t="s">
        <v>484</v>
      </c>
      <c r="L124" s="96" t="s">
        <v>484</v>
      </c>
      <c r="M124" s="96" t="s">
        <v>484</v>
      </c>
      <c r="N124" s="96" t="s">
        <v>484</v>
      </c>
      <c r="O124" s="96" t="s">
        <v>578</v>
      </c>
      <c r="P124" s="96" t="s">
        <v>581</v>
      </c>
      <c r="Q124" s="96" t="s">
        <v>598</v>
      </c>
      <c r="R124" s="96" t="s">
        <v>604</v>
      </c>
      <c r="S124" s="96"/>
      <c r="T124" s="95"/>
      <c r="U124" s="98"/>
    </row>
    <row customHeight="true" ht="19" r="125">
      <c r="A125" s="94" t="s">
        <v>478</v>
      </c>
      <c r="B125" s="94">
        <v>123</v>
      </c>
      <c r="C125" s="95" t="s">
        <v>479</v>
      </c>
      <c r="D125" s="96" t="s">
        <v>571</v>
      </c>
      <c r="E125" s="96" t="s">
        <v>545</v>
      </c>
      <c r="F125" s="96" t="s">
        <v>512</v>
      </c>
      <c r="G125" s="96" t="s">
        <v>572</v>
      </c>
      <c r="H125" s="96">
        <v>1.2</v>
      </c>
      <c r="I125" s="96">
        <v>3.8</v>
      </c>
      <c r="J125" s="96" t="s">
        <v>484</v>
      </c>
      <c r="K125" s="96" t="s">
        <v>484</v>
      </c>
      <c r="L125" s="96" t="s">
        <v>484</v>
      </c>
      <c r="M125" s="96" t="s">
        <v>484</v>
      </c>
      <c r="N125" s="96" t="s">
        <v>484</v>
      </c>
      <c r="O125" s="96" t="s">
        <v>579</v>
      </c>
      <c r="P125" s="96" t="s">
        <v>581</v>
      </c>
      <c r="Q125" s="96" t="s">
        <v>598</v>
      </c>
      <c r="R125" s="96" t="s">
        <v>605</v>
      </c>
      <c r="S125" s="96"/>
      <c r="T125" s="95"/>
      <c r="U125" s="98"/>
    </row>
    <row r="126">
      <c r="A126" s="94" t="s">
        <v>478</v>
      </c>
      <c r="B126" s="94">
        <v>124</v>
      </c>
      <c r="C126" s="95" t="s">
        <v>479</v>
      </c>
      <c r="D126" s="96" t="s">
        <v>571</v>
      </c>
      <c r="E126" s="96" t="s">
        <v>545</v>
      </c>
      <c r="F126" s="96" t="s">
        <v>522</v>
      </c>
      <c r="G126" s="96" t="s">
        <v>572</v>
      </c>
      <c r="H126" s="96">
        <v>1.2</v>
      </c>
      <c r="I126" s="96">
        <v>3.8</v>
      </c>
      <c r="J126" s="96" t="s">
        <v>484</v>
      </c>
      <c r="K126" s="96" t="s">
        <v>484</v>
      </c>
      <c r="L126" s="96" t="s">
        <v>484</v>
      </c>
      <c r="M126" s="96" t="s">
        <v>484</v>
      </c>
      <c r="N126" s="96" t="s">
        <v>484</v>
      </c>
      <c r="O126" s="96" t="s">
        <v>573</v>
      </c>
      <c r="P126" s="96" t="s">
        <v>581</v>
      </c>
      <c r="Q126" s="96" t="s">
        <v>598</v>
      </c>
      <c r="R126" s="96" t="s">
        <v>606</v>
      </c>
      <c r="S126" s="96"/>
      <c r="T126" s="95"/>
      <c r="U126" s="99"/>
    </row>
    <row customHeight="true" ht="19" r="127">
      <c r="A127" s="94" t="s">
        <v>478</v>
      </c>
      <c r="B127" s="94">
        <v>125</v>
      </c>
      <c r="C127" s="95" t="s">
        <v>479</v>
      </c>
      <c r="D127" s="96" t="s">
        <v>571</v>
      </c>
      <c r="E127" s="96" t="s">
        <v>545</v>
      </c>
      <c r="F127" s="96" t="s">
        <v>522</v>
      </c>
      <c r="G127" s="96" t="s">
        <v>572</v>
      </c>
      <c r="H127" s="96">
        <v>1.2</v>
      </c>
      <c r="I127" s="96">
        <v>3.8</v>
      </c>
      <c r="J127" s="96" t="s">
        <v>484</v>
      </c>
      <c r="K127" s="96" t="s">
        <v>484</v>
      </c>
      <c r="L127" s="96" t="s">
        <v>484</v>
      </c>
      <c r="M127" s="96" t="s">
        <v>484</v>
      </c>
      <c r="N127" s="96" t="s">
        <v>484</v>
      </c>
      <c r="O127" s="96" t="s">
        <v>574</v>
      </c>
      <c r="P127" s="96" t="s">
        <v>581</v>
      </c>
      <c r="Q127" s="96" t="s">
        <v>598</v>
      </c>
      <c r="R127" s="96" t="s">
        <v>607</v>
      </c>
      <c r="S127" s="96"/>
      <c r="T127" s="95"/>
      <c r="U127" s="99"/>
    </row>
    <row customHeight="true" ht="19" r="128">
      <c r="A128" s="94" t="s">
        <v>478</v>
      </c>
      <c r="B128" s="96">
        <v>126</v>
      </c>
      <c r="C128" s="95" t="s">
        <v>479</v>
      </c>
      <c r="D128" s="96" t="s">
        <v>571</v>
      </c>
      <c r="E128" s="96" t="s">
        <v>545</v>
      </c>
      <c r="F128" s="96" t="s">
        <v>522</v>
      </c>
      <c r="G128" s="96" t="s">
        <v>572</v>
      </c>
      <c r="H128" s="96">
        <v>1.2</v>
      </c>
      <c r="I128" s="96">
        <v>3.8</v>
      </c>
      <c r="J128" s="96" t="s">
        <v>484</v>
      </c>
      <c r="K128" s="96" t="s">
        <v>484</v>
      </c>
      <c r="L128" s="96" t="s">
        <v>484</v>
      </c>
      <c r="M128" s="96" t="s">
        <v>484</v>
      </c>
      <c r="N128" s="96" t="s">
        <v>484</v>
      </c>
      <c r="O128" s="96" t="s">
        <v>575</v>
      </c>
      <c r="P128" s="96" t="s">
        <v>581</v>
      </c>
      <c r="Q128" s="96" t="s">
        <v>598</v>
      </c>
      <c r="R128" s="96" t="s">
        <v>608</v>
      </c>
      <c r="S128" s="96"/>
      <c r="T128" s="95"/>
      <c r="U128" s="99"/>
    </row>
    <row customHeight="true" ht="19" r="129">
      <c r="A129" s="94" t="s">
        <v>478</v>
      </c>
      <c r="B129" s="94">
        <v>127</v>
      </c>
      <c r="C129" s="95" t="s">
        <v>479</v>
      </c>
      <c r="D129" s="96" t="s">
        <v>571</v>
      </c>
      <c r="E129" s="96" t="s">
        <v>545</v>
      </c>
      <c r="F129" s="96" t="s">
        <v>522</v>
      </c>
      <c r="G129" s="96" t="s">
        <v>572</v>
      </c>
      <c r="H129" s="96">
        <v>1.2</v>
      </c>
      <c r="I129" s="96">
        <v>3.8</v>
      </c>
      <c r="J129" s="96" t="s">
        <v>484</v>
      </c>
      <c r="K129" s="96" t="s">
        <v>484</v>
      </c>
      <c r="L129" s="96" t="s">
        <v>484</v>
      </c>
      <c r="M129" s="96" t="s">
        <v>484</v>
      </c>
      <c r="N129" s="96" t="s">
        <v>484</v>
      </c>
      <c r="O129" s="96" t="s">
        <v>576</v>
      </c>
      <c r="P129" s="96" t="s">
        <v>581</v>
      </c>
      <c r="Q129" s="96" t="s">
        <v>598</v>
      </c>
      <c r="R129" s="96" t="s">
        <v>609</v>
      </c>
      <c r="S129" s="96"/>
      <c r="T129" s="95"/>
      <c r="U129" s="99"/>
    </row>
    <row customHeight="true" ht="19" r="130">
      <c r="A130" s="94" t="s">
        <v>478</v>
      </c>
      <c r="B130" s="94">
        <v>128</v>
      </c>
      <c r="C130" s="95" t="s">
        <v>479</v>
      </c>
      <c r="D130" s="96" t="s">
        <v>571</v>
      </c>
      <c r="E130" s="96" t="s">
        <v>545</v>
      </c>
      <c r="F130" s="96" t="s">
        <v>522</v>
      </c>
      <c r="G130" s="96" t="s">
        <v>572</v>
      </c>
      <c r="H130" s="96">
        <v>1.2</v>
      </c>
      <c r="I130" s="96">
        <v>3.8</v>
      </c>
      <c r="J130" s="96" t="s">
        <v>484</v>
      </c>
      <c r="K130" s="96" t="s">
        <v>484</v>
      </c>
      <c r="L130" s="96" t="s">
        <v>484</v>
      </c>
      <c r="M130" s="96" t="s">
        <v>484</v>
      </c>
      <c r="N130" s="96" t="s">
        <v>484</v>
      </c>
      <c r="O130" s="96" t="s">
        <v>577</v>
      </c>
      <c r="P130" s="96" t="s">
        <v>581</v>
      </c>
      <c r="Q130" s="96" t="s">
        <v>598</v>
      </c>
      <c r="R130" s="96" t="s">
        <v>610</v>
      </c>
      <c r="S130" s="96"/>
      <c r="T130" s="95"/>
      <c r="U130" s="99"/>
    </row>
    <row customHeight="true" ht="19" r="131">
      <c r="A131" s="94" t="s">
        <v>478</v>
      </c>
      <c r="B131" s="94">
        <v>129</v>
      </c>
      <c r="C131" s="95" t="s">
        <v>479</v>
      </c>
      <c r="D131" s="96" t="s">
        <v>571</v>
      </c>
      <c r="E131" s="96" t="s">
        <v>545</v>
      </c>
      <c r="F131" s="96" t="s">
        <v>522</v>
      </c>
      <c r="G131" s="96" t="s">
        <v>572</v>
      </c>
      <c r="H131" s="96">
        <v>1.2</v>
      </c>
      <c r="I131" s="96">
        <v>3.8</v>
      </c>
      <c r="J131" s="96" t="s">
        <v>484</v>
      </c>
      <c r="K131" s="96" t="s">
        <v>484</v>
      </c>
      <c r="L131" s="96" t="s">
        <v>484</v>
      </c>
      <c r="M131" s="96" t="s">
        <v>484</v>
      </c>
      <c r="N131" s="96" t="s">
        <v>484</v>
      </c>
      <c r="O131" s="96" t="s">
        <v>578</v>
      </c>
      <c r="P131" s="96" t="s">
        <v>581</v>
      </c>
      <c r="Q131" s="96" t="s">
        <v>598</v>
      </c>
      <c r="R131" s="96" t="s">
        <v>611</v>
      </c>
      <c r="S131" s="96"/>
      <c r="T131" s="95"/>
      <c r="U131" s="99"/>
    </row>
    <row customHeight="true" ht="19" r="132">
      <c r="A132" s="94" t="s">
        <v>478</v>
      </c>
      <c r="B132" s="94">
        <v>130</v>
      </c>
      <c r="C132" s="95" t="s">
        <v>479</v>
      </c>
      <c r="D132" s="96" t="s">
        <v>571</v>
      </c>
      <c r="E132" s="96" t="s">
        <v>545</v>
      </c>
      <c r="F132" s="96" t="s">
        <v>522</v>
      </c>
      <c r="G132" s="96" t="s">
        <v>572</v>
      </c>
      <c r="H132" s="96">
        <v>1.2</v>
      </c>
      <c r="I132" s="96">
        <v>3.8</v>
      </c>
      <c r="J132" s="96" t="s">
        <v>484</v>
      </c>
      <c r="K132" s="96" t="s">
        <v>484</v>
      </c>
      <c r="L132" s="96" t="s">
        <v>484</v>
      </c>
      <c r="M132" s="96" t="s">
        <v>484</v>
      </c>
      <c r="N132" s="96" t="s">
        <v>484</v>
      </c>
      <c r="O132" s="96" t="s">
        <v>579</v>
      </c>
      <c r="P132" s="96" t="s">
        <v>581</v>
      </c>
      <c r="Q132" s="96" t="s">
        <v>598</v>
      </c>
      <c r="R132" s="96" t="s">
        <v>612</v>
      </c>
      <c r="S132" s="96"/>
      <c r="T132" s="95"/>
      <c r="U132" s="99"/>
    </row>
    <row customHeight="true" ht="19" r="133">
      <c r="A133" s="94" t="s">
        <v>478</v>
      </c>
      <c r="B133" s="94">
        <v>131</v>
      </c>
      <c r="C133" s="95" t="s">
        <v>479</v>
      </c>
      <c r="D133" s="96" t="s">
        <v>571</v>
      </c>
      <c r="E133" s="96" t="s">
        <v>545</v>
      </c>
      <c r="F133" s="96" t="s">
        <v>517</v>
      </c>
      <c r="G133" s="96" t="s">
        <v>572</v>
      </c>
      <c r="H133" s="96">
        <v>1.2</v>
      </c>
      <c r="I133" s="96">
        <v>3.8</v>
      </c>
      <c r="J133" s="96" t="s">
        <v>484</v>
      </c>
      <c r="K133" s="96" t="s">
        <v>484</v>
      </c>
      <c r="L133" s="96" t="s">
        <v>484</v>
      </c>
      <c r="M133" s="96" t="s">
        <v>484</v>
      </c>
      <c r="N133" s="96" t="s">
        <v>484</v>
      </c>
      <c r="O133" s="96" t="s">
        <v>613</v>
      </c>
      <c r="P133" s="96" t="s">
        <v>581</v>
      </c>
      <c r="Q133" s="96" t="s">
        <v>598</v>
      </c>
      <c r="R133" s="96" t="s">
        <v>614</v>
      </c>
      <c r="S133" s="96"/>
      <c r="T133" s="95"/>
      <c r="U133" s="99"/>
    </row>
    <row customHeight="true" ht="19" r="134">
      <c r="A134" s="94" t="s">
        <v>478</v>
      </c>
      <c r="B134" s="94">
        <v>132</v>
      </c>
      <c r="C134" s="95" t="s">
        <v>479</v>
      </c>
      <c r="D134" s="96" t="s">
        <v>571</v>
      </c>
      <c r="E134" s="96" t="s">
        <v>545</v>
      </c>
      <c r="F134" s="96" t="s">
        <v>517</v>
      </c>
      <c r="G134" s="96" t="s">
        <v>572</v>
      </c>
      <c r="H134" s="96">
        <v>1.2</v>
      </c>
      <c r="I134" s="96">
        <v>3.8</v>
      </c>
      <c r="J134" s="96" t="s">
        <v>484</v>
      </c>
      <c r="K134" s="96" t="s">
        <v>484</v>
      </c>
      <c r="L134" s="96" t="s">
        <v>484</v>
      </c>
      <c r="M134" s="96" t="s">
        <v>484</v>
      </c>
      <c r="N134" s="96" t="s">
        <v>484</v>
      </c>
      <c r="O134" s="96" t="s">
        <v>615</v>
      </c>
      <c r="P134" s="96" t="s">
        <v>581</v>
      </c>
      <c r="Q134" s="96" t="s">
        <v>598</v>
      </c>
      <c r="R134" s="96" t="s">
        <v>616</v>
      </c>
      <c r="S134" s="96"/>
      <c r="T134" s="95"/>
      <c r="U134" s="99"/>
    </row>
    <row customHeight="true" ht="19" r="135">
      <c r="A135" s="94" t="s">
        <v>478</v>
      </c>
      <c r="B135" s="94">
        <v>133</v>
      </c>
      <c r="C135" s="95" t="s">
        <v>479</v>
      </c>
      <c r="D135" s="96" t="s">
        <v>571</v>
      </c>
      <c r="E135" s="96" t="s">
        <v>545</v>
      </c>
      <c r="F135" s="96" t="s">
        <v>517</v>
      </c>
      <c r="G135" s="96" t="s">
        <v>572</v>
      </c>
      <c r="H135" s="96">
        <v>1.2</v>
      </c>
      <c r="I135" s="96">
        <v>3.8</v>
      </c>
      <c r="J135" s="96" t="s">
        <v>484</v>
      </c>
      <c r="K135" s="96" t="s">
        <v>484</v>
      </c>
      <c r="L135" s="96" t="s">
        <v>484</v>
      </c>
      <c r="M135" s="96" t="s">
        <v>484</v>
      </c>
      <c r="N135" s="96" t="s">
        <v>484</v>
      </c>
      <c r="O135" s="96" t="s">
        <v>573</v>
      </c>
      <c r="P135" s="96" t="s">
        <v>581</v>
      </c>
      <c r="Q135" s="96" t="s">
        <v>598</v>
      </c>
      <c r="R135" s="96" t="s">
        <v>617</v>
      </c>
      <c r="S135" s="96"/>
      <c r="T135" s="95"/>
      <c r="U135" s="99"/>
    </row>
    <row customHeight="true" ht="19" r="136">
      <c r="A136" s="94" t="s">
        <v>478</v>
      </c>
      <c r="B136" s="94">
        <v>134</v>
      </c>
      <c r="C136" s="95" t="s">
        <v>479</v>
      </c>
      <c r="D136" s="96" t="s">
        <v>571</v>
      </c>
      <c r="E136" s="96" t="s">
        <v>545</v>
      </c>
      <c r="F136" s="96" t="s">
        <v>517</v>
      </c>
      <c r="G136" s="96" t="s">
        <v>572</v>
      </c>
      <c r="H136" s="96">
        <v>1.2</v>
      </c>
      <c r="I136" s="96">
        <v>3.8</v>
      </c>
      <c r="J136" s="96" t="s">
        <v>484</v>
      </c>
      <c r="K136" s="96" t="s">
        <v>484</v>
      </c>
      <c r="L136" s="96" t="s">
        <v>484</v>
      </c>
      <c r="M136" s="96" t="s">
        <v>484</v>
      </c>
      <c r="N136" s="96" t="s">
        <v>484</v>
      </c>
      <c r="O136" s="96" t="s">
        <v>574</v>
      </c>
      <c r="P136" s="96" t="s">
        <v>581</v>
      </c>
      <c r="Q136" s="96" t="s">
        <v>598</v>
      </c>
      <c r="R136" s="96" t="s">
        <v>618</v>
      </c>
      <c r="S136" s="96"/>
      <c r="T136" s="95"/>
      <c r="U136" s="99"/>
    </row>
    <row customHeight="true" ht="19" r="137">
      <c r="A137" s="94" t="s">
        <v>478</v>
      </c>
      <c r="B137" s="94">
        <v>135</v>
      </c>
      <c r="C137" s="95" t="s">
        <v>479</v>
      </c>
      <c r="D137" s="96" t="s">
        <v>571</v>
      </c>
      <c r="E137" s="96" t="s">
        <v>545</v>
      </c>
      <c r="F137" s="96" t="s">
        <v>517</v>
      </c>
      <c r="G137" s="96" t="s">
        <v>572</v>
      </c>
      <c r="H137" s="96">
        <v>1.2</v>
      </c>
      <c r="I137" s="96">
        <v>3.8</v>
      </c>
      <c r="J137" s="96" t="s">
        <v>484</v>
      </c>
      <c r="K137" s="96" t="s">
        <v>484</v>
      </c>
      <c r="L137" s="96" t="s">
        <v>484</v>
      </c>
      <c r="M137" s="96" t="s">
        <v>484</v>
      </c>
      <c r="N137" s="96" t="s">
        <v>484</v>
      </c>
      <c r="O137" s="96" t="s">
        <v>575</v>
      </c>
      <c r="P137" s="96" t="s">
        <v>581</v>
      </c>
      <c r="Q137" s="96" t="s">
        <v>598</v>
      </c>
      <c r="R137" s="96" t="s">
        <v>619</v>
      </c>
      <c r="S137" s="96"/>
      <c r="T137" s="95"/>
      <c r="U137" s="99"/>
    </row>
    <row customHeight="true" ht="19" r="138">
      <c r="A138" s="94" t="s">
        <v>478</v>
      </c>
      <c r="B138" s="94">
        <v>136</v>
      </c>
      <c r="C138" s="95" t="s">
        <v>479</v>
      </c>
      <c r="D138" s="96" t="s">
        <v>571</v>
      </c>
      <c r="E138" s="96" t="s">
        <v>545</v>
      </c>
      <c r="F138" s="96" t="s">
        <v>517</v>
      </c>
      <c r="G138" s="96" t="s">
        <v>572</v>
      </c>
      <c r="H138" s="96">
        <v>1.2</v>
      </c>
      <c r="I138" s="96">
        <v>3.8</v>
      </c>
      <c r="J138" s="96" t="s">
        <v>484</v>
      </c>
      <c r="K138" s="96" t="s">
        <v>484</v>
      </c>
      <c r="L138" s="96" t="s">
        <v>484</v>
      </c>
      <c r="M138" s="96" t="s">
        <v>484</v>
      </c>
      <c r="N138" s="96" t="s">
        <v>484</v>
      </c>
      <c r="O138" s="96" t="s">
        <v>576</v>
      </c>
      <c r="P138" s="96" t="s">
        <v>581</v>
      </c>
      <c r="Q138" s="96" t="s">
        <v>598</v>
      </c>
      <c r="R138" s="96" t="s">
        <v>620</v>
      </c>
      <c r="S138" s="96"/>
      <c r="T138" s="95"/>
      <c r="U138" s="99"/>
    </row>
    <row customHeight="true" ht="19" r="139">
      <c r="A139" s="94" t="s">
        <v>478</v>
      </c>
      <c r="B139" s="94">
        <v>137</v>
      </c>
      <c r="C139" s="95" t="s">
        <v>479</v>
      </c>
      <c r="D139" s="96" t="s">
        <v>571</v>
      </c>
      <c r="E139" s="96" t="s">
        <v>545</v>
      </c>
      <c r="F139" s="96" t="s">
        <v>517</v>
      </c>
      <c r="G139" s="96" t="s">
        <v>572</v>
      </c>
      <c r="H139" s="96">
        <v>1.2</v>
      </c>
      <c r="I139" s="96">
        <v>3.8</v>
      </c>
      <c r="J139" s="96" t="s">
        <v>484</v>
      </c>
      <c r="K139" s="96" t="s">
        <v>484</v>
      </c>
      <c r="L139" s="96" t="s">
        <v>484</v>
      </c>
      <c r="M139" s="96" t="s">
        <v>484</v>
      </c>
      <c r="N139" s="96" t="s">
        <v>484</v>
      </c>
      <c r="O139" s="96" t="s">
        <v>577</v>
      </c>
      <c r="P139" s="96" t="s">
        <v>581</v>
      </c>
      <c r="Q139" s="96" t="s">
        <v>598</v>
      </c>
      <c r="R139" s="96" t="s">
        <v>621</v>
      </c>
      <c r="S139" s="96"/>
      <c r="T139" s="95"/>
      <c r="U139" s="99"/>
    </row>
    <row customHeight="true" ht="19" r="140">
      <c r="A140" s="94" t="s">
        <v>478</v>
      </c>
      <c r="B140" s="94">
        <v>138</v>
      </c>
      <c r="C140" s="95" t="s">
        <v>479</v>
      </c>
      <c r="D140" s="96" t="s">
        <v>571</v>
      </c>
      <c r="E140" s="96" t="s">
        <v>545</v>
      </c>
      <c r="F140" s="96" t="s">
        <v>517</v>
      </c>
      <c r="G140" s="96" t="s">
        <v>572</v>
      </c>
      <c r="H140" s="96">
        <v>1.2</v>
      </c>
      <c r="I140" s="96">
        <v>3.8</v>
      </c>
      <c r="J140" s="96" t="s">
        <v>484</v>
      </c>
      <c r="K140" s="96" t="s">
        <v>484</v>
      </c>
      <c r="L140" s="96" t="s">
        <v>484</v>
      </c>
      <c r="M140" s="96" t="s">
        <v>484</v>
      </c>
      <c r="N140" s="96" t="s">
        <v>484</v>
      </c>
      <c r="O140" s="96" t="s">
        <v>578</v>
      </c>
      <c r="P140" s="96" t="s">
        <v>581</v>
      </c>
      <c r="Q140" s="96" t="s">
        <v>598</v>
      </c>
      <c r="R140" s="96" t="s">
        <v>622</v>
      </c>
      <c r="S140" s="96"/>
      <c r="T140" s="95"/>
      <c r="U140" s="99"/>
    </row>
    <row customHeight="true" ht="19" r="141">
      <c r="A141" s="94" t="s">
        <v>478</v>
      </c>
      <c r="B141" s="94">
        <v>139</v>
      </c>
      <c r="C141" s="95" t="s">
        <v>479</v>
      </c>
      <c r="D141" s="96" t="s">
        <v>571</v>
      </c>
      <c r="E141" s="96" t="s">
        <v>545</v>
      </c>
      <c r="F141" s="96" t="s">
        <v>517</v>
      </c>
      <c r="G141" s="96" t="s">
        <v>572</v>
      </c>
      <c r="H141" s="96">
        <v>1.2</v>
      </c>
      <c r="I141" s="96">
        <v>3.8</v>
      </c>
      <c r="J141" s="96" t="s">
        <v>484</v>
      </c>
      <c r="K141" s="96" t="s">
        <v>484</v>
      </c>
      <c r="L141" s="96" t="s">
        <v>484</v>
      </c>
      <c r="M141" s="96" t="s">
        <v>484</v>
      </c>
      <c r="N141" s="96" t="s">
        <v>484</v>
      </c>
      <c r="O141" s="96" t="s">
        <v>579</v>
      </c>
      <c r="P141" s="96" t="s">
        <v>581</v>
      </c>
      <c r="Q141" s="96" t="s">
        <v>598</v>
      </c>
      <c r="R141" s="96" t="s">
        <v>623</v>
      </c>
      <c r="S141" s="96"/>
      <c r="T141" s="95"/>
      <c r="U141" s="99"/>
    </row>
    <row r="142">
      <c r="A142" s="94" t="s">
        <v>478</v>
      </c>
      <c r="B142" s="96">
        <v>131</v>
      </c>
      <c r="C142" s="95" t="s">
        <v>479</v>
      </c>
      <c r="D142" s="96" t="s">
        <v>571</v>
      </c>
      <c r="E142" s="96" t="s">
        <v>545</v>
      </c>
      <c r="F142" s="96" t="s">
        <v>525</v>
      </c>
      <c r="G142" s="96" t="s">
        <v>572</v>
      </c>
      <c r="H142" s="96">
        <v>1.2</v>
      </c>
      <c r="I142" s="96">
        <v>3.8</v>
      </c>
      <c r="J142" s="96" t="s">
        <v>484</v>
      </c>
      <c r="K142" s="96" t="s">
        <v>484</v>
      </c>
      <c r="L142" s="96" t="s">
        <v>484</v>
      </c>
      <c r="M142" s="96" t="s">
        <v>484</v>
      </c>
      <c r="N142" s="96" t="s">
        <v>484</v>
      </c>
      <c r="O142" s="96" t="s">
        <v>573</v>
      </c>
      <c r="P142" s="96" t="s">
        <v>581</v>
      </c>
      <c r="Q142" s="96" t="s">
        <v>598</v>
      </c>
      <c r="R142" s="96" t="s">
        <v>624</v>
      </c>
      <c r="S142" s="96"/>
      <c r="T142" s="95"/>
      <c r="U142" s="97"/>
    </row>
    <row customHeight="true" ht="19" r="143">
      <c r="A143" s="94" t="s">
        <v>478</v>
      </c>
      <c r="B143" s="94">
        <v>132</v>
      </c>
      <c r="C143" s="95" t="s">
        <v>479</v>
      </c>
      <c r="D143" s="96" t="s">
        <v>571</v>
      </c>
      <c r="E143" s="96" t="s">
        <v>545</v>
      </c>
      <c r="F143" s="96" t="s">
        <v>525</v>
      </c>
      <c r="G143" s="96" t="s">
        <v>572</v>
      </c>
      <c r="H143" s="96">
        <v>1.2</v>
      </c>
      <c r="I143" s="96">
        <v>3.8</v>
      </c>
      <c r="J143" s="96" t="s">
        <v>484</v>
      </c>
      <c r="K143" s="96" t="s">
        <v>484</v>
      </c>
      <c r="L143" s="96" t="s">
        <v>484</v>
      </c>
      <c r="M143" s="96" t="s">
        <v>484</v>
      </c>
      <c r="N143" s="96" t="s">
        <v>484</v>
      </c>
      <c r="O143" s="96" t="s">
        <v>574</v>
      </c>
      <c r="P143" s="96" t="s">
        <v>581</v>
      </c>
      <c r="Q143" s="96" t="s">
        <v>598</v>
      </c>
      <c r="R143" s="96" t="s">
        <v>625</v>
      </c>
      <c r="S143" s="96"/>
      <c r="T143" s="95"/>
      <c r="U143" s="97"/>
    </row>
    <row customHeight="true" ht="19" r="144">
      <c r="A144" s="94" t="s">
        <v>478</v>
      </c>
      <c r="B144" s="94">
        <v>133</v>
      </c>
      <c r="C144" s="95" t="s">
        <v>479</v>
      </c>
      <c r="D144" s="96" t="s">
        <v>571</v>
      </c>
      <c r="E144" s="96" t="s">
        <v>545</v>
      </c>
      <c r="F144" s="96" t="s">
        <v>525</v>
      </c>
      <c r="G144" s="96" t="s">
        <v>572</v>
      </c>
      <c r="H144" s="96">
        <v>1.2</v>
      </c>
      <c r="I144" s="96">
        <v>3.8</v>
      </c>
      <c r="J144" s="96" t="s">
        <v>484</v>
      </c>
      <c r="K144" s="96" t="s">
        <v>484</v>
      </c>
      <c r="L144" s="96" t="s">
        <v>484</v>
      </c>
      <c r="M144" s="96" t="s">
        <v>484</v>
      </c>
      <c r="N144" s="96" t="s">
        <v>484</v>
      </c>
      <c r="O144" s="96" t="s">
        <v>575</v>
      </c>
      <c r="P144" s="96" t="s">
        <v>581</v>
      </c>
      <c r="Q144" s="96" t="s">
        <v>598</v>
      </c>
      <c r="R144" s="96" t="s">
        <v>626</v>
      </c>
      <c r="S144" s="96"/>
      <c r="T144" s="95"/>
      <c r="U144" s="97"/>
    </row>
    <row customHeight="true" ht="19" r="145">
      <c r="A145" s="94" t="s">
        <v>478</v>
      </c>
      <c r="B145" s="94">
        <v>134</v>
      </c>
      <c r="C145" s="95" t="s">
        <v>479</v>
      </c>
      <c r="D145" s="96" t="s">
        <v>571</v>
      </c>
      <c r="E145" s="96" t="s">
        <v>545</v>
      </c>
      <c r="F145" s="96" t="s">
        <v>525</v>
      </c>
      <c r="G145" s="96" t="s">
        <v>572</v>
      </c>
      <c r="H145" s="96">
        <v>1.2</v>
      </c>
      <c r="I145" s="96">
        <v>3.8</v>
      </c>
      <c r="J145" s="96" t="s">
        <v>484</v>
      </c>
      <c r="K145" s="96" t="s">
        <v>484</v>
      </c>
      <c r="L145" s="96" t="s">
        <v>484</v>
      </c>
      <c r="M145" s="96" t="s">
        <v>484</v>
      </c>
      <c r="N145" s="96" t="s">
        <v>484</v>
      </c>
      <c r="O145" s="96" t="s">
        <v>576</v>
      </c>
      <c r="P145" s="96" t="s">
        <v>581</v>
      </c>
      <c r="Q145" s="96" t="s">
        <v>598</v>
      </c>
      <c r="R145" s="96" t="s">
        <v>627</v>
      </c>
      <c r="S145" s="96"/>
      <c r="T145" s="95"/>
      <c r="U145" s="97"/>
    </row>
    <row customHeight="true" ht="19" r="146">
      <c r="A146" s="94" t="s">
        <v>478</v>
      </c>
      <c r="B146" s="94">
        <v>135</v>
      </c>
      <c r="C146" s="95" t="s">
        <v>479</v>
      </c>
      <c r="D146" s="96" t="s">
        <v>571</v>
      </c>
      <c r="E146" s="96" t="s">
        <v>545</v>
      </c>
      <c r="F146" s="96" t="s">
        <v>525</v>
      </c>
      <c r="G146" s="96" t="s">
        <v>572</v>
      </c>
      <c r="H146" s="96">
        <v>1.2</v>
      </c>
      <c r="I146" s="96">
        <v>3.8</v>
      </c>
      <c r="J146" s="96" t="s">
        <v>484</v>
      </c>
      <c r="K146" s="96" t="s">
        <v>484</v>
      </c>
      <c r="L146" s="96" t="s">
        <v>484</v>
      </c>
      <c r="M146" s="96" t="s">
        <v>484</v>
      </c>
      <c r="N146" s="96" t="s">
        <v>484</v>
      </c>
      <c r="O146" s="96" t="s">
        <v>577</v>
      </c>
      <c r="P146" s="96" t="s">
        <v>581</v>
      </c>
      <c r="Q146" s="96" t="s">
        <v>598</v>
      </c>
      <c r="R146" s="96" t="s">
        <v>628</v>
      </c>
      <c r="S146" s="96"/>
      <c r="T146" s="95"/>
      <c r="U146" s="97"/>
    </row>
    <row customHeight="true" ht="19" r="147">
      <c r="A147" s="94" t="s">
        <v>478</v>
      </c>
      <c r="B147" s="96">
        <v>136</v>
      </c>
      <c r="C147" s="95" t="s">
        <v>479</v>
      </c>
      <c r="D147" s="96" t="s">
        <v>571</v>
      </c>
      <c r="E147" s="96" t="s">
        <v>545</v>
      </c>
      <c r="F147" s="96" t="s">
        <v>525</v>
      </c>
      <c r="G147" s="96" t="s">
        <v>572</v>
      </c>
      <c r="H147" s="96">
        <v>1.2</v>
      </c>
      <c r="I147" s="96">
        <v>3.8</v>
      </c>
      <c r="J147" s="96" t="s">
        <v>484</v>
      </c>
      <c r="K147" s="96" t="s">
        <v>484</v>
      </c>
      <c r="L147" s="96" t="s">
        <v>484</v>
      </c>
      <c r="M147" s="96" t="s">
        <v>484</v>
      </c>
      <c r="N147" s="96" t="s">
        <v>484</v>
      </c>
      <c r="O147" s="96" t="s">
        <v>578</v>
      </c>
      <c r="P147" s="96" t="s">
        <v>581</v>
      </c>
      <c r="Q147" s="96" t="s">
        <v>598</v>
      </c>
      <c r="R147" s="96" t="s">
        <v>629</v>
      </c>
      <c r="S147" s="96"/>
      <c r="T147" s="95"/>
      <c r="U147" s="97"/>
    </row>
    <row customHeight="true" ht="19" r="148">
      <c r="A148" s="94" t="s">
        <v>478</v>
      </c>
      <c r="B148" s="94">
        <v>137</v>
      </c>
      <c r="C148" s="95" t="s">
        <v>479</v>
      </c>
      <c r="D148" s="96" t="s">
        <v>571</v>
      </c>
      <c r="E148" s="96" t="s">
        <v>545</v>
      </c>
      <c r="F148" s="96" t="s">
        <v>525</v>
      </c>
      <c r="G148" s="96" t="s">
        <v>572</v>
      </c>
      <c r="H148" s="96">
        <v>1.2</v>
      </c>
      <c r="I148" s="96">
        <v>3.8</v>
      </c>
      <c r="J148" s="96" t="s">
        <v>484</v>
      </c>
      <c r="K148" s="96" t="s">
        <v>484</v>
      </c>
      <c r="L148" s="96" t="s">
        <v>484</v>
      </c>
      <c r="M148" s="96" t="s">
        <v>484</v>
      </c>
      <c r="N148" s="96" t="s">
        <v>484</v>
      </c>
      <c r="O148" s="96" t="s">
        <v>579</v>
      </c>
      <c r="P148" s="96" t="s">
        <v>581</v>
      </c>
      <c r="Q148" s="96" t="s">
        <v>598</v>
      </c>
      <c r="R148" s="96" t="s">
        <v>630</v>
      </c>
      <c r="S148" s="96"/>
      <c r="T148" s="95"/>
      <c r="U148" s="97"/>
    </row>
    <row r="149">
      <c r="A149" s="94" t="s">
        <v>478</v>
      </c>
      <c r="B149" s="94">
        <v>138</v>
      </c>
      <c r="C149" s="95" t="s">
        <v>479</v>
      </c>
      <c r="D149" s="96" t="s">
        <v>571</v>
      </c>
      <c r="E149" s="96" t="s">
        <v>545</v>
      </c>
      <c r="F149" s="96" t="s">
        <v>529</v>
      </c>
      <c r="G149" s="96" t="s">
        <v>580</v>
      </c>
      <c r="H149" s="96">
        <v>1.2</v>
      </c>
      <c r="I149" s="96">
        <v>3.8</v>
      </c>
      <c r="J149" s="96" t="s">
        <v>484</v>
      </c>
      <c r="K149" s="96" t="s">
        <v>484</v>
      </c>
      <c r="L149" s="96" t="s">
        <v>484</v>
      </c>
      <c r="M149" s="96" t="s">
        <v>484</v>
      </c>
      <c r="N149" s="96" t="s">
        <v>484</v>
      </c>
      <c r="O149" s="96" t="s">
        <v>573</v>
      </c>
      <c r="P149" s="96" t="s">
        <v>631</v>
      </c>
      <c r="Q149" s="96" t="s">
        <v>632</v>
      </c>
      <c r="R149" s="96" t="s">
        <v>633</v>
      </c>
      <c r="S149" s="96"/>
      <c r="T149" s="95"/>
      <c r="U149" s="98"/>
    </row>
    <row customHeight="true" ht="19" r="150">
      <c r="A150" s="94" t="s">
        <v>478</v>
      </c>
      <c r="B150" s="94">
        <v>139</v>
      </c>
      <c r="C150" s="95" t="s">
        <v>479</v>
      </c>
      <c r="D150" s="96" t="s">
        <v>571</v>
      </c>
      <c r="E150" s="96" t="s">
        <v>545</v>
      </c>
      <c r="F150" s="96" t="s">
        <v>529</v>
      </c>
      <c r="G150" s="96" t="s">
        <v>580</v>
      </c>
      <c r="H150" s="96">
        <v>1.2</v>
      </c>
      <c r="I150" s="96">
        <v>3.8</v>
      </c>
      <c r="J150" s="96" t="s">
        <v>484</v>
      </c>
      <c r="K150" s="96" t="s">
        <v>484</v>
      </c>
      <c r="L150" s="96" t="s">
        <v>484</v>
      </c>
      <c r="M150" s="96" t="s">
        <v>484</v>
      </c>
      <c r="N150" s="96" t="s">
        <v>484</v>
      </c>
      <c r="O150" s="96" t="s">
        <v>574</v>
      </c>
      <c r="P150" s="96" t="s">
        <v>631</v>
      </c>
      <c r="Q150" s="96" t="s">
        <v>632</v>
      </c>
      <c r="R150" s="96" t="s">
        <v>634</v>
      </c>
      <c r="S150" s="96"/>
      <c r="T150" s="95"/>
      <c r="U150" s="98"/>
    </row>
    <row customHeight="true" ht="19" r="151">
      <c r="A151" s="94" t="s">
        <v>478</v>
      </c>
      <c r="B151" s="94">
        <v>140</v>
      </c>
      <c r="C151" s="95" t="s">
        <v>479</v>
      </c>
      <c r="D151" s="96" t="s">
        <v>571</v>
      </c>
      <c r="E151" s="96" t="s">
        <v>545</v>
      </c>
      <c r="F151" s="96" t="s">
        <v>529</v>
      </c>
      <c r="G151" s="96" t="s">
        <v>580</v>
      </c>
      <c r="H151" s="96">
        <v>1.2</v>
      </c>
      <c r="I151" s="96">
        <v>3.8</v>
      </c>
      <c r="J151" s="96" t="s">
        <v>484</v>
      </c>
      <c r="K151" s="96" t="s">
        <v>484</v>
      </c>
      <c r="L151" s="96" t="s">
        <v>484</v>
      </c>
      <c r="M151" s="96" t="s">
        <v>484</v>
      </c>
      <c r="N151" s="96" t="s">
        <v>484</v>
      </c>
      <c r="O151" s="96" t="s">
        <v>575</v>
      </c>
      <c r="P151" s="96" t="s">
        <v>631</v>
      </c>
      <c r="Q151" s="96" t="s">
        <v>632</v>
      </c>
      <c r="R151" s="96" t="s">
        <v>635</v>
      </c>
      <c r="S151" s="96"/>
      <c r="T151" s="95"/>
      <c r="U151" s="98"/>
    </row>
    <row customHeight="true" ht="19" r="152">
      <c r="A152" s="94" t="s">
        <v>478</v>
      </c>
      <c r="B152" s="96">
        <v>141</v>
      </c>
      <c r="C152" s="95" t="s">
        <v>479</v>
      </c>
      <c r="D152" s="96" t="s">
        <v>571</v>
      </c>
      <c r="E152" s="96" t="s">
        <v>545</v>
      </c>
      <c r="F152" s="96" t="s">
        <v>529</v>
      </c>
      <c r="G152" s="96" t="s">
        <v>580</v>
      </c>
      <c r="H152" s="96">
        <v>1.2</v>
      </c>
      <c r="I152" s="96">
        <v>3.8</v>
      </c>
      <c r="J152" s="96" t="s">
        <v>484</v>
      </c>
      <c r="K152" s="96" t="s">
        <v>484</v>
      </c>
      <c r="L152" s="96" t="s">
        <v>484</v>
      </c>
      <c r="M152" s="96" t="s">
        <v>484</v>
      </c>
      <c r="N152" s="96" t="s">
        <v>484</v>
      </c>
      <c r="O152" s="96" t="s">
        <v>576</v>
      </c>
      <c r="P152" s="96" t="s">
        <v>631</v>
      </c>
      <c r="Q152" s="96" t="s">
        <v>632</v>
      </c>
      <c r="R152" s="96" t="s">
        <v>636</v>
      </c>
      <c r="S152" s="96"/>
      <c r="T152" s="95"/>
      <c r="U152" s="98"/>
    </row>
    <row customHeight="true" ht="19" r="153">
      <c r="A153" s="94" t="s">
        <v>478</v>
      </c>
      <c r="B153" s="94">
        <v>142</v>
      </c>
      <c r="C153" s="95" t="s">
        <v>479</v>
      </c>
      <c r="D153" s="96" t="s">
        <v>571</v>
      </c>
      <c r="E153" s="96" t="s">
        <v>545</v>
      </c>
      <c r="F153" s="96" t="s">
        <v>529</v>
      </c>
      <c r="G153" s="96" t="s">
        <v>580</v>
      </c>
      <c r="H153" s="96">
        <v>1.2</v>
      </c>
      <c r="I153" s="96">
        <v>3.8</v>
      </c>
      <c r="J153" s="96" t="s">
        <v>484</v>
      </c>
      <c r="K153" s="96" t="s">
        <v>484</v>
      </c>
      <c r="L153" s="96" t="s">
        <v>484</v>
      </c>
      <c r="M153" s="96" t="s">
        <v>484</v>
      </c>
      <c r="N153" s="96" t="s">
        <v>484</v>
      </c>
      <c r="O153" s="96" t="s">
        <v>577</v>
      </c>
      <c r="P153" s="96" t="s">
        <v>631</v>
      </c>
      <c r="Q153" s="96" t="s">
        <v>632</v>
      </c>
      <c r="R153" s="96" t="s">
        <v>637</v>
      </c>
      <c r="S153" s="96"/>
      <c r="T153" s="95"/>
      <c r="U153" s="98"/>
    </row>
    <row customHeight="true" ht="19" r="154">
      <c r="A154" s="94" t="s">
        <v>478</v>
      </c>
      <c r="B154" s="94">
        <v>143</v>
      </c>
      <c r="C154" s="95" t="s">
        <v>479</v>
      </c>
      <c r="D154" s="96" t="s">
        <v>571</v>
      </c>
      <c r="E154" s="96" t="s">
        <v>545</v>
      </c>
      <c r="F154" s="96" t="s">
        <v>529</v>
      </c>
      <c r="G154" s="96" t="s">
        <v>580</v>
      </c>
      <c r="H154" s="96">
        <v>1.2</v>
      </c>
      <c r="I154" s="96">
        <v>3.8</v>
      </c>
      <c r="J154" s="96" t="s">
        <v>484</v>
      </c>
      <c r="K154" s="96" t="s">
        <v>484</v>
      </c>
      <c r="L154" s="96" t="s">
        <v>484</v>
      </c>
      <c r="M154" s="96" t="s">
        <v>484</v>
      </c>
      <c r="N154" s="96" t="s">
        <v>484</v>
      </c>
      <c r="O154" s="96" t="s">
        <v>578</v>
      </c>
      <c r="P154" s="96" t="s">
        <v>631</v>
      </c>
      <c r="Q154" s="96" t="s">
        <v>632</v>
      </c>
      <c r="R154" s="96" t="s">
        <v>638</v>
      </c>
      <c r="S154" s="96"/>
      <c r="T154" s="95"/>
      <c r="U154" s="98"/>
    </row>
    <row customHeight="true" ht="19" r="155">
      <c r="A155" s="94" t="s">
        <v>478</v>
      </c>
      <c r="B155" s="94">
        <v>144</v>
      </c>
      <c r="C155" s="95" t="s">
        <v>479</v>
      </c>
      <c r="D155" s="96" t="s">
        <v>571</v>
      </c>
      <c r="E155" s="96" t="s">
        <v>545</v>
      </c>
      <c r="F155" s="96" t="s">
        <v>529</v>
      </c>
      <c r="G155" s="96" t="s">
        <v>580</v>
      </c>
      <c r="H155" s="96">
        <v>1.2</v>
      </c>
      <c r="I155" s="96">
        <v>3.8</v>
      </c>
      <c r="J155" s="96" t="s">
        <v>484</v>
      </c>
      <c r="K155" s="96" t="s">
        <v>484</v>
      </c>
      <c r="L155" s="96" t="s">
        <v>484</v>
      </c>
      <c r="M155" s="96" t="s">
        <v>484</v>
      </c>
      <c r="N155" s="96" t="s">
        <v>484</v>
      </c>
      <c r="O155" s="96" t="s">
        <v>579</v>
      </c>
      <c r="P155" s="96" t="s">
        <v>631</v>
      </c>
      <c r="Q155" s="96" t="s">
        <v>632</v>
      </c>
      <c r="R155" s="96" t="s">
        <v>639</v>
      </c>
      <c r="S155" s="96"/>
      <c r="T155" s="95"/>
      <c r="U155" s="98"/>
    </row>
    <row r="156">
      <c r="A156" s="94" t="s">
        <v>478</v>
      </c>
      <c r="B156" s="94">
        <v>145</v>
      </c>
      <c r="C156" s="95" t="s">
        <v>479</v>
      </c>
      <c r="D156" s="96" t="s">
        <v>571</v>
      </c>
      <c r="E156" s="96" t="s">
        <v>545</v>
      </c>
      <c r="F156" s="96" t="s">
        <v>532</v>
      </c>
      <c r="G156" s="96" t="s">
        <v>580</v>
      </c>
      <c r="H156" s="96">
        <v>1.2</v>
      </c>
      <c r="I156" s="96">
        <v>3.8</v>
      </c>
      <c r="J156" s="96" t="s">
        <v>484</v>
      </c>
      <c r="K156" s="96" t="s">
        <v>484</v>
      </c>
      <c r="L156" s="96" t="s">
        <v>484</v>
      </c>
      <c r="M156" s="96" t="s">
        <v>484</v>
      </c>
      <c r="N156" s="96" t="s">
        <v>484</v>
      </c>
      <c r="O156" s="96" t="s">
        <v>573</v>
      </c>
      <c r="P156" s="96" t="s">
        <v>631</v>
      </c>
      <c r="Q156" s="96" t="s">
        <v>640</v>
      </c>
      <c r="R156" s="96" t="s">
        <v>641</v>
      </c>
      <c r="S156" s="96"/>
      <c r="T156" s="95"/>
      <c r="U156" s="98"/>
    </row>
    <row customHeight="true" ht="19" r="157">
      <c r="A157" s="94" t="s">
        <v>478</v>
      </c>
      <c r="B157" s="96">
        <v>146</v>
      </c>
      <c r="C157" s="95" t="s">
        <v>479</v>
      </c>
      <c r="D157" s="96" t="s">
        <v>571</v>
      </c>
      <c r="E157" s="96" t="s">
        <v>545</v>
      </c>
      <c r="F157" s="96" t="s">
        <v>532</v>
      </c>
      <c r="G157" s="96" t="s">
        <v>580</v>
      </c>
      <c r="H157" s="96">
        <v>1.2</v>
      </c>
      <c r="I157" s="96">
        <v>3.8</v>
      </c>
      <c r="J157" s="96" t="s">
        <v>484</v>
      </c>
      <c r="K157" s="96" t="s">
        <v>484</v>
      </c>
      <c r="L157" s="96" t="s">
        <v>484</v>
      </c>
      <c r="M157" s="96" t="s">
        <v>484</v>
      </c>
      <c r="N157" s="96" t="s">
        <v>484</v>
      </c>
      <c r="O157" s="96" t="s">
        <v>574</v>
      </c>
      <c r="P157" s="96" t="s">
        <v>631</v>
      </c>
      <c r="Q157" s="96" t="s">
        <v>640</v>
      </c>
      <c r="R157" s="96" t="s">
        <v>642</v>
      </c>
      <c r="S157" s="96"/>
      <c r="T157" s="95"/>
      <c r="U157" s="98"/>
    </row>
    <row customHeight="true" ht="19" r="158">
      <c r="A158" s="94" t="s">
        <v>478</v>
      </c>
      <c r="B158" s="94">
        <v>147</v>
      </c>
      <c r="C158" s="95" t="s">
        <v>479</v>
      </c>
      <c r="D158" s="96" t="s">
        <v>571</v>
      </c>
      <c r="E158" s="96" t="s">
        <v>545</v>
      </c>
      <c r="F158" s="96" t="s">
        <v>532</v>
      </c>
      <c r="G158" s="96" t="s">
        <v>580</v>
      </c>
      <c r="H158" s="96">
        <v>1.2</v>
      </c>
      <c r="I158" s="96">
        <v>3.8</v>
      </c>
      <c r="J158" s="96" t="s">
        <v>484</v>
      </c>
      <c r="K158" s="96" t="s">
        <v>484</v>
      </c>
      <c r="L158" s="96" t="s">
        <v>484</v>
      </c>
      <c r="M158" s="96" t="s">
        <v>484</v>
      </c>
      <c r="N158" s="96" t="s">
        <v>484</v>
      </c>
      <c r="O158" s="96" t="s">
        <v>575</v>
      </c>
      <c r="P158" s="96" t="s">
        <v>631</v>
      </c>
      <c r="Q158" s="96" t="s">
        <v>640</v>
      </c>
      <c r="R158" s="96" t="s">
        <v>643</v>
      </c>
      <c r="S158" s="96"/>
      <c r="T158" s="95"/>
      <c r="U158" s="98"/>
    </row>
    <row customHeight="true" ht="19" r="159">
      <c r="A159" s="94" t="s">
        <v>478</v>
      </c>
      <c r="B159" s="94">
        <v>148</v>
      </c>
      <c r="C159" s="95" t="s">
        <v>479</v>
      </c>
      <c r="D159" s="96" t="s">
        <v>571</v>
      </c>
      <c r="E159" s="96" t="s">
        <v>545</v>
      </c>
      <c r="F159" s="96" t="s">
        <v>532</v>
      </c>
      <c r="G159" s="96" t="s">
        <v>580</v>
      </c>
      <c r="H159" s="96">
        <v>1.2</v>
      </c>
      <c r="I159" s="96">
        <v>3.8</v>
      </c>
      <c r="J159" s="96" t="s">
        <v>484</v>
      </c>
      <c r="K159" s="96" t="s">
        <v>484</v>
      </c>
      <c r="L159" s="96" t="s">
        <v>484</v>
      </c>
      <c r="M159" s="96" t="s">
        <v>484</v>
      </c>
      <c r="N159" s="96" t="s">
        <v>484</v>
      </c>
      <c r="O159" s="96" t="s">
        <v>576</v>
      </c>
      <c r="P159" s="96" t="s">
        <v>631</v>
      </c>
      <c r="Q159" s="96" t="s">
        <v>640</v>
      </c>
      <c r="R159" s="96" t="s">
        <v>644</v>
      </c>
      <c r="S159" s="96"/>
      <c r="T159" s="95"/>
      <c r="U159" s="98"/>
    </row>
    <row customHeight="true" ht="19" r="160">
      <c r="A160" s="94" t="s">
        <v>478</v>
      </c>
      <c r="B160" s="94">
        <v>149</v>
      </c>
      <c r="C160" s="95" t="s">
        <v>479</v>
      </c>
      <c r="D160" s="96" t="s">
        <v>571</v>
      </c>
      <c r="E160" s="96" t="s">
        <v>545</v>
      </c>
      <c r="F160" s="96" t="s">
        <v>532</v>
      </c>
      <c r="G160" s="96" t="s">
        <v>580</v>
      </c>
      <c r="H160" s="96">
        <v>1.2</v>
      </c>
      <c r="I160" s="96">
        <v>3.8</v>
      </c>
      <c r="J160" s="96" t="s">
        <v>484</v>
      </c>
      <c r="K160" s="96" t="s">
        <v>484</v>
      </c>
      <c r="L160" s="96" t="s">
        <v>484</v>
      </c>
      <c r="M160" s="96" t="s">
        <v>484</v>
      </c>
      <c r="N160" s="96" t="s">
        <v>484</v>
      </c>
      <c r="O160" s="96" t="s">
        <v>577</v>
      </c>
      <c r="P160" s="96" t="s">
        <v>631</v>
      </c>
      <c r="Q160" s="96" t="s">
        <v>640</v>
      </c>
      <c r="R160" s="96" t="s">
        <v>645</v>
      </c>
      <c r="S160" s="96"/>
      <c r="T160" s="95"/>
      <c r="U160" s="98"/>
    </row>
    <row customHeight="true" ht="19" r="161">
      <c r="A161" s="94" t="s">
        <v>478</v>
      </c>
      <c r="B161" s="94">
        <v>150</v>
      </c>
      <c r="C161" s="95" t="s">
        <v>479</v>
      </c>
      <c r="D161" s="96" t="s">
        <v>571</v>
      </c>
      <c r="E161" s="96" t="s">
        <v>545</v>
      </c>
      <c r="F161" s="96" t="s">
        <v>532</v>
      </c>
      <c r="G161" s="96" t="s">
        <v>580</v>
      </c>
      <c r="H161" s="96">
        <v>1.2</v>
      </c>
      <c r="I161" s="96">
        <v>3.8</v>
      </c>
      <c r="J161" s="96" t="s">
        <v>484</v>
      </c>
      <c r="K161" s="96" t="s">
        <v>484</v>
      </c>
      <c r="L161" s="96" t="s">
        <v>484</v>
      </c>
      <c r="M161" s="96" t="s">
        <v>484</v>
      </c>
      <c r="N161" s="96" t="s">
        <v>484</v>
      </c>
      <c r="O161" s="96" t="s">
        <v>578</v>
      </c>
      <c r="P161" s="96" t="s">
        <v>631</v>
      </c>
      <c r="Q161" s="96" t="s">
        <v>640</v>
      </c>
      <c r="R161" s="96" t="s">
        <v>646</v>
      </c>
      <c r="S161" s="96"/>
      <c r="T161" s="95"/>
      <c r="U161" s="98"/>
    </row>
    <row customHeight="true" ht="19" r="162">
      <c r="A162" s="94" t="s">
        <v>478</v>
      </c>
      <c r="B162" s="96">
        <v>151</v>
      </c>
      <c r="C162" s="95" t="s">
        <v>479</v>
      </c>
      <c r="D162" s="96" t="s">
        <v>571</v>
      </c>
      <c r="E162" s="96" t="s">
        <v>545</v>
      </c>
      <c r="F162" s="96" t="s">
        <v>532</v>
      </c>
      <c r="G162" s="96" t="s">
        <v>580</v>
      </c>
      <c r="H162" s="96">
        <v>1.2</v>
      </c>
      <c r="I162" s="96">
        <v>3.8</v>
      </c>
      <c r="J162" s="96" t="s">
        <v>484</v>
      </c>
      <c r="K162" s="96" t="s">
        <v>484</v>
      </c>
      <c r="L162" s="96" t="s">
        <v>484</v>
      </c>
      <c r="M162" s="96" t="s">
        <v>484</v>
      </c>
      <c r="N162" s="96" t="s">
        <v>484</v>
      </c>
      <c r="O162" s="96" t="s">
        <v>579</v>
      </c>
      <c r="P162" s="96" t="s">
        <v>631</v>
      </c>
      <c r="Q162" s="96" t="s">
        <v>640</v>
      </c>
      <c r="R162" s="96" t="s">
        <v>647</v>
      </c>
      <c r="S162" s="96"/>
      <c r="T162" s="95"/>
      <c r="U162" s="98"/>
    </row>
    <row r="163">
      <c r="A163" s="94" t="s">
        <v>478</v>
      </c>
      <c r="B163" s="94">
        <v>152</v>
      </c>
      <c r="C163" s="95" t="s">
        <v>479</v>
      </c>
      <c r="D163" s="96" t="s">
        <v>571</v>
      </c>
      <c r="E163" s="96" t="s">
        <v>545</v>
      </c>
      <c r="F163" s="96" t="s">
        <v>535</v>
      </c>
      <c r="G163" s="96" t="s">
        <v>580</v>
      </c>
      <c r="H163" s="96">
        <v>1.2</v>
      </c>
      <c r="I163" s="96">
        <v>3.8</v>
      </c>
      <c r="J163" s="96" t="s">
        <v>484</v>
      </c>
      <c r="K163" s="96" t="s">
        <v>484</v>
      </c>
      <c r="L163" s="96" t="s">
        <v>484</v>
      </c>
      <c r="M163" s="96" t="s">
        <v>484</v>
      </c>
      <c r="N163" s="96" t="s">
        <v>484</v>
      </c>
      <c r="O163" s="96" t="s">
        <v>573</v>
      </c>
      <c r="P163" s="96" t="s">
        <v>631</v>
      </c>
      <c r="Q163" s="96" t="s">
        <v>648</v>
      </c>
      <c r="R163" s="96" t="s">
        <v>649</v>
      </c>
      <c r="S163" s="96"/>
      <c r="T163" s="95"/>
      <c r="U163" s="99"/>
    </row>
    <row customHeight="true" ht="19" r="164">
      <c r="A164" s="94" t="s">
        <v>478</v>
      </c>
      <c r="B164" s="94">
        <v>153</v>
      </c>
      <c r="C164" s="95" t="s">
        <v>479</v>
      </c>
      <c r="D164" s="96" t="s">
        <v>571</v>
      </c>
      <c r="E164" s="96" t="s">
        <v>545</v>
      </c>
      <c r="F164" s="96" t="s">
        <v>535</v>
      </c>
      <c r="G164" s="96" t="s">
        <v>580</v>
      </c>
      <c r="H164" s="96">
        <v>1.2</v>
      </c>
      <c r="I164" s="96">
        <v>3.8</v>
      </c>
      <c r="J164" s="96" t="s">
        <v>484</v>
      </c>
      <c r="K164" s="96" t="s">
        <v>484</v>
      </c>
      <c r="L164" s="96" t="s">
        <v>484</v>
      </c>
      <c r="M164" s="96" t="s">
        <v>484</v>
      </c>
      <c r="N164" s="96" t="s">
        <v>484</v>
      </c>
      <c r="O164" s="96" t="s">
        <v>574</v>
      </c>
      <c r="P164" s="96" t="s">
        <v>631</v>
      </c>
      <c r="Q164" s="96" t="s">
        <v>648</v>
      </c>
      <c r="R164" s="96" t="s">
        <v>650</v>
      </c>
      <c r="S164" s="96"/>
      <c r="T164" s="95"/>
      <c r="U164" s="99"/>
    </row>
    <row customHeight="true" ht="19" r="165">
      <c r="A165" s="94" t="s">
        <v>478</v>
      </c>
      <c r="B165" s="94">
        <v>154</v>
      </c>
      <c r="C165" s="95" t="s">
        <v>479</v>
      </c>
      <c r="D165" s="96" t="s">
        <v>571</v>
      </c>
      <c r="E165" s="96" t="s">
        <v>545</v>
      </c>
      <c r="F165" s="96" t="s">
        <v>535</v>
      </c>
      <c r="G165" s="96" t="s">
        <v>580</v>
      </c>
      <c r="H165" s="96">
        <v>1.2</v>
      </c>
      <c r="I165" s="96">
        <v>3.8</v>
      </c>
      <c r="J165" s="96" t="s">
        <v>484</v>
      </c>
      <c r="K165" s="96" t="s">
        <v>484</v>
      </c>
      <c r="L165" s="96" t="s">
        <v>484</v>
      </c>
      <c r="M165" s="96" t="s">
        <v>484</v>
      </c>
      <c r="N165" s="96" t="s">
        <v>484</v>
      </c>
      <c r="O165" s="96" t="s">
        <v>575</v>
      </c>
      <c r="P165" s="96" t="s">
        <v>631</v>
      </c>
      <c r="Q165" s="96" t="s">
        <v>648</v>
      </c>
      <c r="R165" s="96" t="s">
        <v>651</v>
      </c>
      <c r="S165" s="96"/>
      <c r="T165" s="95"/>
      <c r="U165" s="99"/>
    </row>
    <row customHeight="true" ht="19" r="166">
      <c r="A166" s="94" t="s">
        <v>478</v>
      </c>
      <c r="B166" s="94">
        <v>155</v>
      </c>
      <c r="C166" s="95" t="s">
        <v>479</v>
      </c>
      <c r="D166" s="96" t="s">
        <v>571</v>
      </c>
      <c r="E166" s="96" t="s">
        <v>545</v>
      </c>
      <c r="F166" s="96" t="s">
        <v>535</v>
      </c>
      <c r="G166" s="96" t="s">
        <v>580</v>
      </c>
      <c r="H166" s="96">
        <v>1.2</v>
      </c>
      <c r="I166" s="96">
        <v>3.8</v>
      </c>
      <c r="J166" s="96" t="s">
        <v>484</v>
      </c>
      <c r="K166" s="96" t="s">
        <v>484</v>
      </c>
      <c r="L166" s="96" t="s">
        <v>484</v>
      </c>
      <c r="M166" s="96" t="s">
        <v>484</v>
      </c>
      <c r="N166" s="96" t="s">
        <v>484</v>
      </c>
      <c r="O166" s="96" t="s">
        <v>576</v>
      </c>
      <c r="P166" s="96" t="s">
        <v>631</v>
      </c>
      <c r="Q166" s="96" t="s">
        <v>648</v>
      </c>
      <c r="R166" s="96" t="s">
        <v>652</v>
      </c>
      <c r="S166" s="96"/>
      <c r="T166" s="95"/>
      <c r="U166" s="99"/>
    </row>
    <row customHeight="true" ht="19" r="167">
      <c r="A167" s="94" t="s">
        <v>478</v>
      </c>
      <c r="B167" s="96">
        <v>156</v>
      </c>
      <c r="C167" s="95" t="s">
        <v>479</v>
      </c>
      <c r="D167" s="96" t="s">
        <v>571</v>
      </c>
      <c r="E167" s="96" t="s">
        <v>545</v>
      </c>
      <c r="F167" s="96" t="s">
        <v>535</v>
      </c>
      <c r="G167" s="96" t="s">
        <v>580</v>
      </c>
      <c r="H167" s="96">
        <v>1.2</v>
      </c>
      <c r="I167" s="96">
        <v>3.8</v>
      </c>
      <c r="J167" s="96" t="s">
        <v>484</v>
      </c>
      <c r="K167" s="96" t="s">
        <v>484</v>
      </c>
      <c r="L167" s="96" t="s">
        <v>484</v>
      </c>
      <c r="M167" s="96" t="s">
        <v>484</v>
      </c>
      <c r="N167" s="96" t="s">
        <v>484</v>
      </c>
      <c r="O167" s="96" t="s">
        <v>577</v>
      </c>
      <c r="P167" s="96" t="s">
        <v>631</v>
      </c>
      <c r="Q167" s="96" t="s">
        <v>648</v>
      </c>
      <c r="R167" s="96" t="s">
        <v>653</v>
      </c>
      <c r="S167" s="96"/>
      <c r="T167" s="95"/>
      <c r="U167" s="99"/>
    </row>
    <row customHeight="true" ht="19" r="168">
      <c r="A168" s="94" t="s">
        <v>478</v>
      </c>
      <c r="B168" s="94">
        <v>157</v>
      </c>
      <c r="C168" s="95" t="s">
        <v>479</v>
      </c>
      <c r="D168" s="96" t="s">
        <v>571</v>
      </c>
      <c r="E168" s="96" t="s">
        <v>545</v>
      </c>
      <c r="F168" s="96" t="s">
        <v>535</v>
      </c>
      <c r="G168" s="96" t="s">
        <v>580</v>
      </c>
      <c r="H168" s="96">
        <v>1.2</v>
      </c>
      <c r="I168" s="96">
        <v>3.8</v>
      </c>
      <c r="J168" s="96" t="s">
        <v>484</v>
      </c>
      <c r="K168" s="96" t="s">
        <v>484</v>
      </c>
      <c r="L168" s="96" t="s">
        <v>484</v>
      </c>
      <c r="M168" s="96" t="s">
        <v>484</v>
      </c>
      <c r="N168" s="96" t="s">
        <v>484</v>
      </c>
      <c r="O168" s="96" t="s">
        <v>578</v>
      </c>
      <c r="P168" s="96" t="s">
        <v>631</v>
      </c>
      <c r="Q168" s="96" t="s">
        <v>648</v>
      </c>
      <c r="R168" s="96" t="s">
        <v>654</v>
      </c>
      <c r="S168" s="96"/>
      <c r="T168" s="95"/>
      <c r="U168" s="99"/>
    </row>
    <row customHeight="true" ht="19" r="169">
      <c r="A169" s="94" t="s">
        <v>478</v>
      </c>
      <c r="B169" s="94">
        <v>158</v>
      </c>
      <c r="C169" s="95" t="s">
        <v>479</v>
      </c>
      <c r="D169" s="96" t="s">
        <v>571</v>
      </c>
      <c r="E169" s="96" t="s">
        <v>545</v>
      </c>
      <c r="F169" s="96" t="s">
        <v>535</v>
      </c>
      <c r="G169" s="96" t="s">
        <v>580</v>
      </c>
      <c r="H169" s="96">
        <v>1.2</v>
      </c>
      <c r="I169" s="96">
        <v>3.8</v>
      </c>
      <c r="J169" s="96" t="s">
        <v>484</v>
      </c>
      <c r="K169" s="96" t="s">
        <v>484</v>
      </c>
      <c r="L169" s="96" t="s">
        <v>484</v>
      </c>
      <c r="M169" s="96" t="s">
        <v>484</v>
      </c>
      <c r="N169" s="96" t="s">
        <v>484</v>
      </c>
      <c r="O169" s="96" t="s">
        <v>579</v>
      </c>
      <c r="P169" s="96" t="s">
        <v>631</v>
      </c>
      <c r="Q169" s="96" t="s">
        <v>648</v>
      </c>
      <c r="R169" s="96" t="s">
        <v>655</v>
      </c>
      <c r="S169" s="96"/>
      <c r="T169" s="95"/>
      <c r="U169" s="99"/>
    </row>
    <row r="170">
      <c r="A170" s="94" t="s">
        <v>478</v>
      </c>
      <c r="B170" s="94">
        <v>159</v>
      </c>
      <c r="C170" s="95" t="s">
        <v>479</v>
      </c>
      <c r="D170" s="96" t="s">
        <v>571</v>
      </c>
      <c r="E170" s="96" t="s">
        <v>545</v>
      </c>
      <c r="F170" s="96" t="s">
        <v>541</v>
      </c>
      <c r="G170" s="96" t="s">
        <v>580</v>
      </c>
      <c r="H170" s="96">
        <v>1.2</v>
      </c>
      <c r="I170" s="96">
        <v>3.8</v>
      </c>
      <c r="J170" s="96" t="s">
        <v>484</v>
      </c>
      <c r="K170" s="96" t="s">
        <v>484</v>
      </c>
      <c r="L170" s="96" t="s">
        <v>484</v>
      </c>
      <c r="M170" s="96" t="s">
        <v>484</v>
      </c>
      <c r="N170" s="96" t="s">
        <v>484</v>
      </c>
      <c r="O170" s="96" t="s">
        <v>573</v>
      </c>
      <c r="P170" s="96" t="s">
        <v>656</v>
      </c>
      <c r="Q170" s="96" t="s">
        <v>657</v>
      </c>
      <c r="R170" s="96" t="s">
        <v>658</v>
      </c>
      <c r="S170" s="96"/>
      <c r="T170" s="95"/>
      <c r="U170" s="97"/>
    </row>
    <row customHeight="true" ht="19" r="171">
      <c r="A171" s="94" t="s">
        <v>478</v>
      </c>
      <c r="B171" s="94">
        <v>160</v>
      </c>
      <c r="C171" s="95" t="s">
        <v>479</v>
      </c>
      <c r="D171" s="96" t="s">
        <v>571</v>
      </c>
      <c r="E171" s="96" t="s">
        <v>545</v>
      </c>
      <c r="F171" s="96" t="s">
        <v>541</v>
      </c>
      <c r="G171" s="96" t="s">
        <v>580</v>
      </c>
      <c r="H171" s="96">
        <v>1.2</v>
      </c>
      <c r="I171" s="96">
        <v>3.8</v>
      </c>
      <c r="J171" s="96" t="s">
        <v>484</v>
      </c>
      <c r="K171" s="96" t="s">
        <v>484</v>
      </c>
      <c r="L171" s="96" t="s">
        <v>484</v>
      </c>
      <c r="M171" s="96" t="s">
        <v>484</v>
      </c>
      <c r="N171" s="96" t="s">
        <v>484</v>
      </c>
      <c r="O171" s="96" t="s">
        <v>574</v>
      </c>
      <c r="P171" s="96" t="s">
        <v>656</v>
      </c>
      <c r="Q171" s="96" t="s">
        <v>657</v>
      </c>
      <c r="R171" s="96" t="s">
        <v>659</v>
      </c>
      <c r="S171" s="96"/>
      <c r="T171" s="95"/>
      <c r="U171" s="97"/>
    </row>
    <row customHeight="true" ht="19" r="172">
      <c r="A172" s="94" t="s">
        <v>478</v>
      </c>
      <c r="B172" s="96">
        <v>161</v>
      </c>
      <c r="C172" s="95" t="s">
        <v>479</v>
      </c>
      <c r="D172" s="96" t="s">
        <v>571</v>
      </c>
      <c r="E172" s="96" t="s">
        <v>545</v>
      </c>
      <c r="F172" s="96" t="s">
        <v>541</v>
      </c>
      <c r="G172" s="96" t="s">
        <v>580</v>
      </c>
      <c r="H172" s="96">
        <v>1.2</v>
      </c>
      <c r="I172" s="96">
        <v>3.8</v>
      </c>
      <c r="J172" s="96" t="s">
        <v>484</v>
      </c>
      <c r="K172" s="96" t="s">
        <v>484</v>
      </c>
      <c r="L172" s="96" t="s">
        <v>484</v>
      </c>
      <c r="M172" s="96" t="s">
        <v>484</v>
      </c>
      <c r="N172" s="96" t="s">
        <v>484</v>
      </c>
      <c r="O172" s="96" t="s">
        <v>575</v>
      </c>
      <c r="P172" s="96" t="s">
        <v>656</v>
      </c>
      <c r="Q172" s="96" t="s">
        <v>657</v>
      </c>
      <c r="R172" s="96" t="s">
        <v>660</v>
      </c>
      <c r="S172" s="96"/>
      <c r="T172" s="95"/>
      <c r="U172" s="97"/>
    </row>
    <row customHeight="true" ht="19" r="173">
      <c r="A173" s="94" t="s">
        <v>478</v>
      </c>
      <c r="B173" s="94">
        <v>162</v>
      </c>
      <c r="C173" s="95" t="s">
        <v>479</v>
      </c>
      <c r="D173" s="96" t="s">
        <v>571</v>
      </c>
      <c r="E173" s="96" t="s">
        <v>545</v>
      </c>
      <c r="F173" s="96" t="s">
        <v>541</v>
      </c>
      <c r="G173" s="96" t="s">
        <v>580</v>
      </c>
      <c r="H173" s="96">
        <v>1.2</v>
      </c>
      <c r="I173" s="96">
        <v>3.8</v>
      </c>
      <c r="J173" s="96" t="s">
        <v>484</v>
      </c>
      <c r="K173" s="96" t="s">
        <v>484</v>
      </c>
      <c r="L173" s="96" t="s">
        <v>484</v>
      </c>
      <c r="M173" s="96" t="s">
        <v>484</v>
      </c>
      <c r="N173" s="96" t="s">
        <v>484</v>
      </c>
      <c r="O173" s="96" t="s">
        <v>576</v>
      </c>
      <c r="P173" s="96" t="s">
        <v>656</v>
      </c>
      <c r="Q173" s="96" t="s">
        <v>657</v>
      </c>
      <c r="R173" s="96" t="s">
        <v>661</v>
      </c>
      <c r="S173" s="96"/>
      <c r="T173" s="95"/>
      <c r="U173" s="97"/>
    </row>
    <row customHeight="true" ht="19" r="174">
      <c r="A174" s="94" t="s">
        <v>478</v>
      </c>
      <c r="B174" s="94">
        <v>163</v>
      </c>
      <c r="C174" s="95" t="s">
        <v>479</v>
      </c>
      <c r="D174" s="96" t="s">
        <v>571</v>
      </c>
      <c r="E174" s="96" t="s">
        <v>545</v>
      </c>
      <c r="F174" s="96" t="s">
        <v>541</v>
      </c>
      <c r="G174" s="96" t="s">
        <v>580</v>
      </c>
      <c r="H174" s="96">
        <v>1.2</v>
      </c>
      <c r="I174" s="96">
        <v>3.8</v>
      </c>
      <c r="J174" s="96" t="s">
        <v>484</v>
      </c>
      <c r="K174" s="96" t="s">
        <v>484</v>
      </c>
      <c r="L174" s="96" t="s">
        <v>484</v>
      </c>
      <c r="M174" s="96" t="s">
        <v>484</v>
      </c>
      <c r="N174" s="96" t="s">
        <v>484</v>
      </c>
      <c r="O174" s="96" t="s">
        <v>577</v>
      </c>
      <c r="P174" s="96" t="s">
        <v>656</v>
      </c>
      <c r="Q174" s="96" t="s">
        <v>657</v>
      </c>
      <c r="R174" s="96" t="s">
        <v>662</v>
      </c>
      <c r="S174" s="96"/>
      <c r="T174" s="95"/>
      <c r="U174" s="97"/>
    </row>
    <row customHeight="true" ht="19" r="175">
      <c r="A175" s="94" t="s">
        <v>478</v>
      </c>
      <c r="B175" s="94">
        <v>164</v>
      </c>
      <c r="C175" s="95" t="s">
        <v>479</v>
      </c>
      <c r="D175" s="96" t="s">
        <v>571</v>
      </c>
      <c r="E175" s="96" t="s">
        <v>545</v>
      </c>
      <c r="F175" s="96" t="s">
        <v>541</v>
      </c>
      <c r="G175" s="96" t="s">
        <v>580</v>
      </c>
      <c r="H175" s="96">
        <v>1.2</v>
      </c>
      <c r="I175" s="96">
        <v>3.8</v>
      </c>
      <c r="J175" s="96" t="s">
        <v>484</v>
      </c>
      <c r="K175" s="96" t="s">
        <v>484</v>
      </c>
      <c r="L175" s="96" t="s">
        <v>484</v>
      </c>
      <c r="M175" s="96" t="s">
        <v>484</v>
      </c>
      <c r="N175" s="96" t="s">
        <v>484</v>
      </c>
      <c r="O175" s="96" t="s">
        <v>578</v>
      </c>
      <c r="P175" s="96" t="s">
        <v>656</v>
      </c>
      <c r="Q175" s="96" t="s">
        <v>657</v>
      </c>
      <c r="R175" s="96" t="s">
        <v>663</v>
      </c>
      <c r="S175" s="96"/>
      <c r="T175" s="95"/>
      <c r="U175" s="97"/>
    </row>
    <row customHeight="true" ht="19" r="176">
      <c r="A176" s="94" t="s">
        <v>478</v>
      </c>
      <c r="B176" s="94">
        <v>165</v>
      </c>
      <c r="C176" s="95" t="s">
        <v>479</v>
      </c>
      <c r="D176" s="96" t="s">
        <v>571</v>
      </c>
      <c r="E176" s="96" t="s">
        <v>545</v>
      </c>
      <c r="F176" s="96" t="s">
        <v>541</v>
      </c>
      <c r="G176" s="96" t="s">
        <v>580</v>
      </c>
      <c r="H176" s="96">
        <v>1.2</v>
      </c>
      <c r="I176" s="96">
        <v>3.8</v>
      </c>
      <c r="J176" s="96" t="s">
        <v>484</v>
      </c>
      <c r="K176" s="96" t="s">
        <v>484</v>
      </c>
      <c r="L176" s="96" t="s">
        <v>484</v>
      </c>
      <c r="M176" s="96" t="s">
        <v>484</v>
      </c>
      <c r="N176" s="96" t="s">
        <v>484</v>
      </c>
      <c r="O176" s="96" t="s">
        <v>579</v>
      </c>
      <c r="P176" s="96" t="s">
        <v>656</v>
      </c>
      <c r="Q176" s="96" t="s">
        <v>657</v>
      </c>
      <c r="R176" s="96" t="s">
        <v>664</v>
      </c>
      <c r="S176" s="96"/>
      <c r="T176" s="95"/>
      <c r="U176" s="97"/>
    </row>
    <row r="177">
      <c r="A177" s="94" t="s">
        <v>478</v>
      </c>
      <c r="B177" s="96">
        <v>166</v>
      </c>
      <c r="C177" s="95" t="s">
        <v>479</v>
      </c>
      <c r="D177" s="96" t="s">
        <v>571</v>
      </c>
      <c r="E177" s="96" t="s">
        <v>545</v>
      </c>
      <c r="F177" s="96" t="s">
        <v>546</v>
      </c>
      <c r="G177" s="96" t="s">
        <v>580</v>
      </c>
      <c r="H177" s="96">
        <v>1.2</v>
      </c>
      <c r="I177" s="96">
        <v>3.8</v>
      </c>
      <c r="J177" s="96" t="s">
        <v>484</v>
      </c>
      <c r="K177" s="96" t="s">
        <v>484</v>
      </c>
      <c r="L177" s="96" t="s">
        <v>484</v>
      </c>
      <c r="M177" s="96" t="s">
        <v>484</v>
      </c>
      <c r="N177" s="96" t="s">
        <v>484</v>
      </c>
      <c r="O177" s="96" t="s">
        <v>573</v>
      </c>
      <c r="P177" s="96" t="s">
        <v>581</v>
      </c>
      <c r="Q177" s="96" t="s">
        <v>582</v>
      </c>
      <c r="R177" s="96" t="s">
        <v>583</v>
      </c>
      <c r="S177" s="96"/>
      <c r="T177" s="95"/>
      <c r="U177" s="98"/>
    </row>
    <row customHeight="true" ht="19" r="178">
      <c r="A178" s="94" t="s">
        <v>478</v>
      </c>
      <c r="B178" s="94">
        <v>167</v>
      </c>
      <c r="C178" s="95" t="s">
        <v>479</v>
      </c>
      <c r="D178" s="96" t="s">
        <v>571</v>
      </c>
      <c r="E178" s="96" t="s">
        <v>545</v>
      </c>
      <c r="F178" s="96" t="s">
        <v>546</v>
      </c>
      <c r="G178" s="96" t="s">
        <v>580</v>
      </c>
      <c r="H178" s="96">
        <v>1.2</v>
      </c>
      <c r="I178" s="96">
        <v>3.8</v>
      </c>
      <c r="J178" s="96" t="s">
        <v>484</v>
      </c>
      <c r="K178" s="96" t="s">
        <v>484</v>
      </c>
      <c r="L178" s="96" t="s">
        <v>484</v>
      </c>
      <c r="M178" s="96" t="s">
        <v>484</v>
      </c>
      <c r="N178" s="96" t="s">
        <v>484</v>
      </c>
      <c r="O178" s="96" t="s">
        <v>574</v>
      </c>
      <c r="P178" s="96" t="s">
        <v>581</v>
      </c>
      <c r="Q178" s="96" t="s">
        <v>582</v>
      </c>
      <c r="R178" s="96" t="s">
        <v>584</v>
      </c>
      <c r="S178" s="96"/>
      <c r="T178" s="95"/>
      <c r="U178" s="98"/>
    </row>
    <row customHeight="true" ht="19" r="179">
      <c r="A179" s="94" t="s">
        <v>478</v>
      </c>
      <c r="B179" s="94">
        <v>168</v>
      </c>
      <c r="C179" s="95" t="s">
        <v>479</v>
      </c>
      <c r="D179" s="96" t="s">
        <v>571</v>
      </c>
      <c r="E179" s="96" t="s">
        <v>545</v>
      </c>
      <c r="F179" s="96" t="s">
        <v>546</v>
      </c>
      <c r="G179" s="96" t="s">
        <v>580</v>
      </c>
      <c r="H179" s="96">
        <v>1.2</v>
      </c>
      <c r="I179" s="96">
        <v>3.8</v>
      </c>
      <c r="J179" s="96" t="s">
        <v>484</v>
      </c>
      <c r="K179" s="96" t="s">
        <v>484</v>
      </c>
      <c r="L179" s="96" t="s">
        <v>484</v>
      </c>
      <c r="M179" s="96" t="s">
        <v>484</v>
      </c>
      <c r="N179" s="96" t="s">
        <v>484</v>
      </c>
      <c r="O179" s="96" t="s">
        <v>575</v>
      </c>
      <c r="P179" s="96" t="s">
        <v>581</v>
      </c>
      <c r="Q179" s="96" t="s">
        <v>582</v>
      </c>
      <c r="R179" s="96" t="s">
        <v>585</v>
      </c>
      <c r="S179" s="96"/>
      <c r="T179" s="95"/>
      <c r="U179" s="98"/>
    </row>
    <row customHeight="true" ht="19" r="180">
      <c r="A180" s="94" t="s">
        <v>478</v>
      </c>
      <c r="B180" s="94">
        <v>169</v>
      </c>
      <c r="C180" s="95" t="s">
        <v>479</v>
      </c>
      <c r="D180" s="96" t="s">
        <v>571</v>
      </c>
      <c r="E180" s="96" t="s">
        <v>545</v>
      </c>
      <c r="F180" s="96" t="s">
        <v>546</v>
      </c>
      <c r="G180" s="96" t="s">
        <v>580</v>
      </c>
      <c r="H180" s="96">
        <v>1.2</v>
      </c>
      <c r="I180" s="96">
        <v>3.8</v>
      </c>
      <c r="J180" s="96" t="s">
        <v>484</v>
      </c>
      <c r="K180" s="96" t="s">
        <v>484</v>
      </c>
      <c r="L180" s="96" t="s">
        <v>484</v>
      </c>
      <c r="M180" s="96" t="s">
        <v>484</v>
      </c>
      <c r="N180" s="96" t="s">
        <v>484</v>
      </c>
      <c r="O180" s="96" t="s">
        <v>576</v>
      </c>
      <c r="P180" s="96" t="s">
        <v>581</v>
      </c>
      <c r="Q180" s="96" t="s">
        <v>582</v>
      </c>
      <c r="R180" s="96" t="s">
        <v>586</v>
      </c>
      <c r="S180" s="96"/>
      <c r="T180" s="95"/>
      <c r="U180" s="98"/>
    </row>
    <row customHeight="true" ht="19" r="181">
      <c r="A181" s="94" t="s">
        <v>478</v>
      </c>
      <c r="B181" s="94">
        <v>170</v>
      </c>
      <c r="C181" s="95" t="s">
        <v>479</v>
      </c>
      <c r="D181" s="96" t="s">
        <v>571</v>
      </c>
      <c r="E181" s="96" t="s">
        <v>545</v>
      </c>
      <c r="F181" s="96" t="s">
        <v>546</v>
      </c>
      <c r="G181" s="96" t="s">
        <v>580</v>
      </c>
      <c r="H181" s="96">
        <v>1.2</v>
      </c>
      <c r="I181" s="96">
        <v>3.8</v>
      </c>
      <c r="J181" s="96" t="s">
        <v>484</v>
      </c>
      <c r="K181" s="96" t="s">
        <v>484</v>
      </c>
      <c r="L181" s="96" t="s">
        <v>484</v>
      </c>
      <c r="M181" s="96" t="s">
        <v>484</v>
      </c>
      <c r="N181" s="96" t="s">
        <v>484</v>
      </c>
      <c r="O181" s="96" t="s">
        <v>577</v>
      </c>
      <c r="P181" s="96" t="s">
        <v>581</v>
      </c>
      <c r="Q181" s="96" t="s">
        <v>582</v>
      </c>
      <c r="R181" s="96" t="s">
        <v>587</v>
      </c>
      <c r="S181" s="96"/>
      <c r="T181" s="95"/>
      <c r="U181" s="98"/>
    </row>
    <row customHeight="true" ht="19" r="182">
      <c r="A182" s="94" t="s">
        <v>478</v>
      </c>
      <c r="B182" s="96">
        <v>171</v>
      </c>
      <c r="C182" s="95" t="s">
        <v>479</v>
      </c>
      <c r="D182" s="96" t="s">
        <v>571</v>
      </c>
      <c r="E182" s="96" t="s">
        <v>545</v>
      </c>
      <c r="F182" s="96" t="s">
        <v>546</v>
      </c>
      <c r="G182" s="96" t="s">
        <v>580</v>
      </c>
      <c r="H182" s="96">
        <v>1.2</v>
      </c>
      <c r="I182" s="96">
        <v>3.8</v>
      </c>
      <c r="J182" s="96" t="s">
        <v>484</v>
      </c>
      <c r="K182" s="96" t="s">
        <v>484</v>
      </c>
      <c r="L182" s="96" t="s">
        <v>484</v>
      </c>
      <c r="M182" s="96" t="s">
        <v>484</v>
      </c>
      <c r="N182" s="96" t="s">
        <v>484</v>
      </c>
      <c r="O182" s="96" t="s">
        <v>578</v>
      </c>
      <c r="P182" s="96" t="s">
        <v>581</v>
      </c>
      <c r="Q182" s="96" t="s">
        <v>582</v>
      </c>
      <c r="R182" s="96" t="s">
        <v>588</v>
      </c>
      <c r="S182" s="96"/>
      <c r="T182" s="95"/>
      <c r="U182" s="98"/>
    </row>
    <row customHeight="true" ht="19" r="183">
      <c r="A183" s="94" t="s">
        <v>478</v>
      </c>
      <c r="B183" s="94">
        <v>172</v>
      </c>
      <c r="C183" s="95" t="s">
        <v>479</v>
      </c>
      <c r="D183" s="96" t="s">
        <v>571</v>
      </c>
      <c r="E183" s="96" t="s">
        <v>545</v>
      </c>
      <c r="F183" s="96" t="s">
        <v>546</v>
      </c>
      <c r="G183" s="96" t="s">
        <v>580</v>
      </c>
      <c r="H183" s="96">
        <v>1.2</v>
      </c>
      <c r="I183" s="96">
        <v>3.8</v>
      </c>
      <c r="J183" s="96" t="s">
        <v>484</v>
      </c>
      <c r="K183" s="96" t="s">
        <v>484</v>
      </c>
      <c r="L183" s="96" t="s">
        <v>484</v>
      </c>
      <c r="M183" s="96" t="s">
        <v>484</v>
      </c>
      <c r="N183" s="96" t="s">
        <v>484</v>
      </c>
      <c r="O183" s="96" t="s">
        <v>579</v>
      </c>
      <c r="P183" s="96" t="s">
        <v>581</v>
      </c>
      <c r="Q183" s="96" t="s">
        <v>582</v>
      </c>
      <c r="R183" s="96" t="s">
        <v>589</v>
      </c>
      <c r="S183" s="96"/>
      <c r="T183" s="95"/>
      <c r="U183" s="98"/>
    </row>
    <row r="184">
      <c r="A184" s="94" t="s">
        <v>478</v>
      </c>
      <c r="B184" s="94">
        <v>173</v>
      </c>
      <c r="C184" s="95" t="s">
        <v>479</v>
      </c>
      <c r="D184" s="96" t="s">
        <v>571</v>
      </c>
      <c r="E184" s="96" t="s">
        <v>545</v>
      </c>
      <c r="F184" s="96" t="s">
        <v>549</v>
      </c>
      <c r="G184" s="96" t="s">
        <v>580</v>
      </c>
      <c r="H184" s="96">
        <v>1.2</v>
      </c>
      <c r="I184" s="96">
        <v>3.8</v>
      </c>
      <c r="J184" s="96" t="s">
        <v>484</v>
      </c>
      <c r="K184" s="96" t="s">
        <v>484</v>
      </c>
      <c r="L184" s="96" t="s">
        <v>484</v>
      </c>
      <c r="M184" s="96" t="s">
        <v>484</v>
      </c>
      <c r="N184" s="96" t="s">
        <v>484</v>
      </c>
      <c r="O184" s="96" t="s">
        <v>573</v>
      </c>
      <c r="P184" s="96" t="s">
        <v>581</v>
      </c>
      <c r="Q184" s="96" t="s">
        <v>590</v>
      </c>
      <c r="R184" s="96" t="s">
        <v>591</v>
      </c>
      <c r="S184" s="96"/>
      <c r="T184" s="95"/>
      <c r="U184" s="98"/>
    </row>
    <row customHeight="true" ht="19" r="185">
      <c r="A185" s="94" t="s">
        <v>478</v>
      </c>
      <c r="B185" s="94">
        <v>174</v>
      </c>
      <c r="C185" s="95" t="s">
        <v>479</v>
      </c>
      <c r="D185" s="96" t="s">
        <v>571</v>
      </c>
      <c r="E185" s="96" t="s">
        <v>545</v>
      </c>
      <c r="F185" s="96" t="s">
        <v>549</v>
      </c>
      <c r="G185" s="96" t="s">
        <v>580</v>
      </c>
      <c r="H185" s="96">
        <v>1.2</v>
      </c>
      <c r="I185" s="96">
        <v>3.8</v>
      </c>
      <c r="J185" s="96" t="s">
        <v>484</v>
      </c>
      <c r="K185" s="96" t="s">
        <v>484</v>
      </c>
      <c r="L185" s="96" t="s">
        <v>484</v>
      </c>
      <c r="M185" s="96" t="s">
        <v>484</v>
      </c>
      <c r="N185" s="96" t="s">
        <v>484</v>
      </c>
      <c r="O185" s="96" t="s">
        <v>574</v>
      </c>
      <c r="P185" s="96" t="s">
        <v>581</v>
      </c>
      <c r="Q185" s="96" t="s">
        <v>590</v>
      </c>
      <c r="R185" s="96" t="s">
        <v>592</v>
      </c>
      <c r="S185" s="96"/>
      <c r="T185" s="95"/>
      <c r="U185" s="98"/>
    </row>
    <row customHeight="true" ht="19" r="186">
      <c r="A186" s="94" t="s">
        <v>478</v>
      </c>
      <c r="B186" s="94">
        <v>175</v>
      </c>
      <c r="C186" s="95" t="s">
        <v>479</v>
      </c>
      <c r="D186" s="96" t="s">
        <v>571</v>
      </c>
      <c r="E186" s="96" t="s">
        <v>545</v>
      </c>
      <c r="F186" s="96" t="s">
        <v>549</v>
      </c>
      <c r="G186" s="96" t="s">
        <v>580</v>
      </c>
      <c r="H186" s="96">
        <v>1.2</v>
      </c>
      <c r="I186" s="96">
        <v>3.8</v>
      </c>
      <c r="J186" s="96" t="s">
        <v>484</v>
      </c>
      <c r="K186" s="96" t="s">
        <v>484</v>
      </c>
      <c r="L186" s="96" t="s">
        <v>484</v>
      </c>
      <c r="M186" s="96" t="s">
        <v>484</v>
      </c>
      <c r="N186" s="96" t="s">
        <v>484</v>
      </c>
      <c r="O186" s="96" t="s">
        <v>575</v>
      </c>
      <c r="P186" s="96" t="s">
        <v>581</v>
      </c>
      <c r="Q186" s="96" t="s">
        <v>590</v>
      </c>
      <c r="R186" s="96" t="s">
        <v>593</v>
      </c>
      <c r="S186" s="96"/>
      <c r="T186" s="95"/>
      <c r="U186" s="98"/>
    </row>
    <row customHeight="true" ht="19" r="187">
      <c r="A187" s="94" t="s">
        <v>478</v>
      </c>
      <c r="B187" s="96">
        <v>176</v>
      </c>
      <c r="C187" s="95" t="s">
        <v>479</v>
      </c>
      <c r="D187" s="96" t="s">
        <v>571</v>
      </c>
      <c r="E187" s="96" t="s">
        <v>545</v>
      </c>
      <c r="F187" s="96" t="s">
        <v>549</v>
      </c>
      <c r="G187" s="96" t="s">
        <v>580</v>
      </c>
      <c r="H187" s="96">
        <v>1.2</v>
      </c>
      <c r="I187" s="96">
        <v>3.8</v>
      </c>
      <c r="J187" s="96" t="s">
        <v>484</v>
      </c>
      <c r="K187" s="96" t="s">
        <v>484</v>
      </c>
      <c r="L187" s="96" t="s">
        <v>484</v>
      </c>
      <c r="M187" s="96" t="s">
        <v>484</v>
      </c>
      <c r="N187" s="96" t="s">
        <v>484</v>
      </c>
      <c r="O187" s="96" t="s">
        <v>576</v>
      </c>
      <c r="P187" s="96" t="s">
        <v>581</v>
      </c>
      <c r="Q187" s="96" t="s">
        <v>590</v>
      </c>
      <c r="R187" s="96" t="s">
        <v>594</v>
      </c>
      <c r="S187" s="96"/>
      <c r="T187" s="95"/>
      <c r="U187" s="98"/>
    </row>
    <row customHeight="true" ht="19" r="188">
      <c r="A188" s="94" t="s">
        <v>478</v>
      </c>
      <c r="B188" s="94">
        <v>177</v>
      </c>
      <c r="C188" s="95" t="s">
        <v>479</v>
      </c>
      <c r="D188" s="96" t="s">
        <v>571</v>
      </c>
      <c r="E188" s="96" t="s">
        <v>545</v>
      </c>
      <c r="F188" s="96" t="s">
        <v>549</v>
      </c>
      <c r="G188" s="96" t="s">
        <v>580</v>
      </c>
      <c r="H188" s="96">
        <v>1.2</v>
      </c>
      <c r="I188" s="96">
        <v>3.8</v>
      </c>
      <c r="J188" s="96" t="s">
        <v>484</v>
      </c>
      <c r="K188" s="96" t="s">
        <v>484</v>
      </c>
      <c r="L188" s="96" t="s">
        <v>484</v>
      </c>
      <c r="M188" s="96" t="s">
        <v>484</v>
      </c>
      <c r="N188" s="96" t="s">
        <v>484</v>
      </c>
      <c r="O188" s="96" t="s">
        <v>577</v>
      </c>
      <c r="P188" s="96" t="s">
        <v>581</v>
      </c>
      <c r="Q188" s="96" t="s">
        <v>590</v>
      </c>
      <c r="R188" s="96" t="s">
        <v>595</v>
      </c>
      <c r="S188" s="96"/>
      <c r="T188" s="95"/>
      <c r="U188" s="98"/>
    </row>
    <row customHeight="true" ht="19" r="189">
      <c r="A189" s="94" t="s">
        <v>478</v>
      </c>
      <c r="B189" s="94">
        <v>178</v>
      </c>
      <c r="C189" s="95" t="s">
        <v>479</v>
      </c>
      <c r="D189" s="96" t="s">
        <v>571</v>
      </c>
      <c r="E189" s="96" t="s">
        <v>545</v>
      </c>
      <c r="F189" s="96" t="s">
        <v>549</v>
      </c>
      <c r="G189" s="96" t="s">
        <v>580</v>
      </c>
      <c r="H189" s="96">
        <v>1.2</v>
      </c>
      <c r="I189" s="96">
        <v>3.8</v>
      </c>
      <c r="J189" s="96" t="s">
        <v>484</v>
      </c>
      <c r="K189" s="96" t="s">
        <v>484</v>
      </c>
      <c r="L189" s="96" t="s">
        <v>484</v>
      </c>
      <c r="M189" s="96" t="s">
        <v>484</v>
      </c>
      <c r="N189" s="96" t="s">
        <v>484</v>
      </c>
      <c r="O189" s="96" t="s">
        <v>578</v>
      </c>
      <c r="P189" s="96" t="s">
        <v>581</v>
      </c>
      <c r="Q189" s="96" t="s">
        <v>590</v>
      </c>
      <c r="R189" s="96" t="s">
        <v>596</v>
      </c>
      <c r="S189" s="96"/>
      <c r="T189" s="95"/>
      <c r="U189" s="98"/>
    </row>
    <row customHeight="true" ht="19" r="190">
      <c r="A190" s="94" t="s">
        <v>478</v>
      </c>
      <c r="B190" s="94">
        <v>179</v>
      </c>
      <c r="C190" s="95" t="s">
        <v>479</v>
      </c>
      <c r="D190" s="96" t="s">
        <v>571</v>
      </c>
      <c r="E190" s="96" t="s">
        <v>545</v>
      </c>
      <c r="F190" s="96" t="s">
        <v>549</v>
      </c>
      <c r="G190" s="96" t="s">
        <v>580</v>
      </c>
      <c r="H190" s="96">
        <v>1.2</v>
      </c>
      <c r="I190" s="96">
        <v>3.8</v>
      </c>
      <c r="J190" s="96" t="s">
        <v>484</v>
      </c>
      <c r="K190" s="96" t="s">
        <v>484</v>
      </c>
      <c r="L190" s="96" t="s">
        <v>484</v>
      </c>
      <c r="M190" s="96" t="s">
        <v>484</v>
      </c>
      <c r="N190" s="96" t="s">
        <v>484</v>
      </c>
      <c r="O190" s="96" t="s">
        <v>579</v>
      </c>
      <c r="P190" s="96" t="s">
        <v>581</v>
      </c>
      <c r="Q190" s="96" t="s">
        <v>590</v>
      </c>
      <c r="R190" s="96" t="s">
        <v>597</v>
      </c>
      <c r="S190" s="96"/>
      <c r="T190" s="95"/>
      <c r="U190" s="98"/>
    </row>
    <row r="191">
      <c r="A191" s="94" t="s">
        <v>478</v>
      </c>
      <c r="B191" s="94">
        <v>180</v>
      </c>
      <c r="C191" s="95" t="s">
        <v>479</v>
      </c>
      <c r="D191" s="96" t="s">
        <v>571</v>
      </c>
      <c r="E191" s="96" t="s">
        <v>545</v>
      </c>
      <c r="F191" s="96" t="s">
        <v>551</v>
      </c>
      <c r="G191" s="96" t="s">
        <v>572</v>
      </c>
      <c r="H191" s="96">
        <v>1.2</v>
      </c>
      <c r="I191" s="96">
        <v>3.8</v>
      </c>
      <c r="J191" s="96" t="s">
        <v>484</v>
      </c>
      <c r="K191" s="96" t="s">
        <v>484</v>
      </c>
      <c r="L191" s="96" t="s">
        <v>484</v>
      </c>
      <c r="M191" s="96" t="s">
        <v>484</v>
      </c>
      <c r="N191" s="96" t="s">
        <v>484</v>
      </c>
      <c r="O191" s="96" t="s">
        <v>573</v>
      </c>
      <c r="P191" s="96" t="s">
        <v>581</v>
      </c>
      <c r="Q191" s="96" t="s">
        <v>598</v>
      </c>
      <c r="R191" s="96" t="s">
        <v>599</v>
      </c>
      <c r="S191" s="96"/>
      <c r="T191" s="95"/>
      <c r="U191" s="99"/>
    </row>
    <row customHeight="true" ht="19" r="192">
      <c r="A192" s="94" t="s">
        <v>478</v>
      </c>
      <c r="B192" s="96">
        <v>181</v>
      </c>
      <c r="C192" s="95" t="s">
        <v>479</v>
      </c>
      <c r="D192" s="96" t="s">
        <v>571</v>
      </c>
      <c r="E192" s="96" t="s">
        <v>545</v>
      </c>
      <c r="F192" s="96" t="s">
        <v>551</v>
      </c>
      <c r="G192" s="96" t="s">
        <v>572</v>
      </c>
      <c r="H192" s="96">
        <v>1.2</v>
      </c>
      <c r="I192" s="96">
        <v>3.8</v>
      </c>
      <c r="J192" s="96" t="s">
        <v>484</v>
      </c>
      <c r="K192" s="96" t="s">
        <v>484</v>
      </c>
      <c r="L192" s="96" t="s">
        <v>484</v>
      </c>
      <c r="M192" s="96" t="s">
        <v>484</v>
      </c>
      <c r="N192" s="96" t="s">
        <v>484</v>
      </c>
      <c r="O192" s="96" t="s">
        <v>574</v>
      </c>
      <c r="P192" s="96" t="s">
        <v>581</v>
      </c>
      <c r="Q192" s="96" t="s">
        <v>598</v>
      </c>
      <c r="R192" s="96" t="s">
        <v>600</v>
      </c>
      <c r="S192" s="96"/>
      <c r="T192" s="95"/>
      <c r="U192" s="99"/>
    </row>
    <row customHeight="true" ht="19" r="193">
      <c r="A193" s="94" t="s">
        <v>478</v>
      </c>
      <c r="B193" s="94">
        <v>182</v>
      </c>
      <c r="C193" s="95" t="s">
        <v>479</v>
      </c>
      <c r="D193" s="96" t="s">
        <v>571</v>
      </c>
      <c r="E193" s="96" t="s">
        <v>545</v>
      </c>
      <c r="F193" s="96" t="s">
        <v>551</v>
      </c>
      <c r="G193" s="96" t="s">
        <v>572</v>
      </c>
      <c r="H193" s="96">
        <v>1.2</v>
      </c>
      <c r="I193" s="96">
        <v>3.8</v>
      </c>
      <c r="J193" s="96" t="s">
        <v>484</v>
      </c>
      <c r="K193" s="96" t="s">
        <v>484</v>
      </c>
      <c r="L193" s="96" t="s">
        <v>484</v>
      </c>
      <c r="M193" s="96" t="s">
        <v>484</v>
      </c>
      <c r="N193" s="96" t="s">
        <v>484</v>
      </c>
      <c r="O193" s="96" t="s">
        <v>575</v>
      </c>
      <c r="P193" s="96" t="s">
        <v>581</v>
      </c>
      <c r="Q193" s="96" t="s">
        <v>598</v>
      </c>
      <c r="R193" s="96" t="s">
        <v>601</v>
      </c>
      <c r="S193" s="96"/>
      <c r="T193" s="95"/>
      <c r="U193" s="99"/>
    </row>
    <row customHeight="true" ht="19" r="194">
      <c r="A194" s="94" t="s">
        <v>478</v>
      </c>
      <c r="B194" s="94">
        <v>183</v>
      </c>
      <c r="C194" s="95" t="s">
        <v>479</v>
      </c>
      <c r="D194" s="96" t="s">
        <v>571</v>
      </c>
      <c r="E194" s="96" t="s">
        <v>545</v>
      </c>
      <c r="F194" s="96" t="s">
        <v>551</v>
      </c>
      <c r="G194" s="96" t="s">
        <v>572</v>
      </c>
      <c r="H194" s="96">
        <v>1.2</v>
      </c>
      <c r="I194" s="96">
        <v>3.8</v>
      </c>
      <c r="J194" s="96" t="s">
        <v>484</v>
      </c>
      <c r="K194" s="96" t="s">
        <v>484</v>
      </c>
      <c r="L194" s="96" t="s">
        <v>484</v>
      </c>
      <c r="M194" s="96" t="s">
        <v>484</v>
      </c>
      <c r="N194" s="96" t="s">
        <v>484</v>
      </c>
      <c r="O194" s="96" t="s">
        <v>576</v>
      </c>
      <c r="P194" s="96" t="s">
        <v>581</v>
      </c>
      <c r="Q194" s="96" t="s">
        <v>598</v>
      </c>
      <c r="R194" s="96" t="s">
        <v>602</v>
      </c>
      <c r="S194" s="96"/>
      <c r="T194" s="95"/>
      <c r="U194" s="99"/>
    </row>
    <row customHeight="true" ht="19" r="195">
      <c r="A195" s="94" t="s">
        <v>478</v>
      </c>
      <c r="B195" s="94">
        <v>184</v>
      </c>
      <c r="C195" s="95" t="s">
        <v>479</v>
      </c>
      <c r="D195" s="96" t="s">
        <v>571</v>
      </c>
      <c r="E195" s="96" t="s">
        <v>545</v>
      </c>
      <c r="F195" s="96" t="s">
        <v>551</v>
      </c>
      <c r="G195" s="96" t="s">
        <v>572</v>
      </c>
      <c r="H195" s="96">
        <v>1.2</v>
      </c>
      <c r="I195" s="96">
        <v>3.8</v>
      </c>
      <c r="J195" s="96" t="s">
        <v>484</v>
      </c>
      <c r="K195" s="96" t="s">
        <v>484</v>
      </c>
      <c r="L195" s="96" t="s">
        <v>484</v>
      </c>
      <c r="M195" s="96" t="s">
        <v>484</v>
      </c>
      <c r="N195" s="96" t="s">
        <v>484</v>
      </c>
      <c r="O195" s="96" t="s">
        <v>577</v>
      </c>
      <c r="P195" s="96" t="s">
        <v>581</v>
      </c>
      <c r="Q195" s="96" t="s">
        <v>598</v>
      </c>
      <c r="R195" s="96" t="s">
        <v>603</v>
      </c>
      <c r="S195" s="96"/>
      <c r="T195" s="95"/>
      <c r="U195" s="99"/>
    </row>
    <row customHeight="true" ht="19" r="196">
      <c r="A196" s="94" t="s">
        <v>478</v>
      </c>
      <c r="B196" s="94">
        <v>185</v>
      </c>
      <c r="C196" s="95" t="s">
        <v>479</v>
      </c>
      <c r="D196" s="96" t="s">
        <v>571</v>
      </c>
      <c r="E196" s="96" t="s">
        <v>545</v>
      </c>
      <c r="F196" s="96" t="s">
        <v>551</v>
      </c>
      <c r="G196" s="96" t="s">
        <v>572</v>
      </c>
      <c r="H196" s="96">
        <v>1.2</v>
      </c>
      <c r="I196" s="96">
        <v>3.8</v>
      </c>
      <c r="J196" s="96" t="s">
        <v>484</v>
      </c>
      <c r="K196" s="96" t="s">
        <v>484</v>
      </c>
      <c r="L196" s="96" t="s">
        <v>484</v>
      </c>
      <c r="M196" s="96" t="s">
        <v>484</v>
      </c>
      <c r="N196" s="96" t="s">
        <v>484</v>
      </c>
      <c r="O196" s="96" t="s">
        <v>578</v>
      </c>
      <c r="P196" s="96" t="s">
        <v>581</v>
      </c>
      <c r="Q196" s="96" t="s">
        <v>598</v>
      </c>
      <c r="R196" s="96" t="s">
        <v>604</v>
      </c>
      <c r="S196" s="96"/>
      <c r="T196" s="95"/>
      <c r="U196" s="99"/>
    </row>
    <row customHeight="true" ht="19" r="197">
      <c r="A197" s="94" t="s">
        <v>478</v>
      </c>
      <c r="B197" s="96">
        <v>186</v>
      </c>
      <c r="C197" s="95" t="s">
        <v>479</v>
      </c>
      <c r="D197" s="96" t="s">
        <v>571</v>
      </c>
      <c r="E197" s="96" t="s">
        <v>545</v>
      </c>
      <c r="F197" s="96" t="s">
        <v>551</v>
      </c>
      <c r="G197" s="96" t="s">
        <v>572</v>
      </c>
      <c r="H197" s="96">
        <v>1.2</v>
      </c>
      <c r="I197" s="96">
        <v>3.8</v>
      </c>
      <c r="J197" s="96" t="s">
        <v>484</v>
      </c>
      <c r="K197" s="96" t="s">
        <v>484</v>
      </c>
      <c r="L197" s="96" t="s">
        <v>484</v>
      </c>
      <c r="M197" s="96" t="s">
        <v>484</v>
      </c>
      <c r="N197" s="96" t="s">
        <v>484</v>
      </c>
      <c r="O197" s="96" t="s">
        <v>579</v>
      </c>
      <c r="P197" s="96" t="s">
        <v>581</v>
      </c>
      <c r="Q197" s="96" t="s">
        <v>598</v>
      </c>
      <c r="R197" s="96" t="s">
        <v>605</v>
      </c>
      <c r="S197" s="96"/>
      <c r="T197" s="95"/>
      <c r="U197" s="99"/>
    </row>
    <row r="198">
      <c r="A198" s="94" t="s">
        <v>478</v>
      </c>
      <c r="B198" s="94">
        <v>187</v>
      </c>
      <c r="C198" s="95" t="s">
        <v>479</v>
      </c>
      <c r="D198" s="96" t="s">
        <v>571</v>
      </c>
      <c r="E198" s="96" t="s">
        <v>545</v>
      </c>
      <c r="F198" s="96" t="s">
        <v>554</v>
      </c>
      <c r="G198" s="96" t="s">
        <v>572</v>
      </c>
      <c r="H198" s="96">
        <v>1.2</v>
      </c>
      <c r="I198" s="96">
        <v>3.8</v>
      </c>
      <c r="J198" s="96" t="s">
        <v>484</v>
      </c>
      <c r="K198" s="96" t="s">
        <v>484</v>
      </c>
      <c r="L198" s="96" t="s">
        <v>484</v>
      </c>
      <c r="M198" s="96" t="s">
        <v>484</v>
      </c>
      <c r="N198" s="96" t="s">
        <v>484</v>
      </c>
      <c r="O198" s="96" t="s">
        <v>573</v>
      </c>
      <c r="P198" s="96" t="s">
        <v>581</v>
      </c>
      <c r="Q198" s="96" t="s">
        <v>598</v>
      </c>
      <c r="R198" s="96" t="s">
        <v>606</v>
      </c>
      <c r="S198" s="96"/>
      <c r="T198" s="95"/>
      <c r="U198" s="98"/>
    </row>
    <row customHeight="true" ht="19" r="199">
      <c r="A199" s="94" t="s">
        <v>478</v>
      </c>
      <c r="B199" s="94">
        <v>188</v>
      </c>
      <c r="C199" s="95" t="s">
        <v>479</v>
      </c>
      <c r="D199" s="96" t="s">
        <v>571</v>
      </c>
      <c r="E199" s="96" t="s">
        <v>545</v>
      </c>
      <c r="F199" s="96" t="s">
        <v>554</v>
      </c>
      <c r="G199" s="96" t="s">
        <v>572</v>
      </c>
      <c r="H199" s="96">
        <v>1.2</v>
      </c>
      <c r="I199" s="96">
        <v>3.8</v>
      </c>
      <c r="J199" s="96" t="s">
        <v>484</v>
      </c>
      <c r="K199" s="96" t="s">
        <v>484</v>
      </c>
      <c r="L199" s="96" t="s">
        <v>484</v>
      </c>
      <c r="M199" s="96" t="s">
        <v>484</v>
      </c>
      <c r="N199" s="96" t="s">
        <v>484</v>
      </c>
      <c r="O199" s="96" t="s">
        <v>574</v>
      </c>
      <c r="P199" s="96" t="s">
        <v>581</v>
      </c>
      <c r="Q199" s="96" t="s">
        <v>598</v>
      </c>
      <c r="R199" s="96" t="s">
        <v>607</v>
      </c>
      <c r="S199" s="96"/>
      <c r="T199" s="95"/>
      <c r="U199" s="98"/>
    </row>
    <row customHeight="true" ht="19" r="200">
      <c r="A200" s="94" t="s">
        <v>478</v>
      </c>
      <c r="B200" s="94">
        <v>189</v>
      </c>
      <c r="C200" s="95" t="s">
        <v>479</v>
      </c>
      <c r="D200" s="96" t="s">
        <v>571</v>
      </c>
      <c r="E200" s="96" t="s">
        <v>545</v>
      </c>
      <c r="F200" s="96" t="s">
        <v>554</v>
      </c>
      <c r="G200" s="96" t="s">
        <v>572</v>
      </c>
      <c r="H200" s="96">
        <v>1.2</v>
      </c>
      <c r="I200" s="96">
        <v>3.8</v>
      </c>
      <c r="J200" s="96" t="s">
        <v>484</v>
      </c>
      <c r="K200" s="96" t="s">
        <v>484</v>
      </c>
      <c r="L200" s="96" t="s">
        <v>484</v>
      </c>
      <c r="M200" s="96" t="s">
        <v>484</v>
      </c>
      <c r="N200" s="96" t="s">
        <v>484</v>
      </c>
      <c r="O200" s="96" t="s">
        <v>575</v>
      </c>
      <c r="P200" s="96" t="s">
        <v>581</v>
      </c>
      <c r="Q200" s="96" t="s">
        <v>598</v>
      </c>
      <c r="R200" s="96" t="s">
        <v>608</v>
      </c>
      <c r="S200" s="96"/>
      <c r="T200" s="95"/>
      <c r="U200" s="98"/>
    </row>
    <row customHeight="true" ht="19" r="201">
      <c r="A201" s="94" t="s">
        <v>478</v>
      </c>
      <c r="B201" s="94">
        <v>190</v>
      </c>
      <c r="C201" s="95" t="s">
        <v>479</v>
      </c>
      <c r="D201" s="96" t="s">
        <v>571</v>
      </c>
      <c r="E201" s="96" t="s">
        <v>545</v>
      </c>
      <c r="F201" s="96" t="s">
        <v>554</v>
      </c>
      <c r="G201" s="96" t="s">
        <v>572</v>
      </c>
      <c r="H201" s="96">
        <v>1.2</v>
      </c>
      <c r="I201" s="96">
        <v>3.8</v>
      </c>
      <c r="J201" s="96" t="s">
        <v>484</v>
      </c>
      <c r="K201" s="96" t="s">
        <v>484</v>
      </c>
      <c r="L201" s="96" t="s">
        <v>484</v>
      </c>
      <c r="M201" s="96" t="s">
        <v>484</v>
      </c>
      <c r="N201" s="96" t="s">
        <v>484</v>
      </c>
      <c r="O201" s="96" t="s">
        <v>576</v>
      </c>
      <c r="P201" s="96" t="s">
        <v>581</v>
      </c>
      <c r="Q201" s="96" t="s">
        <v>598</v>
      </c>
      <c r="R201" s="96" t="s">
        <v>609</v>
      </c>
      <c r="S201" s="96"/>
      <c r="T201" s="95"/>
      <c r="U201" s="98"/>
    </row>
    <row customHeight="true" ht="19" r="202">
      <c r="A202" s="94" t="s">
        <v>478</v>
      </c>
      <c r="B202" s="96">
        <v>191</v>
      </c>
      <c r="C202" s="95" t="s">
        <v>479</v>
      </c>
      <c r="D202" s="96" t="s">
        <v>571</v>
      </c>
      <c r="E202" s="96" t="s">
        <v>545</v>
      </c>
      <c r="F202" s="96" t="s">
        <v>554</v>
      </c>
      <c r="G202" s="96" t="s">
        <v>572</v>
      </c>
      <c r="H202" s="96">
        <v>1.2</v>
      </c>
      <c r="I202" s="96">
        <v>3.8</v>
      </c>
      <c r="J202" s="96" t="s">
        <v>484</v>
      </c>
      <c r="K202" s="96" t="s">
        <v>484</v>
      </c>
      <c r="L202" s="96" t="s">
        <v>484</v>
      </c>
      <c r="M202" s="96" t="s">
        <v>484</v>
      </c>
      <c r="N202" s="96" t="s">
        <v>484</v>
      </c>
      <c r="O202" s="96" t="s">
        <v>577</v>
      </c>
      <c r="P202" s="96" t="s">
        <v>581</v>
      </c>
      <c r="Q202" s="96" t="s">
        <v>598</v>
      </c>
      <c r="R202" s="96" t="s">
        <v>610</v>
      </c>
      <c r="S202" s="96"/>
      <c r="T202" s="95"/>
      <c r="U202" s="98"/>
    </row>
    <row customHeight="true" ht="19" r="203">
      <c r="A203" s="94" t="s">
        <v>478</v>
      </c>
      <c r="B203" s="94">
        <v>192</v>
      </c>
      <c r="C203" s="95" t="s">
        <v>479</v>
      </c>
      <c r="D203" s="96" t="s">
        <v>571</v>
      </c>
      <c r="E203" s="96" t="s">
        <v>545</v>
      </c>
      <c r="F203" s="96" t="s">
        <v>554</v>
      </c>
      <c r="G203" s="96" t="s">
        <v>572</v>
      </c>
      <c r="H203" s="96">
        <v>1.2</v>
      </c>
      <c r="I203" s="96">
        <v>3.8</v>
      </c>
      <c r="J203" s="96" t="s">
        <v>484</v>
      </c>
      <c r="K203" s="96" t="s">
        <v>484</v>
      </c>
      <c r="L203" s="96" t="s">
        <v>484</v>
      </c>
      <c r="M203" s="96" t="s">
        <v>484</v>
      </c>
      <c r="N203" s="96" t="s">
        <v>484</v>
      </c>
      <c r="O203" s="96" t="s">
        <v>578</v>
      </c>
      <c r="P203" s="96" t="s">
        <v>581</v>
      </c>
      <c r="Q203" s="96" t="s">
        <v>598</v>
      </c>
      <c r="R203" s="96" t="s">
        <v>611</v>
      </c>
      <c r="S203" s="96"/>
      <c r="T203" s="95"/>
      <c r="U203" s="98"/>
    </row>
    <row customHeight="true" ht="19" r="204">
      <c r="A204" s="94" t="s">
        <v>478</v>
      </c>
      <c r="B204" s="94">
        <v>193</v>
      </c>
      <c r="C204" s="95" t="s">
        <v>479</v>
      </c>
      <c r="D204" s="96" t="s">
        <v>571</v>
      </c>
      <c r="E204" s="96" t="s">
        <v>545</v>
      </c>
      <c r="F204" s="96" t="s">
        <v>554</v>
      </c>
      <c r="G204" s="96" t="s">
        <v>572</v>
      </c>
      <c r="H204" s="96">
        <v>1.2</v>
      </c>
      <c r="I204" s="96">
        <v>3.8</v>
      </c>
      <c r="J204" s="96" t="s">
        <v>484</v>
      </c>
      <c r="K204" s="96" t="s">
        <v>484</v>
      </c>
      <c r="L204" s="96" t="s">
        <v>484</v>
      </c>
      <c r="M204" s="96" t="s">
        <v>484</v>
      </c>
      <c r="N204" s="96" t="s">
        <v>484</v>
      </c>
      <c r="O204" s="96" t="s">
        <v>579</v>
      </c>
      <c r="P204" s="96" t="s">
        <v>581</v>
      </c>
      <c r="Q204" s="96" t="s">
        <v>598</v>
      </c>
      <c r="R204" s="96" t="s">
        <v>612</v>
      </c>
      <c r="S204" s="96"/>
      <c r="T204" s="95"/>
      <c r="U204" s="98"/>
    </row>
    <row r="205">
      <c r="A205" s="94" t="s">
        <v>478</v>
      </c>
      <c r="B205" s="94">
        <v>194</v>
      </c>
      <c r="C205" s="95" t="s">
        <v>479</v>
      </c>
      <c r="D205" s="96" t="s">
        <v>571</v>
      </c>
      <c r="E205" s="96" t="s">
        <v>545</v>
      </c>
      <c r="F205" s="96" t="s">
        <v>665</v>
      </c>
      <c r="G205" s="96" t="s">
        <v>572</v>
      </c>
      <c r="H205" s="96">
        <v>1.2</v>
      </c>
      <c r="I205" s="96">
        <v>3.8</v>
      </c>
      <c r="J205" s="96" t="s">
        <v>484</v>
      </c>
      <c r="K205" s="96" t="s">
        <v>484</v>
      </c>
      <c r="L205" s="96" t="s">
        <v>484</v>
      </c>
      <c r="M205" s="96" t="s">
        <v>484</v>
      </c>
      <c r="N205" s="96" t="s">
        <v>484</v>
      </c>
      <c r="O205" s="96" t="s">
        <v>573</v>
      </c>
      <c r="P205" s="96" t="s">
        <v>581</v>
      </c>
      <c r="Q205" s="96" t="s">
        <v>598</v>
      </c>
      <c r="R205" s="96" t="s">
        <v>624</v>
      </c>
      <c r="S205" s="96"/>
      <c r="T205" s="95"/>
      <c r="U205" s="98"/>
    </row>
    <row customHeight="true" ht="19" r="206">
      <c r="A206" s="94" t="s">
        <v>478</v>
      </c>
      <c r="B206" s="94">
        <v>195</v>
      </c>
      <c r="C206" s="95" t="s">
        <v>479</v>
      </c>
      <c r="D206" s="96" t="s">
        <v>571</v>
      </c>
      <c r="E206" s="96" t="s">
        <v>545</v>
      </c>
      <c r="F206" s="96" t="s">
        <v>665</v>
      </c>
      <c r="G206" s="96" t="s">
        <v>572</v>
      </c>
      <c r="H206" s="96">
        <v>1.2</v>
      </c>
      <c r="I206" s="96">
        <v>3.8</v>
      </c>
      <c r="J206" s="96" t="s">
        <v>484</v>
      </c>
      <c r="K206" s="96" t="s">
        <v>484</v>
      </c>
      <c r="L206" s="96" t="s">
        <v>484</v>
      </c>
      <c r="M206" s="96" t="s">
        <v>484</v>
      </c>
      <c r="N206" s="96" t="s">
        <v>484</v>
      </c>
      <c r="O206" s="96" t="s">
        <v>574</v>
      </c>
      <c r="P206" s="96" t="s">
        <v>581</v>
      </c>
      <c r="Q206" s="96" t="s">
        <v>598</v>
      </c>
      <c r="R206" s="96" t="s">
        <v>625</v>
      </c>
      <c r="S206" s="96"/>
      <c r="T206" s="95"/>
      <c r="U206" s="98"/>
    </row>
    <row customHeight="true" ht="19" r="207">
      <c r="A207" s="94" t="s">
        <v>478</v>
      </c>
      <c r="B207" s="96">
        <v>196</v>
      </c>
      <c r="C207" s="95" t="s">
        <v>479</v>
      </c>
      <c r="D207" s="96" t="s">
        <v>571</v>
      </c>
      <c r="E207" s="96" t="s">
        <v>545</v>
      </c>
      <c r="F207" s="96" t="s">
        <v>665</v>
      </c>
      <c r="G207" s="96" t="s">
        <v>572</v>
      </c>
      <c r="H207" s="96">
        <v>1.2</v>
      </c>
      <c r="I207" s="96">
        <v>3.8</v>
      </c>
      <c r="J207" s="96" t="s">
        <v>484</v>
      </c>
      <c r="K207" s="96" t="s">
        <v>484</v>
      </c>
      <c r="L207" s="96" t="s">
        <v>484</v>
      </c>
      <c r="M207" s="96" t="s">
        <v>484</v>
      </c>
      <c r="N207" s="96" t="s">
        <v>484</v>
      </c>
      <c r="O207" s="96" t="s">
        <v>575</v>
      </c>
      <c r="P207" s="96" t="s">
        <v>581</v>
      </c>
      <c r="Q207" s="96" t="s">
        <v>598</v>
      </c>
      <c r="R207" s="96" t="s">
        <v>626</v>
      </c>
      <c r="S207" s="96"/>
      <c r="T207" s="95"/>
      <c r="U207" s="98"/>
    </row>
    <row customHeight="true" ht="19" r="208">
      <c r="A208" s="94" t="s">
        <v>478</v>
      </c>
      <c r="B208" s="94">
        <v>197</v>
      </c>
      <c r="C208" s="95" t="s">
        <v>479</v>
      </c>
      <c r="D208" s="96" t="s">
        <v>571</v>
      </c>
      <c r="E208" s="96" t="s">
        <v>545</v>
      </c>
      <c r="F208" s="96" t="s">
        <v>665</v>
      </c>
      <c r="G208" s="96" t="s">
        <v>572</v>
      </c>
      <c r="H208" s="96">
        <v>1.2</v>
      </c>
      <c r="I208" s="96">
        <v>3.8</v>
      </c>
      <c r="J208" s="96" t="s">
        <v>484</v>
      </c>
      <c r="K208" s="96" t="s">
        <v>484</v>
      </c>
      <c r="L208" s="96" t="s">
        <v>484</v>
      </c>
      <c r="M208" s="96" t="s">
        <v>484</v>
      </c>
      <c r="N208" s="96" t="s">
        <v>484</v>
      </c>
      <c r="O208" s="96" t="s">
        <v>576</v>
      </c>
      <c r="P208" s="96" t="s">
        <v>581</v>
      </c>
      <c r="Q208" s="96" t="s">
        <v>598</v>
      </c>
      <c r="R208" s="96" t="s">
        <v>627</v>
      </c>
      <c r="S208" s="96"/>
      <c r="T208" s="95"/>
      <c r="U208" s="98"/>
    </row>
    <row customHeight="true" ht="19" r="209">
      <c r="A209" s="94" t="s">
        <v>478</v>
      </c>
      <c r="B209" s="94">
        <v>198</v>
      </c>
      <c r="C209" s="95" t="s">
        <v>479</v>
      </c>
      <c r="D209" s="96" t="s">
        <v>571</v>
      </c>
      <c r="E209" s="96" t="s">
        <v>545</v>
      </c>
      <c r="F209" s="96" t="s">
        <v>665</v>
      </c>
      <c r="G209" s="96" t="s">
        <v>572</v>
      </c>
      <c r="H209" s="96">
        <v>1.2</v>
      </c>
      <c r="I209" s="96">
        <v>3.8</v>
      </c>
      <c r="J209" s="96" t="s">
        <v>484</v>
      </c>
      <c r="K209" s="96" t="s">
        <v>484</v>
      </c>
      <c r="L209" s="96" t="s">
        <v>484</v>
      </c>
      <c r="M209" s="96" t="s">
        <v>484</v>
      </c>
      <c r="N209" s="96" t="s">
        <v>484</v>
      </c>
      <c r="O209" s="96" t="s">
        <v>577</v>
      </c>
      <c r="P209" s="96" t="s">
        <v>581</v>
      </c>
      <c r="Q209" s="96" t="s">
        <v>598</v>
      </c>
      <c r="R209" s="96" t="s">
        <v>628</v>
      </c>
      <c r="S209" s="96"/>
      <c r="T209" s="95"/>
      <c r="U209" s="98"/>
    </row>
    <row customHeight="true" ht="19" r="210">
      <c r="A210" s="94" t="s">
        <v>478</v>
      </c>
      <c r="B210" s="94">
        <v>199</v>
      </c>
      <c r="C210" s="95" t="s">
        <v>479</v>
      </c>
      <c r="D210" s="96" t="s">
        <v>571</v>
      </c>
      <c r="E210" s="96" t="s">
        <v>545</v>
      </c>
      <c r="F210" s="96" t="s">
        <v>665</v>
      </c>
      <c r="G210" s="96" t="s">
        <v>572</v>
      </c>
      <c r="H210" s="96">
        <v>1.2</v>
      </c>
      <c r="I210" s="96">
        <v>3.8</v>
      </c>
      <c r="J210" s="96" t="s">
        <v>484</v>
      </c>
      <c r="K210" s="96" t="s">
        <v>484</v>
      </c>
      <c r="L210" s="96" t="s">
        <v>484</v>
      </c>
      <c r="M210" s="96" t="s">
        <v>484</v>
      </c>
      <c r="N210" s="96" t="s">
        <v>484</v>
      </c>
      <c r="O210" s="96" t="s">
        <v>578</v>
      </c>
      <c r="P210" s="96" t="s">
        <v>581</v>
      </c>
      <c r="Q210" s="96" t="s">
        <v>598</v>
      </c>
      <c r="R210" s="96" t="s">
        <v>629</v>
      </c>
      <c r="S210" s="96"/>
      <c r="T210" s="95"/>
      <c r="U210" s="98"/>
    </row>
    <row customHeight="true" ht="19" r="211">
      <c r="A211" s="94" t="s">
        <v>478</v>
      </c>
      <c r="B211" s="94">
        <v>200</v>
      </c>
      <c r="C211" s="95" t="s">
        <v>479</v>
      </c>
      <c r="D211" s="96" t="s">
        <v>571</v>
      </c>
      <c r="E211" s="96" t="s">
        <v>545</v>
      </c>
      <c r="F211" s="96" t="s">
        <v>665</v>
      </c>
      <c r="G211" s="96" t="s">
        <v>572</v>
      </c>
      <c r="H211" s="96">
        <v>1.2</v>
      </c>
      <c r="I211" s="96">
        <v>3.8</v>
      </c>
      <c r="J211" s="96" t="s">
        <v>484</v>
      </c>
      <c r="K211" s="96" t="s">
        <v>484</v>
      </c>
      <c r="L211" s="96" t="s">
        <v>484</v>
      </c>
      <c r="M211" s="96" t="s">
        <v>484</v>
      </c>
      <c r="N211" s="96" t="s">
        <v>484</v>
      </c>
      <c r="O211" s="96" t="s">
        <v>579</v>
      </c>
      <c r="P211" s="96" t="s">
        <v>581</v>
      </c>
      <c r="Q211" s="96" t="s">
        <v>598</v>
      </c>
      <c r="R211" s="96" t="s">
        <v>630</v>
      </c>
      <c r="S211" s="96"/>
      <c r="T211" s="95"/>
      <c r="U211" s="98"/>
    </row>
    <row r="212">
      <c r="A212" s="94" t="s">
        <v>478</v>
      </c>
      <c r="B212" s="96">
        <v>201</v>
      </c>
      <c r="C212" s="95" t="s">
        <v>479</v>
      </c>
      <c r="D212" s="96" t="s">
        <v>571</v>
      </c>
      <c r="E212" s="96" t="s">
        <v>545</v>
      </c>
      <c r="F212" s="96" t="s">
        <v>562</v>
      </c>
      <c r="G212" s="96" t="s">
        <v>580</v>
      </c>
      <c r="H212" s="96">
        <v>1.2</v>
      </c>
      <c r="I212" s="96">
        <v>3.8</v>
      </c>
      <c r="J212" s="96" t="s">
        <v>484</v>
      </c>
      <c r="K212" s="96" t="s">
        <v>484</v>
      </c>
      <c r="L212" s="96" t="s">
        <v>484</v>
      </c>
      <c r="M212" s="96" t="s">
        <v>484</v>
      </c>
      <c r="N212" s="96" t="s">
        <v>484</v>
      </c>
      <c r="O212" s="96" t="s">
        <v>573</v>
      </c>
      <c r="P212" s="96" t="s">
        <v>631</v>
      </c>
      <c r="Q212" s="96" t="s">
        <v>648</v>
      </c>
      <c r="R212" s="96" t="s">
        <v>649</v>
      </c>
      <c r="S212" s="96"/>
      <c r="T212" s="95"/>
      <c r="U212" s="99"/>
    </row>
    <row customHeight="true" ht="19" r="213">
      <c r="A213" s="94" t="s">
        <v>478</v>
      </c>
      <c r="B213" s="94">
        <v>202</v>
      </c>
      <c r="C213" s="95" t="s">
        <v>479</v>
      </c>
      <c r="D213" s="96" t="s">
        <v>571</v>
      </c>
      <c r="E213" s="96" t="s">
        <v>545</v>
      </c>
      <c r="F213" s="96" t="s">
        <v>562</v>
      </c>
      <c r="G213" s="96" t="s">
        <v>580</v>
      </c>
      <c r="H213" s="96">
        <v>1.2</v>
      </c>
      <c r="I213" s="96">
        <v>3.8</v>
      </c>
      <c r="J213" s="96" t="s">
        <v>484</v>
      </c>
      <c r="K213" s="96" t="s">
        <v>484</v>
      </c>
      <c r="L213" s="96" t="s">
        <v>484</v>
      </c>
      <c r="M213" s="96" t="s">
        <v>484</v>
      </c>
      <c r="N213" s="96" t="s">
        <v>484</v>
      </c>
      <c r="O213" s="96" t="s">
        <v>574</v>
      </c>
      <c r="P213" s="96" t="s">
        <v>631</v>
      </c>
      <c r="Q213" s="96" t="s">
        <v>648</v>
      </c>
      <c r="R213" s="96" t="s">
        <v>650</v>
      </c>
      <c r="S213" s="96"/>
      <c r="T213" s="95"/>
      <c r="U213" s="99"/>
    </row>
    <row customHeight="true" ht="19" r="214">
      <c r="A214" s="94" t="s">
        <v>478</v>
      </c>
      <c r="B214" s="94">
        <v>203</v>
      </c>
      <c r="C214" s="95" t="s">
        <v>479</v>
      </c>
      <c r="D214" s="96" t="s">
        <v>571</v>
      </c>
      <c r="E214" s="96" t="s">
        <v>545</v>
      </c>
      <c r="F214" s="96" t="s">
        <v>562</v>
      </c>
      <c r="G214" s="96" t="s">
        <v>580</v>
      </c>
      <c r="H214" s="96">
        <v>1.2</v>
      </c>
      <c r="I214" s="96">
        <v>3.8</v>
      </c>
      <c r="J214" s="96" t="s">
        <v>484</v>
      </c>
      <c r="K214" s="96" t="s">
        <v>484</v>
      </c>
      <c r="L214" s="96" t="s">
        <v>484</v>
      </c>
      <c r="M214" s="96" t="s">
        <v>484</v>
      </c>
      <c r="N214" s="96" t="s">
        <v>484</v>
      </c>
      <c r="O214" s="96" t="s">
        <v>575</v>
      </c>
      <c r="P214" s="96" t="s">
        <v>631</v>
      </c>
      <c r="Q214" s="96" t="s">
        <v>648</v>
      </c>
      <c r="R214" s="96" t="s">
        <v>651</v>
      </c>
      <c r="S214" s="96"/>
      <c r="T214" s="95"/>
      <c r="U214" s="99"/>
    </row>
    <row customHeight="true" ht="19" r="215">
      <c r="A215" s="94" t="s">
        <v>478</v>
      </c>
      <c r="B215" s="94">
        <v>204</v>
      </c>
      <c r="C215" s="95" t="s">
        <v>479</v>
      </c>
      <c r="D215" s="96" t="s">
        <v>571</v>
      </c>
      <c r="E215" s="96" t="s">
        <v>545</v>
      </c>
      <c r="F215" s="96" t="s">
        <v>562</v>
      </c>
      <c r="G215" s="96" t="s">
        <v>580</v>
      </c>
      <c r="H215" s="96">
        <v>1.2</v>
      </c>
      <c r="I215" s="96">
        <v>3.8</v>
      </c>
      <c r="J215" s="96" t="s">
        <v>484</v>
      </c>
      <c r="K215" s="96" t="s">
        <v>484</v>
      </c>
      <c r="L215" s="96" t="s">
        <v>484</v>
      </c>
      <c r="M215" s="96" t="s">
        <v>484</v>
      </c>
      <c r="N215" s="96" t="s">
        <v>484</v>
      </c>
      <c r="O215" s="96" t="s">
        <v>576</v>
      </c>
      <c r="P215" s="96" t="s">
        <v>631</v>
      </c>
      <c r="Q215" s="96" t="s">
        <v>648</v>
      </c>
      <c r="R215" s="96" t="s">
        <v>652</v>
      </c>
      <c r="S215" s="96"/>
      <c r="T215" s="95"/>
      <c r="U215" s="99"/>
    </row>
    <row customHeight="true" ht="19" r="216">
      <c r="A216" s="94" t="s">
        <v>478</v>
      </c>
      <c r="B216" s="94">
        <v>205</v>
      </c>
      <c r="C216" s="95" t="s">
        <v>479</v>
      </c>
      <c r="D216" s="96" t="s">
        <v>571</v>
      </c>
      <c r="E216" s="96" t="s">
        <v>545</v>
      </c>
      <c r="F216" s="96" t="s">
        <v>562</v>
      </c>
      <c r="G216" s="96" t="s">
        <v>580</v>
      </c>
      <c r="H216" s="96">
        <v>1.2</v>
      </c>
      <c r="I216" s="96">
        <v>3.8</v>
      </c>
      <c r="J216" s="96" t="s">
        <v>484</v>
      </c>
      <c r="K216" s="96" t="s">
        <v>484</v>
      </c>
      <c r="L216" s="96" t="s">
        <v>484</v>
      </c>
      <c r="M216" s="96" t="s">
        <v>484</v>
      </c>
      <c r="N216" s="96" t="s">
        <v>484</v>
      </c>
      <c r="O216" s="96" t="s">
        <v>577</v>
      </c>
      <c r="P216" s="96" t="s">
        <v>631</v>
      </c>
      <c r="Q216" s="96" t="s">
        <v>648</v>
      </c>
      <c r="R216" s="96" t="s">
        <v>653</v>
      </c>
      <c r="S216" s="96"/>
      <c r="T216" s="95"/>
      <c r="U216" s="99"/>
    </row>
    <row customHeight="true" ht="19" r="217">
      <c r="A217" s="94" t="s">
        <v>478</v>
      </c>
      <c r="B217" s="96">
        <v>206</v>
      </c>
      <c r="C217" s="95" t="s">
        <v>479</v>
      </c>
      <c r="D217" s="96" t="s">
        <v>571</v>
      </c>
      <c r="E217" s="96" t="s">
        <v>545</v>
      </c>
      <c r="F217" s="96" t="s">
        <v>562</v>
      </c>
      <c r="G217" s="96" t="s">
        <v>580</v>
      </c>
      <c r="H217" s="96">
        <v>1.2</v>
      </c>
      <c r="I217" s="96">
        <v>3.8</v>
      </c>
      <c r="J217" s="96" t="s">
        <v>484</v>
      </c>
      <c r="K217" s="96" t="s">
        <v>484</v>
      </c>
      <c r="L217" s="96" t="s">
        <v>484</v>
      </c>
      <c r="M217" s="96" t="s">
        <v>484</v>
      </c>
      <c r="N217" s="96" t="s">
        <v>484</v>
      </c>
      <c r="O217" s="96" t="s">
        <v>578</v>
      </c>
      <c r="P217" s="96" t="s">
        <v>631</v>
      </c>
      <c r="Q217" s="96" t="s">
        <v>648</v>
      </c>
      <c r="R217" s="96" t="s">
        <v>654</v>
      </c>
      <c r="S217" s="96"/>
      <c r="T217" s="95"/>
      <c r="U217" s="99"/>
    </row>
    <row customHeight="true" ht="19" r="218">
      <c r="A218" s="94" t="s">
        <v>478</v>
      </c>
      <c r="B218" s="94">
        <v>207</v>
      </c>
      <c r="C218" s="95" t="s">
        <v>479</v>
      </c>
      <c r="D218" s="96" t="s">
        <v>571</v>
      </c>
      <c r="E218" s="96" t="s">
        <v>545</v>
      </c>
      <c r="F218" s="96" t="s">
        <v>562</v>
      </c>
      <c r="G218" s="96" t="s">
        <v>580</v>
      </c>
      <c r="H218" s="96">
        <v>1.2</v>
      </c>
      <c r="I218" s="96">
        <v>3.8</v>
      </c>
      <c r="J218" s="96" t="s">
        <v>484</v>
      </c>
      <c r="K218" s="96" t="s">
        <v>484</v>
      </c>
      <c r="L218" s="96" t="s">
        <v>484</v>
      </c>
      <c r="M218" s="96" t="s">
        <v>484</v>
      </c>
      <c r="N218" s="96" t="s">
        <v>484</v>
      </c>
      <c r="O218" s="96" t="s">
        <v>579</v>
      </c>
      <c r="P218" s="96" t="s">
        <v>631</v>
      </c>
      <c r="Q218" s="96" t="s">
        <v>648</v>
      </c>
      <c r="R218" s="96" t="s">
        <v>655</v>
      </c>
      <c r="S218" s="96"/>
      <c r="T218" s="95"/>
      <c r="U218" s="99"/>
    </row>
    <row r="219">
      <c r="A219" s="94" t="s">
        <v>478</v>
      </c>
      <c r="B219" s="94">
        <v>208</v>
      </c>
      <c r="C219" s="95" t="s">
        <v>479</v>
      </c>
      <c r="D219" s="96" t="s">
        <v>571</v>
      </c>
      <c r="E219" s="96" t="s">
        <v>545</v>
      </c>
      <c r="F219" s="96" t="s">
        <v>565</v>
      </c>
      <c r="G219" s="96" t="s">
        <v>580</v>
      </c>
      <c r="H219" s="96">
        <v>1.2</v>
      </c>
      <c r="I219" s="96">
        <v>3.8</v>
      </c>
      <c r="J219" s="96" t="s">
        <v>484</v>
      </c>
      <c r="K219" s="96" t="s">
        <v>484</v>
      </c>
      <c r="L219" s="96" t="s">
        <v>484</v>
      </c>
      <c r="M219" s="96" t="s">
        <v>484</v>
      </c>
      <c r="N219" s="96" t="s">
        <v>484</v>
      </c>
      <c r="O219" s="96" t="s">
        <v>573</v>
      </c>
      <c r="P219" s="96" t="s">
        <v>656</v>
      </c>
      <c r="Q219" s="96" t="s">
        <v>657</v>
      </c>
      <c r="R219" s="96" t="s">
        <v>658</v>
      </c>
      <c r="S219" s="96"/>
      <c r="T219" s="95"/>
      <c r="U219" s="99"/>
    </row>
    <row customHeight="true" ht="19" r="220">
      <c r="A220" s="94" t="s">
        <v>478</v>
      </c>
      <c r="B220" s="94">
        <v>209</v>
      </c>
      <c r="C220" s="95" t="s">
        <v>479</v>
      </c>
      <c r="D220" s="96" t="s">
        <v>571</v>
      </c>
      <c r="E220" s="96" t="s">
        <v>545</v>
      </c>
      <c r="F220" s="96" t="s">
        <v>565</v>
      </c>
      <c r="G220" s="96" t="s">
        <v>580</v>
      </c>
      <c r="H220" s="96">
        <v>1.2</v>
      </c>
      <c r="I220" s="96">
        <v>3.8</v>
      </c>
      <c r="J220" s="96" t="s">
        <v>484</v>
      </c>
      <c r="K220" s="96" t="s">
        <v>484</v>
      </c>
      <c r="L220" s="96" t="s">
        <v>484</v>
      </c>
      <c r="M220" s="96" t="s">
        <v>484</v>
      </c>
      <c r="N220" s="96" t="s">
        <v>484</v>
      </c>
      <c r="O220" s="96" t="s">
        <v>574</v>
      </c>
      <c r="P220" s="96" t="s">
        <v>656</v>
      </c>
      <c r="Q220" s="96" t="s">
        <v>657</v>
      </c>
      <c r="R220" s="96" t="s">
        <v>659</v>
      </c>
      <c r="S220" s="96"/>
      <c r="T220" s="95"/>
      <c r="U220" s="99"/>
    </row>
    <row customHeight="true" ht="19" r="221">
      <c r="A221" s="94" t="s">
        <v>478</v>
      </c>
      <c r="B221" s="94">
        <v>210</v>
      </c>
      <c r="C221" s="95" t="s">
        <v>479</v>
      </c>
      <c r="D221" s="96" t="s">
        <v>571</v>
      </c>
      <c r="E221" s="96" t="s">
        <v>545</v>
      </c>
      <c r="F221" s="96" t="s">
        <v>565</v>
      </c>
      <c r="G221" s="96" t="s">
        <v>580</v>
      </c>
      <c r="H221" s="96">
        <v>1.2</v>
      </c>
      <c r="I221" s="96">
        <v>3.8</v>
      </c>
      <c r="J221" s="96" t="s">
        <v>484</v>
      </c>
      <c r="K221" s="96" t="s">
        <v>484</v>
      </c>
      <c r="L221" s="96" t="s">
        <v>484</v>
      </c>
      <c r="M221" s="96" t="s">
        <v>484</v>
      </c>
      <c r="N221" s="96" t="s">
        <v>484</v>
      </c>
      <c r="O221" s="96" t="s">
        <v>575</v>
      </c>
      <c r="P221" s="96" t="s">
        <v>656</v>
      </c>
      <c r="Q221" s="96" t="s">
        <v>657</v>
      </c>
      <c r="R221" s="96" t="s">
        <v>660</v>
      </c>
      <c r="S221" s="96"/>
      <c r="T221" s="95"/>
      <c r="U221" s="99"/>
    </row>
    <row customHeight="true" ht="19" r="222">
      <c r="A222" s="94" t="s">
        <v>478</v>
      </c>
      <c r="B222" s="96">
        <v>211</v>
      </c>
      <c r="C222" s="95" t="s">
        <v>479</v>
      </c>
      <c r="D222" s="96" t="s">
        <v>571</v>
      </c>
      <c r="E222" s="96" t="s">
        <v>545</v>
      </c>
      <c r="F222" s="96" t="s">
        <v>565</v>
      </c>
      <c r="G222" s="96" t="s">
        <v>580</v>
      </c>
      <c r="H222" s="96">
        <v>1.2</v>
      </c>
      <c r="I222" s="96">
        <v>3.8</v>
      </c>
      <c r="J222" s="96" t="s">
        <v>484</v>
      </c>
      <c r="K222" s="96" t="s">
        <v>484</v>
      </c>
      <c r="L222" s="96" t="s">
        <v>484</v>
      </c>
      <c r="M222" s="96" t="s">
        <v>484</v>
      </c>
      <c r="N222" s="96" t="s">
        <v>484</v>
      </c>
      <c r="O222" s="96" t="s">
        <v>576</v>
      </c>
      <c r="P222" s="96" t="s">
        <v>656</v>
      </c>
      <c r="Q222" s="96" t="s">
        <v>657</v>
      </c>
      <c r="R222" s="96" t="s">
        <v>661</v>
      </c>
      <c r="S222" s="96"/>
      <c r="T222" s="95"/>
      <c r="U222" s="99"/>
    </row>
    <row customHeight="true" ht="19" r="223">
      <c r="A223" s="94" t="s">
        <v>478</v>
      </c>
      <c r="B223" s="94">
        <v>212</v>
      </c>
      <c r="C223" s="95" t="s">
        <v>479</v>
      </c>
      <c r="D223" s="96" t="s">
        <v>571</v>
      </c>
      <c r="E223" s="96" t="s">
        <v>545</v>
      </c>
      <c r="F223" s="96" t="s">
        <v>565</v>
      </c>
      <c r="G223" s="96" t="s">
        <v>580</v>
      </c>
      <c r="H223" s="96">
        <v>1.2</v>
      </c>
      <c r="I223" s="96">
        <v>3.8</v>
      </c>
      <c r="J223" s="96" t="s">
        <v>484</v>
      </c>
      <c r="K223" s="96" t="s">
        <v>484</v>
      </c>
      <c r="L223" s="96" t="s">
        <v>484</v>
      </c>
      <c r="M223" s="96" t="s">
        <v>484</v>
      </c>
      <c r="N223" s="96" t="s">
        <v>484</v>
      </c>
      <c r="O223" s="96" t="s">
        <v>577</v>
      </c>
      <c r="P223" s="96" t="s">
        <v>656</v>
      </c>
      <c r="Q223" s="96" t="s">
        <v>657</v>
      </c>
      <c r="R223" s="96" t="s">
        <v>662</v>
      </c>
      <c r="S223" s="96"/>
      <c r="T223" s="95"/>
      <c r="U223" s="99"/>
    </row>
    <row customHeight="true" ht="19" r="224">
      <c r="A224" s="94" t="s">
        <v>478</v>
      </c>
      <c r="B224" s="94">
        <v>213</v>
      </c>
      <c r="C224" s="95" t="s">
        <v>479</v>
      </c>
      <c r="D224" s="96" t="s">
        <v>571</v>
      </c>
      <c r="E224" s="96" t="s">
        <v>545</v>
      </c>
      <c r="F224" s="96" t="s">
        <v>565</v>
      </c>
      <c r="G224" s="96" t="s">
        <v>580</v>
      </c>
      <c r="H224" s="96">
        <v>1.2</v>
      </c>
      <c r="I224" s="96">
        <v>3.8</v>
      </c>
      <c r="J224" s="96" t="s">
        <v>484</v>
      </c>
      <c r="K224" s="96" t="s">
        <v>484</v>
      </c>
      <c r="L224" s="96" t="s">
        <v>484</v>
      </c>
      <c r="M224" s="96" t="s">
        <v>484</v>
      </c>
      <c r="N224" s="96" t="s">
        <v>484</v>
      </c>
      <c r="O224" s="96" t="s">
        <v>578</v>
      </c>
      <c r="P224" s="96" t="s">
        <v>656</v>
      </c>
      <c r="Q224" s="96" t="s">
        <v>657</v>
      </c>
      <c r="R224" s="96" t="s">
        <v>663</v>
      </c>
      <c r="S224" s="96"/>
      <c r="T224" s="95"/>
      <c r="U224" s="99"/>
    </row>
    <row customHeight="true" ht="19" r="225">
      <c r="A225" s="94" t="s">
        <v>478</v>
      </c>
      <c r="B225" s="94">
        <v>214</v>
      </c>
      <c r="C225" s="95" t="s">
        <v>479</v>
      </c>
      <c r="D225" s="96" t="s">
        <v>571</v>
      </c>
      <c r="E225" s="96" t="s">
        <v>545</v>
      </c>
      <c r="F225" s="96" t="s">
        <v>565</v>
      </c>
      <c r="G225" s="96" t="s">
        <v>580</v>
      </c>
      <c r="H225" s="96">
        <v>1.2</v>
      </c>
      <c r="I225" s="96">
        <v>3.8</v>
      </c>
      <c r="J225" s="96" t="s">
        <v>484</v>
      </c>
      <c r="K225" s="96" t="s">
        <v>484</v>
      </c>
      <c r="L225" s="96" t="s">
        <v>484</v>
      </c>
      <c r="M225" s="96" t="s">
        <v>484</v>
      </c>
      <c r="N225" s="96" t="s">
        <v>484</v>
      </c>
      <c r="O225" s="96" t="s">
        <v>579</v>
      </c>
      <c r="P225" s="96" t="s">
        <v>656</v>
      </c>
      <c r="Q225" s="96" t="s">
        <v>657</v>
      </c>
      <c r="R225" s="96" t="s">
        <v>664</v>
      </c>
      <c r="S225" s="96"/>
      <c r="T225" s="95"/>
      <c r="U225" s="99"/>
    </row>
    <row r="226">
      <c r="A226" s="96" t="s">
        <v>666</v>
      </c>
      <c r="B226" s="94">
        <v>215</v>
      </c>
      <c r="C226" s="95" t="s">
        <v>667</v>
      </c>
      <c r="D226" s="96" t="s">
        <v>480</v>
      </c>
      <c r="E226" s="96" t="s">
        <v>545</v>
      </c>
      <c r="F226" s="96" t="s">
        <v>668</v>
      </c>
      <c r="G226" s="96" t="s">
        <v>669</v>
      </c>
      <c r="H226" s="96">
        <v>4.2</v>
      </c>
      <c r="I226" s="96">
        <v>3.8</v>
      </c>
      <c r="J226" s="96" t="s">
        <v>501</v>
      </c>
      <c r="K226" s="96">
        <v>10</v>
      </c>
      <c r="L226" s="96">
        <v>13</v>
      </c>
      <c r="M226" s="96">
        <v>13</v>
      </c>
      <c r="N226" s="96">
        <v>13</v>
      </c>
      <c r="O226" s="96" t="s">
        <v>484</v>
      </c>
      <c r="P226" s="96" t="s">
        <v>502</v>
      </c>
      <c r="Q226" s="96" t="s">
        <v>670</v>
      </c>
      <c r="R226" s="96" t="s">
        <v>671</v>
      </c>
      <c r="S226" s="96"/>
      <c r="T226" s="95"/>
      <c r="U226" s="98"/>
    </row>
    <row customHeight="true" ht="19" r="227">
      <c r="A227" s="96" t="s">
        <v>666</v>
      </c>
      <c r="B227" s="96">
        <v>216</v>
      </c>
      <c r="C227" s="95" t="s">
        <v>667</v>
      </c>
      <c r="D227" s="96" t="s">
        <v>480</v>
      </c>
      <c r="E227" s="96" t="s">
        <v>545</v>
      </c>
      <c r="F227" s="96" t="s">
        <v>668</v>
      </c>
      <c r="G227" s="96" t="s">
        <v>669</v>
      </c>
      <c r="H227" s="96">
        <v>0.7</v>
      </c>
      <c r="I227" s="96">
        <v>3.8</v>
      </c>
      <c r="J227" s="96" t="s">
        <v>505</v>
      </c>
      <c r="K227" s="96">
        <v>3</v>
      </c>
      <c r="L227" s="96">
        <v>4</v>
      </c>
      <c r="M227" s="96">
        <v>6</v>
      </c>
      <c r="N227" s="96">
        <v>6</v>
      </c>
      <c r="O227" s="96" t="s">
        <v>484</v>
      </c>
      <c r="P227" s="96" t="s">
        <v>502</v>
      </c>
      <c r="Q227" s="96" t="s">
        <v>670</v>
      </c>
      <c r="R227" s="96" t="s">
        <v>672</v>
      </c>
      <c r="S227" s="96"/>
      <c r="T227" s="95"/>
      <c r="U227" s="101" t="s">
        <v>673</v>
      </c>
      <c r="V227" s="102"/>
    </row>
    <row r="228">
      <c r="A228" s="96" t="s">
        <v>666</v>
      </c>
      <c r="B228" s="94">
        <v>217</v>
      </c>
      <c r="C228" s="95" t="s">
        <v>667</v>
      </c>
      <c r="D228" s="96" t="s">
        <v>480</v>
      </c>
      <c r="E228" s="96" t="s">
        <v>545</v>
      </c>
      <c r="F228" s="96" t="s">
        <v>674</v>
      </c>
      <c r="G228" s="96" t="s">
        <v>675</v>
      </c>
      <c r="H228" s="96">
        <v>4.2</v>
      </c>
      <c r="I228" s="96">
        <v>3.8</v>
      </c>
      <c r="J228" s="96" t="s">
        <v>505</v>
      </c>
      <c r="K228" s="96">
        <v>15</v>
      </c>
      <c r="L228" s="96">
        <v>15</v>
      </c>
      <c r="M228" s="96">
        <v>15</v>
      </c>
      <c r="N228" s="96">
        <v>0</v>
      </c>
      <c r="O228" s="96" t="s">
        <v>484</v>
      </c>
      <c r="P228" s="96" t="s">
        <v>502</v>
      </c>
      <c r="Q228" s="96" t="s">
        <v>676</v>
      </c>
      <c r="R228" s="96" t="s">
        <v>677</v>
      </c>
      <c r="S228" s="96"/>
      <c r="T228" s="95"/>
      <c r="U228" s="101" t="s">
        <v>678</v>
      </c>
      <c r="V228" s="102"/>
    </row>
    <row r="229">
      <c r="A229" s="96" t="s">
        <v>666</v>
      </c>
      <c r="B229" s="94">
        <v>218</v>
      </c>
      <c r="C229" s="95" t="s">
        <v>667</v>
      </c>
      <c r="D229" s="96" t="s">
        <v>571</v>
      </c>
      <c r="E229" s="96" t="s">
        <v>545</v>
      </c>
      <c r="F229" s="96" t="s">
        <v>668</v>
      </c>
      <c r="G229" s="96" t="s">
        <v>679</v>
      </c>
      <c r="H229" s="96">
        <v>1.2</v>
      </c>
      <c r="I229" s="96">
        <v>3.8</v>
      </c>
      <c r="J229" s="96" t="s">
        <v>484</v>
      </c>
      <c r="K229" s="96">
        <v>0</v>
      </c>
      <c r="L229" s="96" t="s">
        <v>484</v>
      </c>
      <c r="M229" s="96" t="s">
        <v>484</v>
      </c>
      <c r="N229" s="96" t="s">
        <v>484</v>
      </c>
      <c r="O229" s="96" t="s">
        <v>680</v>
      </c>
      <c r="P229" s="96" t="s">
        <v>681</v>
      </c>
      <c r="Q229" s="96" t="s">
        <v>682</v>
      </c>
      <c r="R229" s="96" t="s">
        <v>683</v>
      </c>
      <c r="S229" s="96"/>
      <c r="T229" s="95"/>
      <c r="U229" s="103"/>
      <c r="V229" s="102"/>
    </row>
    <row customHeight="true" ht="19" r="230">
      <c r="A230" s="96" t="s">
        <v>666</v>
      </c>
      <c r="B230" s="94">
        <v>219</v>
      </c>
      <c r="C230" s="95" t="s">
        <v>667</v>
      </c>
      <c r="D230" s="96" t="s">
        <v>571</v>
      </c>
      <c r="E230" s="96" t="s">
        <v>545</v>
      </c>
      <c r="F230" s="96" t="s">
        <v>668</v>
      </c>
      <c r="G230" s="96" t="s">
        <v>679</v>
      </c>
      <c r="H230" s="96">
        <v>1.2</v>
      </c>
      <c r="I230" s="96">
        <v>3.8</v>
      </c>
      <c r="J230" s="96" t="s">
        <v>484</v>
      </c>
      <c r="K230" s="96">
        <v>0</v>
      </c>
      <c r="L230" s="96" t="s">
        <v>484</v>
      </c>
      <c r="M230" s="96" t="s">
        <v>484</v>
      </c>
      <c r="N230" s="96" t="s">
        <v>484</v>
      </c>
      <c r="O230" s="96" t="s">
        <v>579</v>
      </c>
      <c r="P230" s="96" t="s">
        <v>681</v>
      </c>
      <c r="Q230" s="96" t="s">
        <v>682</v>
      </c>
      <c r="R230" s="96" t="s">
        <v>684</v>
      </c>
      <c r="S230" s="96"/>
      <c r="T230" s="95"/>
      <c r="U230" s="103"/>
      <c r="V230" s="102"/>
    </row>
    <row customHeight="true" ht="19" r="231">
      <c r="A231" s="96" t="s">
        <v>666</v>
      </c>
      <c r="B231" s="96">
        <v>220</v>
      </c>
      <c r="C231" s="95" t="s">
        <v>667</v>
      </c>
      <c r="D231" s="96" t="s">
        <v>571</v>
      </c>
      <c r="E231" s="96" t="s">
        <v>545</v>
      </c>
      <c r="F231" s="96" t="s">
        <v>668</v>
      </c>
      <c r="G231" s="96" t="s">
        <v>679</v>
      </c>
      <c r="H231" s="96">
        <v>1.2</v>
      </c>
      <c r="I231" s="96">
        <v>3.8</v>
      </c>
      <c r="J231" s="96" t="s">
        <v>484</v>
      </c>
      <c r="K231" s="96">
        <v>2</v>
      </c>
      <c r="L231" s="96" t="s">
        <v>484</v>
      </c>
      <c r="M231" s="96" t="s">
        <v>484</v>
      </c>
      <c r="N231" s="96" t="s">
        <v>484</v>
      </c>
      <c r="O231" s="96" t="s">
        <v>578</v>
      </c>
      <c r="P231" s="96" t="s">
        <v>681</v>
      </c>
      <c r="Q231" s="96" t="s">
        <v>682</v>
      </c>
      <c r="R231" s="96" t="s">
        <v>685</v>
      </c>
      <c r="S231" s="96"/>
      <c r="T231" s="95"/>
      <c r="U231" s="103"/>
      <c r="V231" s="102"/>
    </row>
    <row customHeight="true" ht="19" r="232">
      <c r="A232" s="96" t="s">
        <v>666</v>
      </c>
      <c r="B232" s="94">
        <v>221</v>
      </c>
      <c r="C232" s="95" t="s">
        <v>667</v>
      </c>
      <c r="D232" s="96" t="s">
        <v>571</v>
      </c>
      <c r="E232" s="96" t="s">
        <v>545</v>
      </c>
      <c r="F232" s="96" t="s">
        <v>668</v>
      </c>
      <c r="G232" s="96" t="s">
        <v>679</v>
      </c>
      <c r="H232" s="96">
        <v>1.2</v>
      </c>
      <c r="I232" s="96">
        <v>3.8</v>
      </c>
      <c r="J232" s="96" t="s">
        <v>484</v>
      </c>
      <c r="K232" s="96">
        <v>2</v>
      </c>
      <c r="L232" s="96" t="s">
        <v>484</v>
      </c>
      <c r="M232" s="96" t="s">
        <v>484</v>
      </c>
      <c r="N232" s="96" t="s">
        <v>484</v>
      </c>
      <c r="O232" s="96" t="s">
        <v>577</v>
      </c>
      <c r="P232" s="96" t="s">
        <v>681</v>
      </c>
      <c r="Q232" s="96" t="s">
        <v>682</v>
      </c>
      <c r="R232" s="96" t="s">
        <v>686</v>
      </c>
      <c r="S232" s="96"/>
      <c r="T232" s="95"/>
      <c r="U232" s="103"/>
      <c r="V232" s="102"/>
    </row>
    <row customHeight="true" ht="19" r="233">
      <c r="A233" s="96" t="s">
        <v>666</v>
      </c>
      <c r="B233" s="94">
        <v>222</v>
      </c>
      <c r="C233" s="95" t="s">
        <v>667</v>
      </c>
      <c r="D233" s="96" t="s">
        <v>571</v>
      </c>
      <c r="E233" s="96" t="s">
        <v>545</v>
      </c>
      <c r="F233" s="96" t="s">
        <v>668</v>
      </c>
      <c r="G233" s="96" t="s">
        <v>679</v>
      </c>
      <c r="H233" s="96">
        <v>1.2</v>
      </c>
      <c r="I233" s="96">
        <v>3.8</v>
      </c>
      <c r="J233" s="96" t="s">
        <v>484</v>
      </c>
      <c r="K233" s="96">
        <v>2</v>
      </c>
      <c r="L233" s="96" t="s">
        <v>484</v>
      </c>
      <c r="M233" s="96" t="s">
        <v>484</v>
      </c>
      <c r="N233" s="96" t="s">
        <v>484</v>
      </c>
      <c r="O233" s="96" t="s">
        <v>576</v>
      </c>
      <c r="P233" s="96" t="s">
        <v>681</v>
      </c>
      <c r="Q233" s="96" t="s">
        <v>682</v>
      </c>
      <c r="R233" s="96" t="s">
        <v>687</v>
      </c>
      <c r="S233" s="96"/>
      <c r="T233" s="95"/>
      <c r="U233" s="103"/>
      <c r="V233" s="102"/>
    </row>
    <row customHeight="true" ht="19" r="234">
      <c r="A234" s="96" t="s">
        <v>666</v>
      </c>
      <c r="B234" s="94">
        <v>223</v>
      </c>
      <c r="C234" s="95" t="s">
        <v>667</v>
      </c>
      <c r="D234" s="96" t="s">
        <v>571</v>
      </c>
      <c r="E234" s="96" t="s">
        <v>545</v>
      </c>
      <c r="F234" s="96" t="s">
        <v>668</v>
      </c>
      <c r="G234" s="96" t="s">
        <v>679</v>
      </c>
      <c r="H234" s="96">
        <v>1.2</v>
      </c>
      <c r="I234" s="96">
        <v>3.8</v>
      </c>
      <c r="J234" s="96" t="s">
        <v>484</v>
      </c>
      <c r="K234" s="96">
        <v>3</v>
      </c>
      <c r="L234" s="96" t="s">
        <v>484</v>
      </c>
      <c r="M234" s="96" t="s">
        <v>484</v>
      </c>
      <c r="N234" s="96" t="s">
        <v>484</v>
      </c>
      <c r="O234" s="96" t="s">
        <v>575</v>
      </c>
      <c r="P234" s="96" t="s">
        <v>681</v>
      </c>
      <c r="Q234" s="96" t="s">
        <v>682</v>
      </c>
      <c r="R234" s="96" t="s">
        <v>688</v>
      </c>
      <c r="S234" s="96"/>
      <c r="T234" s="95"/>
      <c r="U234" s="103"/>
      <c r="V234" s="102"/>
    </row>
    <row customHeight="true" ht="19" r="235">
      <c r="A235" s="96" t="s">
        <v>666</v>
      </c>
      <c r="B235" s="94">
        <v>224</v>
      </c>
      <c r="C235" s="95" t="s">
        <v>667</v>
      </c>
      <c r="D235" s="96" t="s">
        <v>571</v>
      </c>
      <c r="E235" s="96" t="s">
        <v>545</v>
      </c>
      <c r="F235" s="96" t="s">
        <v>668</v>
      </c>
      <c r="G235" s="96" t="s">
        <v>679</v>
      </c>
      <c r="H235" s="96">
        <v>1.2</v>
      </c>
      <c r="I235" s="96">
        <v>3.8</v>
      </c>
      <c r="J235" s="96" t="s">
        <v>484</v>
      </c>
      <c r="K235" s="96">
        <v>7</v>
      </c>
      <c r="L235" s="96" t="s">
        <v>484</v>
      </c>
      <c r="M235" s="96" t="s">
        <v>484</v>
      </c>
      <c r="N235" s="96" t="s">
        <v>484</v>
      </c>
      <c r="O235" s="96" t="s">
        <v>574</v>
      </c>
      <c r="P235" s="96" t="s">
        <v>681</v>
      </c>
      <c r="Q235" s="96" t="s">
        <v>682</v>
      </c>
      <c r="R235" s="96" t="s">
        <v>689</v>
      </c>
      <c r="S235" s="96"/>
      <c r="T235" s="95"/>
      <c r="U235" s="103"/>
      <c r="V235" s="102"/>
    </row>
    <row customHeight="true" ht="19" r="236">
      <c r="A236" s="96" t="s">
        <v>666</v>
      </c>
      <c r="B236" s="96">
        <v>225</v>
      </c>
      <c r="C236" s="95" t="s">
        <v>667</v>
      </c>
      <c r="D236" s="96" t="s">
        <v>571</v>
      </c>
      <c r="E236" s="96" t="s">
        <v>545</v>
      </c>
      <c r="F236" s="96" t="s">
        <v>668</v>
      </c>
      <c r="G236" s="96" t="s">
        <v>679</v>
      </c>
      <c r="H236" s="96">
        <v>1.2</v>
      </c>
      <c r="I236" s="96">
        <v>3.8</v>
      </c>
      <c r="J236" s="96" t="s">
        <v>484</v>
      </c>
      <c r="K236" s="96">
        <v>4</v>
      </c>
      <c r="L236" s="96" t="s">
        <v>484</v>
      </c>
      <c r="M236" s="96" t="s">
        <v>484</v>
      </c>
      <c r="N236" s="96" t="s">
        <v>484</v>
      </c>
      <c r="O236" s="96" t="s">
        <v>573</v>
      </c>
      <c r="P236" s="96" t="s">
        <v>681</v>
      </c>
      <c r="Q236" s="96" t="s">
        <v>682</v>
      </c>
      <c r="R236" s="96" t="s">
        <v>690</v>
      </c>
      <c r="S236" s="96"/>
      <c r="T236" s="95"/>
      <c r="U236" s="103"/>
      <c r="V236" s="102"/>
    </row>
    <row customHeight="true" ht="19" r="237">
      <c r="A237" s="96" t="s">
        <v>666</v>
      </c>
      <c r="B237" s="96">
        <v>226</v>
      </c>
      <c r="C237" s="95" t="s">
        <v>667</v>
      </c>
      <c r="D237" s="96" t="s">
        <v>571</v>
      </c>
      <c r="E237" s="96" t="s">
        <v>545</v>
      </c>
      <c r="F237" s="96" t="s">
        <v>668</v>
      </c>
      <c r="G237" s="96" t="s">
        <v>679</v>
      </c>
      <c r="H237" s="96">
        <v>1.2</v>
      </c>
      <c r="I237" s="96">
        <v>3.8</v>
      </c>
      <c r="J237" s="96" t="s">
        <v>484</v>
      </c>
      <c r="K237" s="96">
        <v>3</v>
      </c>
      <c r="L237" s="96" t="s">
        <v>484</v>
      </c>
      <c r="M237" s="96" t="s">
        <v>484</v>
      </c>
      <c r="N237" s="96" t="s">
        <v>484</v>
      </c>
      <c r="O237" s="96" t="s">
        <v>615</v>
      </c>
      <c r="P237" s="96" t="s">
        <v>681</v>
      </c>
      <c r="Q237" s="96" t="s">
        <v>682</v>
      </c>
      <c r="R237" s="96" t="s">
        <v>691</v>
      </c>
      <c r="S237" s="96"/>
      <c r="T237" s="95"/>
      <c r="U237" s="103"/>
      <c r="V237" s="102"/>
    </row>
    <row customHeight="true" ht="19" r="238">
      <c r="A238" s="96" t="s">
        <v>666</v>
      </c>
      <c r="B238" s="94">
        <v>227</v>
      </c>
      <c r="C238" s="95" t="s">
        <v>667</v>
      </c>
      <c r="D238" s="96" t="s">
        <v>571</v>
      </c>
      <c r="E238" s="96" t="s">
        <v>545</v>
      </c>
      <c r="F238" s="96" t="s">
        <v>668</v>
      </c>
      <c r="G238" s="96" t="s">
        <v>679</v>
      </c>
      <c r="H238" s="96">
        <v>1.2</v>
      </c>
      <c r="I238" s="96">
        <v>3.8</v>
      </c>
      <c r="J238" s="96" t="s">
        <v>484</v>
      </c>
      <c r="K238" s="96">
        <v>7</v>
      </c>
      <c r="L238" s="96" t="s">
        <v>484</v>
      </c>
      <c r="M238" s="96" t="s">
        <v>484</v>
      </c>
      <c r="N238" s="96" t="s">
        <v>484</v>
      </c>
      <c r="O238" s="96" t="s">
        <v>613</v>
      </c>
      <c r="P238" s="96" t="s">
        <v>681</v>
      </c>
      <c r="Q238" s="96" t="s">
        <v>682</v>
      </c>
      <c r="R238" s="96" t="s">
        <v>692</v>
      </c>
      <c r="S238" s="96"/>
      <c r="T238" s="95"/>
      <c r="U238" s="103"/>
      <c r="V238" s="102"/>
    </row>
    <row customHeight="true" ht="19" r="239">
      <c r="A239" s="96" t="s">
        <v>666</v>
      </c>
      <c r="B239" s="94">
        <v>228</v>
      </c>
      <c r="C239" s="95" t="s">
        <v>667</v>
      </c>
      <c r="D239" s="96" t="s">
        <v>571</v>
      </c>
      <c r="E239" s="96" t="s">
        <v>545</v>
      </c>
      <c r="F239" s="96" t="s">
        <v>668</v>
      </c>
      <c r="G239" s="96" t="s">
        <v>679</v>
      </c>
      <c r="H239" s="96">
        <v>1.2</v>
      </c>
      <c r="I239" s="96">
        <v>3.8</v>
      </c>
      <c r="J239" s="96" t="s">
        <v>484</v>
      </c>
      <c r="K239" s="96">
        <v>0</v>
      </c>
      <c r="L239" s="96" t="s">
        <v>484</v>
      </c>
      <c r="M239" s="96" t="s">
        <v>484</v>
      </c>
      <c r="N239" s="96" t="s">
        <v>484</v>
      </c>
      <c r="O239" s="96" t="s">
        <v>693</v>
      </c>
      <c r="P239" s="96" t="s">
        <v>681</v>
      </c>
      <c r="Q239" s="96" t="s">
        <v>682</v>
      </c>
      <c r="R239" s="96" t="s">
        <v>694</v>
      </c>
      <c r="S239" s="96"/>
      <c r="T239" s="95"/>
      <c r="U239" s="103"/>
      <c r="V239" s="102"/>
    </row>
    <row customHeight="true" ht="19" r="240">
      <c r="A240" s="96" t="s">
        <v>666</v>
      </c>
      <c r="B240" s="94">
        <v>229</v>
      </c>
      <c r="C240" s="95" t="s">
        <v>667</v>
      </c>
      <c r="D240" s="96" t="s">
        <v>571</v>
      </c>
      <c r="E240" s="96" t="s">
        <v>545</v>
      </c>
      <c r="F240" s="96" t="s">
        <v>668</v>
      </c>
      <c r="G240" s="96" t="s">
        <v>679</v>
      </c>
      <c r="H240" s="96">
        <v>1.2</v>
      </c>
      <c r="I240" s="96">
        <v>3.8</v>
      </c>
      <c r="J240" s="96" t="s">
        <v>484</v>
      </c>
      <c r="K240" s="96">
        <v>0</v>
      </c>
      <c r="L240" s="96" t="s">
        <v>484</v>
      </c>
      <c r="M240" s="96" t="s">
        <v>484</v>
      </c>
      <c r="N240" s="96" t="s">
        <v>484</v>
      </c>
      <c r="O240" s="96" t="s">
        <v>695</v>
      </c>
      <c r="P240" s="96" t="s">
        <v>681</v>
      </c>
      <c r="Q240" s="96" t="s">
        <v>682</v>
      </c>
      <c r="R240" s="96" t="s">
        <v>696</v>
      </c>
      <c r="S240" s="96"/>
      <c r="T240" s="95"/>
      <c r="U240" s="103"/>
      <c r="V240" s="102"/>
    </row>
    <row r="241">
      <c r="A241" s="96" t="s">
        <v>666</v>
      </c>
      <c r="B241" s="94">
        <v>230</v>
      </c>
      <c r="C241" s="95" t="s">
        <v>667</v>
      </c>
      <c r="D241" s="96" t="s">
        <v>571</v>
      </c>
      <c r="E241" s="96" t="s">
        <v>545</v>
      </c>
      <c r="F241" s="96" t="s">
        <v>674</v>
      </c>
      <c r="G241" s="96" t="s">
        <v>697</v>
      </c>
      <c r="H241" s="96">
        <v>1.2</v>
      </c>
      <c r="I241" s="96">
        <v>3.8</v>
      </c>
      <c r="J241" s="96" t="s">
        <v>484</v>
      </c>
      <c r="K241" s="96">
        <v>0</v>
      </c>
      <c r="L241" s="96" t="s">
        <v>484</v>
      </c>
      <c r="M241" s="96" t="s">
        <v>484</v>
      </c>
      <c r="N241" s="96" t="s">
        <v>484</v>
      </c>
      <c r="O241" s="96" t="s">
        <v>680</v>
      </c>
      <c r="P241" s="96" t="s">
        <v>681</v>
      </c>
      <c r="Q241" s="96" t="s">
        <v>698</v>
      </c>
      <c r="R241" s="96" t="s">
        <v>699</v>
      </c>
      <c r="S241" s="96"/>
      <c r="T241" s="95"/>
      <c r="U241" s="99"/>
    </row>
    <row customHeight="true" ht="19" r="242">
      <c r="A242" s="96" t="s">
        <v>666</v>
      </c>
      <c r="B242" s="96">
        <v>231</v>
      </c>
      <c r="C242" s="95" t="s">
        <v>667</v>
      </c>
      <c r="D242" s="96" t="s">
        <v>571</v>
      </c>
      <c r="E242" s="96" t="s">
        <v>545</v>
      </c>
      <c r="F242" s="96" t="s">
        <v>674</v>
      </c>
      <c r="G242" s="96" t="s">
        <v>697</v>
      </c>
      <c r="H242" s="96">
        <v>1.2</v>
      </c>
      <c r="I242" s="96">
        <v>3.8</v>
      </c>
      <c r="J242" s="96" t="s">
        <v>484</v>
      </c>
      <c r="K242" s="96">
        <v>0</v>
      </c>
      <c r="L242" s="96" t="s">
        <v>484</v>
      </c>
      <c r="M242" s="96" t="s">
        <v>484</v>
      </c>
      <c r="N242" s="96" t="s">
        <v>484</v>
      </c>
      <c r="O242" s="96" t="s">
        <v>579</v>
      </c>
      <c r="P242" s="96" t="s">
        <v>681</v>
      </c>
      <c r="Q242" s="96" t="s">
        <v>698</v>
      </c>
      <c r="R242" s="96" t="s">
        <v>700</v>
      </c>
      <c r="S242" s="96"/>
      <c r="T242" s="95"/>
      <c r="U242" s="99"/>
    </row>
    <row customHeight="true" ht="19" r="243">
      <c r="A243" s="96" t="s">
        <v>666</v>
      </c>
      <c r="B243" s="96">
        <v>232</v>
      </c>
      <c r="C243" s="95" t="s">
        <v>667</v>
      </c>
      <c r="D243" s="96" t="s">
        <v>571</v>
      </c>
      <c r="E243" s="96" t="s">
        <v>545</v>
      </c>
      <c r="F243" s="96" t="s">
        <v>674</v>
      </c>
      <c r="G243" s="96" t="s">
        <v>697</v>
      </c>
      <c r="H243" s="96">
        <v>1.2</v>
      </c>
      <c r="I243" s="96">
        <v>3.8</v>
      </c>
      <c r="J243" s="96" t="s">
        <v>484</v>
      </c>
      <c r="K243" s="96">
        <v>1</v>
      </c>
      <c r="L243" s="96" t="s">
        <v>484</v>
      </c>
      <c r="M243" s="96" t="s">
        <v>484</v>
      </c>
      <c r="N243" s="96" t="s">
        <v>484</v>
      </c>
      <c r="O243" s="96" t="s">
        <v>578</v>
      </c>
      <c r="P243" s="96" t="s">
        <v>681</v>
      </c>
      <c r="Q243" s="96" t="s">
        <v>698</v>
      </c>
      <c r="R243" s="96" t="s">
        <v>701</v>
      </c>
      <c r="S243" s="96"/>
      <c r="T243" s="95"/>
      <c r="U243" s="99"/>
    </row>
    <row customHeight="true" ht="19" r="244">
      <c r="A244" s="96" t="s">
        <v>666</v>
      </c>
      <c r="B244" s="94">
        <v>233</v>
      </c>
      <c r="C244" s="95" t="s">
        <v>667</v>
      </c>
      <c r="D244" s="96" t="s">
        <v>571</v>
      </c>
      <c r="E244" s="96" t="s">
        <v>545</v>
      </c>
      <c r="F244" s="96" t="s">
        <v>674</v>
      </c>
      <c r="G244" s="96" t="s">
        <v>697</v>
      </c>
      <c r="H244" s="96">
        <v>1.2</v>
      </c>
      <c r="I244" s="96">
        <v>3.8</v>
      </c>
      <c r="J244" s="96" t="s">
        <v>484</v>
      </c>
      <c r="K244" s="96">
        <v>4</v>
      </c>
      <c r="L244" s="96" t="s">
        <v>484</v>
      </c>
      <c r="M244" s="96" t="s">
        <v>484</v>
      </c>
      <c r="N244" s="96" t="s">
        <v>484</v>
      </c>
      <c r="O244" s="96" t="s">
        <v>577</v>
      </c>
      <c r="P244" s="96" t="s">
        <v>681</v>
      </c>
      <c r="Q244" s="96" t="s">
        <v>698</v>
      </c>
      <c r="R244" s="96" t="s">
        <v>702</v>
      </c>
      <c r="S244" s="96"/>
      <c r="T244" s="95"/>
      <c r="U244" s="99"/>
    </row>
    <row customHeight="true" ht="19" r="245">
      <c r="A245" s="96" t="s">
        <v>666</v>
      </c>
      <c r="B245" s="94">
        <v>234</v>
      </c>
      <c r="C245" s="95" t="s">
        <v>667</v>
      </c>
      <c r="D245" s="96" t="s">
        <v>571</v>
      </c>
      <c r="E245" s="96" t="s">
        <v>545</v>
      </c>
      <c r="F245" s="96" t="s">
        <v>674</v>
      </c>
      <c r="G245" s="96" t="s">
        <v>697</v>
      </c>
      <c r="H245" s="96">
        <v>1.2</v>
      </c>
      <c r="I245" s="96">
        <v>3.8</v>
      </c>
      <c r="J245" s="96" t="s">
        <v>484</v>
      </c>
      <c r="K245" s="96">
        <v>0</v>
      </c>
      <c r="L245" s="96" t="s">
        <v>484</v>
      </c>
      <c r="M245" s="96" t="s">
        <v>484</v>
      </c>
      <c r="N245" s="96" t="s">
        <v>484</v>
      </c>
      <c r="O245" s="96" t="s">
        <v>576</v>
      </c>
      <c r="P245" s="96" t="s">
        <v>681</v>
      </c>
      <c r="Q245" s="96" t="s">
        <v>698</v>
      </c>
      <c r="R245" s="96" t="s">
        <v>703</v>
      </c>
      <c r="S245" s="96"/>
      <c r="T245" s="95"/>
      <c r="U245" s="99"/>
    </row>
    <row customHeight="true" ht="19" r="246">
      <c r="A246" s="96" t="s">
        <v>666</v>
      </c>
      <c r="B246" s="96">
        <v>235</v>
      </c>
      <c r="C246" s="95" t="s">
        <v>667</v>
      </c>
      <c r="D246" s="96" t="s">
        <v>571</v>
      </c>
      <c r="E246" s="96" t="s">
        <v>545</v>
      </c>
      <c r="F246" s="96" t="s">
        <v>674</v>
      </c>
      <c r="G246" s="96" t="s">
        <v>697</v>
      </c>
      <c r="H246" s="96">
        <v>1.2</v>
      </c>
      <c r="I246" s="96">
        <v>3.8</v>
      </c>
      <c r="J246" s="96" t="s">
        <v>484</v>
      </c>
      <c r="K246" s="96">
        <v>4</v>
      </c>
      <c r="L246" s="96" t="s">
        <v>484</v>
      </c>
      <c r="M246" s="96" t="s">
        <v>484</v>
      </c>
      <c r="N246" s="96" t="s">
        <v>484</v>
      </c>
      <c r="O246" s="96" t="s">
        <v>575</v>
      </c>
      <c r="P246" s="96" t="s">
        <v>681</v>
      </c>
      <c r="Q246" s="96" t="s">
        <v>698</v>
      </c>
      <c r="R246" s="96" t="s">
        <v>704</v>
      </c>
      <c r="S246" s="96"/>
      <c r="T246" s="95"/>
      <c r="U246" s="99"/>
    </row>
    <row customHeight="true" ht="19" r="247">
      <c r="A247" s="96" t="s">
        <v>666</v>
      </c>
      <c r="B247" s="96">
        <v>236</v>
      </c>
      <c r="C247" s="95" t="s">
        <v>667</v>
      </c>
      <c r="D247" s="96" t="s">
        <v>571</v>
      </c>
      <c r="E247" s="96" t="s">
        <v>545</v>
      </c>
      <c r="F247" s="96" t="s">
        <v>674</v>
      </c>
      <c r="G247" s="96" t="s">
        <v>697</v>
      </c>
      <c r="H247" s="96">
        <v>1.2</v>
      </c>
      <c r="I247" s="96">
        <v>3.8</v>
      </c>
      <c r="J247" s="96" t="s">
        <v>484</v>
      </c>
      <c r="K247" s="96">
        <v>4</v>
      </c>
      <c r="L247" s="96" t="s">
        <v>484</v>
      </c>
      <c r="M247" s="96" t="s">
        <v>484</v>
      </c>
      <c r="N247" s="96" t="s">
        <v>484</v>
      </c>
      <c r="O247" s="96" t="s">
        <v>574</v>
      </c>
      <c r="P247" s="96" t="s">
        <v>681</v>
      </c>
      <c r="Q247" s="96" t="s">
        <v>698</v>
      </c>
      <c r="R247" s="96" t="s">
        <v>705</v>
      </c>
      <c r="S247" s="96"/>
      <c r="T247" s="95"/>
      <c r="U247" s="99"/>
    </row>
    <row customHeight="true" ht="19" r="248">
      <c r="A248" s="96" t="s">
        <v>666</v>
      </c>
      <c r="B248" s="94">
        <v>237</v>
      </c>
      <c r="C248" s="95" t="s">
        <v>667</v>
      </c>
      <c r="D248" s="96" t="s">
        <v>571</v>
      </c>
      <c r="E248" s="96" t="s">
        <v>545</v>
      </c>
      <c r="F248" s="96" t="s">
        <v>674</v>
      </c>
      <c r="G248" s="96" t="s">
        <v>697</v>
      </c>
      <c r="H248" s="96">
        <v>1.2</v>
      </c>
      <c r="I248" s="96">
        <v>3.8</v>
      </c>
      <c r="J248" s="96" t="s">
        <v>484</v>
      </c>
      <c r="K248" s="96">
        <v>2</v>
      </c>
      <c r="L248" s="96" t="s">
        <v>484</v>
      </c>
      <c r="M248" s="96" t="s">
        <v>484</v>
      </c>
      <c r="N248" s="96" t="s">
        <v>484</v>
      </c>
      <c r="O248" s="96" t="s">
        <v>573</v>
      </c>
      <c r="P248" s="96" t="s">
        <v>681</v>
      </c>
      <c r="Q248" s="96" t="s">
        <v>698</v>
      </c>
      <c r="R248" s="96" t="s">
        <v>706</v>
      </c>
      <c r="S248" s="96"/>
      <c r="T248" s="95"/>
      <c r="U248" s="99"/>
    </row>
    <row customHeight="true" ht="19" r="249">
      <c r="A249" s="96" t="s">
        <v>666</v>
      </c>
      <c r="B249" s="94">
        <v>238</v>
      </c>
      <c r="C249" s="95" t="s">
        <v>667</v>
      </c>
      <c r="D249" s="96" t="s">
        <v>571</v>
      </c>
      <c r="E249" s="96" t="s">
        <v>545</v>
      </c>
      <c r="F249" s="96" t="s">
        <v>674</v>
      </c>
      <c r="G249" s="96" t="s">
        <v>697</v>
      </c>
      <c r="H249" s="96">
        <v>1.2</v>
      </c>
      <c r="I249" s="96">
        <v>3.8</v>
      </c>
      <c r="J249" s="96" t="s">
        <v>484</v>
      </c>
      <c r="K249" s="96">
        <v>3</v>
      </c>
      <c r="L249" s="96" t="s">
        <v>484</v>
      </c>
      <c r="M249" s="96" t="s">
        <v>484</v>
      </c>
      <c r="N249" s="96" t="s">
        <v>484</v>
      </c>
      <c r="O249" s="96" t="s">
        <v>615</v>
      </c>
      <c r="P249" s="96" t="s">
        <v>681</v>
      </c>
      <c r="Q249" s="96" t="s">
        <v>698</v>
      </c>
      <c r="R249" s="96" t="s">
        <v>707</v>
      </c>
      <c r="S249" s="96"/>
      <c r="T249" s="95"/>
      <c r="U249" s="99"/>
    </row>
    <row customHeight="true" ht="19" r="250">
      <c r="A250" s="96" t="s">
        <v>666</v>
      </c>
      <c r="B250" s="96">
        <v>239</v>
      </c>
      <c r="C250" s="95" t="s">
        <v>667</v>
      </c>
      <c r="D250" s="96" t="s">
        <v>571</v>
      </c>
      <c r="E250" s="96" t="s">
        <v>545</v>
      </c>
      <c r="F250" s="96" t="s">
        <v>674</v>
      </c>
      <c r="G250" s="96" t="s">
        <v>697</v>
      </c>
      <c r="H250" s="96">
        <v>1.2</v>
      </c>
      <c r="I250" s="96">
        <v>3.8</v>
      </c>
      <c r="J250" s="96" t="s">
        <v>484</v>
      </c>
      <c r="K250" s="96">
        <v>0</v>
      </c>
      <c r="L250" s="96" t="s">
        <v>484</v>
      </c>
      <c r="M250" s="96" t="s">
        <v>484</v>
      </c>
      <c r="N250" s="96" t="s">
        <v>484</v>
      </c>
      <c r="O250" s="96" t="s">
        <v>613</v>
      </c>
      <c r="P250" s="96" t="s">
        <v>681</v>
      </c>
      <c r="Q250" s="96" t="s">
        <v>698</v>
      </c>
      <c r="R250" s="96" t="s">
        <v>708</v>
      </c>
      <c r="S250" s="96"/>
      <c r="T250" s="95"/>
      <c r="U250" s="99"/>
    </row>
    <row customHeight="true" ht="19" r="251">
      <c r="A251" s="96" t="s">
        <v>666</v>
      </c>
      <c r="B251" s="96">
        <v>240</v>
      </c>
      <c r="C251" s="95" t="s">
        <v>667</v>
      </c>
      <c r="D251" s="96" t="s">
        <v>571</v>
      </c>
      <c r="E251" s="96" t="s">
        <v>545</v>
      </c>
      <c r="F251" s="96" t="s">
        <v>674</v>
      </c>
      <c r="G251" s="96" t="s">
        <v>697</v>
      </c>
      <c r="H251" s="96">
        <v>1.2</v>
      </c>
      <c r="I251" s="96">
        <v>3.8</v>
      </c>
      <c r="J251" s="96" t="s">
        <v>484</v>
      </c>
      <c r="K251" s="96">
        <v>0</v>
      </c>
      <c r="L251" s="96" t="s">
        <v>484</v>
      </c>
      <c r="M251" s="96" t="s">
        <v>484</v>
      </c>
      <c r="N251" s="96" t="s">
        <v>484</v>
      </c>
      <c r="O251" s="96" t="s">
        <v>693</v>
      </c>
      <c r="P251" s="96" t="s">
        <v>681</v>
      </c>
      <c r="Q251" s="96" t="s">
        <v>698</v>
      </c>
      <c r="R251" s="96" t="s">
        <v>709</v>
      </c>
      <c r="S251" s="96"/>
      <c r="T251" s="95"/>
      <c r="U251" s="99"/>
    </row>
    <row customHeight="true" ht="19" r="252">
      <c r="A252" s="96" t="s">
        <v>666</v>
      </c>
      <c r="B252" s="94">
        <v>241</v>
      </c>
      <c r="C252" s="95" t="s">
        <v>667</v>
      </c>
      <c r="D252" s="96" t="s">
        <v>571</v>
      </c>
      <c r="E252" s="96" t="s">
        <v>545</v>
      </c>
      <c r="F252" s="96" t="s">
        <v>674</v>
      </c>
      <c r="G252" s="96" t="s">
        <v>697</v>
      </c>
      <c r="H252" s="96">
        <v>1.2</v>
      </c>
      <c r="I252" s="96">
        <v>3.8</v>
      </c>
      <c r="J252" s="96" t="s">
        <v>484</v>
      </c>
      <c r="K252" s="96">
        <v>0</v>
      </c>
      <c r="L252" s="96" t="s">
        <v>484</v>
      </c>
      <c r="M252" s="96" t="s">
        <v>484</v>
      </c>
      <c r="N252" s="96" t="s">
        <v>484</v>
      </c>
      <c r="O252" s="96" t="s">
        <v>695</v>
      </c>
      <c r="P252" s="96" t="s">
        <v>681</v>
      </c>
      <c r="Q252" s="96" t="s">
        <v>698</v>
      </c>
      <c r="R252" s="96" t="s">
        <v>710</v>
      </c>
      <c r="S252" s="96"/>
      <c r="T252" s="95"/>
      <c r="U252" s="99"/>
    </row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>
      <c r="R385" s="96"/>
    </row>
  </sheetData>
  <mergeCells>
    <mergeCell ref="A1:U1"/>
    <mergeCell ref="S2:T2"/>
    <mergeCell ref="U47:U48"/>
    <mergeCell ref="U45:U46"/>
  </mergeCells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5" min="5" style="0" width="16"/>
    <col collapsed="false" customWidth="true" hidden="false" max="9" min="9" style="0" width="14"/>
    <col collapsed="false" customWidth="true" hidden="false" max="11" min="11" style="0" width="14"/>
    <col collapsed="false" customWidth="true" hidden="false" max="13" min="13" style="0" width="14"/>
    <col collapsed="false" customWidth="true" hidden="false" max="4" min="4" style="0" width="16"/>
    <col collapsed="false" customWidth="true" hidden="false" max="8" min="8" style="0" width="15"/>
    <col collapsed="false" customWidth="true" hidden="false" max="10" min="10" style="0" width="14"/>
    <col collapsed="false" customWidth="true" hidden="false" max="12" min="12" style="0" width="14"/>
    <col collapsed="false" customWidth="true" hidden="false" max="14" min="14" style="0" width="14"/>
  </cols>
  <sheetData>
    <row customHeight="true" ht="19" r="1">
      <c r="A1" s="104" t="s">
        <v>711</v>
      </c>
      <c r="B1" s="105" t="s">
        <v>712</v>
      </c>
      <c r="C1" s="105" t="s">
        <v>713</v>
      </c>
      <c r="D1" s="105" t="s">
        <v>714</v>
      </c>
      <c r="E1" s="105" t="s">
        <v>715</v>
      </c>
      <c r="F1" s="106" t="s">
        <v>716</v>
      </c>
      <c r="G1" s="107"/>
      <c r="H1" s="107"/>
      <c r="I1" s="106" t="s">
        <v>717</v>
      </c>
      <c r="J1" s="107"/>
      <c r="K1" s="107"/>
      <c r="L1" s="108" t="s">
        <v>718</v>
      </c>
      <c r="M1" s="109"/>
      <c r="N1" s="109"/>
    </row>
    <row r="2">
      <c r="A2" s="104"/>
      <c r="B2" s="105"/>
      <c r="C2" s="105"/>
      <c r="D2" s="105"/>
      <c r="E2" s="105"/>
      <c r="F2" s="107" t="s">
        <v>719</v>
      </c>
      <c r="G2" s="107" t="s">
        <v>720</v>
      </c>
      <c r="H2" s="106" t="s">
        <v>721</v>
      </c>
      <c r="I2" s="107" t="s">
        <v>719</v>
      </c>
      <c r="J2" s="107" t="s">
        <v>720</v>
      </c>
      <c r="K2" s="106" t="s">
        <v>722</v>
      </c>
      <c r="L2" s="109" t="s">
        <v>719</v>
      </c>
      <c r="M2" s="109" t="s">
        <v>720</v>
      </c>
      <c r="N2" s="108" t="s">
        <v>723</v>
      </c>
    </row>
    <row customHeight="true" ht="19" r="3">
      <c r="A3" s="110" t="s">
        <v>724</v>
      </c>
      <c r="B3" s="110" t="s">
        <v>725</v>
      </c>
      <c r="C3" s="111" t="s">
        <v>726</v>
      </c>
      <c r="D3" s="111">
        <v>880</v>
      </c>
      <c r="E3" s="112">
        <v>915</v>
      </c>
      <c r="F3" s="111">
        <v>27.65</v>
      </c>
      <c r="G3" s="111">
        <v>26.6</v>
      </c>
      <c r="H3" s="111">
        <v>1.04</v>
      </c>
      <c r="I3" s="113">
        <v>27.453</v>
      </c>
      <c r="J3" s="113">
        <v>26.383</v>
      </c>
      <c r="K3" s="114">
        <v>1.0700000000000003</v>
      </c>
      <c r="L3" s="113">
        <v>27.307</v>
      </c>
      <c r="M3" s="115">
        <v>26.5</v>
      </c>
      <c r="N3" s="114">
        <f t="shared" ref="N3:N14" si="2">L3-M3</f>
      </c>
      <c r="O3" s="116"/>
      <c r="P3" s="116"/>
      <c r="Q3" s="116"/>
      <c r="R3" s="116"/>
      <c r="S3" s="116"/>
      <c r="T3" s="116"/>
    </row>
    <row customHeight="true" ht="19" r="4">
      <c r="A4" s="111" t="s">
        <v>724</v>
      </c>
      <c r="B4" s="110" t="s">
        <v>725</v>
      </c>
      <c r="C4" s="110" t="s">
        <v>727</v>
      </c>
      <c r="D4" s="110">
        <v>699</v>
      </c>
      <c r="E4" s="117">
        <v>716</v>
      </c>
      <c r="F4" s="110">
        <v>26.7</v>
      </c>
      <c r="G4" s="110">
        <v>25.35</v>
      </c>
      <c r="H4" s="110">
        <v>1.34</v>
      </c>
      <c r="I4" s="113">
        <v>26.653</v>
      </c>
      <c r="J4" s="113">
        <v>25.331</v>
      </c>
      <c r="K4" s="118">
        <v>1.3219999999999992</v>
      </c>
      <c r="L4" s="113">
        <v>26.225</v>
      </c>
      <c r="M4" s="115">
        <v>25.3</v>
      </c>
      <c r="N4" s="114">
        <f t="shared" si="2"/>
      </c>
      <c r="O4" s="116"/>
      <c r="P4" s="116"/>
      <c r="Q4" s="116"/>
      <c r="R4" s="116"/>
      <c r="S4" s="116"/>
      <c r="T4" s="116"/>
    </row>
    <row customHeight="true" ht="19" r="5">
      <c r="A5" s="111" t="s">
        <v>724</v>
      </c>
      <c r="B5" s="110" t="s">
        <v>725</v>
      </c>
      <c r="C5" s="110" t="s">
        <v>728</v>
      </c>
      <c r="D5" s="110">
        <v>832</v>
      </c>
      <c r="E5" s="117">
        <v>862</v>
      </c>
      <c r="F5" s="110">
        <v>28.89</v>
      </c>
      <c r="G5" s="110">
        <v>28.17</v>
      </c>
      <c r="H5" s="110">
        <v>0.72</v>
      </c>
      <c r="I5" s="113">
        <v>28.738</v>
      </c>
      <c r="J5" s="113">
        <v>28.044</v>
      </c>
      <c r="K5" s="118">
        <v>0.6939999999999991</v>
      </c>
      <c r="L5" s="113">
        <v>28.569</v>
      </c>
      <c r="M5" s="115">
        <v>27.6</v>
      </c>
      <c r="N5" s="114">
        <f t="shared" si="2"/>
      </c>
      <c r="O5" s="116"/>
      <c r="P5" s="116"/>
      <c r="Q5" s="116"/>
      <c r="R5" s="116"/>
      <c r="S5" s="116"/>
      <c r="T5" s="116"/>
    </row>
    <row customHeight="true" ht="19" r="6">
      <c r="A6" s="111" t="s">
        <v>724</v>
      </c>
      <c r="B6" s="110" t="s">
        <v>725</v>
      </c>
      <c r="C6" s="110" t="s">
        <v>729</v>
      </c>
      <c r="D6" s="110">
        <v>814</v>
      </c>
      <c r="E6" s="117">
        <v>849</v>
      </c>
      <c r="F6" s="110">
        <v>28.8</v>
      </c>
      <c r="G6" s="110">
        <v>27.88</v>
      </c>
      <c r="H6" s="110">
        <v>0.92</v>
      </c>
      <c r="I6" s="113">
        <v>28.683</v>
      </c>
      <c r="J6" s="113">
        <v>27.779</v>
      </c>
      <c r="K6" s="118">
        <v>0.9039999999999999</v>
      </c>
      <c r="L6" s="113">
        <v>28.555</v>
      </c>
      <c r="M6" s="115">
        <v>27.5</v>
      </c>
      <c r="N6" s="114">
        <f t="shared" si="2"/>
      </c>
      <c r="O6" s="116"/>
      <c r="P6" s="116"/>
      <c r="Q6" s="116"/>
      <c r="R6" s="116"/>
      <c r="S6" s="116"/>
      <c r="T6" s="116"/>
    </row>
    <row customHeight="true" ht="19" r="7">
      <c r="A7" s="111" t="s">
        <v>724</v>
      </c>
      <c r="B7" s="110" t="s">
        <v>725</v>
      </c>
      <c r="C7" s="110" t="s">
        <v>730</v>
      </c>
      <c r="D7" s="110">
        <v>703</v>
      </c>
      <c r="E7" s="117">
        <v>733</v>
      </c>
      <c r="F7" s="110">
        <v>27.48</v>
      </c>
      <c r="G7" s="110">
        <v>25.22</v>
      </c>
      <c r="H7" s="110">
        <v>2.25</v>
      </c>
      <c r="I7" s="113">
        <v>27.433</v>
      </c>
      <c r="J7" s="113">
        <v>25.215</v>
      </c>
      <c r="K7" s="118">
        <v>2.218</v>
      </c>
      <c r="L7" s="113">
        <v>27.021</v>
      </c>
      <c r="M7" s="119">
        <v>25.2</v>
      </c>
      <c r="N7" s="114">
        <f t="shared" si="2"/>
      </c>
      <c r="O7" s="116"/>
      <c r="P7" s="116"/>
      <c r="Q7" s="116"/>
      <c r="R7" s="116"/>
      <c r="S7" s="116"/>
      <c r="T7" s="116"/>
    </row>
    <row r="8">
      <c r="A8" s="120" t="s">
        <v>724</v>
      </c>
      <c r="B8" s="110" t="s">
        <v>731</v>
      </c>
      <c r="C8" s="110" t="s">
        <v>732</v>
      </c>
      <c r="D8" s="117">
        <v>1920</v>
      </c>
      <c r="E8" s="117">
        <v>1980</v>
      </c>
      <c r="F8" s="117">
        <v>27.41</v>
      </c>
      <c r="G8" s="121">
        <v>26.43</v>
      </c>
      <c r="H8" s="122">
        <v>0.98</v>
      </c>
      <c r="I8" s="113">
        <v>27.462</v>
      </c>
      <c r="J8" s="123">
        <v>26.415</v>
      </c>
      <c r="K8" s="124">
        <v>1.0470000000000006</v>
      </c>
      <c r="L8" s="113">
        <v>28.269</v>
      </c>
      <c r="M8" s="113">
        <v>27.584</v>
      </c>
      <c r="N8" s="124">
        <f t="shared" si="2"/>
      </c>
    </row>
    <row r="9">
      <c r="A9" s="125" t="s">
        <v>724</v>
      </c>
      <c r="B9" s="110" t="s">
        <v>731</v>
      </c>
      <c r="C9" s="110" t="s">
        <v>733</v>
      </c>
      <c r="D9" s="117">
        <v>2010</v>
      </c>
      <c r="E9" s="117">
        <v>2025</v>
      </c>
      <c r="F9" s="117">
        <v>26.77</v>
      </c>
      <c r="G9" s="121">
        <v>26.51</v>
      </c>
      <c r="H9" s="126">
        <v>0.26</v>
      </c>
      <c r="I9" s="113">
        <v>26.742</v>
      </c>
      <c r="J9" s="123">
        <v>26.51</v>
      </c>
      <c r="K9" s="124">
        <v>0.23199999999999932</v>
      </c>
      <c r="L9" s="113">
        <v>28.0626</v>
      </c>
      <c r="M9" s="113">
        <v>27.8118</v>
      </c>
      <c r="N9" s="124">
        <f t="shared" si="2"/>
      </c>
    </row>
    <row r="10">
      <c r="A10" s="125" t="s">
        <v>724</v>
      </c>
      <c r="B10" s="110" t="s">
        <v>731</v>
      </c>
      <c r="C10" s="110" t="s">
        <v>734</v>
      </c>
      <c r="D10" s="117">
        <v>1710</v>
      </c>
      <c r="E10" s="117">
        <v>1785</v>
      </c>
      <c r="F10" s="117">
        <v>26.96</v>
      </c>
      <c r="G10" s="121">
        <v>24.76</v>
      </c>
      <c r="H10" s="122">
        <v>2.2</v>
      </c>
      <c r="I10" s="113">
        <v>27.071</v>
      </c>
      <c r="J10" s="123">
        <v>24.954</v>
      </c>
      <c r="K10" s="124">
        <v>2.117000000000001</v>
      </c>
      <c r="L10" s="113">
        <v>27.676</v>
      </c>
      <c r="M10" s="113">
        <v>25.575</v>
      </c>
      <c r="N10" s="124">
        <f t="shared" si="2"/>
      </c>
    </row>
    <row r="11">
      <c r="A11" s="125" t="s">
        <v>724</v>
      </c>
      <c r="B11" s="110" t="s">
        <v>731</v>
      </c>
      <c r="C11" s="110" t="s">
        <v>735</v>
      </c>
      <c r="D11" s="117">
        <v>1880</v>
      </c>
      <c r="E11" s="117">
        <v>1920</v>
      </c>
      <c r="F11" s="117">
        <v>27.85</v>
      </c>
      <c r="G11" s="121">
        <v>27.61</v>
      </c>
      <c r="H11" s="122">
        <v>0.24</v>
      </c>
      <c r="I11" s="113">
        <v>27.912</v>
      </c>
      <c r="J11" s="123">
        <v>27.678</v>
      </c>
      <c r="K11" s="124">
        <v>0.2339999999999982</v>
      </c>
      <c r="L11" s="113">
        <v>29.036</v>
      </c>
      <c r="M11" s="113">
        <v>28.55</v>
      </c>
      <c r="N11" s="124">
        <f t="shared" si="2"/>
      </c>
    </row>
    <row r="12">
      <c r="A12" s="125" t="s">
        <v>724</v>
      </c>
      <c r="B12" s="110" t="s">
        <v>731</v>
      </c>
      <c r="C12" s="110" t="s">
        <v>736</v>
      </c>
      <c r="D12" s="117">
        <v>2500</v>
      </c>
      <c r="E12" s="117">
        <v>2570</v>
      </c>
      <c r="F12" s="117">
        <v>27.65</v>
      </c>
      <c r="G12" s="121">
        <v>26.41</v>
      </c>
      <c r="H12" s="122">
        <v>1.24</v>
      </c>
      <c r="I12" s="113">
        <v>27.588</v>
      </c>
      <c r="J12" s="123">
        <v>26.396</v>
      </c>
      <c r="K12" s="124">
        <v>1.1920000000000002</v>
      </c>
      <c r="L12" s="113">
        <v>29.615</v>
      </c>
      <c r="M12" s="113">
        <v>28.373</v>
      </c>
      <c r="N12" s="124">
        <f t="shared" si="2"/>
      </c>
    </row>
    <row r="13">
      <c r="A13" s="125" t="s">
        <v>724</v>
      </c>
      <c r="B13" s="110" t="s">
        <v>731</v>
      </c>
      <c r="C13" s="110" t="s">
        <v>737</v>
      </c>
      <c r="D13" s="117">
        <v>2496</v>
      </c>
      <c r="E13" s="117">
        <v>2690</v>
      </c>
      <c r="F13" s="117">
        <v>28.47</v>
      </c>
      <c r="G13" s="121">
        <v>26.18</v>
      </c>
      <c r="H13" s="122">
        <v>2.29</v>
      </c>
      <c r="I13" s="113">
        <v>28.328</v>
      </c>
      <c r="J13" s="123">
        <v>26.054</v>
      </c>
      <c r="K13" s="124">
        <v>2.274000000000001</v>
      </c>
      <c r="L13" s="113">
        <v>30.669</v>
      </c>
      <c r="M13" s="113">
        <v>28.024</v>
      </c>
      <c r="N13" s="124">
        <f t="shared" si="2"/>
      </c>
    </row>
    <row r="14">
      <c r="A14" s="125" t="s">
        <v>724</v>
      </c>
      <c r="B14" s="110" t="s">
        <v>731</v>
      </c>
      <c r="C14" s="110" t="s">
        <v>738</v>
      </c>
      <c r="D14" s="117">
        <v>2300</v>
      </c>
      <c r="E14" s="117">
        <v>2400</v>
      </c>
      <c r="F14" s="117">
        <v>28.52</v>
      </c>
      <c r="G14" s="121">
        <v>27.61</v>
      </c>
      <c r="H14" s="122">
        <v>0.9</v>
      </c>
      <c r="I14" s="113">
        <v>28.453</v>
      </c>
      <c r="J14" s="123">
        <v>27.583</v>
      </c>
      <c r="K14" s="124">
        <v>0.870000000000001</v>
      </c>
      <c r="L14" s="113">
        <v>30.641</v>
      </c>
      <c r="M14" s="113">
        <v>29.268</v>
      </c>
      <c r="N14" s="124">
        <f t="shared" si="2"/>
      </c>
    </row>
    <row r="15">
      <c r="A15" s="125" t="s">
        <v>724</v>
      </c>
      <c r="B15" s="110" t="s">
        <v>731</v>
      </c>
      <c r="C15" s="120" t="s">
        <v>739</v>
      </c>
      <c r="D15" s="117">
        <v>2496</v>
      </c>
      <c r="E15" s="117">
        <v>2690</v>
      </c>
      <c r="F15" s="117">
        <v>28.62</v>
      </c>
      <c r="G15" s="121">
        <v>26.37</v>
      </c>
      <c r="H15" s="122">
        <v>2.25</v>
      </c>
      <c r="I15" s="127">
        <v>28.34</v>
      </c>
      <c r="J15" s="128">
        <v>26</v>
      </c>
      <c r="K15" s="129">
        <v>2.34</v>
      </c>
      <c r="L15" s="130" t="s">
        <v>740</v>
      </c>
      <c r="M15" s="130" t="s">
        <v>740</v>
      </c>
      <c r="N15" s="130" t="s">
        <v>740</v>
      </c>
    </row>
    <row r="16">
      <c r="A16" s="125" t="s">
        <v>724</v>
      </c>
      <c r="B16" s="110" t="s">
        <v>731</v>
      </c>
      <c r="C16" s="120" t="s">
        <v>741</v>
      </c>
      <c r="D16" s="117">
        <v>2300</v>
      </c>
      <c r="E16" s="117">
        <v>2400</v>
      </c>
      <c r="F16" s="117">
        <v>28.61</v>
      </c>
      <c r="G16" s="121">
        <v>27.73</v>
      </c>
      <c r="H16" s="122">
        <v>0.88</v>
      </c>
      <c r="I16" s="127">
        <v>28.38</v>
      </c>
      <c r="J16" s="127">
        <v>27.51</v>
      </c>
      <c r="K16" s="124">
        <v>0.870000000000001</v>
      </c>
      <c r="L16" s="130" t="s">
        <v>740</v>
      </c>
      <c r="M16" s="130" t="s">
        <v>740</v>
      </c>
      <c r="N16" s="130" t="s">
        <v>740</v>
      </c>
    </row>
    <row customHeight="true" ht="19" r="17">
      <c r="A17" s="130" t="s">
        <v>724</v>
      </c>
      <c r="B17" s="130" t="s">
        <v>742</v>
      </c>
      <c r="C17" s="130" t="s">
        <v>743</v>
      </c>
      <c r="D17" s="122">
        <v>3300</v>
      </c>
      <c r="E17" s="122">
        <v>4200</v>
      </c>
      <c r="F17" s="113">
        <v>28.96</v>
      </c>
      <c r="G17" s="123">
        <v>28.1</v>
      </c>
      <c r="H17" s="131">
        <f t="shared" ref="H17:H20" si="0">F17-G17</f>
      </c>
      <c r="I17" s="113">
        <v>28.569</v>
      </c>
      <c r="J17" s="123">
        <v>27.711</v>
      </c>
      <c r="K17" s="131">
        <f t="shared" ref="K17:K22" si="1">I17-J17</f>
      </c>
      <c r="L17" s="113">
        <v>29.183</v>
      </c>
      <c r="M17" s="123">
        <v>28.648</v>
      </c>
      <c r="N17" s="131">
        <f t="shared" ref="N17:N22" si="3">L17-M17</f>
      </c>
    </row>
    <row customHeight="true" ht="19" r="18">
      <c r="A18" s="125" t="s">
        <v>724</v>
      </c>
      <c r="B18" s="130" t="s">
        <v>742</v>
      </c>
      <c r="C18" s="120" t="s">
        <v>744</v>
      </c>
      <c r="D18" s="117">
        <v>4400</v>
      </c>
      <c r="E18" s="117">
        <v>5000</v>
      </c>
      <c r="F18" s="113">
        <v>28.46</v>
      </c>
      <c r="G18" s="123">
        <v>27.77</v>
      </c>
      <c r="H18" s="131">
        <f t="shared" si="0"/>
      </c>
      <c r="I18" s="113">
        <v>28.243</v>
      </c>
      <c r="J18" s="123">
        <v>27.574</v>
      </c>
      <c r="K18" s="131">
        <f t="shared" si="1"/>
      </c>
      <c r="L18" s="113">
        <v>29.027</v>
      </c>
      <c r="M18" s="123">
        <v>27.946</v>
      </c>
      <c r="N18" s="131">
        <f t="shared" si="3"/>
      </c>
    </row>
    <row customHeight="true" ht="19" r="19">
      <c r="A19" s="130" t="s">
        <v>724</v>
      </c>
      <c r="B19" s="130" t="s">
        <v>745</v>
      </c>
      <c r="C19" s="130" t="s">
        <v>743</v>
      </c>
      <c r="D19" s="122">
        <v>3300</v>
      </c>
      <c r="E19" s="122">
        <v>4200</v>
      </c>
      <c r="F19" s="115">
        <v>29.85</v>
      </c>
      <c r="G19" s="119">
        <v>28.88</v>
      </c>
      <c r="H19" s="131">
        <f t="shared" si="0"/>
      </c>
      <c r="I19" s="115">
        <v>29.84</v>
      </c>
      <c r="J19" s="119">
        <v>28.89</v>
      </c>
      <c r="K19" s="131">
        <f t="shared" si="1"/>
      </c>
      <c r="L19" s="115">
        <v>31.8</v>
      </c>
      <c r="M19" s="119">
        <v>30.4</v>
      </c>
      <c r="N19" s="131">
        <f t="shared" si="3"/>
      </c>
    </row>
    <row customHeight="true" ht="19" r="20">
      <c r="A20" s="125" t="s">
        <v>724</v>
      </c>
      <c r="B20" s="130" t="s">
        <v>745</v>
      </c>
      <c r="C20" s="120" t="s">
        <v>744</v>
      </c>
      <c r="D20" s="117">
        <v>4400</v>
      </c>
      <c r="E20" s="117">
        <v>5000</v>
      </c>
      <c r="F20" s="115">
        <v>28.86</v>
      </c>
      <c r="G20" s="119">
        <v>26.9</v>
      </c>
      <c r="H20" s="131">
        <f t="shared" si="0"/>
      </c>
      <c r="I20" s="115">
        <v>28.84</v>
      </c>
      <c r="J20" s="119">
        <v>26.9</v>
      </c>
      <c r="K20" s="131">
        <f t="shared" si="1"/>
      </c>
      <c r="L20" s="115">
        <v>30.8</v>
      </c>
      <c r="M20" s="119">
        <v>29.3</v>
      </c>
      <c r="N20" s="131">
        <f t="shared" si="3"/>
      </c>
    </row>
    <row r="21">
      <c r="A21" s="130" t="s">
        <v>724</v>
      </c>
      <c r="B21" s="130" t="s">
        <v>746</v>
      </c>
      <c r="C21" s="130" t="s">
        <v>743</v>
      </c>
      <c r="D21" s="122">
        <v>3300</v>
      </c>
      <c r="E21" s="122">
        <v>4200</v>
      </c>
      <c r="F21" s="111">
        <v>31.45</v>
      </c>
      <c r="G21" s="111">
        <v>27.19</v>
      </c>
      <c r="H21" s="111">
        <v>4.26</v>
      </c>
      <c r="I21" s="113">
        <v>30.914</v>
      </c>
      <c r="J21" s="113">
        <v>26.917</v>
      </c>
      <c r="K21" s="132">
        <f t="shared" si="1"/>
      </c>
      <c r="L21" s="113">
        <v>33.676</v>
      </c>
      <c r="M21" s="113">
        <v>29.59</v>
      </c>
      <c r="N21" s="132">
        <f t="shared" si="3"/>
      </c>
    </row>
    <row r="22">
      <c r="A22" s="125" t="s">
        <v>724</v>
      </c>
      <c r="B22" s="120" t="s">
        <v>746</v>
      </c>
      <c r="C22" s="120" t="s">
        <v>744</v>
      </c>
      <c r="D22" s="117">
        <v>4400</v>
      </c>
      <c r="E22" s="117">
        <v>5000</v>
      </c>
      <c r="F22" s="110">
        <v>28.85</v>
      </c>
      <c r="G22" s="110">
        <v>26.85</v>
      </c>
      <c r="H22" s="110">
        <v>1.99</v>
      </c>
      <c r="I22" s="113">
        <v>28.528</v>
      </c>
      <c r="J22" s="113">
        <v>26.526</v>
      </c>
      <c r="K22" s="132">
        <f t="shared" si="1"/>
      </c>
      <c r="L22" s="113">
        <v>31.505</v>
      </c>
      <c r="M22" s="113">
        <v>29.579</v>
      </c>
      <c r="N22" s="132">
        <f t="shared" si="3"/>
      </c>
    </row>
    <row customHeight="true" ht="19" r="23"/>
    <row customHeight="true" ht="19" r="24"/>
    <row customHeight="true" ht="19" r="25"/>
    <row customHeight="true" ht="19" r="26"/>
    <row customHeight="true" ht="19" r="27"/>
    <row customHeight="true" ht="19" r="28"/>
    <row customHeight="true" ht="19" r="29"/>
    <row customHeight="true" ht="19" r="30"/>
    <row customHeight="true" ht="19" r="31"/>
    <row customHeight="true" ht="19" r="32"/>
    <row customHeight="true" ht="19" r="33"/>
    <row customHeight="true" ht="19" r="34"/>
    <row customHeight="true" ht="19" r="35"/>
    <row customHeight="true" ht="19" r="36"/>
    <row customHeight="true" ht="19" r="37"/>
    <row customHeight="true" ht="19" r="38"/>
    <row customHeight="true" ht="19" r="39"/>
    <row customHeight="true" ht="19" r="40"/>
    <row customHeight="true" ht="19" r="41"/>
    <row customHeight="true" ht="19" r="42"/>
    <row customHeight="true" ht="19" r="43"/>
    <row customHeight="true" ht="19" r="44"/>
    <row customHeight="true" ht="19" r="45"/>
    <row customHeight="true" ht="19" r="46"/>
    <row customHeight="true" ht="19" r="47"/>
    <row customHeight="true" ht="19" r="48"/>
    <row customHeight="true" ht="19" r="49"/>
    <row customHeight="true" ht="19" r="50"/>
    <row customHeight="true" ht="19" r="51"/>
    <row customHeight="true" ht="19" r="52"/>
    <row customHeight="true" ht="19" r="53"/>
    <row customHeight="true" ht="19" r="54"/>
    <row customHeight="true" ht="19" r="55"/>
    <row customHeight="true" ht="19" r="56"/>
    <row customHeight="true" ht="19" r="57"/>
    <row customHeight="true" ht="19" r="58"/>
    <row customHeight="true" ht="19" r="59"/>
    <row customHeight="true" ht="19" r="60"/>
    <row customHeight="true" ht="19" r="61"/>
    <row customHeight="true" ht="19" r="62"/>
    <row customHeight="true" ht="19" r="63"/>
    <row customHeight="true" ht="19" r="64"/>
    <row customHeight="true" ht="19" r="65"/>
    <row customHeight="true" ht="19" r="66"/>
    <row customHeight="true" ht="19" r="67"/>
    <row customHeight="true" ht="19" r="68"/>
    <row customHeight="true" ht="19" r="69"/>
    <row customHeight="true" ht="19" r="70"/>
    <row customHeight="true" ht="19" r="71"/>
    <row customHeight="true" ht="19" r="72"/>
    <row customHeight="true" ht="19" r="73"/>
    <row customHeight="true" ht="19" r="74"/>
    <row customHeight="true" ht="19" r="75"/>
    <row customHeight="true" ht="19" r="76"/>
    <row customHeight="true" ht="19" r="77"/>
    <row customHeight="true" ht="19" r="78"/>
    <row customHeight="true" ht="19" r="79"/>
    <row customHeight="true" ht="19" r="80"/>
    <row customHeight="true" ht="19" r="81"/>
    <row customHeight="true" ht="19" r="82"/>
    <row customHeight="true" ht="19" r="83"/>
    <row customHeight="true" ht="19" r="84"/>
    <row customHeight="true" ht="19" r="85"/>
    <row r="86"/>
    <row r="87"/>
    <row r="88"/>
    <row r="89"/>
    <row r="90">
      <c r="A90" s="133" t="s">
        <v>747</v>
      </c>
    </row>
    <row r="91">
      <c r="A91" s="134">
        <v>77055</v>
      </c>
    </row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>
      <c r="A115" s="133" t="s">
        <v>747</v>
      </c>
    </row>
    <row r="116">
      <c r="A116" s="134">
        <v>77048</v>
      </c>
    </row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>
      <c r="A140" s="133" t="s">
        <v>747</v>
      </c>
    </row>
    <row r="141">
      <c r="A141" s="135" t="s">
        <v>748</v>
      </c>
    </row>
    <row r="142"/>
    <row r="143"/>
    <row r="144"/>
    <row r="145"/>
    <row r="146"/>
    <row r="147"/>
    <row r="148"/>
    <row r="149"/>
    <row r="150"/>
    <row r="151"/>
    <row r="152"/>
    <row r="153">
      <c r="A153" s="133" t="s">
        <v>747</v>
      </c>
    </row>
    <row r="154">
      <c r="A154" s="134">
        <v>78318</v>
      </c>
    </row>
  </sheetData>
  <mergeCells>
    <mergeCell ref="A1:A2"/>
    <mergeCell ref="L1:N1"/>
    <mergeCell ref="I1:K1"/>
    <mergeCell ref="F1:H1"/>
    <mergeCell ref="B1:B2"/>
    <mergeCell ref="C1:C2"/>
    <mergeCell ref="D1:D2"/>
    <mergeCell ref="E1:E2"/>
  </mergeCells>
  <drawing r:id="rId1"/>
  <picture r:id="rId2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/>
  <picture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4" min="4" style="0" width="16"/>
    <col collapsed="false" customWidth="true" hidden="false" max="6" min="6" style="0" width="12"/>
    <col collapsed="false" customWidth="true" hidden="false" max="8" min="8" style="0" width="15"/>
    <col collapsed="false" customWidth="true" hidden="false" max="10" min="10" style="0" width="15"/>
    <col collapsed="false" customWidth="true" hidden="false" max="12" min="12" style="0" width="17"/>
    <col collapsed="false" customWidth="true" hidden="false" max="3" min="3" style="0" width="10"/>
    <col collapsed="false" customWidth="true" hidden="false" max="5" min="5" style="0" width="12"/>
    <col collapsed="false" customWidth="true" hidden="false" max="7" min="7" style="0" width="18"/>
    <col collapsed="false" customWidth="true" hidden="false" max="9" min="9" style="0" width="15"/>
    <col collapsed="false" customWidth="true" hidden="false" max="11" min="11" style="0" width="15"/>
  </cols>
  <sheetData>
    <row customHeight="true" ht="24" r="1">
      <c r="A1" s="136" t="s">
        <v>749</v>
      </c>
      <c r="B1" s="137"/>
      <c r="C1" s="137"/>
      <c r="D1" s="138"/>
      <c r="E1" s="139"/>
      <c r="F1" s="139"/>
      <c r="G1" s="140"/>
      <c r="H1" s="140"/>
      <c r="I1" s="140"/>
      <c r="J1" s="140"/>
      <c r="K1" s="140"/>
      <c r="L1" s="140"/>
      <c r="M1" s="140"/>
      <c r="N1" s="140"/>
      <c r="O1" s="140"/>
    </row>
    <row r="2">
      <c r="A2" s="141" t="s">
        <v>750</v>
      </c>
      <c r="B2" s="142" t="s">
        <v>751</v>
      </c>
      <c r="C2" s="142" t="s">
        <v>752</v>
      </c>
      <c r="D2" s="143" t="s">
        <v>753</v>
      </c>
      <c r="E2" s="144" t="s">
        <v>754</v>
      </c>
      <c r="F2" s="145" t="s">
        <v>755</v>
      </c>
      <c r="G2" s="146" t="s">
        <v>756</v>
      </c>
      <c r="H2" s="147" t="s">
        <v>757</v>
      </c>
      <c r="I2" s="147" t="s">
        <v>758</v>
      </c>
      <c r="J2" s="147" t="s">
        <v>759</v>
      </c>
      <c r="K2" s="147" t="s">
        <v>760</v>
      </c>
      <c r="L2" s="148" t="s">
        <v>761</v>
      </c>
      <c r="M2" s="148" t="s">
        <v>762</v>
      </c>
      <c r="N2" s="148" t="s">
        <v>763</v>
      </c>
      <c r="O2" s="148" t="s">
        <v>764</v>
      </c>
    </row>
    <row customHeight="true" ht="19" r="3">
      <c r="A3" s="149" t="s">
        <v>765</v>
      </c>
      <c r="B3" s="149" t="s">
        <v>766</v>
      </c>
      <c r="C3" s="150" t="s">
        <v>767</v>
      </c>
      <c r="D3" s="151">
        <v>885</v>
      </c>
      <c r="E3" s="151">
        <v>1</v>
      </c>
      <c r="F3" s="151">
        <v>24.5</v>
      </c>
      <c r="G3" s="151">
        <v>24.37</v>
      </c>
      <c r="H3" s="151">
        <v>-13.65</v>
      </c>
      <c r="I3" s="151">
        <v>-14.04</v>
      </c>
      <c r="J3" s="152">
        <v>-16.38</v>
      </c>
      <c r="K3" s="153">
        <v>-16.79</v>
      </c>
      <c r="L3" s="154">
        <f t="shared" ref="L3:L215" si="3">H3-G3</f>
      </c>
      <c r="M3" s="153">
        <f t="shared" ref="M3:M215" si="0">I3-G3</f>
      </c>
      <c r="N3" s="153">
        <f t="shared" ref="N3:N215" si="1">J3-G3</f>
      </c>
      <c r="O3" s="153">
        <f t="shared" ref="O3:O215" si="2">K3-G3</f>
      </c>
    </row>
    <row customHeight="true" ht="19" r="4">
      <c r="A4" s="149" t="s">
        <v>765</v>
      </c>
      <c r="B4" s="149" t="s">
        <v>766</v>
      </c>
      <c r="C4" s="155" t="s">
        <v>767</v>
      </c>
      <c r="D4" s="156">
        <v>887.5</v>
      </c>
      <c r="E4" s="156">
        <v>1.5</v>
      </c>
      <c r="F4" s="156">
        <v>24.5</v>
      </c>
      <c r="G4" s="156">
        <v>24.41</v>
      </c>
      <c r="H4" s="156">
        <v>-17.15</v>
      </c>
      <c r="I4" s="156">
        <v>-17.55</v>
      </c>
      <c r="J4" s="157">
        <v>-17.37</v>
      </c>
      <c r="K4" s="153">
        <v>-18.05</v>
      </c>
      <c r="L4" s="154">
        <f t="shared" si="3"/>
      </c>
      <c r="M4" s="153">
        <f t="shared" si="0"/>
      </c>
      <c r="N4" s="153">
        <f t="shared" si="1"/>
      </c>
      <c r="O4" s="153">
        <f t="shared" si="2"/>
      </c>
    </row>
    <row customHeight="true" ht="19" r="5">
      <c r="A5" s="149" t="s">
        <v>765</v>
      </c>
      <c r="B5" s="149" t="s">
        <v>766</v>
      </c>
      <c r="C5" s="155" t="s">
        <v>767</v>
      </c>
      <c r="D5" s="156">
        <v>890</v>
      </c>
      <c r="E5" s="156">
        <v>2</v>
      </c>
      <c r="F5" s="156">
        <v>24.5</v>
      </c>
      <c r="G5" s="156">
        <v>24.02</v>
      </c>
      <c r="H5" s="156">
        <v>-24.5</v>
      </c>
      <c r="I5" s="156">
        <v>-25.13</v>
      </c>
      <c r="J5" s="157">
        <v>-19.84</v>
      </c>
      <c r="K5" s="153">
        <v>-20.44</v>
      </c>
      <c r="L5" s="154">
        <f t="shared" si="3"/>
      </c>
      <c r="M5" s="153">
        <f t="shared" si="0"/>
      </c>
      <c r="N5" s="153">
        <f t="shared" si="1"/>
      </c>
      <c r="O5" s="153">
        <f t="shared" si="2"/>
      </c>
    </row>
    <row customHeight="true" ht="19" r="6">
      <c r="A6" s="149" t="s">
        <v>765</v>
      </c>
      <c r="B6" s="149" t="s">
        <v>766</v>
      </c>
      <c r="C6" s="155" t="s">
        <v>767</v>
      </c>
      <c r="D6" s="156">
        <v>892.5</v>
      </c>
      <c r="E6" s="156">
        <v>2.5</v>
      </c>
      <c r="F6" s="156">
        <v>24.5</v>
      </c>
      <c r="G6" s="156">
        <v>24.03</v>
      </c>
      <c r="H6" s="156">
        <v>-32.16</v>
      </c>
      <c r="I6" s="156">
        <v>-28.74</v>
      </c>
      <c r="J6" s="157">
        <v>-21.71</v>
      </c>
      <c r="K6" s="153">
        <v>-21.95</v>
      </c>
      <c r="L6" s="154">
        <f t="shared" si="3"/>
      </c>
      <c r="M6" s="153">
        <f t="shared" si="0"/>
      </c>
      <c r="N6" s="153">
        <f t="shared" si="1"/>
      </c>
      <c r="O6" s="153">
        <f t="shared" si="2"/>
      </c>
    </row>
    <row customHeight="true" ht="19" r="7">
      <c r="A7" s="149" t="s">
        <v>765</v>
      </c>
      <c r="B7" s="149" t="s">
        <v>766</v>
      </c>
      <c r="C7" s="155" t="s">
        <v>767</v>
      </c>
      <c r="D7" s="158">
        <v>897.5</v>
      </c>
      <c r="E7" s="156">
        <v>1</v>
      </c>
      <c r="F7" s="156">
        <v>24.5</v>
      </c>
      <c r="G7" s="156">
        <v>24.1</v>
      </c>
      <c r="H7" s="156">
        <v>-20.91</v>
      </c>
      <c r="I7" s="156">
        <v>-22.75</v>
      </c>
      <c r="J7" s="157">
        <v>-19.8</v>
      </c>
      <c r="K7" s="153">
        <v>-20.2</v>
      </c>
      <c r="L7" s="154">
        <f t="shared" si="3"/>
      </c>
      <c r="M7" s="153">
        <f t="shared" si="0"/>
      </c>
      <c r="N7" s="153">
        <f t="shared" si="1"/>
      </c>
      <c r="O7" s="153">
        <f t="shared" si="2"/>
      </c>
    </row>
    <row customHeight="true" ht="19" r="8">
      <c r="A8" s="149" t="s">
        <v>765</v>
      </c>
      <c r="B8" s="149" t="s">
        <v>766</v>
      </c>
      <c r="C8" s="155" t="s">
        <v>767</v>
      </c>
      <c r="D8" s="158">
        <v>897.5</v>
      </c>
      <c r="E8" s="156">
        <v>1.5</v>
      </c>
      <c r="F8" s="156">
        <v>24.5</v>
      </c>
      <c r="G8" s="156">
        <v>24.03</v>
      </c>
      <c r="H8" s="156">
        <v>-21.53</v>
      </c>
      <c r="I8" s="156">
        <v>-23.88</v>
      </c>
      <c r="J8" s="157">
        <v>-19.96</v>
      </c>
      <c r="K8" s="153">
        <v>-20.52</v>
      </c>
      <c r="L8" s="154">
        <f t="shared" si="3"/>
      </c>
      <c r="M8" s="153">
        <f t="shared" si="0"/>
      </c>
      <c r="N8" s="153">
        <f t="shared" si="1"/>
      </c>
      <c r="O8" s="153">
        <f t="shared" si="2"/>
      </c>
    </row>
    <row customHeight="true" ht="19" r="9">
      <c r="A9" s="149" t="s">
        <v>765</v>
      </c>
      <c r="B9" s="149" t="s">
        <v>766</v>
      </c>
      <c r="C9" s="155" t="s">
        <v>767</v>
      </c>
      <c r="D9" s="158">
        <v>897.5</v>
      </c>
      <c r="E9" s="156">
        <v>2</v>
      </c>
      <c r="F9" s="156">
        <v>24.5</v>
      </c>
      <c r="G9" s="156">
        <v>24.01</v>
      </c>
      <c r="H9" s="156">
        <v>-19.65</v>
      </c>
      <c r="I9" s="156">
        <v>-21.2</v>
      </c>
      <c r="J9" s="157">
        <v>-19.1</v>
      </c>
      <c r="K9" s="153">
        <v>-19.84</v>
      </c>
      <c r="L9" s="154">
        <f t="shared" si="3"/>
      </c>
      <c r="M9" s="153">
        <f t="shared" si="0"/>
      </c>
      <c r="N9" s="159">
        <f t="shared" si="1"/>
      </c>
      <c r="O9" s="153">
        <f t="shared" si="2"/>
      </c>
    </row>
    <row customHeight="true" ht="19" r="10">
      <c r="A10" s="149" t="s">
        <v>765</v>
      </c>
      <c r="B10" s="149" t="s">
        <v>766</v>
      </c>
      <c r="C10" s="155" t="s">
        <v>767</v>
      </c>
      <c r="D10" s="158">
        <v>897.5</v>
      </c>
      <c r="E10" s="156">
        <v>2.5</v>
      </c>
      <c r="F10" s="156">
        <v>24.5</v>
      </c>
      <c r="G10" s="156">
        <v>24.04</v>
      </c>
      <c r="H10" s="156">
        <v>-18.84</v>
      </c>
      <c r="I10" s="156">
        <v>-19.93</v>
      </c>
      <c r="J10" s="157">
        <v>-18.44</v>
      </c>
      <c r="K10" s="153">
        <v>-19.63</v>
      </c>
      <c r="L10" s="154">
        <f t="shared" si="3"/>
      </c>
      <c r="M10" s="153">
        <f t="shared" si="0"/>
      </c>
      <c r="N10" s="159">
        <f t="shared" si="1"/>
      </c>
      <c r="O10" s="153">
        <f t="shared" si="2"/>
      </c>
    </row>
    <row customHeight="true" ht="19" r="11">
      <c r="A11" s="149" t="s">
        <v>765</v>
      </c>
      <c r="B11" s="149" t="s">
        <v>766</v>
      </c>
      <c r="C11" s="155" t="s">
        <v>767</v>
      </c>
      <c r="D11" s="156">
        <v>902.5</v>
      </c>
      <c r="E11" s="156">
        <v>2.5</v>
      </c>
      <c r="F11" s="156">
        <v>24.5</v>
      </c>
      <c r="G11" s="156">
        <v>24.1</v>
      </c>
      <c r="H11" s="156">
        <v>-18.51</v>
      </c>
      <c r="I11" s="156">
        <v>-21.03</v>
      </c>
      <c r="J11" s="157">
        <v>-18.62</v>
      </c>
      <c r="K11" s="153">
        <v>-18.88</v>
      </c>
      <c r="L11" s="154">
        <f t="shared" si="3"/>
      </c>
      <c r="M11" s="153">
        <f t="shared" si="0"/>
      </c>
      <c r="N11" s="159">
        <f t="shared" si="1"/>
      </c>
      <c r="O11" s="153">
        <f t="shared" si="2"/>
      </c>
    </row>
    <row customHeight="true" ht="19" r="12">
      <c r="A12" s="149" t="s">
        <v>765</v>
      </c>
      <c r="B12" s="149" t="s">
        <v>766</v>
      </c>
      <c r="C12" s="155" t="s">
        <v>767</v>
      </c>
      <c r="D12" s="156">
        <v>905</v>
      </c>
      <c r="E12" s="156">
        <v>2</v>
      </c>
      <c r="F12" s="156">
        <v>24.5</v>
      </c>
      <c r="G12" s="156">
        <v>24.11</v>
      </c>
      <c r="H12" s="156">
        <v>-18.05</v>
      </c>
      <c r="I12" s="156">
        <v>-19.62</v>
      </c>
      <c r="J12" s="157">
        <v>-18.45</v>
      </c>
      <c r="K12" s="153">
        <v>-17.75</v>
      </c>
      <c r="L12" s="154">
        <f t="shared" si="3"/>
      </c>
      <c r="M12" s="153">
        <f t="shared" si="0"/>
      </c>
      <c r="N12" s="159">
        <f t="shared" si="1"/>
      </c>
      <c r="O12" s="153">
        <f t="shared" si="2"/>
      </c>
    </row>
    <row customHeight="true" ht="19" r="13">
      <c r="A13" s="149" t="s">
        <v>765</v>
      </c>
      <c r="B13" s="149" t="s">
        <v>766</v>
      </c>
      <c r="C13" s="155" t="s">
        <v>767</v>
      </c>
      <c r="D13" s="156">
        <v>907.5</v>
      </c>
      <c r="E13" s="156">
        <v>1.5</v>
      </c>
      <c r="F13" s="156">
        <v>24.5</v>
      </c>
      <c r="G13" s="156">
        <v>24.22</v>
      </c>
      <c r="H13" s="156">
        <v>-20.24</v>
      </c>
      <c r="I13" s="156">
        <v>-20.53</v>
      </c>
      <c r="J13" s="157">
        <v>-18.77</v>
      </c>
      <c r="K13" s="153">
        <v>-17.78</v>
      </c>
      <c r="L13" s="154">
        <f t="shared" si="3"/>
      </c>
      <c r="M13" s="153">
        <f t="shared" si="0"/>
      </c>
      <c r="N13" s="159">
        <f t="shared" si="1"/>
      </c>
      <c r="O13" s="159">
        <f t="shared" si="2"/>
      </c>
    </row>
    <row customHeight="true" ht="19" r="14">
      <c r="A14" s="149" t="s">
        <v>765</v>
      </c>
      <c r="B14" s="149" t="s">
        <v>766</v>
      </c>
      <c r="C14" s="155" t="s">
        <v>767</v>
      </c>
      <c r="D14" s="156">
        <v>910</v>
      </c>
      <c r="E14" s="156">
        <v>1</v>
      </c>
      <c r="F14" s="156">
        <v>24.5</v>
      </c>
      <c r="G14" s="156">
        <v>24.24</v>
      </c>
      <c r="H14" s="156">
        <v>-19.83</v>
      </c>
      <c r="I14" s="156">
        <v>-18.83</v>
      </c>
      <c r="J14" s="157">
        <v>-18.68</v>
      </c>
      <c r="K14" s="153">
        <v>-18.04</v>
      </c>
      <c r="L14" s="154">
        <f t="shared" si="3"/>
      </c>
      <c r="M14" s="153">
        <f t="shared" si="0"/>
      </c>
      <c r="N14" s="153">
        <f t="shared" si="1"/>
      </c>
      <c r="O14" s="159">
        <f t="shared" si="2"/>
      </c>
    </row>
    <row customHeight="true" ht="19" r="15">
      <c r="A15" s="149" t="s">
        <v>765</v>
      </c>
      <c r="B15" s="149" t="s">
        <v>766</v>
      </c>
      <c r="C15" s="155" t="s">
        <v>768</v>
      </c>
      <c r="D15" s="156">
        <v>704</v>
      </c>
      <c r="E15" s="156">
        <v>1</v>
      </c>
      <c r="F15" s="156">
        <v>24.5</v>
      </c>
      <c r="G15" s="156">
        <v>24.81</v>
      </c>
      <c r="H15" s="156">
        <v>-21.95</v>
      </c>
      <c r="I15" s="156">
        <v>-19.65</v>
      </c>
      <c r="J15" s="157">
        <v>-14.15</v>
      </c>
      <c r="K15" s="153">
        <v>-14.09</v>
      </c>
      <c r="L15" s="154">
        <f t="shared" si="3"/>
      </c>
      <c r="M15" s="153">
        <f t="shared" si="0"/>
      </c>
      <c r="N15" s="153">
        <f t="shared" si="1"/>
      </c>
      <c r="O15" s="159">
        <f t="shared" si="2"/>
      </c>
    </row>
    <row customHeight="true" ht="19" r="16">
      <c r="A16" s="149" t="s">
        <v>765</v>
      </c>
      <c r="B16" s="149" t="s">
        <v>766</v>
      </c>
      <c r="C16" s="155" t="s">
        <v>768</v>
      </c>
      <c r="D16" s="156">
        <v>706.5</v>
      </c>
      <c r="E16" s="156">
        <v>1.5</v>
      </c>
      <c r="F16" s="156">
        <v>24.5</v>
      </c>
      <c r="G16" s="156">
        <v>24.99</v>
      </c>
      <c r="H16" s="156">
        <v>-27.51</v>
      </c>
      <c r="I16" s="156">
        <v>-28.1</v>
      </c>
      <c r="J16" s="157">
        <v>-16.19</v>
      </c>
      <c r="K16" s="153">
        <v>-16.39</v>
      </c>
      <c r="L16" s="154">
        <f t="shared" si="3"/>
      </c>
      <c r="M16" s="153">
        <f t="shared" si="0"/>
      </c>
      <c r="N16" s="153">
        <f t="shared" si="1"/>
      </c>
      <c r="O16" s="159">
        <f t="shared" si="2"/>
      </c>
    </row>
    <row customHeight="true" ht="19" r="17">
      <c r="A17" s="149" t="s">
        <v>765</v>
      </c>
      <c r="B17" s="149" t="s">
        <v>766</v>
      </c>
      <c r="C17" s="155" t="s">
        <v>768</v>
      </c>
      <c r="D17" s="158">
        <v>707.5</v>
      </c>
      <c r="E17" s="156">
        <v>1</v>
      </c>
      <c r="F17" s="156">
        <v>24.5</v>
      </c>
      <c r="G17" s="156">
        <v>24.91</v>
      </c>
      <c r="H17" s="156">
        <v>-27.83</v>
      </c>
      <c r="I17" s="156">
        <v>-29.38</v>
      </c>
      <c r="J17" s="157">
        <v>-15.85</v>
      </c>
      <c r="K17" s="153">
        <v>-16.16</v>
      </c>
      <c r="L17" s="154">
        <f t="shared" si="3"/>
      </c>
      <c r="M17" s="153">
        <f t="shared" si="0"/>
      </c>
      <c r="N17" s="153">
        <f t="shared" si="1"/>
      </c>
      <c r="O17" s="159">
        <f t="shared" si="2"/>
      </c>
    </row>
    <row customHeight="true" ht="19" r="18">
      <c r="A18" s="149" t="s">
        <v>765</v>
      </c>
      <c r="B18" s="149" t="s">
        <v>766</v>
      </c>
      <c r="C18" s="155" t="s">
        <v>768</v>
      </c>
      <c r="D18" s="158">
        <v>707.5</v>
      </c>
      <c r="E18" s="156">
        <v>1.5</v>
      </c>
      <c r="F18" s="156">
        <v>24.5</v>
      </c>
      <c r="G18" s="156">
        <v>24.94</v>
      </c>
      <c r="H18" s="156">
        <v>-29.88</v>
      </c>
      <c r="I18" s="156">
        <v>-27.97</v>
      </c>
      <c r="J18" s="157">
        <v>-15.62</v>
      </c>
      <c r="K18" s="153">
        <v>-16.04</v>
      </c>
      <c r="L18" s="154">
        <f t="shared" si="3"/>
      </c>
      <c r="M18" s="153">
        <f t="shared" si="0"/>
      </c>
      <c r="N18" s="153">
        <f t="shared" si="1"/>
      </c>
      <c r="O18" s="153">
        <f t="shared" si="2"/>
      </c>
    </row>
    <row customHeight="true" ht="19" r="19">
      <c r="A19" s="149" t="s">
        <v>765</v>
      </c>
      <c r="B19" s="149" t="s">
        <v>766</v>
      </c>
      <c r="C19" s="155" t="s">
        <v>768</v>
      </c>
      <c r="D19" s="156">
        <v>708.5</v>
      </c>
      <c r="E19" s="156">
        <v>1.5</v>
      </c>
      <c r="F19" s="156">
        <v>24.5</v>
      </c>
      <c r="G19" s="156">
        <v>24.9</v>
      </c>
      <c r="H19" s="156">
        <v>-28.33</v>
      </c>
      <c r="I19" s="156">
        <v>-25.4</v>
      </c>
      <c r="J19" s="157">
        <v>-15.44</v>
      </c>
      <c r="K19" s="153">
        <v>-15.85</v>
      </c>
      <c r="L19" s="154">
        <f t="shared" si="3"/>
      </c>
      <c r="M19" s="153">
        <f t="shared" si="0"/>
      </c>
      <c r="N19" s="153">
        <f t="shared" si="1"/>
      </c>
      <c r="O19" s="153">
        <f t="shared" si="2"/>
      </c>
    </row>
    <row customHeight="true" ht="19" r="20">
      <c r="A20" s="149" t="s">
        <v>765</v>
      </c>
      <c r="B20" s="149" t="s">
        <v>766</v>
      </c>
      <c r="C20" s="155" t="s">
        <v>768</v>
      </c>
      <c r="D20" s="156">
        <v>711</v>
      </c>
      <c r="E20" s="156">
        <v>1</v>
      </c>
      <c r="F20" s="156">
        <v>24.5</v>
      </c>
      <c r="G20" s="156">
        <v>24.88</v>
      </c>
      <c r="H20" s="156">
        <v>-22.13</v>
      </c>
      <c r="I20" s="156">
        <v>-19.49</v>
      </c>
      <c r="J20" s="157">
        <v>-14.88</v>
      </c>
      <c r="K20" s="153">
        <v>-14.98</v>
      </c>
      <c r="L20" s="154">
        <f t="shared" si="3"/>
      </c>
      <c r="M20" s="153">
        <f t="shared" si="0"/>
      </c>
      <c r="N20" s="153">
        <f t="shared" si="1"/>
      </c>
      <c r="O20" s="153">
        <f t="shared" si="2"/>
      </c>
    </row>
    <row customHeight="true" ht="19" r="21">
      <c r="A21" s="149" t="s">
        <v>765</v>
      </c>
      <c r="B21" s="149" t="s">
        <v>766</v>
      </c>
      <c r="C21" s="155" t="s">
        <v>769</v>
      </c>
      <c r="D21" s="156">
        <v>837</v>
      </c>
      <c r="E21" s="156">
        <v>1</v>
      </c>
      <c r="F21" s="156">
        <v>24.5</v>
      </c>
      <c r="G21" s="156">
        <v>24.11</v>
      </c>
      <c r="H21" s="156">
        <v>-17.44</v>
      </c>
      <c r="I21" s="156">
        <v>-17.71</v>
      </c>
      <c r="J21" s="157">
        <v>-19.36</v>
      </c>
      <c r="K21" s="153">
        <v>-20.18</v>
      </c>
      <c r="L21" s="154">
        <f t="shared" si="3"/>
      </c>
      <c r="M21" s="153">
        <f t="shared" si="0"/>
      </c>
      <c r="N21" s="153">
        <f t="shared" si="1"/>
      </c>
      <c r="O21" s="153">
        <f t="shared" si="2"/>
      </c>
    </row>
    <row customHeight="true" ht="19" r="22">
      <c r="A22" s="149" t="s">
        <v>765</v>
      </c>
      <c r="B22" s="149" t="s">
        <v>766</v>
      </c>
      <c r="C22" s="155" t="s">
        <v>769</v>
      </c>
      <c r="D22" s="156">
        <v>839.5</v>
      </c>
      <c r="E22" s="156">
        <v>1.5</v>
      </c>
      <c r="F22" s="156">
        <v>24.5</v>
      </c>
      <c r="G22" s="156">
        <v>24.05</v>
      </c>
      <c r="H22" s="156">
        <v>-19.94</v>
      </c>
      <c r="I22" s="156">
        <v>-19.94</v>
      </c>
      <c r="J22" s="157">
        <v>-20.54</v>
      </c>
      <c r="K22" s="153">
        <v>-20.97</v>
      </c>
      <c r="L22" s="154">
        <f t="shared" si="3"/>
      </c>
      <c r="M22" s="153">
        <f t="shared" si="0"/>
      </c>
      <c r="N22" s="153">
        <f t="shared" si="1"/>
      </c>
      <c r="O22" s="153">
        <f t="shared" si="2"/>
      </c>
    </row>
    <row customHeight="true" ht="19" r="23">
      <c r="A23" s="149" t="s">
        <v>765</v>
      </c>
      <c r="B23" s="149" t="s">
        <v>766</v>
      </c>
      <c r="C23" s="155" t="s">
        <v>769</v>
      </c>
      <c r="D23" s="156">
        <v>842</v>
      </c>
      <c r="E23" s="156">
        <v>2</v>
      </c>
      <c r="F23" s="156">
        <v>24.5</v>
      </c>
      <c r="G23" s="156">
        <v>24.05</v>
      </c>
      <c r="H23" s="156">
        <v>-18.57</v>
      </c>
      <c r="I23" s="156">
        <v>-18.31</v>
      </c>
      <c r="J23" s="157">
        <v>-19.82</v>
      </c>
      <c r="K23" s="153">
        <v>-20.59</v>
      </c>
      <c r="L23" s="154">
        <f t="shared" si="3"/>
      </c>
      <c r="M23" s="153">
        <f t="shared" si="0"/>
      </c>
      <c r="N23" s="153">
        <f t="shared" si="1"/>
      </c>
      <c r="O23" s="153">
        <f t="shared" si="2"/>
      </c>
    </row>
    <row customHeight="true" ht="19" r="24">
      <c r="A24" s="149" t="s">
        <v>765</v>
      </c>
      <c r="B24" s="149" t="s">
        <v>766</v>
      </c>
      <c r="C24" s="155" t="s">
        <v>769</v>
      </c>
      <c r="D24" s="156">
        <v>844.5</v>
      </c>
      <c r="E24" s="156">
        <v>2.5</v>
      </c>
      <c r="F24" s="156">
        <v>24.5</v>
      </c>
      <c r="G24" s="156">
        <v>24.14</v>
      </c>
      <c r="H24" s="156">
        <v>-27.06</v>
      </c>
      <c r="I24" s="156">
        <v>-27.4</v>
      </c>
      <c r="J24" s="157">
        <v>-21.83</v>
      </c>
      <c r="K24" s="153">
        <v>-23.71</v>
      </c>
      <c r="L24" s="154">
        <f t="shared" si="3"/>
      </c>
      <c r="M24" s="153">
        <f t="shared" si="0"/>
      </c>
      <c r="N24" s="153">
        <f t="shared" si="1"/>
      </c>
      <c r="O24" s="153">
        <f t="shared" si="2"/>
      </c>
    </row>
    <row customHeight="true" ht="19" r="25">
      <c r="A25" s="149" t="s">
        <v>765</v>
      </c>
      <c r="B25" s="149" t="s">
        <v>766</v>
      </c>
      <c r="C25" s="155" t="s">
        <v>769</v>
      </c>
      <c r="D25" s="158">
        <v>847</v>
      </c>
      <c r="E25" s="156">
        <v>1</v>
      </c>
      <c r="F25" s="156">
        <v>24.5</v>
      </c>
      <c r="G25" s="156">
        <v>24.2</v>
      </c>
      <c r="H25" s="156">
        <v>-22.27</v>
      </c>
      <c r="I25" s="156">
        <v>-22.76</v>
      </c>
      <c r="J25" s="157">
        <v>-21.48</v>
      </c>
      <c r="K25" s="153">
        <v>-21.56</v>
      </c>
      <c r="L25" s="154">
        <f t="shared" si="3"/>
      </c>
      <c r="M25" s="153">
        <f t="shared" si="0"/>
      </c>
      <c r="N25" s="153">
        <f t="shared" si="1"/>
      </c>
      <c r="O25" s="153">
        <f t="shared" si="2"/>
      </c>
    </row>
    <row customHeight="true" ht="19" r="26">
      <c r="A26" s="149" t="s">
        <v>765</v>
      </c>
      <c r="B26" s="149" t="s">
        <v>766</v>
      </c>
      <c r="C26" s="155" t="s">
        <v>769</v>
      </c>
      <c r="D26" s="158">
        <v>847</v>
      </c>
      <c r="E26" s="156">
        <v>1.5</v>
      </c>
      <c r="F26" s="156">
        <v>24.5</v>
      </c>
      <c r="G26" s="156">
        <v>24.1</v>
      </c>
      <c r="H26" s="156">
        <v>-20.39</v>
      </c>
      <c r="I26" s="156">
        <v>-20.8</v>
      </c>
      <c r="J26" s="157">
        <v>-20.3</v>
      </c>
      <c r="K26" s="153">
        <v>-20.71</v>
      </c>
      <c r="L26" s="154">
        <f t="shared" si="3"/>
      </c>
      <c r="M26" s="153">
        <f t="shared" si="0"/>
      </c>
      <c r="N26" s="153">
        <f t="shared" si="1"/>
      </c>
      <c r="O26" s="153">
        <f t="shared" si="2"/>
      </c>
    </row>
    <row customHeight="true" ht="19" r="27">
      <c r="A27" s="149" t="s">
        <v>765</v>
      </c>
      <c r="B27" s="149" t="s">
        <v>766</v>
      </c>
      <c r="C27" s="155" t="s">
        <v>769</v>
      </c>
      <c r="D27" s="158">
        <v>847</v>
      </c>
      <c r="E27" s="156">
        <v>2</v>
      </c>
      <c r="F27" s="156">
        <v>24.5</v>
      </c>
      <c r="G27" s="156">
        <v>24.05</v>
      </c>
      <c r="H27" s="156">
        <v>-21.55</v>
      </c>
      <c r="I27" s="156">
        <v>-22.06</v>
      </c>
      <c r="J27" s="157">
        <v>-20.64</v>
      </c>
      <c r="K27" s="153">
        <v>-21.24</v>
      </c>
      <c r="L27" s="154">
        <f t="shared" si="3"/>
      </c>
      <c r="M27" s="153">
        <f t="shared" si="0"/>
      </c>
      <c r="N27" s="153">
        <f t="shared" si="1"/>
      </c>
      <c r="O27" s="153">
        <f t="shared" si="2"/>
      </c>
    </row>
    <row customHeight="true" ht="19" r="28">
      <c r="A28" s="149" t="s">
        <v>765</v>
      </c>
      <c r="B28" s="149" t="s">
        <v>766</v>
      </c>
      <c r="C28" s="155" t="s">
        <v>769</v>
      </c>
      <c r="D28" s="158">
        <v>847</v>
      </c>
      <c r="E28" s="156">
        <v>2.5</v>
      </c>
      <c r="F28" s="156">
        <v>24.5</v>
      </c>
      <c r="G28" s="156">
        <v>24.1</v>
      </c>
      <c r="H28" s="156">
        <v>-21.66</v>
      </c>
      <c r="I28" s="156">
        <v>-22.21</v>
      </c>
      <c r="J28" s="157">
        <v>-20.46</v>
      </c>
      <c r="K28" s="153">
        <v>-21.39</v>
      </c>
      <c r="L28" s="154">
        <f t="shared" si="3"/>
      </c>
      <c r="M28" s="153">
        <f t="shared" si="0"/>
      </c>
      <c r="N28" s="153">
        <f t="shared" si="1"/>
      </c>
      <c r="O28" s="153">
        <f t="shared" si="2"/>
      </c>
    </row>
    <row customHeight="true" ht="19" r="29">
      <c r="A29" s="149" t="s">
        <v>765</v>
      </c>
      <c r="B29" s="149" t="s">
        <v>766</v>
      </c>
      <c r="C29" s="155" t="s">
        <v>769</v>
      </c>
      <c r="D29" s="156">
        <v>849.5</v>
      </c>
      <c r="E29" s="156">
        <v>2.5</v>
      </c>
      <c r="F29" s="156">
        <v>24.5</v>
      </c>
      <c r="G29" s="156">
        <v>24.07</v>
      </c>
      <c r="H29" s="156">
        <v>-21.58</v>
      </c>
      <c r="I29" s="156">
        <v>-21.86</v>
      </c>
      <c r="J29" s="157">
        <v>-20.29</v>
      </c>
      <c r="K29" s="153">
        <v>-20.7</v>
      </c>
      <c r="L29" s="154">
        <f t="shared" si="3"/>
      </c>
      <c r="M29" s="153">
        <f t="shared" si="0"/>
      </c>
      <c r="N29" s="153">
        <f t="shared" si="1"/>
      </c>
      <c r="O29" s="153">
        <f t="shared" si="2"/>
      </c>
    </row>
    <row customHeight="true" ht="19" r="30">
      <c r="A30" s="149" t="s">
        <v>765</v>
      </c>
      <c r="B30" s="149" t="s">
        <v>766</v>
      </c>
      <c r="C30" s="155" t="s">
        <v>769</v>
      </c>
      <c r="D30" s="156">
        <v>852</v>
      </c>
      <c r="E30" s="156">
        <v>2</v>
      </c>
      <c r="F30" s="156">
        <v>24.5</v>
      </c>
      <c r="G30" s="156">
        <v>24.39</v>
      </c>
      <c r="H30" s="156">
        <v>-16.99</v>
      </c>
      <c r="I30" s="156">
        <v>-16.9</v>
      </c>
      <c r="J30" s="157">
        <v>-18.44</v>
      </c>
      <c r="K30" s="153">
        <v>-18.27</v>
      </c>
      <c r="L30" s="154">
        <f t="shared" si="3"/>
      </c>
      <c r="M30" s="153">
        <f t="shared" si="0"/>
      </c>
      <c r="N30" s="153">
        <f t="shared" si="1"/>
      </c>
      <c r="O30" s="153">
        <f t="shared" si="2"/>
      </c>
    </row>
    <row customHeight="true" ht="19" r="31">
      <c r="A31" s="149" t="s">
        <v>765</v>
      </c>
      <c r="B31" s="149" t="s">
        <v>766</v>
      </c>
      <c r="C31" s="155" t="s">
        <v>769</v>
      </c>
      <c r="D31" s="156">
        <v>854.5</v>
      </c>
      <c r="E31" s="156">
        <v>1.5</v>
      </c>
      <c r="F31" s="156">
        <v>24.5</v>
      </c>
      <c r="G31" s="156">
        <v>24.11</v>
      </c>
      <c r="H31" s="156">
        <v>-24.33</v>
      </c>
      <c r="I31" s="156">
        <v>-23.65</v>
      </c>
      <c r="J31" s="157">
        <v>-21.05</v>
      </c>
      <c r="K31" s="153">
        <v>-21.18</v>
      </c>
      <c r="L31" s="154">
        <f t="shared" si="3"/>
      </c>
      <c r="M31" s="153">
        <f t="shared" si="0"/>
      </c>
      <c r="N31" s="153">
        <f t="shared" si="1"/>
      </c>
      <c r="O31" s="153">
        <f t="shared" si="2"/>
      </c>
    </row>
    <row customHeight="true" ht="19" r="32">
      <c r="A32" s="149" t="s">
        <v>765</v>
      </c>
      <c r="B32" s="149" t="s">
        <v>766</v>
      </c>
      <c r="C32" s="155" t="s">
        <v>769</v>
      </c>
      <c r="D32" s="156">
        <v>857</v>
      </c>
      <c r="E32" s="156">
        <v>1</v>
      </c>
      <c r="F32" s="156">
        <v>24.5</v>
      </c>
      <c r="G32" s="156">
        <v>24.33</v>
      </c>
      <c r="H32" s="156">
        <v>-12.16</v>
      </c>
      <c r="I32" s="156">
        <v>-11.63</v>
      </c>
      <c r="J32" s="157">
        <v>-16.48</v>
      </c>
      <c r="K32" s="153">
        <v>-16.84</v>
      </c>
      <c r="L32" s="154">
        <f t="shared" si="3"/>
      </c>
      <c r="M32" s="153">
        <f t="shared" si="0"/>
      </c>
      <c r="N32" s="153">
        <f t="shared" si="1"/>
      </c>
      <c r="O32" s="153">
        <f t="shared" si="2"/>
      </c>
    </row>
    <row customHeight="true" ht="19" r="33">
      <c r="A33" s="149" t="s">
        <v>765</v>
      </c>
      <c r="B33" s="149" t="s">
        <v>766</v>
      </c>
      <c r="C33" s="155" t="s">
        <v>770</v>
      </c>
      <c r="D33" s="156">
        <v>819</v>
      </c>
      <c r="E33" s="156">
        <v>1</v>
      </c>
      <c r="F33" s="156">
        <v>24.5</v>
      </c>
      <c r="G33" s="156">
        <v>24.45</v>
      </c>
      <c r="H33" s="156">
        <v>-11.83</v>
      </c>
      <c r="I33" s="156">
        <v>-11.74</v>
      </c>
      <c r="J33" s="157">
        <v>-16.81</v>
      </c>
      <c r="K33" s="153">
        <v>-17.32</v>
      </c>
      <c r="L33" s="154">
        <f t="shared" si="3"/>
      </c>
      <c r="M33" s="153">
        <f t="shared" si="0"/>
      </c>
      <c r="N33" s="153">
        <f t="shared" si="1"/>
      </c>
      <c r="O33" s="153">
        <f t="shared" si="2"/>
      </c>
    </row>
    <row customHeight="true" ht="19" r="34">
      <c r="A34" s="149" t="s">
        <v>765</v>
      </c>
      <c r="B34" s="149" t="s">
        <v>766</v>
      </c>
      <c r="C34" s="155" t="s">
        <v>770</v>
      </c>
      <c r="D34" s="156">
        <v>821.5</v>
      </c>
      <c r="E34" s="156">
        <v>1.5</v>
      </c>
      <c r="F34" s="156">
        <v>24.5</v>
      </c>
      <c r="G34" s="156">
        <v>24.01</v>
      </c>
      <c r="H34" s="156">
        <v>-20.6</v>
      </c>
      <c r="I34" s="156">
        <v>-20.56</v>
      </c>
      <c r="J34" s="157">
        <v>-20.84</v>
      </c>
      <c r="K34" s="153">
        <v>-22.03</v>
      </c>
      <c r="L34" s="154">
        <f t="shared" si="3"/>
      </c>
      <c r="M34" s="153">
        <f t="shared" si="0"/>
      </c>
      <c r="N34" s="153">
        <f t="shared" si="1"/>
      </c>
      <c r="O34" s="153">
        <f t="shared" si="2"/>
      </c>
    </row>
    <row customHeight="true" ht="19" r="35">
      <c r="A35" s="149" t="s">
        <v>765</v>
      </c>
      <c r="B35" s="149" t="s">
        <v>766</v>
      </c>
      <c r="C35" s="155" t="s">
        <v>770</v>
      </c>
      <c r="D35" s="156">
        <v>824</v>
      </c>
      <c r="E35" s="156">
        <v>2</v>
      </c>
      <c r="F35" s="156">
        <v>24.5</v>
      </c>
      <c r="G35" s="156">
        <v>24.45</v>
      </c>
      <c r="H35" s="156">
        <v>-13.9</v>
      </c>
      <c r="I35" s="156">
        <v>-14.43</v>
      </c>
      <c r="J35" s="157">
        <v>-17.53</v>
      </c>
      <c r="K35" s="153">
        <v>-18.16</v>
      </c>
      <c r="L35" s="154">
        <f t="shared" si="3"/>
      </c>
      <c r="M35" s="153">
        <f t="shared" si="0"/>
      </c>
      <c r="N35" s="153">
        <f t="shared" si="1"/>
      </c>
      <c r="O35" s="153">
        <f t="shared" si="2"/>
      </c>
    </row>
    <row customHeight="true" ht="19" r="36">
      <c r="A36" s="149" t="s">
        <v>765</v>
      </c>
      <c r="B36" s="149" t="s">
        <v>766</v>
      </c>
      <c r="C36" s="155" t="s">
        <v>770</v>
      </c>
      <c r="D36" s="156">
        <v>826.5</v>
      </c>
      <c r="E36" s="156">
        <v>2.5</v>
      </c>
      <c r="F36" s="156">
        <v>24.5</v>
      </c>
      <c r="G36" s="156">
        <v>24.1</v>
      </c>
      <c r="H36" s="156">
        <v>-23.14</v>
      </c>
      <c r="I36" s="156">
        <v>-23.85</v>
      </c>
      <c r="J36" s="157">
        <v>-21.9</v>
      </c>
      <c r="K36" s="153">
        <v>-22.19</v>
      </c>
      <c r="L36" s="154">
        <f t="shared" si="3"/>
      </c>
      <c r="M36" s="153">
        <f t="shared" si="0"/>
      </c>
      <c r="N36" s="153">
        <f t="shared" si="1"/>
      </c>
      <c r="O36" s="153">
        <f t="shared" si="2"/>
      </c>
    </row>
    <row customHeight="true" ht="19" r="37">
      <c r="A37" s="149" t="s">
        <v>765</v>
      </c>
      <c r="B37" s="149" t="s">
        <v>766</v>
      </c>
      <c r="C37" s="155" t="s">
        <v>770</v>
      </c>
      <c r="D37" s="158">
        <v>831.5</v>
      </c>
      <c r="E37" s="156">
        <v>1</v>
      </c>
      <c r="F37" s="156">
        <v>24.5</v>
      </c>
      <c r="G37" s="156">
        <v>24.19</v>
      </c>
      <c r="H37" s="156">
        <v>-21.61</v>
      </c>
      <c r="I37" s="156">
        <v>-21.04</v>
      </c>
      <c r="J37" s="157">
        <v>-20.87</v>
      </c>
      <c r="K37" s="153">
        <v>-21.12</v>
      </c>
      <c r="L37" s="154">
        <f t="shared" si="3"/>
      </c>
      <c r="M37" s="153">
        <f t="shared" si="0"/>
      </c>
      <c r="N37" s="153">
        <f t="shared" si="1"/>
      </c>
      <c r="O37" s="153">
        <f t="shared" si="2"/>
      </c>
    </row>
    <row customHeight="true" ht="19" r="38">
      <c r="A38" s="149" t="s">
        <v>765</v>
      </c>
      <c r="B38" s="149" t="s">
        <v>766</v>
      </c>
      <c r="C38" s="155" t="s">
        <v>770</v>
      </c>
      <c r="D38" s="158">
        <v>831.5</v>
      </c>
      <c r="E38" s="156">
        <v>1.5</v>
      </c>
      <c r="F38" s="156">
        <v>24.5</v>
      </c>
      <c r="G38" s="156">
        <v>24.45</v>
      </c>
      <c r="H38" s="156">
        <v>-17.29</v>
      </c>
      <c r="I38" s="156">
        <v>-16.59</v>
      </c>
      <c r="J38" s="157">
        <v>-18.7</v>
      </c>
      <c r="K38" s="153">
        <v>-18.86</v>
      </c>
      <c r="L38" s="154">
        <f t="shared" si="3"/>
      </c>
      <c r="M38" s="153">
        <f t="shared" si="0"/>
      </c>
      <c r="N38" s="153">
        <f t="shared" si="1"/>
      </c>
      <c r="O38" s="153">
        <f t="shared" si="2"/>
      </c>
    </row>
    <row customHeight="true" ht="19" r="39">
      <c r="A39" s="149" t="s">
        <v>765</v>
      </c>
      <c r="B39" s="149" t="s">
        <v>766</v>
      </c>
      <c r="C39" s="155" t="s">
        <v>770</v>
      </c>
      <c r="D39" s="158">
        <v>831.5</v>
      </c>
      <c r="E39" s="156">
        <v>2</v>
      </c>
      <c r="F39" s="156">
        <v>24.5</v>
      </c>
      <c r="G39" s="156">
        <v>24.18</v>
      </c>
      <c r="H39" s="156">
        <v>-23.62</v>
      </c>
      <c r="I39" s="156">
        <v>-23.2</v>
      </c>
      <c r="J39" s="157">
        <v>-21.64</v>
      </c>
      <c r="K39" s="153">
        <v>-21.27</v>
      </c>
      <c r="L39" s="154">
        <f t="shared" si="3"/>
      </c>
      <c r="M39" s="153">
        <f t="shared" si="0"/>
      </c>
      <c r="N39" s="153">
        <f t="shared" si="1"/>
      </c>
      <c r="O39" s="153">
        <f t="shared" si="2"/>
      </c>
    </row>
    <row customHeight="true" ht="19" r="40">
      <c r="A40" s="149" t="s">
        <v>765</v>
      </c>
      <c r="B40" s="149" t="s">
        <v>766</v>
      </c>
      <c r="C40" s="155" t="s">
        <v>770</v>
      </c>
      <c r="D40" s="158">
        <v>831.5</v>
      </c>
      <c r="E40" s="156">
        <v>2.5</v>
      </c>
      <c r="F40" s="156">
        <v>24.5</v>
      </c>
      <c r="G40" s="156">
        <v>24.15</v>
      </c>
      <c r="H40" s="156">
        <v>-20.19</v>
      </c>
      <c r="I40" s="156">
        <v>-19.85</v>
      </c>
      <c r="J40" s="157">
        <v>-20.38</v>
      </c>
      <c r="K40" s="153">
        <v>-19.95</v>
      </c>
      <c r="L40" s="154">
        <f t="shared" si="3"/>
      </c>
      <c r="M40" s="153">
        <f t="shared" si="0"/>
      </c>
      <c r="N40" s="153">
        <f t="shared" si="1"/>
      </c>
      <c r="O40" s="153">
        <f t="shared" si="2"/>
      </c>
    </row>
    <row customHeight="true" ht="19" r="41">
      <c r="A41" s="149" t="s">
        <v>765</v>
      </c>
      <c r="B41" s="149" t="s">
        <v>766</v>
      </c>
      <c r="C41" s="155" t="s">
        <v>770</v>
      </c>
      <c r="D41" s="156">
        <v>836.5</v>
      </c>
      <c r="E41" s="156">
        <v>2.5</v>
      </c>
      <c r="F41" s="156">
        <v>24.5</v>
      </c>
      <c r="G41" s="156">
        <v>24.13</v>
      </c>
      <c r="H41" s="156">
        <v>-18.38</v>
      </c>
      <c r="I41" s="156">
        <v>-18.09</v>
      </c>
      <c r="J41" s="157">
        <v>-19.56</v>
      </c>
      <c r="K41" s="153">
        <v>-19.59</v>
      </c>
      <c r="L41" s="154">
        <f t="shared" si="3"/>
      </c>
      <c r="M41" s="153">
        <f t="shared" si="0"/>
      </c>
      <c r="N41" s="153">
        <f t="shared" si="1"/>
      </c>
      <c r="O41" s="153">
        <f t="shared" si="2"/>
      </c>
    </row>
    <row customHeight="true" ht="19" r="42">
      <c r="A42" s="149" t="s">
        <v>765</v>
      </c>
      <c r="B42" s="149" t="s">
        <v>766</v>
      </c>
      <c r="C42" s="155" t="s">
        <v>770</v>
      </c>
      <c r="D42" s="156">
        <v>839</v>
      </c>
      <c r="E42" s="156">
        <v>2</v>
      </c>
      <c r="F42" s="156">
        <v>24.5</v>
      </c>
      <c r="G42" s="156">
        <v>24.19</v>
      </c>
      <c r="H42" s="156">
        <v>-26.94</v>
      </c>
      <c r="I42" s="156">
        <v>-26.96</v>
      </c>
      <c r="J42" s="157">
        <v>-22.42</v>
      </c>
      <c r="K42" s="153">
        <v>-22.24</v>
      </c>
      <c r="L42" s="154">
        <f t="shared" si="3"/>
      </c>
      <c r="M42" s="153">
        <f t="shared" si="0"/>
      </c>
      <c r="N42" s="153">
        <f t="shared" si="1"/>
      </c>
      <c r="O42" s="153">
        <f t="shared" si="2"/>
      </c>
    </row>
    <row customHeight="true" ht="19" r="43">
      <c r="A43" s="149" t="s">
        <v>765</v>
      </c>
      <c r="B43" s="149" t="s">
        <v>766</v>
      </c>
      <c r="C43" s="155" t="s">
        <v>770</v>
      </c>
      <c r="D43" s="156">
        <v>841.5</v>
      </c>
      <c r="E43" s="156">
        <v>1.5</v>
      </c>
      <c r="F43" s="156">
        <v>24.5</v>
      </c>
      <c r="G43" s="156">
        <v>24.18</v>
      </c>
      <c r="H43" s="156">
        <v>-27.27</v>
      </c>
      <c r="I43" s="156">
        <v>-27.75</v>
      </c>
      <c r="J43" s="157">
        <v>-22.49</v>
      </c>
      <c r="K43" s="153">
        <v>-21.8</v>
      </c>
      <c r="L43" s="154">
        <f t="shared" si="3"/>
      </c>
      <c r="M43" s="153">
        <f t="shared" si="0"/>
      </c>
      <c r="N43" s="153">
        <f t="shared" si="1"/>
      </c>
      <c r="O43" s="153">
        <f t="shared" si="2"/>
      </c>
    </row>
    <row customHeight="true" ht="19" r="44">
      <c r="A44" s="149" t="s">
        <v>765</v>
      </c>
      <c r="B44" s="149" t="s">
        <v>766</v>
      </c>
      <c r="C44" s="155" t="s">
        <v>770</v>
      </c>
      <c r="D44" s="156">
        <v>844</v>
      </c>
      <c r="E44" s="156">
        <v>1</v>
      </c>
      <c r="F44" s="156">
        <v>24.5</v>
      </c>
      <c r="G44" s="156">
        <v>24.07</v>
      </c>
      <c r="H44" s="156">
        <v>-18.78</v>
      </c>
      <c r="I44" s="156">
        <v>-18.82</v>
      </c>
      <c r="J44" s="157">
        <v>-19.79</v>
      </c>
      <c r="K44" s="153">
        <v>-19.18</v>
      </c>
      <c r="L44" s="154">
        <f t="shared" si="3"/>
      </c>
      <c r="M44" s="153">
        <f t="shared" si="0"/>
      </c>
      <c r="N44" s="153">
        <f t="shared" si="1"/>
      </c>
      <c r="O44" s="153">
        <f t="shared" si="2"/>
      </c>
    </row>
    <row customHeight="true" ht="19" r="45">
      <c r="A45" s="149" t="s">
        <v>765</v>
      </c>
      <c r="B45" s="149" t="s">
        <v>766</v>
      </c>
      <c r="C45" s="155" t="s">
        <v>771</v>
      </c>
      <c r="D45" s="156">
        <v>708</v>
      </c>
      <c r="E45" s="156">
        <v>1</v>
      </c>
      <c r="F45" s="156">
        <v>24.5</v>
      </c>
      <c r="G45" s="156">
        <v>24.11</v>
      </c>
      <c r="H45" s="156">
        <v>-13.51</v>
      </c>
      <c r="I45" s="156">
        <v>-14.02</v>
      </c>
      <c r="J45" s="157">
        <v>-17.47</v>
      </c>
      <c r="K45" s="153">
        <v>-19.14</v>
      </c>
      <c r="L45" s="154">
        <f t="shared" si="3"/>
      </c>
      <c r="M45" s="153">
        <f t="shared" si="0"/>
      </c>
      <c r="N45" s="153">
        <f t="shared" si="1"/>
      </c>
      <c r="O45" s="153">
        <f t="shared" si="2"/>
      </c>
    </row>
    <row customHeight="true" ht="19" r="46">
      <c r="A46" s="149" t="s">
        <v>765</v>
      </c>
      <c r="B46" s="149" t="s">
        <v>766</v>
      </c>
      <c r="C46" s="155" t="s">
        <v>771</v>
      </c>
      <c r="D46" s="156">
        <v>710.5</v>
      </c>
      <c r="E46" s="156">
        <v>1.5</v>
      </c>
      <c r="F46" s="156">
        <v>24.5</v>
      </c>
      <c r="G46" s="156">
        <v>24.35</v>
      </c>
      <c r="H46" s="156">
        <v>-33.75</v>
      </c>
      <c r="I46" s="156">
        <v>-29.45</v>
      </c>
      <c r="J46" s="157">
        <v>-27.29</v>
      </c>
      <c r="K46" s="153">
        <v>-26.43</v>
      </c>
      <c r="L46" s="154">
        <f t="shared" si="3"/>
      </c>
      <c r="M46" s="153">
        <f t="shared" si="0"/>
      </c>
      <c r="N46" s="153">
        <f t="shared" si="1"/>
      </c>
      <c r="O46" s="153">
        <f t="shared" si="2"/>
      </c>
    </row>
    <row customHeight="true" ht="19" r="47">
      <c r="A47" s="149" t="s">
        <v>765</v>
      </c>
      <c r="B47" s="149" t="s">
        <v>766</v>
      </c>
      <c r="C47" s="155" t="s">
        <v>771</v>
      </c>
      <c r="D47" s="156">
        <v>713</v>
      </c>
      <c r="E47" s="156">
        <v>2</v>
      </c>
      <c r="F47" s="156">
        <v>24.5</v>
      </c>
      <c r="G47" s="156">
        <v>24.28</v>
      </c>
      <c r="H47" s="156">
        <v>-34.94</v>
      </c>
      <c r="I47" s="156">
        <v>-24.54</v>
      </c>
      <c r="J47" s="157">
        <v>-29.58</v>
      </c>
      <c r="K47" s="153">
        <v>-26.96</v>
      </c>
      <c r="L47" s="154">
        <f t="shared" si="3"/>
      </c>
      <c r="M47" s="153">
        <f t="shared" si="0"/>
      </c>
      <c r="N47" s="153">
        <f t="shared" si="1"/>
      </c>
      <c r="O47" s="153">
        <f t="shared" si="2"/>
      </c>
    </row>
    <row customHeight="true" ht="19" r="48">
      <c r="A48" s="149" t="s">
        <v>765</v>
      </c>
      <c r="B48" s="149" t="s">
        <v>766</v>
      </c>
      <c r="C48" s="155" t="s">
        <v>771</v>
      </c>
      <c r="D48" s="156">
        <v>715.5</v>
      </c>
      <c r="E48" s="156">
        <v>2.5</v>
      </c>
      <c r="F48" s="156">
        <v>24.5</v>
      </c>
      <c r="G48" s="156">
        <v>24.16</v>
      </c>
      <c r="H48" s="156">
        <v>-29.66</v>
      </c>
      <c r="I48" s="156">
        <v>-25.93</v>
      </c>
      <c r="J48" s="157">
        <v>-26.75</v>
      </c>
      <c r="K48" s="153">
        <v>-28.95</v>
      </c>
      <c r="L48" s="154">
        <f t="shared" si="3"/>
      </c>
      <c r="M48" s="153">
        <f t="shared" si="0"/>
      </c>
      <c r="N48" s="153">
        <f t="shared" si="1"/>
      </c>
      <c r="O48" s="153">
        <f t="shared" si="2"/>
      </c>
    </row>
    <row customHeight="true" ht="19" r="49">
      <c r="A49" s="149" t="s">
        <v>765</v>
      </c>
      <c r="B49" s="149" t="s">
        <v>766</v>
      </c>
      <c r="C49" s="155" t="s">
        <v>771</v>
      </c>
      <c r="D49" s="158">
        <v>718</v>
      </c>
      <c r="E49" s="156">
        <v>1</v>
      </c>
      <c r="F49" s="156">
        <v>24.5</v>
      </c>
      <c r="G49" s="156">
        <v>24.09</v>
      </c>
      <c r="H49" s="156">
        <v>-17.7</v>
      </c>
      <c r="I49" s="156">
        <v>-17.67</v>
      </c>
      <c r="J49" s="157">
        <v>-23.32</v>
      </c>
      <c r="K49" s="153">
        <v>-24.26</v>
      </c>
      <c r="L49" s="154">
        <f t="shared" si="3"/>
      </c>
      <c r="M49" s="153">
        <f t="shared" si="0"/>
      </c>
      <c r="N49" s="153">
        <f t="shared" si="1"/>
      </c>
      <c r="O49" s="153">
        <f t="shared" si="2"/>
      </c>
    </row>
    <row customHeight="true" ht="19" r="50">
      <c r="A50" s="149" t="s">
        <v>765</v>
      </c>
      <c r="B50" s="149" t="s">
        <v>766</v>
      </c>
      <c r="C50" s="155" t="s">
        <v>771</v>
      </c>
      <c r="D50" s="158">
        <v>718</v>
      </c>
      <c r="E50" s="156">
        <v>1.5</v>
      </c>
      <c r="F50" s="156">
        <v>24.5</v>
      </c>
      <c r="G50" s="156">
        <v>24.04</v>
      </c>
      <c r="H50" s="156">
        <v>-20.01</v>
      </c>
      <c r="I50" s="156">
        <v>-20.53</v>
      </c>
      <c r="J50" s="157">
        <v>-24.63</v>
      </c>
      <c r="K50" s="153">
        <v>-26.68</v>
      </c>
      <c r="L50" s="154">
        <f t="shared" si="3"/>
      </c>
      <c r="M50" s="153">
        <f t="shared" si="0"/>
      </c>
      <c r="N50" s="153">
        <f t="shared" si="1"/>
      </c>
      <c r="O50" s="153">
        <f t="shared" si="2"/>
      </c>
    </row>
    <row customHeight="true" ht="19" r="51">
      <c r="A51" s="149" t="s">
        <v>765</v>
      </c>
      <c r="B51" s="149" t="s">
        <v>766</v>
      </c>
      <c r="C51" s="155" t="s">
        <v>771</v>
      </c>
      <c r="D51" s="158">
        <v>718</v>
      </c>
      <c r="E51" s="156">
        <v>2</v>
      </c>
      <c r="F51" s="156">
        <v>24.5</v>
      </c>
      <c r="G51" s="156">
        <v>24.08</v>
      </c>
      <c r="H51" s="156">
        <v>-21.03</v>
      </c>
      <c r="I51" s="156">
        <v>-21.58</v>
      </c>
      <c r="J51" s="157">
        <v>-24.92</v>
      </c>
      <c r="K51" s="153">
        <v>-27.67</v>
      </c>
      <c r="L51" s="154">
        <f t="shared" si="3"/>
      </c>
      <c r="M51" s="153">
        <f t="shared" si="0"/>
      </c>
      <c r="N51" s="153">
        <f t="shared" si="1"/>
      </c>
      <c r="O51" s="153">
        <f t="shared" si="2"/>
      </c>
    </row>
    <row customHeight="true" ht="19" r="52">
      <c r="A52" s="149" t="s">
        <v>765</v>
      </c>
      <c r="B52" s="149" t="s">
        <v>766</v>
      </c>
      <c r="C52" s="155" t="s">
        <v>771</v>
      </c>
      <c r="D52" s="158">
        <v>718</v>
      </c>
      <c r="E52" s="156">
        <v>2.5</v>
      </c>
      <c r="F52" s="156">
        <v>24.5</v>
      </c>
      <c r="G52" s="156">
        <v>24.11</v>
      </c>
      <c r="H52" s="156">
        <v>-22.83</v>
      </c>
      <c r="I52" s="156">
        <v>-23.73</v>
      </c>
      <c r="J52" s="157">
        <v>-25.45</v>
      </c>
      <c r="K52" s="153">
        <v>-29.33</v>
      </c>
      <c r="L52" s="154">
        <f t="shared" si="3"/>
      </c>
      <c r="M52" s="153">
        <f t="shared" si="0"/>
      </c>
      <c r="N52" s="153">
        <f t="shared" si="1"/>
      </c>
      <c r="O52" s="153">
        <f t="shared" si="2"/>
      </c>
    </row>
    <row customHeight="true" ht="19" r="53">
      <c r="A53" s="149" t="s">
        <v>765</v>
      </c>
      <c r="B53" s="149" t="s">
        <v>766</v>
      </c>
      <c r="C53" s="155" t="s">
        <v>771</v>
      </c>
      <c r="D53" s="156">
        <v>720.5</v>
      </c>
      <c r="E53" s="156">
        <v>2.5</v>
      </c>
      <c r="F53" s="156">
        <v>24.5</v>
      </c>
      <c r="G53" s="156">
        <v>24.01</v>
      </c>
      <c r="H53" s="156">
        <v>-20.34</v>
      </c>
      <c r="I53" s="156">
        <v>-21.93</v>
      </c>
      <c r="J53" s="157">
        <v>-24.29</v>
      </c>
      <c r="K53" s="153">
        <v>-27.41</v>
      </c>
      <c r="L53" s="154">
        <f t="shared" si="3"/>
      </c>
      <c r="M53" s="153">
        <f t="shared" si="0"/>
      </c>
      <c r="N53" s="153">
        <f t="shared" si="1"/>
      </c>
      <c r="O53" s="153">
        <f t="shared" si="2"/>
      </c>
    </row>
    <row customHeight="true" ht="19" r="54">
      <c r="A54" s="149" t="s">
        <v>765</v>
      </c>
      <c r="B54" s="149" t="s">
        <v>766</v>
      </c>
      <c r="C54" s="155" t="s">
        <v>771</v>
      </c>
      <c r="D54" s="156">
        <v>723</v>
      </c>
      <c r="E54" s="156">
        <v>2</v>
      </c>
      <c r="F54" s="156">
        <v>24.5</v>
      </c>
      <c r="G54" s="156">
        <v>24.01</v>
      </c>
      <c r="H54" s="156">
        <v>-23.05</v>
      </c>
      <c r="I54" s="156">
        <v>-24.75</v>
      </c>
      <c r="J54" s="157">
        <v>-27.16</v>
      </c>
      <c r="K54" s="153">
        <v>-28.26</v>
      </c>
      <c r="L54" s="154">
        <f t="shared" si="3"/>
      </c>
      <c r="M54" s="153">
        <f t="shared" si="0"/>
      </c>
      <c r="N54" s="153">
        <f t="shared" si="1"/>
      </c>
      <c r="O54" s="153">
        <f t="shared" si="2"/>
      </c>
    </row>
    <row customHeight="true" ht="19" r="55">
      <c r="A55" s="149" t="s">
        <v>765</v>
      </c>
      <c r="B55" s="149" t="s">
        <v>766</v>
      </c>
      <c r="C55" s="155" t="s">
        <v>771</v>
      </c>
      <c r="D55" s="156">
        <v>725.5</v>
      </c>
      <c r="E55" s="156">
        <v>1.5</v>
      </c>
      <c r="F55" s="156">
        <v>24.5</v>
      </c>
      <c r="G55" s="156">
        <v>24.04</v>
      </c>
      <c r="H55" s="156">
        <v>-31.34</v>
      </c>
      <c r="I55" s="156">
        <v>-35.07</v>
      </c>
      <c r="J55" s="157">
        <v>-32.57</v>
      </c>
      <c r="K55" s="153">
        <v>-29.69</v>
      </c>
      <c r="L55" s="154">
        <f t="shared" si="3"/>
      </c>
      <c r="M55" s="153">
        <f t="shared" si="0"/>
      </c>
      <c r="N55" s="153">
        <f t="shared" si="1"/>
      </c>
      <c r="O55" s="153">
        <f t="shared" si="2"/>
      </c>
    </row>
    <row customHeight="true" ht="19" r="56">
      <c r="A56" s="149" t="s">
        <v>765</v>
      </c>
      <c r="B56" s="149" t="s">
        <v>766</v>
      </c>
      <c r="C56" s="155" t="s">
        <v>771</v>
      </c>
      <c r="D56" s="156">
        <v>728</v>
      </c>
      <c r="E56" s="156">
        <v>1</v>
      </c>
      <c r="F56" s="156">
        <v>24.5</v>
      </c>
      <c r="G56" s="156">
        <v>24.04</v>
      </c>
      <c r="H56" s="156">
        <v>-29.12</v>
      </c>
      <c r="I56" s="156">
        <v>-34.79</v>
      </c>
      <c r="J56" s="157">
        <v>-38.26</v>
      </c>
      <c r="K56" s="153">
        <v>-33.57</v>
      </c>
      <c r="L56" s="154">
        <f t="shared" si="3"/>
      </c>
      <c r="M56" s="153">
        <f t="shared" si="0"/>
      </c>
      <c r="N56" s="153">
        <f t="shared" si="1"/>
      </c>
      <c r="O56" s="153">
        <f t="shared" si="2"/>
      </c>
    </row>
    <row customHeight="true" ht="19" r="57">
      <c r="A57" s="149" t="s">
        <v>765</v>
      </c>
      <c r="B57" s="155" t="s">
        <v>772</v>
      </c>
      <c r="C57" s="150" t="s">
        <v>773</v>
      </c>
      <c r="D57" s="151">
        <v>1925</v>
      </c>
      <c r="E57" s="151">
        <v>1</v>
      </c>
      <c r="F57" s="151">
        <v>24.5</v>
      </c>
      <c r="G57" s="151">
        <v>24.27</v>
      </c>
      <c r="H57" s="151">
        <v>-10.55</v>
      </c>
      <c r="I57" s="151">
        <v>-10.81</v>
      </c>
      <c r="J57" s="151">
        <v>-25.59</v>
      </c>
      <c r="K57" s="160">
        <v>-27.75</v>
      </c>
      <c r="L57" s="154">
        <f t="shared" si="3"/>
      </c>
      <c r="M57" s="153">
        <f t="shared" si="0"/>
      </c>
      <c r="N57" s="153">
        <f t="shared" si="1"/>
      </c>
      <c r="O57" s="153">
        <f t="shared" si="2"/>
      </c>
    </row>
    <row customHeight="true" ht="19" r="58">
      <c r="A58" s="149" t="s">
        <v>765</v>
      </c>
      <c r="B58" s="155" t="s">
        <v>772</v>
      </c>
      <c r="C58" s="155" t="s">
        <v>773</v>
      </c>
      <c r="D58" s="156">
        <v>1927.5</v>
      </c>
      <c r="E58" s="156">
        <v>1.5</v>
      </c>
      <c r="F58" s="156">
        <v>24.5</v>
      </c>
      <c r="G58" s="156">
        <v>24.3</v>
      </c>
      <c r="H58" s="156">
        <v>-11.34</v>
      </c>
      <c r="I58" s="156">
        <v>-11.88</v>
      </c>
      <c r="J58" s="156">
        <v>-26.36</v>
      </c>
      <c r="K58" s="161">
        <v>-30.32</v>
      </c>
      <c r="L58" s="154">
        <f t="shared" si="3"/>
      </c>
      <c r="M58" s="153">
        <f t="shared" si="0"/>
      </c>
      <c r="N58" s="153">
        <f t="shared" si="1"/>
      </c>
      <c r="O58" s="153">
        <f t="shared" si="2"/>
      </c>
    </row>
    <row customHeight="true" ht="19" r="59">
      <c r="A59" s="149" t="s">
        <v>765</v>
      </c>
      <c r="B59" s="155" t="s">
        <v>772</v>
      </c>
      <c r="C59" s="155" t="s">
        <v>773</v>
      </c>
      <c r="D59" s="156">
        <v>1930</v>
      </c>
      <c r="E59" s="156">
        <v>2</v>
      </c>
      <c r="F59" s="156">
        <v>24.5</v>
      </c>
      <c r="G59" s="156">
        <v>24.3</v>
      </c>
      <c r="H59" s="156">
        <v>-11.62</v>
      </c>
      <c r="I59" s="156">
        <v>-12.45</v>
      </c>
      <c r="J59" s="156">
        <v>-24.92</v>
      </c>
      <c r="K59" s="161">
        <v>-33.15</v>
      </c>
      <c r="L59" s="154">
        <f t="shared" si="3"/>
      </c>
      <c r="M59" s="153">
        <f t="shared" si="0"/>
      </c>
      <c r="N59" s="153">
        <f t="shared" si="1"/>
      </c>
      <c r="O59" s="153">
        <f t="shared" si="2"/>
      </c>
    </row>
    <row customHeight="true" ht="19" r="60">
      <c r="A60" s="149" t="s">
        <v>765</v>
      </c>
      <c r="B60" s="155" t="s">
        <v>772</v>
      </c>
      <c r="C60" s="155" t="s">
        <v>773</v>
      </c>
      <c r="D60" s="156">
        <v>1932.5</v>
      </c>
      <c r="E60" s="156">
        <v>2.5</v>
      </c>
      <c r="F60" s="156">
        <v>24.5</v>
      </c>
      <c r="G60" s="156">
        <v>24.32</v>
      </c>
      <c r="H60" s="156">
        <v>-11.87</v>
      </c>
      <c r="I60" s="156">
        <v>-12.98</v>
      </c>
      <c r="J60" s="156">
        <v>-23.85</v>
      </c>
      <c r="K60" s="161">
        <v>-33.86</v>
      </c>
      <c r="L60" s="154">
        <f t="shared" si="3"/>
      </c>
      <c r="M60" s="153">
        <f t="shared" si="0"/>
      </c>
      <c r="N60" s="153">
        <f t="shared" si="1"/>
      </c>
      <c r="O60" s="153">
        <f t="shared" si="2"/>
      </c>
    </row>
    <row customHeight="true" ht="19" r="61">
      <c r="A61" s="149" t="s">
        <v>765</v>
      </c>
      <c r="B61" s="155" t="s">
        <v>772</v>
      </c>
      <c r="C61" s="155" t="s">
        <v>773</v>
      </c>
      <c r="D61" s="158">
        <v>1950</v>
      </c>
      <c r="E61" s="156">
        <v>1</v>
      </c>
      <c r="F61" s="156">
        <v>24.5</v>
      </c>
      <c r="G61" s="156">
        <v>24.31</v>
      </c>
      <c r="H61" s="156">
        <v>-13.95</v>
      </c>
      <c r="I61" s="156">
        <v>-14.58</v>
      </c>
      <c r="J61" s="156">
        <v>-24.7</v>
      </c>
      <c r="K61" s="161">
        <v>-25.62</v>
      </c>
      <c r="L61" s="154">
        <f t="shared" si="3"/>
      </c>
      <c r="M61" s="153">
        <f t="shared" si="0"/>
      </c>
      <c r="N61" s="153">
        <f t="shared" si="1"/>
      </c>
      <c r="O61" s="153">
        <f t="shared" si="2"/>
      </c>
    </row>
    <row customHeight="true" ht="19" r="62">
      <c r="A62" s="149" t="s">
        <v>765</v>
      </c>
      <c r="B62" s="155" t="s">
        <v>772</v>
      </c>
      <c r="C62" s="155" t="s">
        <v>773</v>
      </c>
      <c r="D62" s="158">
        <v>1950</v>
      </c>
      <c r="E62" s="156">
        <v>1.5</v>
      </c>
      <c r="F62" s="156">
        <v>24.5</v>
      </c>
      <c r="G62" s="156">
        <v>24.32</v>
      </c>
      <c r="H62" s="156">
        <v>-13.65</v>
      </c>
      <c r="I62" s="156">
        <v>-14.9</v>
      </c>
      <c r="J62" s="156">
        <v>-23.86</v>
      </c>
      <c r="K62" s="161">
        <v>-26.44</v>
      </c>
      <c r="L62" s="154">
        <f t="shared" si="3"/>
      </c>
      <c r="M62" s="153">
        <f t="shared" si="0"/>
      </c>
      <c r="N62" s="153">
        <f t="shared" si="1"/>
      </c>
      <c r="O62" s="153">
        <f t="shared" si="2"/>
      </c>
    </row>
    <row customHeight="true" ht="19" r="63">
      <c r="A63" s="149" t="s">
        <v>765</v>
      </c>
      <c r="B63" s="155" t="s">
        <v>772</v>
      </c>
      <c r="C63" s="155" t="s">
        <v>773</v>
      </c>
      <c r="D63" s="158">
        <v>1950</v>
      </c>
      <c r="E63" s="156">
        <v>2</v>
      </c>
      <c r="F63" s="156">
        <v>24.5</v>
      </c>
      <c r="G63" s="156">
        <v>24.33</v>
      </c>
      <c r="H63" s="156">
        <v>-13.33</v>
      </c>
      <c r="I63" s="156">
        <v>-15.12</v>
      </c>
      <c r="J63" s="156">
        <v>-23.1</v>
      </c>
      <c r="K63" s="161">
        <v>-27.22</v>
      </c>
      <c r="L63" s="154">
        <f t="shared" si="3"/>
      </c>
      <c r="M63" s="153">
        <f t="shared" si="0"/>
      </c>
      <c r="N63" s="153">
        <f t="shared" si="1"/>
      </c>
      <c r="O63" s="153">
        <f t="shared" si="2"/>
      </c>
    </row>
    <row customHeight="true" ht="19" r="64">
      <c r="A64" s="149" t="s">
        <v>765</v>
      </c>
      <c r="B64" s="155" t="s">
        <v>772</v>
      </c>
      <c r="C64" s="155" t="s">
        <v>773</v>
      </c>
      <c r="D64" s="158">
        <v>1950</v>
      </c>
      <c r="E64" s="156">
        <v>2.5</v>
      </c>
      <c r="F64" s="156">
        <v>24.5</v>
      </c>
      <c r="G64" s="156">
        <v>24.33</v>
      </c>
      <c r="H64" s="156">
        <v>-12.88</v>
      </c>
      <c r="I64" s="156">
        <v>-15.1</v>
      </c>
      <c r="J64" s="156">
        <v>-22.49</v>
      </c>
      <c r="K64" s="161">
        <v>-28.29</v>
      </c>
      <c r="L64" s="154">
        <f t="shared" si="3"/>
      </c>
      <c r="M64" s="153">
        <f t="shared" si="0"/>
      </c>
      <c r="N64" s="153">
        <f t="shared" si="1"/>
      </c>
      <c r="O64" s="153">
        <f t="shared" si="2"/>
      </c>
    </row>
    <row customHeight="true" ht="19" r="65">
      <c r="A65" s="149" t="s">
        <v>765</v>
      </c>
      <c r="B65" s="155" t="s">
        <v>772</v>
      </c>
      <c r="C65" s="155" t="s">
        <v>773</v>
      </c>
      <c r="D65" s="156">
        <v>1967.5</v>
      </c>
      <c r="E65" s="156">
        <v>2.5</v>
      </c>
      <c r="F65" s="156">
        <v>24.5</v>
      </c>
      <c r="G65" s="156">
        <v>24.28</v>
      </c>
      <c r="H65" s="156">
        <v>-11.26</v>
      </c>
      <c r="I65" s="156">
        <v>-13.01</v>
      </c>
      <c r="J65" s="156">
        <v>-22.75</v>
      </c>
      <c r="K65" s="161">
        <v>-27.04</v>
      </c>
      <c r="L65" s="154">
        <f t="shared" si="3"/>
      </c>
      <c r="M65" s="153">
        <f t="shared" si="0"/>
      </c>
      <c r="N65" s="153">
        <f t="shared" si="1"/>
      </c>
      <c r="O65" s="153">
        <f t="shared" si="2"/>
      </c>
    </row>
    <row customHeight="true" ht="19" r="66">
      <c r="A66" s="149" t="s">
        <v>765</v>
      </c>
      <c r="B66" s="155" t="s">
        <v>772</v>
      </c>
      <c r="C66" s="155" t="s">
        <v>773</v>
      </c>
      <c r="D66" s="156">
        <v>1970</v>
      </c>
      <c r="E66" s="156">
        <v>2</v>
      </c>
      <c r="F66" s="156">
        <v>24.5</v>
      </c>
      <c r="G66" s="156">
        <v>24.27</v>
      </c>
      <c r="H66" s="156">
        <v>-11.21</v>
      </c>
      <c r="I66" s="156">
        <v>-12.61</v>
      </c>
      <c r="J66" s="156">
        <v>-23.5</v>
      </c>
      <c r="K66" s="161">
        <v>-26.49</v>
      </c>
      <c r="L66" s="154">
        <f t="shared" si="3"/>
      </c>
      <c r="M66" s="153">
        <f t="shared" si="0"/>
      </c>
      <c r="N66" s="153">
        <f t="shared" si="1"/>
      </c>
      <c r="O66" s="153">
        <f t="shared" si="2"/>
      </c>
    </row>
    <row customHeight="true" ht="19" r="67">
      <c r="A67" s="149" t="s">
        <v>765</v>
      </c>
      <c r="B67" s="155" t="s">
        <v>772</v>
      </c>
      <c r="C67" s="155" t="s">
        <v>773</v>
      </c>
      <c r="D67" s="156">
        <v>1972.5</v>
      </c>
      <c r="E67" s="156">
        <v>1.5</v>
      </c>
      <c r="F67" s="156">
        <v>24.5</v>
      </c>
      <c r="G67" s="156">
        <v>24.25</v>
      </c>
      <c r="H67" s="156">
        <v>-10.97</v>
      </c>
      <c r="I67" s="156">
        <v>-12.11</v>
      </c>
      <c r="J67" s="156">
        <v>-24.39</v>
      </c>
      <c r="K67" s="161">
        <v>-25.82</v>
      </c>
      <c r="L67" s="154">
        <f t="shared" si="3"/>
      </c>
      <c r="M67" s="153">
        <f t="shared" si="0"/>
      </c>
      <c r="N67" s="153">
        <f t="shared" si="1"/>
      </c>
      <c r="O67" s="153">
        <f t="shared" si="2"/>
      </c>
    </row>
    <row customHeight="true" ht="19" r="68">
      <c r="A68" s="149" t="s">
        <v>765</v>
      </c>
      <c r="B68" s="155" t="s">
        <v>772</v>
      </c>
      <c r="C68" s="155" t="s">
        <v>773</v>
      </c>
      <c r="D68" s="156">
        <v>1975</v>
      </c>
      <c r="E68" s="156">
        <v>1</v>
      </c>
      <c r="F68" s="156">
        <v>24.5</v>
      </c>
      <c r="G68" s="156">
        <v>24.22</v>
      </c>
      <c r="H68" s="156">
        <v>-11.07</v>
      </c>
      <c r="I68" s="156">
        <v>-11.84</v>
      </c>
      <c r="J68" s="156">
        <v>-25.29</v>
      </c>
      <c r="K68" s="161">
        <v>-25.22</v>
      </c>
      <c r="L68" s="154">
        <f t="shared" si="3"/>
      </c>
      <c r="M68" s="153">
        <f t="shared" si="0"/>
      </c>
      <c r="N68" s="153">
        <f t="shared" si="1"/>
      </c>
      <c r="O68" s="153">
        <f t="shared" si="2"/>
      </c>
    </row>
    <row customHeight="true" ht="19" r="69">
      <c r="A69" s="149" t="s">
        <v>765</v>
      </c>
      <c r="B69" s="155" t="s">
        <v>772</v>
      </c>
      <c r="C69" s="155" t="s">
        <v>774</v>
      </c>
      <c r="D69" s="156">
        <v>1715</v>
      </c>
      <c r="E69" s="156">
        <v>1</v>
      </c>
      <c r="F69" s="156">
        <v>24.5</v>
      </c>
      <c r="G69" s="156">
        <v>24.33</v>
      </c>
      <c r="H69" s="156">
        <v>-10.96</v>
      </c>
      <c r="I69" s="156">
        <v>-9.27</v>
      </c>
      <c r="J69" s="156">
        <v>-18.19</v>
      </c>
      <c r="K69" s="161">
        <v>-17.15</v>
      </c>
      <c r="L69" s="154">
        <f t="shared" si="3"/>
      </c>
      <c r="M69" s="153">
        <f t="shared" si="0"/>
      </c>
      <c r="N69" s="153">
        <f t="shared" si="1"/>
      </c>
      <c r="O69" s="153">
        <f t="shared" si="2"/>
      </c>
    </row>
    <row customHeight="true" ht="19" r="70">
      <c r="A70" s="149" t="s">
        <v>765</v>
      </c>
      <c r="B70" s="155" t="s">
        <v>772</v>
      </c>
      <c r="C70" s="155" t="s">
        <v>774</v>
      </c>
      <c r="D70" s="156">
        <v>1717.5</v>
      </c>
      <c r="E70" s="156">
        <v>1.5</v>
      </c>
      <c r="F70" s="156">
        <v>24.5</v>
      </c>
      <c r="G70" s="156">
        <v>24.31</v>
      </c>
      <c r="H70" s="156">
        <v>-10.81</v>
      </c>
      <c r="I70" s="156">
        <v>-9.12</v>
      </c>
      <c r="J70" s="156">
        <v>-19.96</v>
      </c>
      <c r="K70" s="161">
        <v>-17.45</v>
      </c>
      <c r="L70" s="154">
        <f t="shared" si="3"/>
      </c>
      <c r="M70" s="153">
        <f t="shared" si="0"/>
      </c>
      <c r="N70" s="153">
        <f t="shared" si="1"/>
      </c>
      <c r="O70" s="153">
        <f t="shared" si="2"/>
      </c>
    </row>
    <row customHeight="true" ht="19" r="71">
      <c r="A71" s="149" t="s">
        <v>765</v>
      </c>
      <c r="B71" s="155" t="s">
        <v>772</v>
      </c>
      <c r="C71" s="155" t="s">
        <v>774</v>
      </c>
      <c r="D71" s="156">
        <v>1720</v>
      </c>
      <c r="E71" s="156">
        <v>2</v>
      </c>
      <c r="F71" s="156">
        <v>24.5</v>
      </c>
      <c r="G71" s="156">
        <v>24.3</v>
      </c>
      <c r="H71" s="156">
        <v>-9.91</v>
      </c>
      <c r="I71" s="156">
        <v>-8.76</v>
      </c>
      <c r="J71" s="156">
        <v>-20.48</v>
      </c>
      <c r="K71" s="161">
        <v>-17.28</v>
      </c>
      <c r="L71" s="154">
        <f t="shared" si="3"/>
      </c>
      <c r="M71" s="153">
        <f t="shared" si="0"/>
      </c>
      <c r="N71" s="153">
        <f t="shared" si="1"/>
      </c>
      <c r="O71" s="153">
        <f t="shared" si="2"/>
      </c>
    </row>
    <row customHeight="true" ht="19" r="72">
      <c r="A72" s="149" t="s">
        <v>765</v>
      </c>
      <c r="B72" s="155" t="s">
        <v>772</v>
      </c>
      <c r="C72" s="155" t="s">
        <v>774</v>
      </c>
      <c r="D72" s="156">
        <v>1722.5</v>
      </c>
      <c r="E72" s="156">
        <v>2.5</v>
      </c>
      <c r="F72" s="156">
        <v>24.5</v>
      </c>
      <c r="G72" s="156">
        <v>24.29</v>
      </c>
      <c r="H72" s="156">
        <v>-9.06</v>
      </c>
      <c r="I72" s="156">
        <v>-8.65</v>
      </c>
      <c r="J72" s="156">
        <v>-20.15</v>
      </c>
      <c r="K72" s="161">
        <v>-17.22</v>
      </c>
      <c r="L72" s="154">
        <f t="shared" si="3"/>
      </c>
      <c r="M72" s="153">
        <f t="shared" si="0"/>
      </c>
      <c r="N72" s="153">
        <f t="shared" si="1"/>
      </c>
      <c r="O72" s="153">
        <f t="shared" si="2"/>
      </c>
    </row>
    <row customHeight="true" ht="19" r="73">
      <c r="A73" s="149" t="s">
        <v>765</v>
      </c>
      <c r="B73" s="155" t="s">
        <v>772</v>
      </c>
      <c r="C73" s="155" t="s">
        <v>774</v>
      </c>
      <c r="D73" s="158">
        <v>1747.5</v>
      </c>
      <c r="E73" s="156">
        <v>1</v>
      </c>
      <c r="F73" s="156">
        <v>24.5</v>
      </c>
      <c r="G73" s="156">
        <v>24.38</v>
      </c>
      <c r="H73" s="156">
        <v>-12.42</v>
      </c>
      <c r="I73" s="156">
        <v>-12.86</v>
      </c>
      <c r="J73" s="156">
        <v>-21.77</v>
      </c>
      <c r="K73" s="161">
        <v>-20.92</v>
      </c>
      <c r="L73" s="154">
        <f t="shared" si="3"/>
      </c>
      <c r="M73" s="153">
        <f t="shared" si="0"/>
      </c>
      <c r="N73" s="153">
        <f t="shared" si="1"/>
      </c>
      <c r="O73" s="153">
        <f t="shared" si="2"/>
      </c>
    </row>
    <row customHeight="true" ht="19" r="74">
      <c r="A74" s="149" t="s">
        <v>765</v>
      </c>
      <c r="B74" s="155" t="s">
        <v>772</v>
      </c>
      <c r="C74" s="155" t="s">
        <v>774</v>
      </c>
      <c r="D74" s="158">
        <v>1747.5</v>
      </c>
      <c r="E74" s="156">
        <v>1.5</v>
      </c>
      <c r="F74" s="156">
        <v>24.5</v>
      </c>
      <c r="G74" s="156">
        <v>24.38</v>
      </c>
      <c r="H74" s="156">
        <v>-12.23</v>
      </c>
      <c r="I74" s="156">
        <v>-12.86</v>
      </c>
      <c r="J74" s="156">
        <v>-22.66</v>
      </c>
      <c r="K74" s="161">
        <v>-20.21</v>
      </c>
      <c r="L74" s="154">
        <f t="shared" si="3"/>
      </c>
      <c r="M74" s="153">
        <f t="shared" si="0"/>
      </c>
      <c r="N74" s="153">
        <f t="shared" si="1"/>
      </c>
      <c r="O74" s="153">
        <f t="shared" si="2"/>
      </c>
    </row>
    <row customHeight="true" ht="19" r="75">
      <c r="A75" s="149" t="s">
        <v>765</v>
      </c>
      <c r="B75" s="155" t="s">
        <v>772</v>
      </c>
      <c r="C75" s="155" t="s">
        <v>774</v>
      </c>
      <c r="D75" s="158">
        <v>1747.5</v>
      </c>
      <c r="E75" s="156">
        <v>2</v>
      </c>
      <c r="F75" s="156">
        <v>24.5</v>
      </c>
      <c r="G75" s="156">
        <v>24.38</v>
      </c>
      <c r="H75" s="156">
        <v>-12.12</v>
      </c>
      <c r="I75" s="156">
        <v>-12.93</v>
      </c>
      <c r="J75" s="156">
        <v>-23.37</v>
      </c>
      <c r="K75" s="161">
        <v>-19.34</v>
      </c>
      <c r="L75" s="154">
        <f t="shared" si="3"/>
      </c>
      <c r="M75" s="153">
        <f t="shared" si="0"/>
      </c>
      <c r="N75" s="153">
        <f t="shared" si="1"/>
      </c>
      <c r="O75" s="153">
        <f t="shared" si="2"/>
      </c>
    </row>
    <row customHeight="true" ht="19" r="76">
      <c r="A76" s="149" t="s">
        <v>765</v>
      </c>
      <c r="B76" s="155" t="s">
        <v>772</v>
      </c>
      <c r="C76" s="155" t="s">
        <v>774</v>
      </c>
      <c r="D76" s="158">
        <v>1747.5</v>
      </c>
      <c r="E76" s="156">
        <v>2.5</v>
      </c>
      <c r="F76" s="156">
        <v>24.5</v>
      </c>
      <c r="G76" s="156">
        <v>24.38</v>
      </c>
      <c r="H76" s="156">
        <v>-11.79</v>
      </c>
      <c r="I76" s="156">
        <v>-12.74</v>
      </c>
      <c r="J76" s="156">
        <v>-23.55</v>
      </c>
      <c r="K76" s="161">
        <v>-18.41</v>
      </c>
      <c r="L76" s="154">
        <f t="shared" si="3"/>
      </c>
      <c r="M76" s="153">
        <f t="shared" si="0"/>
      </c>
      <c r="N76" s="153">
        <f t="shared" si="1"/>
      </c>
      <c r="O76" s="153">
        <f t="shared" si="2"/>
      </c>
    </row>
    <row customHeight="true" ht="19" r="77">
      <c r="A77" s="149" t="s">
        <v>765</v>
      </c>
      <c r="B77" s="155" t="s">
        <v>772</v>
      </c>
      <c r="C77" s="155" t="s">
        <v>774</v>
      </c>
      <c r="D77" s="156">
        <v>1772.5</v>
      </c>
      <c r="E77" s="156">
        <v>2.5</v>
      </c>
      <c r="F77" s="156">
        <v>24.5</v>
      </c>
      <c r="G77" s="156">
        <v>24.3</v>
      </c>
      <c r="H77" s="156">
        <v>-10.99</v>
      </c>
      <c r="I77" s="156">
        <v>-11.31</v>
      </c>
      <c r="J77" s="156">
        <v>-27.32</v>
      </c>
      <c r="K77" s="161">
        <v>-17.54</v>
      </c>
      <c r="L77" s="154">
        <f t="shared" si="3"/>
      </c>
      <c r="M77" s="153">
        <f t="shared" si="0"/>
      </c>
      <c r="N77" s="153">
        <f t="shared" si="1"/>
      </c>
      <c r="O77" s="153">
        <f t="shared" si="2"/>
      </c>
    </row>
    <row customHeight="true" ht="19" r="78">
      <c r="A78" s="149" t="s">
        <v>765</v>
      </c>
      <c r="B78" s="155" t="s">
        <v>772</v>
      </c>
      <c r="C78" s="155" t="s">
        <v>774</v>
      </c>
      <c r="D78" s="156">
        <v>1775</v>
      </c>
      <c r="E78" s="156">
        <v>2</v>
      </c>
      <c r="F78" s="156">
        <v>24.5</v>
      </c>
      <c r="G78" s="156">
        <v>24.29</v>
      </c>
      <c r="H78" s="156">
        <v>-9.8</v>
      </c>
      <c r="I78" s="156">
        <v>-10.57</v>
      </c>
      <c r="J78" s="156">
        <v>-24.55</v>
      </c>
      <c r="K78" s="161">
        <v>-18.82</v>
      </c>
      <c r="L78" s="154">
        <f t="shared" si="3"/>
      </c>
      <c r="M78" s="153">
        <f t="shared" si="0"/>
      </c>
      <c r="N78" s="153">
        <f t="shared" si="1"/>
      </c>
      <c r="O78" s="153">
        <f t="shared" si="2"/>
      </c>
    </row>
    <row customHeight="true" ht="19" r="79">
      <c r="A79" s="149" t="s">
        <v>765</v>
      </c>
      <c r="B79" s="155" t="s">
        <v>772</v>
      </c>
      <c r="C79" s="155" t="s">
        <v>774</v>
      </c>
      <c r="D79" s="156">
        <v>1777.5</v>
      </c>
      <c r="E79" s="156">
        <v>1.5</v>
      </c>
      <c r="F79" s="156">
        <v>24.5</v>
      </c>
      <c r="G79" s="156">
        <v>24.21</v>
      </c>
      <c r="H79" s="156">
        <v>-7.93</v>
      </c>
      <c r="I79" s="156">
        <v>-9.21</v>
      </c>
      <c r="J79" s="156">
        <v>-21.38</v>
      </c>
      <c r="K79" s="161">
        <v>-18.77</v>
      </c>
      <c r="L79" s="154">
        <f t="shared" si="3"/>
      </c>
      <c r="M79" s="153">
        <f t="shared" si="0"/>
      </c>
      <c r="N79" s="153">
        <f t="shared" si="1"/>
      </c>
      <c r="O79" s="153">
        <f t="shared" si="2"/>
      </c>
    </row>
    <row customHeight="true" ht="19" r="80">
      <c r="A80" s="149" t="s">
        <v>765</v>
      </c>
      <c r="B80" s="155" t="s">
        <v>772</v>
      </c>
      <c r="C80" s="155" t="s">
        <v>774</v>
      </c>
      <c r="D80" s="156">
        <v>1780</v>
      </c>
      <c r="E80" s="156">
        <v>1</v>
      </c>
      <c r="F80" s="156">
        <v>24.5</v>
      </c>
      <c r="G80" s="156">
        <v>24.17</v>
      </c>
      <c r="H80" s="156">
        <v>-7.29</v>
      </c>
      <c r="I80" s="156">
        <v>-8.92</v>
      </c>
      <c r="J80" s="156">
        <v>-20.5</v>
      </c>
      <c r="K80" s="161">
        <v>-18.34</v>
      </c>
      <c r="L80" s="154">
        <f t="shared" si="3"/>
      </c>
      <c r="M80" s="153">
        <f t="shared" si="0"/>
      </c>
      <c r="N80" s="153">
        <f t="shared" si="1"/>
      </c>
      <c r="O80" s="153">
        <f t="shared" si="2"/>
      </c>
    </row>
    <row customHeight="true" ht="19" r="81">
      <c r="A81" s="149" t="s">
        <v>765</v>
      </c>
      <c r="B81" s="155" t="s">
        <v>772</v>
      </c>
      <c r="C81" s="155" t="s">
        <v>775</v>
      </c>
      <c r="D81" s="156">
        <v>2015</v>
      </c>
      <c r="E81" s="156">
        <v>1</v>
      </c>
      <c r="F81" s="156">
        <v>24.5</v>
      </c>
      <c r="G81" s="156">
        <v>24.13</v>
      </c>
      <c r="H81" s="156">
        <v>-7.47</v>
      </c>
      <c r="I81" s="156">
        <v>-7.66</v>
      </c>
      <c r="J81" s="156">
        <v>-21.71</v>
      </c>
      <c r="K81" s="161">
        <v>-22.94</v>
      </c>
      <c r="L81" s="154">
        <f t="shared" si="3"/>
      </c>
      <c r="M81" s="153">
        <f t="shared" si="0"/>
      </c>
      <c r="N81" s="153">
        <f t="shared" si="1"/>
      </c>
      <c r="O81" s="153">
        <f t="shared" si="2"/>
      </c>
    </row>
    <row customHeight="true" ht="19" r="82">
      <c r="A82" s="149" t="s">
        <v>765</v>
      </c>
      <c r="B82" s="155" t="s">
        <v>772</v>
      </c>
      <c r="C82" s="155" t="s">
        <v>775</v>
      </c>
      <c r="D82" s="158">
        <v>2017.5</v>
      </c>
      <c r="E82" s="156">
        <v>1.5</v>
      </c>
      <c r="F82" s="156">
        <v>24.5</v>
      </c>
      <c r="G82" s="156">
        <v>24.12</v>
      </c>
      <c r="H82" s="156">
        <v>-7.32</v>
      </c>
      <c r="I82" s="156">
        <v>-7.59</v>
      </c>
      <c r="J82" s="156">
        <v>-21.34</v>
      </c>
      <c r="K82" s="161">
        <v>-23.93</v>
      </c>
      <c r="L82" s="154">
        <f t="shared" si="3"/>
      </c>
      <c r="M82" s="153">
        <f t="shared" si="0"/>
      </c>
      <c r="N82" s="153">
        <f t="shared" si="1"/>
      </c>
      <c r="O82" s="153">
        <f t="shared" si="2"/>
      </c>
    </row>
    <row customHeight="true" ht="19" r="83">
      <c r="A83" s="149" t="s">
        <v>765</v>
      </c>
      <c r="B83" s="155" t="s">
        <v>772</v>
      </c>
      <c r="C83" s="155" t="s">
        <v>775</v>
      </c>
      <c r="D83" s="158">
        <v>2017.5</v>
      </c>
      <c r="E83" s="156">
        <v>1.5</v>
      </c>
      <c r="F83" s="156">
        <v>24.5</v>
      </c>
      <c r="G83" s="156">
        <v>24.11</v>
      </c>
      <c r="H83" s="156">
        <v>-7.03</v>
      </c>
      <c r="I83" s="156">
        <v>-7.29</v>
      </c>
      <c r="J83" s="156">
        <v>-21.03</v>
      </c>
      <c r="K83" s="161">
        <v>-23.44</v>
      </c>
      <c r="L83" s="154">
        <f t="shared" si="3"/>
      </c>
      <c r="M83" s="153">
        <f t="shared" si="0"/>
      </c>
      <c r="N83" s="153">
        <f t="shared" si="1"/>
      </c>
      <c r="O83" s="153">
        <f t="shared" si="2"/>
      </c>
    </row>
    <row customHeight="true" ht="19" r="84">
      <c r="A84" s="149" t="s">
        <v>765</v>
      </c>
      <c r="B84" s="155" t="s">
        <v>772</v>
      </c>
      <c r="C84" s="155" t="s">
        <v>775</v>
      </c>
      <c r="D84" s="156">
        <v>2020</v>
      </c>
      <c r="E84" s="156">
        <v>1</v>
      </c>
      <c r="F84" s="156">
        <v>24.5</v>
      </c>
      <c r="G84" s="156">
        <v>24.11</v>
      </c>
      <c r="H84" s="156">
        <v>-7.03</v>
      </c>
      <c r="I84" s="156">
        <v>-7.19</v>
      </c>
      <c r="J84" s="156">
        <v>-21.66</v>
      </c>
      <c r="K84" s="161">
        <v>-22.9</v>
      </c>
      <c r="L84" s="154">
        <f t="shared" si="3"/>
      </c>
      <c r="M84" s="153">
        <f t="shared" si="0"/>
      </c>
      <c r="N84" s="153">
        <f t="shared" si="1"/>
      </c>
      <c r="O84" s="153">
        <f t="shared" si="2"/>
      </c>
    </row>
    <row customHeight="true" ht="19" r="85">
      <c r="A85" s="149" t="s">
        <v>765</v>
      </c>
      <c r="B85" s="155" t="s">
        <v>772</v>
      </c>
      <c r="C85" s="155" t="s">
        <v>776</v>
      </c>
      <c r="D85" s="156">
        <v>1885</v>
      </c>
      <c r="E85" s="156">
        <v>1</v>
      </c>
      <c r="F85" s="156">
        <v>24.5</v>
      </c>
      <c r="G85" s="156">
        <v>24.24</v>
      </c>
      <c r="H85" s="156">
        <v>-7.74</v>
      </c>
      <c r="I85" s="156">
        <v>-7.99</v>
      </c>
      <c r="J85" s="156">
        <v>-22.74</v>
      </c>
      <c r="K85" s="161">
        <v>-23.22</v>
      </c>
      <c r="L85" s="154">
        <f t="shared" si="3"/>
      </c>
      <c r="M85" s="153">
        <f t="shared" si="0"/>
      </c>
      <c r="N85" s="153">
        <f t="shared" si="1"/>
      </c>
      <c r="O85" s="153">
        <f t="shared" si="2"/>
      </c>
    </row>
    <row customHeight="true" ht="19" r="86">
      <c r="A86" s="149" t="s">
        <v>765</v>
      </c>
      <c r="B86" s="155" t="s">
        <v>772</v>
      </c>
      <c r="C86" s="155" t="s">
        <v>776</v>
      </c>
      <c r="D86" s="156">
        <v>1887.5</v>
      </c>
      <c r="E86" s="156">
        <v>1.5</v>
      </c>
      <c r="F86" s="156">
        <v>24.5</v>
      </c>
      <c r="G86" s="156">
        <v>24.24</v>
      </c>
      <c r="H86" s="156">
        <v>-7.95</v>
      </c>
      <c r="I86" s="156">
        <v>-8.29</v>
      </c>
      <c r="J86" s="156">
        <v>-22.88</v>
      </c>
      <c r="K86" s="161">
        <v>-23.6</v>
      </c>
      <c r="L86" s="154">
        <f t="shared" si="3"/>
      </c>
      <c r="M86" s="153">
        <f t="shared" si="0"/>
      </c>
      <c r="N86" s="153">
        <f t="shared" si="1"/>
      </c>
      <c r="O86" s="153">
        <f t="shared" si="2"/>
      </c>
    </row>
    <row customHeight="true" ht="19" r="87">
      <c r="A87" s="149" t="s">
        <v>765</v>
      </c>
      <c r="B87" s="155" t="s">
        <v>772</v>
      </c>
      <c r="C87" s="155" t="s">
        <v>776</v>
      </c>
      <c r="D87" s="156">
        <v>1890</v>
      </c>
      <c r="E87" s="156">
        <v>2</v>
      </c>
      <c r="F87" s="156">
        <v>24.5</v>
      </c>
      <c r="G87" s="156">
        <v>24.23</v>
      </c>
      <c r="H87" s="156">
        <v>-8.08</v>
      </c>
      <c r="I87" s="156">
        <v>-8.46</v>
      </c>
      <c r="J87" s="156">
        <v>-22.52</v>
      </c>
      <c r="K87" s="161">
        <v>-23.49</v>
      </c>
      <c r="L87" s="154">
        <f t="shared" si="3"/>
      </c>
      <c r="M87" s="153">
        <f t="shared" si="0"/>
      </c>
      <c r="N87" s="153">
        <f t="shared" si="1"/>
      </c>
      <c r="O87" s="153">
        <f t="shared" si="2"/>
      </c>
    </row>
    <row customHeight="true" ht="19" r="88">
      <c r="A88" s="149" t="s">
        <v>765</v>
      </c>
      <c r="B88" s="155" t="s">
        <v>772</v>
      </c>
      <c r="C88" s="155" t="s">
        <v>776</v>
      </c>
      <c r="D88" s="156">
        <v>1892.5</v>
      </c>
      <c r="E88" s="156">
        <v>2.5</v>
      </c>
      <c r="F88" s="156">
        <v>24.5</v>
      </c>
      <c r="G88" s="156">
        <v>24.23</v>
      </c>
      <c r="H88" s="156">
        <v>-7.92</v>
      </c>
      <c r="I88" s="156">
        <v>-8.28</v>
      </c>
      <c r="J88" s="156">
        <v>-21.66</v>
      </c>
      <c r="K88" s="161">
        <v>-22.75</v>
      </c>
      <c r="L88" s="154">
        <f t="shared" si="3"/>
      </c>
      <c r="M88" s="153">
        <f t="shared" si="0"/>
      </c>
      <c r="N88" s="153">
        <f t="shared" si="1"/>
      </c>
      <c r="O88" s="153">
        <f t="shared" si="2"/>
      </c>
    </row>
    <row customHeight="true" ht="19" r="89">
      <c r="A89" s="149" t="s">
        <v>765</v>
      </c>
      <c r="B89" s="155" t="s">
        <v>772</v>
      </c>
      <c r="C89" s="155" t="s">
        <v>776</v>
      </c>
      <c r="D89" s="158">
        <v>1900</v>
      </c>
      <c r="E89" s="156">
        <v>1</v>
      </c>
      <c r="F89" s="156">
        <v>24.5</v>
      </c>
      <c r="G89" s="156">
        <v>24.22</v>
      </c>
      <c r="H89" s="156">
        <v>-8.28</v>
      </c>
      <c r="I89" s="156">
        <v>-8.38</v>
      </c>
      <c r="J89" s="156">
        <v>-24.12</v>
      </c>
      <c r="K89" s="161">
        <v>-24.58</v>
      </c>
      <c r="L89" s="154">
        <f t="shared" si="3"/>
      </c>
      <c r="M89" s="153">
        <f t="shared" si="0"/>
      </c>
      <c r="N89" s="153">
        <f t="shared" si="1"/>
      </c>
      <c r="O89" s="153">
        <f t="shared" si="2"/>
      </c>
    </row>
    <row customHeight="true" ht="19" r="90">
      <c r="A90" s="149" t="s">
        <v>765</v>
      </c>
      <c r="B90" s="155" t="s">
        <v>772</v>
      </c>
      <c r="C90" s="155" t="s">
        <v>776</v>
      </c>
      <c r="D90" s="158">
        <v>1900</v>
      </c>
      <c r="E90" s="156">
        <v>1.5</v>
      </c>
      <c r="F90" s="156">
        <v>24.5</v>
      </c>
      <c r="G90" s="156">
        <v>24.23</v>
      </c>
      <c r="H90" s="156">
        <v>-8.23</v>
      </c>
      <c r="I90" s="156">
        <v>-8.38</v>
      </c>
      <c r="J90" s="156">
        <v>-23.83</v>
      </c>
      <c r="K90" s="161">
        <v>-24.59</v>
      </c>
      <c r="L90" s="154">
        <f t="shared" si="3"/>
      </c>
      <c r="M90" s="153">
        <f t="shared" si="0"/>
      </c>
      <c r="N90" s="153">
        <f t="shared" si="1"/>
      </c>
      <c r="O90" s="153">
        <f t="shared" si="2"/>
      </c>
    </row>
    <row customHeight="true" ht="19" r="91">
      <c r="A91" s="149" t="s">
        <v>765</v>
      </c>
      <c r="B91" s="155" t="s">
        <v>772</v>
      </c>
      <c r="C91" s="155" t="s">
        <v>776</v>
      </c>
      <c r="D91" s="158">
        <v>1900</v>
      </c>
      <c r="E91" s="156">
        <v>2</v>
      </c>
      <c r="F91" s="156">
        <v>24.5</v>
      </c>
      <c r="G91" s="156">
        <v>24.22</v>
      </c>
      <c r="H91" s="156">
        <v>-8.16</v>
      </c>
      <c r="I91" s="156">
        <v>-8.32</v>
      </c>
      <c r="J91" s="156">
        <v>-22.93</v>
      </c>
      <c r="K91" s="161">
        <v>-23.97</v>
      </c>
      <c r="L91" s="154">
        <f t="shared" si="3"/>
      </c>
      <c r="M91" s="153">
        <f t="shared" si="0"/>
      </c>
      <c r="N91" s="153">
        <f t="shared" si="1"/>
      </c>
      <c r="O91" s="153">
        <f t="shared" si="2"/>
      </c>
    </row>
    <row customHeight="true" ht="19" r="92">
      <c r="A92" s="149" t="s">
        <v>765</v>
      </c>
      <c r="B92" s="155" t="s">
        <v>772</v>
      </c>
      <c r="C92" s="155" t="s">
        <v>776</v>
      </c>
      <c r="D92" s="158">
        <v>1900</v>
      </c>
      <c r="E92" s="156">
        <v>2.5</v>
      </c>
      <c r="F92" s="156">
        <v>24.5</v>
      </c>
      <c r="G92" s="156">
        <v>24.21</v>
      </c>
      <c r="H92" s="156">
        <v>-7.98</v>
      </c>
      <c r="I92" s="156">
        <v>-8.14</v>
      </c>
      <c r="J92" s="156">
        <v>-21.92</v>
      </c>
      <c r="K92" s="161">
        <v>-23.06</v>
      </c>
      <c r="L92" s="154">
        <f t="shared" si="3"/>
      </c>
      <c r="M92" s="153">
        <f t="shared" si="0"/>
      </c>
      <c r="N92" s="153">
        <f t="shared" si="1"/>
      </c>
      <c r="O92" s="153">
        <f t="shared" si="2"/>
      </c>
    </row>
    <row customHeight="true" ht="19" r="93">
      <c r="A93" s="149" t="s">
        <v>765</v>
      </c>
      <c r="B93" s="155" t="s">
        <v>772</v>
      </c>
      <c r="C93" s="155" t="s">
        <v>776</v>
      </c>
      <c r="D93" s="156">
        <v>1907.5</v>
      </c>
      <c r="E93" s="156">
        <v>2.5</v>
      </c>
      <c r="F93" s="156">
        <v>24.5</v>
      </c>
      <c r="G93" s="156">
        <v>24.18</v>
      </c>
      <c r="H93" s="156">
        <v>-7.82</v>
      </c>
      <c r="I93" s="156">
        <v>-7.87</v>
      </c>
      <c r="J93" s="156">
        <v>-22.03</v>
      </c>
      <c r="K93" s="161">
        <v>-23.63</v>
      </c>
      <c r="L93" s="154">
        <f t="shared" si="3"/>
      </c>
      <c r="M93" s="153">
        <f t="shared" si="0"/>
      </c>
      <c r="N93" s="153">
        <f t="shared" si="1"/>
      </c>
      <c r="O93" s="153">
        <f t="shared" si="2"/>
      </c>
    </row>
    <row customHeight="true" ht="19" r="94">
      <c r="A94" s="149" t="s">
        <v>765</v>
      </c>
      <c r="B94" s="155" t="s">
        <v>772</v>
      </c>
      <c r="C94" s="155" t="s">
        <v>776</v>
      </c>
      <c r="D94" s="156">
        <v>1910</v>
      </c>
      <c r="E94" s="156">
        <v>2</v>
      </c>
      <c r="F94" s="156">
        <v>24.5</v>
      </c>
      <c r="G94" s="156">
        <v>24.18</v>
      </c>
      <c r="H94" s="156">
        <v>-7.88</v>
      </c>
      <c r="I94" s="156">
        <v>-7.93</v>
      </c>
      <c r="J94" s="156">
        <v>-23.06</v>
      </c>
      <c r="K94" s="161">
        <v>-24.9</v>
      </c>
      <c r="L94" s="154">
        <f t="shared" si="3"/>
      </c>
      <c r="M94" s="153">
        <f t="shared" si="0"/>
      </c>
      <c r="N94" s="153">
        <f t="shared" si="1"/>
      </c>
      <c r="O94" s="153">
        <f t="shared" si="2"/>
      </c>
    </row>
    <row customHeight="true" ht="19" r="95">
      <c r="A95" s="149" t="s">
        <v>765</v>
      </c>
      <c r="B95" s="155" t="s">
        <v>772</v>
      </c>
      <c r="C95" s="155" t="s">
        <v>776</v>
      </c>
      <c r="D95" s="156">
        <v>1912.5</v>
      </c>
      <c r="E95" s="156">
        <v>1.5</v>
      </c>
      <c r="F95" s="156">
        <v>24.5</v>
      </c>
      <c r="G95" s="156">
        <v>24.19</v>
      </c>
      <c r="H95" s="156">
        <v>-7.93</v>
      </c>
      <c r="I95" s="156">
        <v>-8</v>
      </c>
      <c r="J95" s="156">
        <v>-24.37</v>
      </c>
      <c r="K95" s="161">
        <v>-26.34</v>
      </c>
      <c r="L95" s="154">
        <f t="shared" si="3"/>
      </c>
      <c r="M95" s="153">
        <f t="shared" si="0"/>
      </c>
      <c r="N95" s="153">
        <f t="shared" si="1"/>
      </c>
      <c r="O95" s="153">
        <f t="shared" si="2"/>
      </c>
    </row>
    <row customHeight="true" ht="19" r="96">
      <c r="A96" s="149" t="s">
        <v>765</v>
      </c>
      <c r="B96" s="155" t="s">
        <v>772</v>
      </c>
      <c r="C96" s="155" t="s">
        <v>776</v>
      </c>
      <c r="D96" s="156">
        <v>1915</v>
      </c>
      <c r="E96" s="156">
        <v>1</v>
      </c>
      <c r="F96" s="156">
        <v>24.5</v>
      </c>
      <c r="G96" s="156">
        <v>24.19</v>
      </c>
      <c r="H96" s="156">
        <v>-7.89</v>
      </c>
      <c r="I96" s="156">
        <v>-7.93</v>
      </c>
      <c r="J96" s="156">
        <v>-24.96</v>
      </c>
      <c r="K96" s="161">
        <v>-26.42</v>
      </c>
      <c r="L96" s="154">
        <f t="shared" si="3"/>
      </c>
      <c r="M96" s="153">
        <f t="shared" si="0"/>
      </c>
      <c r="N96" s="153">
        <f t="shared" si="1"/>
      </c>
      <c r="O96" s="153">
        <f t="shared" si="2"/>
      </c>
    </row>
    <row customHeight="true" ht="19" r="97">
      <c r="A97" s="149" t="s">
        <v>765</v>
      </c>
      <c r="B97" s="155" t="s">
        <v>772</v>
      </c>
      <c r="C97" s="155" t="s">
        <v>777</v>
      </c>
      <c r="D97" s="156">
        <v>2305</v>
      </c>
      <c r="E97" s="156">
        <v>1</v>
      </c>
      <c r="F97" s="156">
        <v>24.5</v>
      </c>
      <c r="G97" s="156">
        <v>24.35</v>
      </c>
      <c r="H97" s="156">
        <v>-11.29</v>
      </c>
      <c r="I97" s="156">
        <v>-10.88</v>
      </c>
      <c r="J97" s="156">
        <v>-21.31</v>
      </c>
      <c r="K97" s="161">
        <v>-21.17</v>
      </c>
      <c r="L97" s="154">
        <f t="shared" si="3"/>
      </c>
      <c r="M97" s="153">
        <f t="shared" si="0"/>
      </c>
      <c r="N97" s="153">
        <f t="shared" si="1"/>
      </c>
      <c r="O97" s="153">
        <f t="shared" si="2"/>
      </c>
    </row>
    <row customHeight="true" ht="19" r="98">
      <c r="A98" s="149" t="s">
        <v>765</v>
      </c>
      <c r="B98" s="155" t="s">
        <v>772</v>
      </c>
      <c r="C98" s="155" t="s">
        <v>777</v>
      </c>
      <c r="D98" s="156">
        <v>2307.5</v>
      </c>
      <c r="E98" s="156">
        <v>1.5</v>
      </c>
      <c r="F98" s="156">
        <v>24.5</v>
      </c>
      <c r="G98" s="156">
        <v>24.37</v>
      </c>
      <c r="H98" s="156">
        <v>-11.91</v>
      </c>
      <c r="I98" s="156">
        <v>-11.67</v>
      </c>
      <c r="J98" s="156">
        <v>-21.93</v>
      </c>
      <c r="K98" s="161">
        <v>-22.78</v>
      </c>
      <c r="L98" s="154">
        <f t="shared" si="3"/>
      </c>
      <c r="M98" s="153">
        <f t="shared" si="0"/>
      </c>
      <c r="N98" s="153">
        <f t="shared" si="1"/>
      </c>
      <c r="O98" s="153">
        <f t="shared" si="2"/>
      </c>
    </row>
    <row customHeight="true" ht="19" r="99">
      <c r="A99" s="149" t="s">
        <v>765</v>
      </c>
      <c r="B99" s="155" t="s">
        <v>772</v>
      </c>
      <c r="C99" s="155" t="s">
        <v>777</v>
      </c>
      <c r="D99" s="156">
        <v>2310</v>
      </c>
      <c r="E99" s="156">
        <v>2</v>
      </c>
      <c r="F99" s="156">
        <v>24.5</v>
      </c>
      <c r="G99" s="156">
        <v>24.38</v>
      </c>
      <c r="H99" s="156">
        <v>-12.29</v>
      </c>
      <c r="I99" s="156">
        <v>-12.21</v>
      </c>
      <c r="J99" s="156">
        <v>-21.92</v>
      </c>
      <c r="K99" s="161">
        <v>-23.86</v>
      </c>
      <c r="L99" s="154">
        <f t="shared" si="3"/>
      </c>
      <c r="M99" s="153">
        <f t="shared" si="0"/>
      </c>
      <c r="N99" s="153">
        <f t="shared" si="1"/>
      </c>
      <c r="O99" s="153">
        <f t="shared" si="2"/>
      </c>
    </row>
    <row customHeight="true" ht="19" r="100">
      <c r="A100" s="149" t="s">
        <v>765</v>
      </c>
      <c r="B100" s="155" t="s">
        <v>772</v>
      </c>
      <c r="C100" s="155" t="s">
        <v>777</v>
      </c>
      <c r="D100" s="156">
        <v>2312.5</v>
      </c>
      <c r="E100" s="156">
        <v>2.5</v>
      </c>
      <c r="F100" s="156">
        <v>24.5</v>
      </c>
      <c r="G100" s="156">
        <v>24.39</v>
      </c>
      <c r="H100" s="156">
        <v>-12.52</v>
      </c>
      <c r="I100" s="156">
        <v>-12.57</v>
      </c>
      <c r="J100" s="156">
        <v>-22.04</v>
      </c>
      <c r="K100" s="161">
        <v>-24.5</v>
      </c>
      <c r="L100" s="154">
        <f t="shared" si="3"/>
      </c>
      <c r="M100" s="153">
        <f t="shared" si="0"/>
      </c>
      <c r="N100" s="153">
        <f t="shared" si="1"/>
      </c>
      <c r="O100" s="153">
        <f t="shared" si="2"/>
      </c>
    </row>
    <row customHeight="true" ht="19" r="101">
      <c r="A101" s="149" t="s">
        <v>765</v>
      </c>
      <c r="B101" s="155" t="s">
        <v>772</v>
      </c>
      <c r="C101" s="155" t="s">
        <v>777</v>
      </c>
      <c r="D101" s="156">
        <v>2325</v>
      </c>
      <c r="E101" s="156">
        <v>5</v>
      </c>
      <c r="F101" s="156">
        <v>24.5</v>
      </c>
      <c r="G101" s="156">
        <v>24.38</v>
      </c>
      <c r="H101" s="156">
        <v>-14.15</v>
      </c>
      <c r="I101" s="156">
        <v>-13.8</v>
      </c>
      <c r="J101" s="156">
        <v>-26.99</v>
      </c>
      <c r="K101" s="161">
        <v>-24.79</v>
      </c>
      <c r="L101" s="154">
        <f t="shared" si="3"/>
      </c>
      <c r="M101" s="153">
        <f t="shared" si="0"/>
      </c>
      <c r="N101" s="153">
        <f t="shared" si="1"/>
      </c>
      <c r="O101" s="153">
        <f t="shared" si="2"/>
      </c>
    </row>
    <row customHeight="true" ht="19" r="102">
      <c r="A102" s="149" t="s">
        <v>765</v>
      </c>
      <c r="B102" s="155" t="s">
        <v>772</v>
      </c>
      <c r="C102" s="155" t="s">
        <v>777</v>
      </c>
      <c r="D102" s="158">
        <v>2350</v>
      </c>
      <c r="E102" s="156">
        <v>1</v>
      </c>
      <c r="F102" s="156">
        <v>24.5</v>
      </c>
      <c r="G102" s="156">
        <v>24.44</v>
      </c>
      <c r="H102" s="156">
        <v>-13.66</v>
      </c>
      <c r="I102" s="156">
        <v>-12.99</v>
      </c>
      <c r="J102" s="156">
        <v>-25.32</v>
      </c>
      <c r="K102" s="161">
        <v>-25.86</v>
      </c>
      <c r="L102" s="154">
        <f t="shared" si="3"/>
      </c>
      <c r="M102" s="153">
        <f t="shared" si="0"/>
      </c>
      <c r="N102" s="153">
        <f t="shared" si="1"/>
      </c>
      <c r="O102" s="153">
        <f t="shared" si="2"/>
      </c>
    </row>
    <row customHeight="true" ht="19" r="103">
      <c r="A103" s="149" t="s">
        <v>765</v>
      </c>
      <c r="B103" s="155" t="s">
        <v>772</v>
      </c>
      <c r="C103" s="155" t="s">
        <v>777</v>
      </c>
      <c r="D103" s="158">
        <v>2350</v>
      </c>
      <c r="E103" s="156">
        <v>1.5</v>
      </c>
      <c r="F103" s="156">
        <v>24.5</v>
      </c>
      <c r="G103" s="156">
        <v>24.44</v>
      </c>
      <c r="H103" s="156">
        <v>-13.67</v>
      </c>
      <c r="I103" s="156">
        <v>-13.08</v>
      </c>
      <c r="J103" s="156">
        <v>-24.74</v>
      </c>
      <c r="K103" s="161">
        <v>-26.45</v>
      </c>
      <c r="L103" s="154">
        <f t="shared" si="3"/>
      </c>
      <c r="M103" s="153">
        <f t="shared" si="0"/>
      </c>
      <c r="N103" s="153">
        <f t="shared" si="1"/>
      </c>
      <c r="O103" s="153">
        <f t="shared" si="2"/>
      </c>
    </row>
    <row customHeight="true" ht="19" r="104">
      <c r="A104" s="149" t="s">
        <v>765</v>
      </c>
      <c r="B104" s="155" t="s">
        <v>772</v>
      </c>
      <c r="C104" s="155" t="s">
        <v>777</v>
      </c>
      <c r="D104" s="158">
        <v>2350</v>
      </c>
      <c r="E104" s="156">
        <v>2</v>
      </c>
      <c r="F104" s="156">
        <v>24.5</v>
      </c>
      <c r="G104" s="156">
        <v>24.45</v>
      </c>
      <c r="H104" s="156">
        <v>-13.64</v>
      </c>
      <c r="I104" s="156">
        <v>-13.21</v>
      </c>
      <c r="J104" s="156">
        <v>-24.18</v>
      </c>
      <c r="K104" s="161">
        <v>-27</v>
      </c>
      <c r="L104" s="154">
        <f t="shared" si="3"/>
      </c>
      <c r="M104" s="153">
        <f t="shared" si="0"/>
      </c>
      <c r="N104" s="153">
        <f t="shared" si="1"/>
      </c>
      <c r="O104" s="153">
        <f t="shared" si="2"/>
      </c>
    </row>
    <row customHeight="true" ht="19" r="105">
      <c r="A105" s="149" t="s">
        <v>765</v>
      </c>
      <c r="B105" s="155" t="s">
        <v>772</v>
      </c>
      <c r="C105" s="155" t="s">
        <v>777</v>
      </c>
      <c r="D105" s="158">
        <v>2350</v>
      </c>
      <c r="E105" s="156">
        <v>2.5</v>
      </c>
      <c r="F105" s="156">
        <v>24.5</v>
      </c>
      <c r="G105" s="156">
        <v>24.46</v>
      </c>
      <c r="H105" s="156">
        <v>-13.56</v>
      </c>
      <c r="I105" s="156">
        <v>-13.35</v>
      </c>
      <c r="J105" s="156">
        <v>-23.79</v>
      </c>
      <c r="K105" s="161">
        <v>-27.37</v>
      </c>
      <c r="L105" s="154">
        <f t="shared" si="3"/>
      </c>
      <c r="M105" s="153">
        <f t="shared" si="0"/>
      </c>
      <c r="N105" s="153">
        <f t="shared" si="1"/>
      </c>
      <c r="O105" s="153">
        <f t="shared" si="2"/>
      </c>
    </row>
    <row customHeight="true" ht="19" r="106">
      <c r="A106" s="149" t="s">
        <v>765</v>
      </c>
      <c r="B106" s="155" t="s">
        <v>772</v>
      </c>
      <c r="C106" s="155" t="s">
        <v>777</v>
      </c>
      <c r="D106" s="158">
        <v>2350</v>
      </c>
      <c r="E106" s="156">
        <v>5</v>
      </c>
      <c r="F106" s="156">
        <v>24.5</v>
      </c>
      <c r="G106" s="156">
        <v>24.44</v>
      </c>
      <c r="H106" s="156">
        <v>-13.53</v>
      </c>
      <c r="I106" s="156">
        <v>-14.75</v>
      </c>
      <c r="J106" s="156">
        <v>-23.22</v>
      </c>
      <c r="K106" s="161">
        <v>-27.08</v>
      </c>
      <c r="L106" s="154">
        <f t="shared" si="3"/>
      </c>
      <c r="M106" s="153">
        <f t="shared" si="0"/>
      </c>
      <c r="N106" s="153">
        <f t="shared" si="1"/>
      </c>
      <c r="O106" s="153">
        <f t="shared" si="2"/>
      </c>
    </row>
    <row customHeight="true" ht="19" r="107">
      <c r="A107" s="149" t="s">
        <v>765</v>
      </c>
      <c r="B107" s="155" t="s">
        <v>772</v>
      </c>
      <c r="C107" s="155" t="s">
        <v>777</v>
      </c>
      <c r="D107" s="156">
        <v>2375</v>
      </c>
      <c r="E107" s="156">
        <v>5</v>
      </c>
      <c r="F107" s="156">
        <v>24.5</v>
      </c>
      <c r="G107" s="156">
        <v>24.01</v>
      </c>
      <c r="H107" s="156">
        <v>-14.65</v>
      </c>
      <c r="I107" s="156">
        <v>-16.82</v>
      </c>
      <c r="J107" s="156">
        <v>-25.16</v>
      </c>
      <c r="K107" s="161">
        <v>-29.02</v>
      </c>
      <c r="L107" s="154">
        <f t="shared" si="3"/>
      </c>
      <c r="M107" s="153">
        <f t="shared" si="0"/>
      </c>
      <c r="N107" s="153">
        <f t="shared" si="1"/>
      </c>
      <c r="O107" s="153">
        <f t="shared" si="2"/>
      </c>
    </row>
    <row customHeight="true" ht="19" r="108">
      <c r="A108" s="149" t="s">
        <v>765</v>
      </c>
      <c r="B108" s="155" t="s">
        <v>772</v>
      </c>
      <c r="C108" s="155" t="s">
        <v>777</v>
      </c>
      <c r="D108" s="156">
        <v>2387.5</v>
      </c>
      <c r="E108" s="156">
        <v>2.5</v>
      </c>
      <c r="F108" s="156">
        <v>24.5</v>
      </c>
      <c r="G108" s="156">
        <v>24.36</v>
      </c>
      <c r="H108" s="156">
        <v>-11.6</v>
      </c>
      <c r="I108" s="156">
        <v>-12.38</v>
      </c>
      <c r="J108" s="156">
        <v>-22.02</v>
      </c>
      <c r="K108" s="161">
        <v>-22.67</v>
      </c>
      <c r="L108" s="154">
        <f t="shared" si="3"/>
      </c>
      <c r="M108" s="153">
        <f t="shared" si="0"/>
      </c>
      <c r="N108" s="153">
        <f t="shared" si="1"/>
      </c>
      <c r="O108" s="153">
        <f t="shared" si="2"/>
      </c>
    </row>
    <row customHeight="true" ht="19" r="109">
      <c r="A109" s="149" t="s">
        <v>765</v>
      </c>
      <c r="B109" s="155" t="s">
        <v>772</v>
      </c>
      <c r="C109" s="155" t="s">
        <v>777</v>
      </c>
      <c r="D109" s="156">
        <v>2390</v>
      </c>
      <c r="E109" s="156">
        <v>2</v>
      </c>
      <c r="F109" s="156">
        <v>24.5</v>
      </c>
      <c r="G109" s="156">
        <v>24.36</v>
      </c>
      <c r="H109" s="156">
        <v>-10.73</v>
      </c>
      <c r="I109" s="156">
        <v>-11.49</v>
      </c>
      <c r="J109" s="156">
        <v>-22.59</v>
      </c>
      <c r="K109" s="161">
        <v>-21.68</v>
      </c>
      <c r="L109" s="154">
        <f t="shared" si="3"/>
      </c>
      <c r="M109" s="153">
        <f t="shared" si="0"/>
      </c>
      <c r="N109" s="153">
        <f t="shared" si="1"/>
      </c>
      <c r="O109" s="153">
        <f t="shared" si="2"/>
      </c>
    </row>
    <row customHeight="true" ht="19" r="110">
      <c r="A110" s="149" t="s">
        <v>765</v>
      </c>
      <c r="B110" s="155" t="s">
        <v>772</v>
      </c>
      <c r="C110" s="155" t="s">
        <v>777</v>
      </c>
      <c r="D110" s="156">
        <v>2392.5</v>
      </c>
      <c r="E110" s="156">
        <v>1.5</v>
      </c>
      <c r="F110" s="156">
        <v>24.5</v>
      </c>
      <c r="G110" s="156">
        <v>24.33</v>
      </c>
      <c r="H110" s="156">
        <v>-10.14</v>
      </c>
      <c r="I110" s="156">
        <v>-10.82</v>
      </c>
      <c r="J110" s="156">
        <v>-21.81</v>
      </c>
      <c r="K110" s="161">
        <v>-21.14</v>
      </c>
      <c r="L110" s="154">
        <f t="shared" si="3"/>
      </c>
      <c r="M110" s="153">
        <f t="shared" si="0"/>
      </c>
      <c r="N110" s="153">
        <f t="shared" si="1"/>
      </c>
      <c r="O110" s="153">
        <f t="shared" si="2"/>
      </c>
    </row>
    <row customHeight="true" ht="19" r="111">
      <c r="A111" s="149" t="s">
        <v>765</v>
      </c>
      <c r="B111" s="155" t="s">
        <v>772</v>
      </c>
      <c r="C111" s="155" t="s">
        <v>777</v>
      </c>
      <c r="D111" s="156">
        <v>2395</v>
      </c>
      <c r="E111" s="156">
        <v>1</v>
      </c>
      <c r="F111" s="156">
        <v>24.5</v>
      </c>
      <c r="G111" s="156">
        <v>24.33</v>
      </c>
      <c r="H111" s="156">
        <v>-9.94</v>
      </c>
      <c r="I111" s="156">
        <v>-10.26</v>
      </c>
      <c r="J111" s="156">
        <v>-20.31</v>
      </c>
      <c r="K111" s="161">
        <v>-20.54</v>
      </c>
      <c r="L111" s="154">
        <f t="shared" si="3"/>
      </c>
      <c r="M111" s="153">
        <f t="shared" si="0"/>
      </c>
      <c r="N111" s="153">
        <f t="shared" si="1"/>
      </c>
      <c r="O111" s="153">
        <f t="shared" si="2"/>
      </c>
    </row>
    <row customHeight="true" hidden="true" ht="19" r="112">
      <c r="A112" s="149" t="s">
        <v>765</v>
      </c>
      <c r="B112" s="155" t="s">
        <v>772</v>
      </c>
      <c r="C112" s="149" t="s">
        <v>778</v>
      </c>
      <c r="D112" s="155">
        <v>2350</v>
      </c>
      <c r="E112" s="156">
        <v>1.5</v>
      </c>
      <c r="F112" s="156">
        <v>28</v>
      </c>
      <c r="G112" s="162">
        <v>27.52</v>
      </c>
      <c r="H112" s="162">
        <v>-4.13</v>
      </c>
      <c r="I112" s="162">
        <v>-3.94</v>
      </c>
      <c r="J112" s="162">
        <v>-10.3</v>
      </c>
      <c r="K112" s="163">
        <v>-11.24</v>
      </c>
      <c r="L112" s="154">
        <f t="shared" si="3"/>
      </c>
      <c r="M112" s="153">
        <f t="shared" si="0"/>
      </c>
      <c r="N112" s="153">
        <f t="shared" si="1"/>
      </c>
      <c r="O112" s="153">
        <f t="shared" si="2"/>
      </c>
    </row>
    <row customHeight="true" ht="19" r="113">
      <c r="A113" s="149" t="s">
        <v>765</v>
      </c>
      <c r="B113" s="155" t="s">
        <v>772</v>
      </c>
      <c r="C113" s="155" t="s">
        <v>779</v>
      </c>
      <c r="D113" s="156">
        <v>2501</v>
      </c>
      <c r="E113" s="156">
        <v>1</v>
      </c>
      <c r="F113" s="156">
        <v>24.5</v>
      </c>
      <c r="G113" s="156">
        <v>24.18</v>
      </c>
      <c r="H113" s="156">
        <v>-9.48</v>
      </c>
      <c r="I113" s="156">
        <v>-9.26</v>
      </c>
      <c r="J113" s="156">
        <v>-15.57</v>
      </c>
      <c r="K113" s="161">
        <v>-16.76</v>
      </c>
      <c r="L113" s="154">
        <f t="shared" si="3"/>
      </c>
      <c r="M113" s="153">
        <f t="shared" si="0"/>
      </c>
      <c r="N113" s="153">
        <f t="shared" si="1"/>
      </c>
      <c r="O113" s="153">
        <f t="shared" si="2"/>
      </c>
    </row>
    <row customHeight="true" ht="19" r="114">
      <c r="A114" s="149" t="s">
        <v>765</v>
      </c>
      <c r="B114" s="155" t="s">
        <v>772</v>
      </c>
      <c r="C114" s="155" t="s">
        <v>779</v>
      </c>
      <c r="D114" s="156">
        <v>2503.5</v>
      </c>
      <c r="E114" s="156">
        <v>1.5</v>
      </c>
      <c r="F114" s="156">
        <v>24.5</v>
      </c>
      <c r="G114" s="156">
        <v>24.18</v>
      </c>
      <c r="H114" s="156">
        <v>-9.7</v>
      </c>
      <c r="I114" s="156">
        <v>-9.78</v>
      </c>
      <c r="J114" s="156">
        <v>-15.43</v>
      </c>
      <c r="K114" s="161">
        <v>-17.37</v>
      </c>
      <c r="L114" s="154">
        <f t="shared" si="3"/>
      </c>
      <c r="M114" s="153">
        <f t="shared" si="0"/>
      </c>
      <c r="N114" s="153">
        <f t="shared" si="1"/>
      </c>
      <c r="O114" s="153">
        <f t="shared" si="2"/>
      </c>
    </row>
    <row customHeight="true" ht="19" r="115">
      <c r="A115" s="149" t="s">
        <v>765</v>
      </c>
      <c r="B115" s="155" t="s">
        <v>772</v>
      </c>
      <c r="C115" s="155" t="s">
        <v>779</v>
      </c>
      <c r="D115" s="156">
        <v>2506</v>
      </c>
      <c r="E115" s="156">
        <v>2</v>
      </c>
      <c r="F115" s="156">
        <v>24.5</v>
      </c>
      <c r="G115" s="156">
        <v>24.22</v>
      </c>
      <c r="H115" s="156">
        <v>-9.03</v>
      </c>
      <c r="I115" s="156">
        <v>-9.06</v>
      </c>
      <c r="J115" s="156">
        <v>-14.54</v>
      </c>
      <c r="K115" s="161">
        <v>-17</v>
      </c>
      <c r="L115" s="154">
        <f t="shared" si="3"/>
      </c>
      <c r="M115" s="153">
        <f t="shared" si="0"/>
      </c>
      <c r="N115" s="153">
        <f t="shared" si="1"/>
      </c>
      <c r="O115" s="153">
        <f t="shared" si="2"/>
      </c>
    </row>
    <row customHeight="true" ht="19" r="116">
      <c r="A116" s="149" t="s">
        <v>765</v>
      </c>
      <c r="B116" s="155" t="s">
        <v>772</v>
      </c>
      <c r="C116" s="155" t="s">
        <v>779</v>
      </c>
      <c r="D116" s="156">
        <v>2508.5</v>
      </c>
      <c r="E116" s="156">
        <v>2.5</v>
      </c>
      <c r="F116" s="156">
        <v>24.5</v>
      </c>
      <c r="G116" s="156">
        <v>24.22</v>
      </c>
      <c r="H116" s="156">
        <v>-8.68</v>
      </c>
      <c r="I116" s="156">
        <v>-8.48</v>
      </c>
      <c r="J116" s="156">
        <v>-14.02</v>
      </c>
      <c r="K116" s="161">
        <v>-16.75</v>
      </c>
      <c r="L116" s="154">
        <f t="shared" si="3"/>
      </c>
      <c r="M116" s="153">
        <f t="shared" si="0"/>
      </c>
      <c r="N116" s="153">
        <f t="shared" si="1"/>
      </c>
      <c r="O116" s="153">
        <f t="shared" si="2"/>
      </c>
    </row>
    <row customHeight="true" ht="19" r="117">
      <c r="A117" s="149" t="s">
        <v>765</v>
      </c>
      <c r="B117" s="155" t="s">
        <v>772</v>
      </c>
      <c r="C117" s="155" t="s">
        <v>779</v>
      </c>
      <c r="D117" s="156">
        <v>2521</v>
      </c>
      <c r="E117" s="156">
        <v>5</v>
      </c>
      <c r="F117" s="156">
        <v>24.5</v>
      </c>
      <c r="G117" s="156">
        <v>24.21</v>
      </c>
      <c r="H117" s="156">
        <v>-10.13</v>
      </c>
      <c r="I117" s="156">
        <v>-9.82</v>
      </c>
      <c r="J117" s="156">
        <v>-14.4</v>
      </c>
      <c r="K117" s="161">
        <v>-16.31</v>
      </c>
      <c r="L117" s="154">
        <f t="shared" si="3"/>
      </c>
      <c r="M117" s="153">
        <f t="shared" si="0"/>
      </c>
      <c r="N117" s="153">
        <f t="shared" si="1"/>
      </c>
      <c r="O117" s="153">
        <f t="shared" si="2"/>
      </c>
    </row>
    <row customHeight="true" ht="19" r="118">
      <c r="A118" s="149" t="s">
        <v>765</v>
      </c>
      <c r="B118" s="155" t="s">
        <v>772</v>
      </c>
      <c r="C118" s="155" t="s">
        <v>779</v>
      </c>
      <c r="D118" s="156">
        <v>2546</v>
      </c>
      <c r="E118" s="156">
        <v>10</v>
      </c>
      <c r="F118" s="156">
        <v>24.5</v>
      </c>
      <c r="G118" s="156">
        <v>24.29</v>
      </c>
      <c r="H118" s="156">
        <v>-12.78</v>
      </c>
      <c r="I118" s="156">
        <v>-16.96</v>
      </c>
      <c r="J118" s="156">
        <v>-12.66</v>
      </c>
      <c r="K118" s="161">
        <v>-16.67</v>
      </c>
      <c r="L118" s="154">
        <f t="shared" si="3"/>
      </c>
      <c r="M118" s="153">
        <f t="shared" si="0"/>
      </c>
      <c r="N118" s="153">
        <f t="shared" si="1"/>
      </c>
      <c r="O118" s="153">
        <f t="shared" si="2"/>
      </c>
    </row>
    <row customHeight="true" ht="19" r="119">
      <c r="A119" s="149" t="s">
        <v>765</v>
      </c>
      <c r="B119" s="155" t="s">
        <v>772</v>
      </c>
      <c r="C119" s="155" t="s">
        <v>779</v>
      </c>
      <c r="D119" s="158">
        <v>2593</v>
      </c>
      <c r="E119" s="156">
        <v>1</v>
      </c>
      <c r="F119" s="156">
        <v>24.5</v>
      </c>
      <c r="G119" s="156">
        <v>24.31</v>
      </c>
      <c r="H119" s="156">
        <v>-11.8</v>
      </c>
      <c r="I119" s="156">
        <v>-11.79</v>
      </c>
      <c r="J119" s="156">
        <v>-18.01</v>
      </c>
      <c r="K119" s="161">
        <v>-17.96</v>
      </c>
      <c r="L119" s="154">
        <f t="shared" si="3"/>
      </c>
      <c r="M119" s="153">
        <f t="shared" si="0"/>
      </c>
      <c r="N119" s="153">
        <f t="shared" si="1"/>
      </c>
      <c r="O119" s="153">
        <f t="shared" si="2"/>
      </c>
    </row>
    <row customHeight="true" ht="19" r="120">
      <c r="A120" s="149" t="s">
        <v>765</v>
      </c>
      <c r="B120" s="155" t="s">
        <v>772</v>
      </c>
      <c r="C120" s="155" t="s">
        <v>779</v>
      </c>
      <c r="D120" s="158">
        <v>2593</v>
      </c>
      <c r="E120" s="156">
        <v>1.5</v>
      </c>
      <c r="F120" s="156">
        <v>24.5</v>
      </c>
      <c r="G120" s="156">
        <v>24.31</v>
      </c>
      <c r="H120" s="156">
        <v>-11.69</v>
      </c>
      <c r="I120" s="156">
        <v>-12.12</v>
      </c>
      <c r="J120" s="156">
        <v>-18.12</v>
      </c>
      <c r="K120" s="161">
        <v>-18.27</v>
      </c>
      <c r="L120" s="154">
        <f t="shared" si="3"/>
      </c>
      <c r="M120" s="153">
        <f t="shared" si="0"/>
      </c>
      <c r="N120" s="153">
        <f t="shared" si="1"/>
      </c>
      <c r="O120" s="153">
        <f t="shared" si="2"/>
      </c>
    </row>
    <row customHeight="true" ht="19" r="121">
      <c r="A121" s="149" t="s">
        <v>765</v>
      </c>
      <c r="B121" s="155" t="s">
        <v>772</v>
      </c>
      <c r="C121" s="155" t="s">
        <v>779</v>
      </c>
      <c r="D121" s="158">
        <v>2593</v>
      </c>
      <c r="E121" s="156">
        <v>2</v>
      </c>
      <c r="F121" s="156">
        <v>24.5</v>
      </c>
      <c r="G121" s="156">
        <v>24.31</v>
      </c>
      <c r="H121" s="156">
        <v>-11.48</v>
      </c>
      <c r="I121" s="156">
        <v>-12.3</v>
      </c>
      <c r="J121" s="156">
        <v>-17.88</v>
      </c>
      <c r="K121" s="161">
        <v>-18.2</v>
      </c>
      <c r="L121" s="154">
        <f t="shared" si="3"/>
      </c>
      <c r="M121" s="153">
        <f t="shared" si="0"/>
      </c>
      <c r="N121" s="153">
        <f t="shared" si="1"/>
      </c>
      <c r="O121" s="153">
        <f t="shared" si="2"/>
      </c>
    </row>
    <row customHeight="true" ht="19" r="122">
      <c r="A122" s="149" t="s">
        <v>765</v>
      </c>
      <c r="B122" s="155" t="s">
        <v>772</v>
      </c>
      <c r="C122" s="155" t="s">
        <v>779</v>
      </c>
      <c r="D122" s="158">
        <v>2593</v>
      </c>
      <c r="E122" s="156">
        <v>2.5</v>
      </c>
      <c r="F122" s="156">
        <v>24.5</v>
      </c>
      <c r="G122" s="156">
        <v>24.31</v>
      </c>
      <c r="H122" s="156">
        <v>-11.03</v>
      </c>
      <c r="I122" s="156">
        <v>-12.05</v>
      </c>
      <c r="J122" s="156">
        <v>-17.47</v>
      </c>
      <c r="K122" s="161">
        <v>-17.88</v>
      </c>
      <c r="L122" s="154">
        <f t="shared" si="3"/>
      </c>
      <c r="M122" s="153">
        <f t="shared" si="0"/>
      </c>
      <c r="N122" s="153">
        <f t="shared" si="1"/>
      </c>
      <c r="O122" s="153">
        <f t="shared" si="2"/>
      </c>
    </row>
    <row customHeight="true" ht="19" r="123">
      <c r="A123" s="149" t="s">
        <v>765</v>
      </c>
      <c r="B123" s="155" t="s">
        <v>772</v>
      </c>
      <c r="C123" s="155" t="s">
        <v>779</v>
      </c>
      <c r="D123" s="158">
        <v>2593</v>
      </c>
      <c r="E123" s="156">
        <v>5</v>
      </c>
      <c r="F123" s="156">
        <v>24.5</v>
      </c>
      <c r="G123" s="156">
        <v>24.31</v>
      </c>
      <c r="H123" s="156">
        <v>-11.78</v>
      </c>
      <c r="I123" s="156">
        <v>-13.47</v>
      </c>
      <c r="J123" s="156">
        <v>-17.4</v>
      </c>
      <c r="K123" s="161">
        <v>-17.4</v>
      </c>
      <c r="L123" s="154">
        <f t="shared" si="3"/>
      </c>
      <c r="M123" s="153">
        <f t="shared" si="0"/>
      </c>
      <c r="N123" s="153">
        <f t="shared" si="1"/>
      </c>
      <c r="O123" s="153">
        <f t="shared" si="2"/>
      </c>
    </row>
    <row customHeight="true" ht="19" r="124">
      <c r="A124" s="149" t="s">
        <v>765</v>
      </c>
      <c r="B124" s="155" t="s">
        <v>772</v>
      </c>
      <c r="C124" s="155" t="s">
        <v>779</v>
      </c>
      <c r="D124" s="158">
        <v>2593</v>
      </c>
      <c r="E124" s="156">
        <v>10</v>
      </c>
      <c r="F124" s="156">
        <v>24.5</v>
      </c>
      <c r="G124" s="156">
        <v>24.31</v>
      </c>
      <c r="H124" s="156">
        <v>-13.39</v>
      </c>
      <c r="I124" s="156">
        <v>-18.92</v>
      </c>
      <c r="J124" s="156">
        <v>-15.64</v>
      </c>
      <c r="K124" s="161">
        <v>-15.66</v>
      </c>
      <c r="L124" s="154">
        <f t="shared" si="3"/>
      </c>
      <c r="M124" s="153">
        <f t="shared" si="0"/>
      </c>
      <c r="N124" s="153">
        <f t="shared" si="1"/>
      </c>
      <c r="O124" s="153">
        <f t="shared" si="2"/>
      </c>
    </row>
    <row customHeight="true" ht="19" r="125">
      <c r="A125" s="149" t="s">
        <v>765</v>
      </c>
      <c r="B125" s="155" t="s">
        <v>772</v>
      </c>
      <c r="C125" s="155" t="s">
        <v>779</v>
      </c>
      <c r="D125" s="156">
        <v>2640</v>
      </c>
      <c r="E125" s="156">
        <v>10</v>
      </c>
      <c r="F125" s="156">
        <v>24.5</v>
      </c>
      <c r="G125" s="156">
        <v>24.3</v>
      </c>
      <c r="H125" s="156">
        <v>-16.28</v>
      </c>
      <c r="I125" s="156">
        <v>-21.32</v>
      </c>
      <c r="J125" s="156">
        <v>-15.8</v>
      </c>
      <c r="K125" s="161">
        <v>-16.8</v>
      </c>
      <c r="L125" s="154">
        <f t="shared" si="3"/>
      </c>
      <c r="M125" s="153">
        <f t="shared" si="0"/>
      </c>
      <c r="N125" s="153">
        <f t="shared" si="1"/>
      </c>
      <c r="O125" s="153">
        <f t="shared" si="2"/>
      </c>
    </row>
    <row customHeight="true" ht="19" r="126">
      <c r="A126" s="149" t="s">
        <v>765</v>
      </c>
      <c r="B126" s="155" t="s">
        <v>772</v>
      </c>
      <c r="C126" s="155" t="s">
        <v>779</v>
      </c>
      <c r="D126" s="156">
        <v>2665</v>
      </c>
      <c r="E126" s="156">
        <v>5</v>
      </c>
      <c r="F126" s="156">
        <v>24.5</v>
      </c>
      <c r="G126" s="156">
        <v>24.19</v>
      </c>
      <c r="H126" s="156">
        <v>-5.52</v>
      </c>
      <c r="I126" s="156">
        <v>-8.27</v>
      </c>
      <c r="J126" s="156">
        <v>-15.66</v>
      </c>
      <c r="K126" s="161">
        <v>-13</v>
      </c>
      <c r="L126" s="154">
        <f t="shared" si="3"/>
      </c>
      <c r="M126" s="153">
        <f t="shared" si="0"/>
      </c>
      <c r="N126" s="153">
        <f t="shared" si="1"/>
      </c>
      <c r="O126" s="153">
        <f t="shared" si="2"/>
      </c>
    </row>
    <row customHeight="true" ht="19" r="127">
      <c r="A127" s="149" t="s">
        <v>765</v>
      </c>
      <c r="B127" s="155" t="s">
        <v>772</v>
      </c>
      <c r="C127" s="155" t="s">
        <v>779</v>
      </c>
      <c r="D127" s="156">
        <v>2677.5</v>
      </c>
      <c r="E127" s="156">
        <v>2.5</v>
      </c>
      <c r="F127" s="156">
        <v>24.5</v>
      </c>
      <c r="G127" s="156">
        <v>24.1</v>
      </c>
      <c r="H127" s="156">
        <v>-6.8</v>
      </c>
      <c r="I127" s="156">
        <v>-9</v>
      </c>
      <c r="J127" s="156">
        <v>-16.55</v>
      </c>
      <c r="K127" s="161">
        <v>-16.61</v>
      </c>
      <c r="L127" s="154">
        <f t="shared" si="3"/>
      </c>
      <c r="M127" s="153">
        <f t="shared" si="0"/>
      </c>
      <c r="N127" s="153">
        <f t="shared" si="1"/>
      </c>
      <c r="O127" s="153">
        <f t="shared" si="2"/>
      </c>
    </row>
    <row customHeight="true" ht="19" r="128">
      <c r="A128" s="149" t="s">
        <v>765</v>
      </c>
      <c r="B128" s="155" t="s">
        <v>772</v>
      </c>
      <c r="C128" s="155" t="s">
        <v>779</v>
      </c>
      <c r="D128" s="156">
        <v>2680</v>
      </c>
      <c r="E128" s="156">
        <v>2</v>
      </c>
      <c r="F128" s="156">
        <v>24.5</v>
      </c>
      <c r="G128" s="156">
        <v>24.11</v>
      </c>
      <c r="H128" s="156">
        <v>-7.88</v>
      </c>
      <c r="I128" s="156">
        <v>-9.84</v>
      </c>
      <c r="J128" s="156">
        <v>-17.16</v>
      </c>
      <c r="K128" s="161">
        <v>-17.78</v>
      </c>
      <c r="L128" s="154">
        <f t="shared" si="3"/>
      </c>
      <c r="M128" s="153">
        <f t="shared" si="0"/>
      </c>
      <c r="N128" s="153">
        <f t="shared" si="1"/>
      </c>
      <c r="O128" s="153">
        <f t="shared" si="2"/>
      </c>
    </row>
    <row customHeight="true" ht="19" r="129">
      <c r="A129" s="149" t="s">
        <v>765</v>
      </c>
      <c r="B129" s="155" t="s">
        <v>772</v>
      </c>
      <c r="C129" s="155" t="s">
        <v>779</v>
      </c>
      <c r="D129" s="156">
        <v>2682.5</v>
      </c>
      <c r="E129" s="156">
        <v>1.5</v>
      </c>
      <c r="F129" s="156">
        <v>24.5</v>
      </c>
      <c r="G129" s="156">
        <v>24.12</v>
      </c>
      <c r="H129" s="156">
        <v>-8.82</v>
      </c>
      <c r="I129" s="156">
        <v>-10.21</v>
      </c>
      <c r="J129" s="156">
        <v>-17.58</v>
      </c>
      <c r="K129" s="161">
        <v>-18.42</v>
      </c>
      <c r="L129" s="154">
        <f t="shared" si="3"/>
      </c>
      <c r="M129" s="153">
        <f t="shared" si="0"/>
      </c>
      <c r="N129" s="153">
        <f t="shared" si="1"/>
      </c>
      <c r="O129" s="153">
        <f t="shared" si="2"/>
      </c>
    </row>
    <row customHeight="true" ht="19" r="130">
      <c r="A130" s="149" t="s">
        <v>765</v>
      </c>
      <c r="B130" s="155" t="s">
        <v>772</v>
      </c>
      <c r="C130" s="155" t="s">
        <v>779</v>
      </c>
      <c r="D130" s="156">
        <v>2685</v>
      </c>
      <c r="E130" s="156">
        <v>1</v>
      </c>
      <c r="F130" s="156">
        <v>24.5</v>
      </c>
      <c r="G130" s="156">
        <v>24.15</v>
      </c>
      <c r="H130" s="156">
        <v>-9.89</v>
      </c>
      <c r="I130" s="156">
        <v>-10.4</v>
      </c>
      <c r="J130" s="156">
        <v>-17.35</v>
      </c>
      <c r="K130" s="161">
        <v>-18.08</v>
      </c>
      <c r="L130" s="154">
        <f t="shared" si="3"/>
      </c>
      <c r="M130" s="153">
        <f t="shared" si="0"/>
      </c>
      <c r="N130" s="153">
        <f t="shared" si="1"/>
      </c>
      <c r="O130" s="153">
        <f t="shared" si="2"/>
      </c>
    </row>
    <row customHeight="true" hidden="true" ht="19" r="131">
      <c r="A131" s="149" t="s">
        <v>765</v>
      </c>
      <c r="B131" s="155" t="s">
        <v>772</v>
      </c>
      <c r="C131" s="149" t="s">
        <v>780</v>
      </c>
      <c r="D131" s="155">
        <v>2593</v>
      </c>
      <c r="E131" s="156">
        <v>1.5</v>
      </c>
      <c r="F131" s="156">
        <v>28</v>
      </c>
      <c r="G131" s="162">
        <v>27.58</v>
      </c>
      <c r="H131" s="162">
        <v>6.56</v>
      </c>
      <c r="I131" s="162">
        <v>6.43</v>
      </c>
      <c r="J131" s="162">
        <v>-15.49</v>
      </c>
      <c r="K131" s="163">
        <v>-14.3</v>
      </c>
      <c r="L131" s="154">
        <f t="shared" si="3"/>
      </c>
      <c r="M131" s="153">
        <f t="shared" si="0"/>
      </c>
      <c r="N131" s="153">
        <f t="shared" si="1"/>
      </c>
      <c r="O131" s="153">
        <f t="shared" si="2"/>
      </c>
    </row>
    <row customHeight="true" ht="19" r="132">
      <c r="A132" s="149" t="s">
        <v>765</v>
      </c>
      <c r="B132" s="155" t="s">
        <v>772</v>
      </c>
      <c r="C132" s="155" t="s">
        <v>781</v>
      </c>
      <c r="D132" s="156">
        <v>2505</v>
      </c>
      <c r="E132" s="156">
        <v>1</v>
      </c>
      <c r="F132" s="156">
        <v>24.5</v>
      </c>
      <c r="G132" s="156">
        <v>24.3</v>
      </c>
      <c r="H132" s="156">
        <v>-13.54</v>
      </c>
      <c r="I132" s="156">
        <v>-13.78</v>
      </c>
      <c r="J132" s="156">
        <v>-15.84</v>
      </c>
      <c r="K132" s="161">
        <v>-16.53</v>
      </c>
      <c r="L132" s="154">
        <f t="shared" si="3"/>
      </c>
      <c r="M132" s="153">
        <f t="shared" si="0"/>
      </c>
      <c r="N132" s="153">
        <f t="shared" si="1"/>
      </c>
      <c r="O132" s="153">
        <f t="shared" si="2"/>
      </c>
    </row>
    <row customHeight="true" ht="19" r="133">
      <c r="A133" s="149" t="s">
        <v>765</v>
      </c>
      <c r="B133" s="155" t="s">
        <v>772</v>
      </c>
      <c r="C133" s="155" t="s">
        <v>781</v>
      </c>
      <c r="D133" s="156">
        <v>2507.5</v>
      </c>
      <c r="E133" s="156">
        <v>1.5</v>
      </c>
      <c r="F133" s="156">
        <v>24.5</v>
      </c>
      <c r="G133" s="156">
        <v>24.26</v>
      </c>
      <c r="H133" s="156">
        <v>-14.43</v>
      </c>
      <c r="I133" s="156">
        <v>-15.47</v>
      </c>
      <c r="J133" s="156">
        <v>-16.11</v>
      </c>
      <c r="K133" s="161">
        <v>-17.49</v>
      </c>
      <c r="L133" s="154">
        <f t="shared" si="3"/>
      </c>
      <c r="M133" s="153">
        <f t="shared" si="0"/>
      </c>
      <c r="N133" s="153">
        <f t="shared" si="1"/>
      </c>
      <c r="O133" s="153">
        <f t="shared" si="2"/>
      </c>
    </row>
    <row r="134">
      <c r="A134" s="149" t="s">
        <v>765</v>
      </c>
      <c r="B134" s="155" t="s">
        <v>772</v>
      </c>
      <c r="C134" s="155" t="s">
        <v>781</v>
      </c>
      <c r="D134" s="156">
        <v>2510</v>
      </c>
      <c r="E134" s="156">
        <v>2</v>
      </c>
      <c r="F134" s="156">
        <v>24.5</v>
      </c>
      <c r="G134" s="156">
        <v>24.25</v>
      </c>
      <c r="H134" s="156">
        <v>-14.88</v>
      </c>
      <c r="I134" s="156">
        <v>-15.94</v>
      </c>
      <c r="J134" s="156">
        <v>-16.05</v>
      </c>
      <c r="K134" s="161">
        <v>-17.61</v>
      </c>
      <c r="L134" s="154">
        <f t="shared" si="3"/>
      </c>
      <c r="M134" s="153">
        <f t="shared" si="0"/>
      </c>
      <c r="N134" s="153">
        <f t="shared" si="1"/>
      </c>
      <c r="O134" s="153">
        <f t="shared" si="2"/>
      </c>
    </row>
    <row r="135">
      <c r="A135" s="149" t="s">
        <v>765</v>
      </c>
      <c r="B135" s="155" t="s">
        <v>772</v>
      </c>
      <c r="C135" s="155" t="s">
        <v>781</v>
      </c>
      <c r="D135" s="156">
        <v>2512.5</v>
      </c>
      <c r="E135" s="156">
        <v>2.5</v>
      </c>
      <c r="F135" s="156">
        <v>24.5</v>
      </c>
      <c r="G135" s="156">
        <v>24.21</v>
      </c>
      <c r="H135" s="156">
        <v>-15.52</v>
      </c>
      <c r="I135" s="156">
        <v>-15.7</v>
      </c>
      <c r="J135" s="156">
        <v>-16.27</v>
      </c>
      <c r="K135" s="161">
        <v>-17.64</v>
      </c>
      <c r="L135" s="154">
        <f t="shared" si="3"/>
      </c>
      <c r="M135" s="153">
        <f t="shared" si="0"/>
      </c>
      <c r="N135" s="153">
        <f t="shared" si="1"/>
      </c>
      <c r="O135" s="153">
        <f t="shared" si="2"/>
      </c>
    </row>
    <row r="136">
      <c r="A136" s="149" t="s">
        <v>765</v>
      </c>
      <c r="B136" s="155" t="s">
        <v>772</v>
      </c>
      <c r="C136" s="155" t="s">
        <v>781</v>
      </c>
      <c r="D136" s="158">
        <v>2535</v>
      </c>
      <c r="E136" s="156">
        <v>1</v>
      </c>
      <c r="F136" s="156">
        <v>24.5</v>
      </c>
      <c r="G136" s="156">
        <v>24.21</v>
      </c>
      <c r="H136" s="156">
        <v>-16.1</v>
      </c>
      <c r="I136" s="156">
        <v>-15.78</v>
      </c>
      <c r="J136" s="156">
        <v>-19.35</v>
      </c>
      <c r="K136" s="161">
        <v>-19.33</v>
      </c>
      <c r="L136" s="154">
        <f t="shared" si="3"/>
      </c>
      <c r="M136" s="153">
        <f t="shared" si="0"/>
      </c>
      <c r="N136" s="153">
        <f t="shared" si="1"/>
      </c>
      <c r="O136" s="153">
        <f t="shared" si="2"/>
      </c>
    </row>
    <row r="137">
      <c r="A137" s="149" t="s">
        <v>765</v>
      </c>
      <c r="B137" s="155" t="s">
        <v>772</v>
      </c>
      <c r="C137" s="155" t="s">
        <v>781</v>
      </c>
      <c r="D137" s="158">
        <v>2535</v>
      </c>
      <c r="E137" s="156">
        <v>1.5</v>
      </c>
      <c r="F137" s="156">
        <v>24.5</v>
      </c>
      <c r="G137" s="156">
        <v>24.19</v>
      </c>
      <c r="H137" s="156">
        <v>-15.76</v>
      </c>
      <c r="I137" s="156">
        <v>-16.33</v>
      </c>
      <c r="J137" s="156">
        <v>-19.45</v>
      </c>
      <c r="K137" s="161">
        <v>-19.58</v>
      </c>
      <c r="L137" s="154">
        <f t="shared" si="3"/>
      </c>
      <c r="M137" s="153">
        <f t="shared" si="0"/>
      </c>
      <c r="N137" s="153">
        <f t="shared" si="1"/>
      </c>
      <c r="O137" s="153">
        <f t="shared" si="2"/>
      </c>
    </row>
    <row r="138">
      <c r="A138" s="149" t="s">
        <v>765</v>
      </c>
      <c r="B138" s="155" t="s">
        <v>772</v>
      </c>
      <c r="C138" s="155" t="s">
        <v>781</v>
      </c>
      <c r="D138" s="158">
        <v>2535</v>
      </c>
      <c r="E138" s="156">
        <v>2</v>
      </c>
      <c r="F138" s="156">
        <v>24.5</v>
      </c>
      <c r="G138" s="156">
        <v>24.19</v>
      </c>
      <c r="H138" s="156">
        <v>-15.39</v>
      </c>
      <c r="I138" s="156">
        <v>-16.98</v>
      </c>
      <c r="J138" s="156">
        <v>-19.08</v>
      </c>
      <c r="K138" s="161">
        <v>-19.31</v>
      </c>
      <c r="L138" s="154">
        <f t="shared" si="3"/>
      </c>
      <c r="M138" s="153">
        <f t="shared" si="0"/>
      </c>
      <c r="N138" s="153">
        <f t="shared" si="1"/>
      </c>
      <c r="O138" s="153">
        <f t="shared" si="2"/>
      </c>
    </row>
    <row r="139">
      <c r="A139" s="149" t="s">
        <v>765</v>
      </c>
      <c r="B139" s="155" t="s">
        <v>772</v>
      </c>
      <c r="C139" s="155" t="s">
        <v>781</v>
      </c>
      <c r="D139" s="158">
        <v>2535</v>
      </c>
      <c r="E139" s="156">
        <v>2.5</v>
      </c>
      <c r="F139" s="156">
        <v>24.5</v>
      </c>
      <c r="G139" s="156">
        <v>24.18</v>
      </c>
      <c r="H139" s="156">
        <v>-14.99</v>
      </c>
      <c r="I139" s="156">
        <v>-17.67</v>
      </c>
      <c r="J139" s="156">
        <v>-18.69</v>
      </c>
      <c r="K139" s="161">
        <v>-18.91</v>
      </c>
      <c r="L139" s="154">
        <f t="shared" si="3"/>
      </c>
      <c r="M139" s="153">
        <f t="shared" si="0"/>
      </c>
      <c r="N139" s="153">
        <f t="shared" si="1"/>
      </c>
      <c r="O139" s="153">
        <f t="shared" si="2"/>
      </c>
    </row>
    <row r="140">
      <c r="A140" s="149" t="s">
        <v>765</v>
      </c>
      <c r="B140" s="155" t="s">
        <v>772</v>
      </c>
      <c r="C140" s="155" t="s">
        <v>781</v>
      </c>
      <c r="D140" s="156">
        <v>2557.5</v>
      </c>
      <c r="E140" s="156">
        <v>2.5</v>
      </c>
      <c r="F140" s="156">
        <v>24.5</v>
      </c>
      <c r="G140" s="156">
        <v>24.14</v>
      </c>
      <c r="H140" s="156">
        <v>-12.11</v>
      </c>
      <c r="I140" s="156">
        <v>-15.66</v>
      </c>
      <c r="J140" s="156">
        <v>-15.68</v>
      </c>
      <c r="K140" s="161">
        <v>-16.05</v>
      </c>
      <c r="L140" s="154">
        <f t="shared" si="3"/>
      </c>
      <c r="M140" s="153">
        <f t="shared" si="0"/>
      </c>
      <c r="N140" s="153">
        <f t="shared" si="1"/>
      </c>
      <c r="O140" s="153">
        <f t="shared" si="2"/>
      </c>
    </row>
    <row r="141">
      <c r="A141" s="149" t="s">
        <v>765</v>
      </c>
      <c r="B141" s="155" t="s">
        <v>772</v>
      </c>
      <c r="C141" s="155" t="s">
        <v>781</v>
      </c>
      <c r="D141" s="156">
        <v>2560</v>
      </c>
      <c r="E141" s="156">
        <v>2</v>
      </c>
      <c r="F141" s="156">
        <v>24.5</v>
      </c>
      <c r="G141" s="156">
        <v>24.18</v>
      </c>
      <c r="H141" s="156">
        <v>-11.39</v>
      </c>
      <c r="I141" s="156">
        <v>-14.07</v>
      </c>
      <c r="J141" s="156">
        <v>-15.24</v>
      </c>
      <c r="K141" s="161">
        <v>-15.52</v>
      </c>
      <c r="L141" s="154">
        <f t="shared" si="3"/>
      </c>
      <c r="M141" s="153">
        <f t="shared" si="0"/>
      </c>
      <c r="N141" s="153">
        <f t="shared" si="1"/>
      </c>
      <c r="O141" s="153">
        <f t="shared" si="2"/>
      </c>
    </row>
    <row r="142">
      <c r="A142" s="149" t="s">
        <v>765</v>
      </c>
      <c r="B142" s="155" t="s">
        <v>772</v>
      </c>
      <c r="C142" s="155" t="s">
        <v>781</v>
      </c>
      <c r="D142" s="156">
        <v>2562.5</v>
      </c>
      <c r="E142" s="156">
        <v>1.5</v>
      </c>
      <c r="F142" s="156">
        <v>24.5</v>
      </c>
      <c r="G142" s="156">
        <v>24.16</v>
      </c>
      <c r="H142" s="156">
        <v>-11.17</v>
      </c>
      <c r="I142" s="156">
        <v>-12.83</v>
      </c>
      <c r="J142" s="156">
        <v>-15.03</v>
      </c>
      <c r="K142" s="161">
        <v>-15.61</v>
      </c>
      <c r="L142" s="154">
        <f t="shared" si="3"/>
      </c>
      <c r="M142" s="153">
        <f t="shared" si="0"/>
      </c>
      <c r="N142" s="153">
        <f t="shared" si="1"/>
      </c>
      <c r="O142" s="153">
        <f t="shared" si="2"/>
      </c>
    </row>
    <row r="143">
      <c r="A143" s="149" t="s">
        <v>765</v>
      </c>
      <c r="B143" s="155" t="s">
        <v>772</v>
      </c>
      <c r="C143" s="155" t="s">
        <v>781</v>
      </c>
      <c r="D143" s="156">
        <v>2565</v>
      </c>
      <c r="E143" s="156">
        <v>1</v>
      </c>
      <c r="F143" s="156">
        <v>24.5</v>
      </c>
      <c r="G143" s="156">
        <v>24.15</v>
      </c>
      <c r="H143" s="156">
        <v>-10.05</v>
      </c>
      <c r="I143" s="156">
        <v>-10.4</v>
      </c>
      <c r="J143" s="156">
        <v>-14.24</v>
      </c>
      <c r="K143" s="161">
        <v>-14.8</v>
      </c>
      <c r="L143" s="154">
        <f t="shared" si="3"/>
      </c>
      <c r="M143" s="153">
        <f t="shared" si="0"/>
      </c>
      <c r="N143" s="153">
        <f t="shared" si="1"/>
      </c>
      <c r="O143" s="153">
        <f t="shared" si="2"/>
      </c>
    </row>
    <row r="144">
      <c r="A144" s="149" t="s">
        <v>765</v>
      </c>
      <c r="B144" s="164" t="s">
        <v>782</v>
      </c>
      <c r="C144" s="150" t="s">
        <v>783</v>
      </c>
      <c r="D144" s="151">
        <v>3305</v>
      </c>
      <c r="E144" s="151">
        <v>1</v>
      </c>
      <c r="F144" s="151">
        <v>28</v>
      </c>
      <c r="G144" s="160">
        <v>27.84</v>
      </c>
      <c r="H144" s="160">
        <v>-23.27</v>
      </c>
      <c r="I144" s="160">
        <v>-22.91</v>
      </c>
      <c r="J144" s="160">
        <v>-14.77</v>
      </c>
      <c r="K144" s="160">
        <v>-14.52</v>
      </c>
      <c r="L144" s="154">
        <f t="shared" si="3"/>
      </c>
      <c r="M144" s="153">
        <f t="shared" si="0"/>
      </c>
      <c r="N144" s="153">
        <f t="shared" si="1"/>
      </c>
      <c r="O144" s="153">
        <f t="shared" si="2"/>
      </c>
    </row>
    <row r="145">
      <c r="A145" s="149" t="s">
        <v>765</v>
      </c>
      <c r="B145" s="164" t="s">
        <v>782</v>
      </c>
      <c r="C145" s="155" t="s">
        <v>783</v>
      </c>
      <c r="D145" s="156">
        <v>3307.5</v>
      </c>
      <c r="E145" s="156">
        <v>1.5</v>
      </c>
      <c r="F145" s="156">
        <v>28</v>
      </c>
      <c r="G145" s="161">
        <v>27.77</v>
      </c>
      <c r="H145" s="161">
        <v>-24.16</v>
      </c>
      <c r="I145" s="161">
        <v>-22.28</v>
      </c>
      <c r="J145" s="161">
        <v>-14.7</v>
      </c>
      <c r="K145" s="161">
        <v>-14.5</v>
      </c>
      <c r="L145" s="154">
        <f t="shared" si="3"/>
      </c>
      <c r="M145" s="153">
        <f t="shared" si="0"/>
      </c>
      <c r="N145" s="153">
        <f t="shared" si="1"/>
      </c>
      <c r="O145" s="153">
        <f t="shared" si="2"/>
      </c>
    </row>
    <row r="146">
      <c r="A146" s="149" t="s">
        <v>765</v>
      </c>
      <c r="B146" s="164" t="s">
        <v>782</v>
      </c>
      <c r="C146" s="155" t="s">
        <v>783</v>
      </c>
      <c r="D146" s="156">
        <v>3310</v>
      </c>
      <c r="E146" s="156">
        <v>2</v>
      </c>
      <c r="F146" s="156">
        <v>28</v>
      </c>
      <c r="G146" s="161">
        <v>27.73</v>
      </c>
      <c r="H146" s="161">
        <v>-24.91</v>
      </c>
      <c r="I146" s="161">
        <v>-22.02</v>
      </c>
      <c r="J146" s="161">
        <v>-14.85</v>
      </c>
      <c r="K146" s="161">
        <v>-14.57</v>
      </c>
      <c r="L146" s="154">
        <f t="shared" si="3"/>
      </c>
      <c r="M146" s="153">
        <f t="shared" si="0"/>
      </c>
      <c r="N146" s="153">
        <f t="shared" si="1"/>
      </c>
      <c r="O146" s="153">
        <f t="shared" si="2"/>
      </c>
    </row>
    <row r="147">
      <c r="A147" s="149" t="s">
        <v>765</v>
      </c>
      <c r="B147" s="164" t="s">
        <v>782</v>
      </c>
      <c r="C147" s="155" t="s">
        <v>783</v>
      </c>
      <c r="D147" s="156">
        <v>3312.5</v>
      </c>
      <c r="E147" s="156">
        <v>2.5</v>
      </c>
      <c r="F147" s="156">
        <v>28</v>
      </c>
      <c r="G147" s="161">
        <v>27.67</v>
      </c>
      <c r="H147" s="161">
        <v>-26.23</v>
      </c>
      <c r="I147" s="161">
        <v>-22.1</v>
      </c>
      <c r="J147" s="161">
        <v>-15.22</v>
      </c>
      <c r="K147" s="161">
        <v>-14.88</v>
      </c>
      <c r="L147" s="154">
        <f t="shared" si="3"/>
      </c>
      <c r="M147" s="153">
        <f t="shared" si="0"/>
      </c>
      <c r="N147" s="153">
        <f t="shared" si="1"/>
      </c>
      <c r="O147" s="153">
        <f t="shared" si="2"/>
      </c>
    </row>
    <row r="148">
      <c r="A148" s="149" t="s">
        <v>765</v>
      </c>
      <c r="B148" s="164" t="s">
        <v>782</v>
      </c>
      <c r="C148" s="155" t="s">
        <v>783</v>
      </c>
      <c r="D148" s="156">
        <v>3325</v>
      </c>
      <c r="E148" s="156">
        <v>5</v>
      </c>
      <c r="F148" s="156">
        <v>28</v>
      </c>
      <c r="G148" s="161">
        <v>27.76</v>
      </c>
      <c r="H148" s="161">
        <v>-21.46</v>
      </c>
      <c r="I148" s="161">
        <v>-16.8</v>
      </c>
      <c r="J148" s="161">
        <v>-13.76</v>
      </c>
      <c r="K148" s="161">
        <v>-12.74</v>
      </c>
      <c r="L148" s="154">
        <f t="shared" si="3"/>
      </c>
      <c r="M148" s="153">
        <f t="shared" si="0"/>
      </c>
      <c r="N148" s="153">
        <f t="shared" si="1"/>
      </c>
      <c r="O148" s="153">
        <f t="shared" si="2"/>
      </c>
    </row>
    <row r="149">
      <c r="A149" s="149" t="s">
        <v>765</v>
      </c>
      <c r="B149" s="164" t="s">
        <v>782</v>
      </c>
      <c r="C149" s="155" t="s">
        <v>783</v>
      </c>
      <c r="D149" s="156">
        <v>3350</v>
      </c>
      <c r="E149" s="156">
        <v>10</v>
      </c>
      <c r="F149" s="156">
        <v>28</v>
      </c>
      <c r="G149" s="161">
        <v>27.78</v>
      </c>
      <c r="H149" s="161">
        <v>-26.95</v>
      </c>
      <c r="I149" s="161">
        <v>-19.37</v>
      </c>
      <c r="J149" s="161">
        <v>-12.71</v>
      </c>
      <c r="K149" s="161">
        <v>-11.55</v>
      </c>
      <c r="L149" s="154">
        <f t="shared" si="3"/>
      </c>
      <c r="M149" s="153">
        <f t="shared" si="0"/>
      </c>
      <c r="N149" s="153">
        <f t="shared" si="1"/>
      </c>
      <c r="O149" s="153">
        <f t="shared" si="2"/>
      </c>
    </row>
    <row r="150">
      <c r="A150" s="149" t="s">
        <v>765</v>
      </c>
      <c r="B150" s="164" t="s">
        <v>782</v>
      </c>
      <c r="C150" s="155" t="s">
        <v>783</v>
      </c>
      <c r="D150" s="158">
        <v>3750</v>
      </c>
      <c r="E150" s="156">
        <v>1</v>
      </c>
      <c r="F150" s="156">
        <v>28</v>
      </c>
      <c r="G150" s="161">
        <v>27.85</v>
      </c>
      <c r="H150" s="161">
        <v>-23.21</v>
      </c>
      <c r="I150" s="161">
        <v>-23.25</v>
      </c>
      <c r="J150" s="161">
        <v>-21.63</v>
      </c>
      <c r="K150" s="161">
        <v>-21.44</v>
      </c>
      <c r="L150" s="154">
        <f t="shared" si="3"/>
      </c>
      <c r="M150" s="153">
        <f t="shared" si="0"/>
      </c>
      <c r="N150" s="153">
        <f t="shared" si="1"/>
      </c>
      <c r="O150" s="153">
        <f t="shared" si="2"/>
      </c>
    </row>
    <row r="151">
      <c r="A151" s="149" t="s">
        <v>765</v>
      </c>
      <c r="B151" s="164" t="s">
        <v>782</v>
      </c>
      <c r="C151" s="155" t="s">
        <v>783</v>
      </c>
      <c r="D151" s="158">
        <v>3750</v>
      </c>
      <c r="E151" s="156">
        <v>1.5</v>
      </c>
      <c r="F151" s="156">
        <v>28</v>
      </c>
      <c r="G151" s="161">
        <v>27.73</v>
      </c>
      <c r="H151" s="161">
        <v>-19.39</v>
      </c>
      <c r="I151" s="161">
        <v>-19.51</v>
      </c>
      <c r="J151" s="161">
        <v>-20.96</v>
      </c>
      <c r="K151" s="161">
        <v>-20.67</v>
      </c>
      <c r="L151" s="154">
        <f t="shared" si="3"/>
      </c>
      <c r="M151" s="153">
        <f t="shared" si="0"/>
      </c>
      <c r="N151" s="153">
        <f t="shared" si="1"/>
      </c>
      <c r="O151" s="153">
        <f t="shared" si="2"/>
      </c>
    </row>
    <row r="152">
      <c r="A152" s="149" t="s">
        <v>765</v>
      </c>
      <c r="B152" s="164" t="s">
        <v>782</v>
      </c>
      <c r="C152" s="155" t="s">
        <v>783</v>
      </c>
      <c r="D152" s="158">
        <v>3750</v>
      </c>
      <c r="E152" s="156">
        <v>2</v>
      </c>
      <c r="F152" s="156">
        <v>28</v>
      </c>
      <c r="G152" s="165">
        <v>27.7</v>
      </c>
      <c r="H152" s="161">
        <v>-19.43</v>
      </c>
      <c r="I152" s="161">
        <v>-19.51</v>
      </c>
      <c r="J152" s="161">
        <v>-21.08</v>
      </c>
      <c r="K152" s="161">
        <v>-20.77</v>
      </c>
      <c r="L152" s="154">
        <f t="shared" si="3"/>
      </c>
      <c r="M152" s="153">
        <f t="shared" si="0"/>
      </c>
      <c r="N152" s="153">
        <f t="shared" si="1"/>
      </c>
      <c r="O152" s="153">
        <f t="shared" si="2"/>
      </c>
    </row>
    <row r="153">
      <c r="A153" s="149" t="s">
        <v>765</v>
      </c>
      <c r="B153" s="164" t="s">
        <v>782</v>
      </c>
      <c r="C153" s="155" t="s">
        <v>783</v>
      </c>
      <c r="D153" s="158">
        <v>3750</v>
      </c>
      <c r="E153" s="156">
        <v>2.5</v>
      </c>
      <c r="F153" s="157">
        <v>28</v>
      </c>
      <c r="G153" s="153">
        <v>27.68</v>
      </c>
      <c r="H153" s="161">
        <v>-19.21</v>
      </c>
      <c r="I153" s="161">
        <v>-19.39</v>
      </c>
      <c r="J153" s="161">
        <v>-20.98</v>
      </c>
      <c r="K153" s="161">
        <v>-20.51</v>
      </c>
      <c r="L153" s="154">
        <f t="shared" si="3"/>
      </c>
      <c r="M153" s="153">
        <f t="shared" si="0"/>
      </c>
      <c r="N153" s="153">
        <f t="shared" si="1"/>
      </c>
      <c r="O153" s="153">
        <f t="shared" si="2"/>
      </c>
    </row>
    <row r="154">
      <c r="A154" s="149" t="s">
        <v>765</v>
      </c>
      <c r="B154" s="164" t="s">
        <v>782</v>
      </c>
      <c r="C154" s="155" t="s">
        <v>783</v>
      </c>
      <c r="D154" s="158">
        <v>3750</v>
      </c>
      <c r="E154" s="156">
        <v>5</v>
      </c>
      <c r="F154" s="157">
        <v>28</v>
      </c>
      <c r="G154" s="153">
        <v>27.6</v>
      </c>
      <c r="H154" s="161">
        <v>-18.52</v>
      </c>
      <c r="I154" s="161">
        <v>-19.32</v>
      </c>
      <c r="J154" s="161">
        <v>-20.39</v>
      </c>
      <c r="K154" s="161">
        <v>-19.18</v>
      </c>
      <c r="L154" s="154">
        <f t="shared" si="3"/>
      </c>
      <c r="M154" s="153">
        <f t="shared" si="0"/>
      </c>
      <c r="N154" s="153">
        <f t="shared" si="1"/>
      </c>
      <c r="O154" s="153">
        <f t="shared" si="2"/>
      </c>
    </row>
    <row r="155">
      <c r="A155" s="149" t="s">
        <v>765</v>
      </c>
      <c r="B155" s="164" t="s">
        <v>782</v>
      </c>
      <c r="C155" s="155" t="s">
        <v>783</v>
      </c>
      <c r="D155" s="158">
        <v>3750</v>
      </c>
      <c r="E155" s="156">
        <v>10</v>
      </c>
      <c r="F155" s="157">
        <v>28</v>
      </c>
      <c r="G155" s="153">
        <v>27.63</v>
      </c>
      <c r="H155" s="161">
        <v>-32.73</v>
      </c>
      <c r="I155" s="161">
        <v>-30.96</v>
      </c>
      <c r="J155" s="161">
        <v>-21.79</v>
      </c>
      <c r="K155" s="161">
        <v>-19.66</v>
      </c>
      <c r="L155" s="154">
        <f t="shared" si="3"/>
      </c>
      <c r="M155" s="153">
        <f t="shared" si="0"/>
      </c>
      <c r="N155" s="153">
        <f t="shared" si="1"/>
      </c>
      <c r="O155" s="153">
        <f t="shared" si="2"/>
      </c>
    </row>
    <row r="156">
      <c r="A156" s="149" t="s">
        <v>765</v>
      </c>
      <c r="B156" s="164" t="s">
        <v>782</v>
      </c>
      <c r="C156" s="155" t="s">
        <v>783</v>
      </c>
      <c r="D156" s="156">
        <v>4150</v>
      </c>
      <c r="E156" s="156">
        <v>10</v>
      </c>
      <c r="F156" s="157">
        <v>28</v>
      </c>
      <c r="G156" s="153">
        <v>27.68</v>
      </c>
      <c r="H156" s="161">
        <v>-11.64</v>
      </c>
      <c r="I156" s="161">
        <v>-16.36</v>
      </c>
      <c r="J156" s="161">
        <v>-19.4</v>
      </c>
      <c r="K156" s="161">
        <v>-19.82</v>
      </c>
      <c r="L156" s="154">
        <f t="shared" si="3"/>
      </c>
      <c r="M156" s="153">
        <f t="shared" si="0"/>
      </c>
      <c r="N156" s="153">
        <f t="shared" si="1"/>
      </c>
      <c r="O156" s="153">
        <f t="shared" si="2"/>
      </c>
    </row>
    <row r="157">
      <c r="A157" s="149" t="s">
        <v>765</v>
      </c>
      <c r="B157" s="164" t="s">
        <v>782</v>
      </c>
      <c r="C157" s="155" t="s">
        <v>783</v>
      </c>
      <c r="D157" s="156">
        <v>4175</v>
      </c>
      <c r="E157" s="156">
        <v>5</v>
      </c>
      <c r="F157" s="157">
        <v>28</v>
      </c>
      <c r="G157" s="153">
        <v>27.61</v>
      </c>
      <c r="H157" s="161">
        <v>-8.22</v>
      </c>
      <c r="I157" s="161">
        <v>-9.61</v>
      </c>
      <c r="J157" s="161">
        <v>-18.49</v>
      </c>
      <c r="K157" s="161">
        <v>-17.93</v>
      </c>
      <c r="L157" s="154">
        <f t="shared" si="3"/>
      </c>
      <c r="M157" s="153">
        <f t="shared" si="0"/>
      </c>
      <c r="N157" s="153">
        <f t="shared" si="1"/>
      </c>
      <c r="O157" s="153">
        <f t="shared" si="2"/>
      </c>
    </row>
    <row r="158">
      <c r="A158" s="149" t="s">
        <v>765</v>
      </c>
      <c r="B158" s="164" t="s">
        <v>782</v>
      </c>
      <c r="C158" s="155" t="s">
        <v>783</v>
      </c>
      <c r="D158" s="156">
        <v>4187.5</v>
      </c>
      <c r="E158" s="156">
        <v>2.5</v>
      </c>
      <c r="F158" s="157">
        <v>28</v>
      </c>
      <c r="G158" s="153">
        <v>27.61</v>
      </c>
      <c r="H158" s="161">
        <v>-8.88</v>
      </c>
      <c r="I158" s="161">
        <v>-8.81</v>
      </c>
      <c r="J158" s="161">
        <v>-19.3</v>
      </c>
      <c r="K158" s="161">
        <v>-19.18</v>
      </c>
      <c r="L158" s="154">
        <f t="shared" si="3"/>
      </c>
      <c r="M158" s="153">
        <f t="shared" si="0"/>
      </c>
      <c r="N158" s="153">
        <f t="shared" si="1"/>
      </c>
      <c r="O158" s="153">
        <f t="shared" si="2"/>
      </c>
    </row>
    <row r="159">
      <c r="A159" s="149" t="s">
        <v>765</v>
      </c>
      <c r="B159" s="164" t="s">
        <v>782</v>
      </c>
      <c r="C159" s="155" t="s">
        <v>783</v>
      </c>
      <c r="D159" s="156">
        <v>4190</v>
      </c>
      <c r="E159" s="156">
        <v>2</v>
      </c>
      <c r="F159" s="157">
        <v>28</v>
      </c>
      <c r="G159" s="153">
        <v>27.61</v>
      </c>
      <c r="H159" s="161">
        <v>-9.08</v>
      </c>
      <c r="I159" s="161">
        <v>-8.88</v>
      </c>
      <c r="J159" s="161">
        <v>-19.43</v>
      </c>
      <c r="K159" s="161">
        <v>-19.27</v>
      </c>
      <c r="L159" s="154">
        <f t="shared" si="3"/>
      </c>
      <c r="M159" s="153">
        <f t="shared" si="0"/>
      </c>
      <c r="N159" s="153">
        <f t="shared" si="1"/>
      </c>
      <c r="O159" s="153">
        <f t="shared" si="2"/>
      </c>
    </row>
    <row r="160">
      <c r="A160" s="149" t="s">
        <v>765</v>
      </c>
      <c r="B160" s="164" t="s">
        <v>782</v>
      </c>
      <c r="C160" s="155" t="s">
        <v>783</v>
      </c>
      <c r="D160" s="156">
        <v>4192.5</v>
      </c>
      <c r="E160" s="156">
        <v>1.5</v>
      </c>
      <c r="F160" s="157">
        <v>28</v>
      </c>
      <c r="G160" s="153">
        <v>27.62</v>
      </c>
      <c r="H160" s="161">
        <v>-9.34</v>
      </c>
      <c r="I160" s="161">
        <v>-9.05</v>
      </c>
      <c r="J160" s="161">
        <v>-19.84</v>
      </c>
      <c r="K160" s="161">
        <v>-19.49</v>
      </c>
      <c r="L160" s="154">
        <f t="shared" si="3"/>
      </c>
      <c r="M160" s="153">
        <f t="shared" si="0"/>
      </c>
      <c r="N160" s="153">
        <f t="shared" si="1"/>
      </c>
      <c r="O160" s="153">
        <f t="shared" si="2"/>
      </c>
    </row>
    <row r="161">
      <c r="A161" s="149" t="s">
        <v>765</v>
      </c>
      <c r="B161" s="164" t="s">
        <v>782</v>
      </c>
      <c r="C161" s="155" t="s">
        <v>783</v>
      </c>
      <c r="D161" s="156">
        <v>4195</v>
      </c>
      <c r="E161" s="156">
        <v>1</v>
      </c>
      <c r="F161" s="157">
        <v>28</v>
      </c>
      <c r="G161" s="153">
        <v>27.55</v>
      </c>
      <c r="H161" s="161">
        <v>-11.25</v>
      </c>
      <c r="I161" s="161">
        <v>-10.86</v>
      </c>
      <c r="J161" s="161">
        <v>-21.91</v>
      </c>
      <c r="K161" s="161">
        <v>-21.08</v>
      </c>
      <c r="L161" s="154">
        <f t="shared" si="3"/>
      </c>
      <c r="M161" s="153">
        <f t="shared" si="0"/>
      </c>
      <c r="N161" s="153">
        <f t="shared" si="1"/>
      </c>
      <c r="O161" s="153">
        <f t="shared" si="2"/>
      </c>
    </row>
    <row r="162">
      <c r="A162" s="149" t="s">
        <v>765</v>
      </c>
      <c r="B162" s="164" t="s">
        <v>782</v>
      </c>
      <c r="C162" s="155" t="s">
        <v>784</v>
      </c>
      <c r="D162" s="156">
        <v>4405</v>
      </c>
      <c r="E162" s="156">
        <v>1</v>
      </c>
      <c r="F162" s="157">
        <v>28</v>
      </c>
      <c r="G162" s="153">
        <v>27.77</v>
      </c>
      <c r="H162" s="161">
        <v>-11.16</v>
      </c>
      <c r="I162" s="161">
        <v>-11.03</v>
      </c>
      <c r="J162" s="161">
        <v>-21.75</v>
      </c>
      <c r="K162" s="161">
        <v>-21.15</v>
      </c>
      <c r="L162" s="154">
        <f t="shared" si="3"/>
      </c>
      <c r="M162" s="153">
        <f t="shared" si="0"/>
      </c>
      <c r="N162" s="153">
        <f t="shared" si="1"/>
      </c>
      <c r="O162" s="153">
        <f t="shared" si="2"/>
      </c>
    </row>
    <row r="163">
      <c r="A163" s="149" t="s">
        <v>765</v>
      </c>
      <c r="B163" s="164" t="s">
        <v>782</v>
      </c>
      <c r="C163" s="155" t="s">
        <v>784</v>
      </c>
      <c r="D163" s="156">
        <v>4407.5</v>
      </c>
      <c r="E163" s="156">
        <v>1.5</v>
      </c>
      <c r="F163" s="157">
        <v>28</v>
      </c>
      <c r="G163" s="153">
        <v>27.79</v>
      </c>
      <c r="H163" s="161">
        <v>-10.1</v>
      </c>
      <c r="I163" s="161">
        <v>-9.99</v>
      </c>
      <c r="J163" s="161">
        <v>-21.04</v>
      </c>
      <c r="K163" s="161">
        <v>-20.85</v>
      </c>
      <c r="L163" s="154">
        <f t="shared" si="3"/>
      </c>
      <c r="M163" s="153">
        <f t="shared" si="0"/>
      </c>
      <c r="N163" s="153">
        <f t="shared" si="1"/>
      </c>
      <c r="O163" s="153">
        <f t="shared" si="2"/>
      </c>
    </row>
    <row r="164">
      <c r="A164" s="149" t="s">
        <v>765</v>
      </c>
      <c r="B164" s="164" t="s">
        <v>782</v>
      </c>
      <c r="C164" s="155" t="s">
        <v>784</v>
      </c>
      <c r="D164" s="156">
        <v>4410</v>
      </c>
      <c r="E164" s="156">
        <v>2</v>
      </c>
      <c r="F164" s="157">
        <v>28</v>
      </c>
      <c r="G164" s="153">
        <v>27.79</v>
      </c>
      <c r="H164" s="161">
        <v>-9.92</v>
      </c>
      <c r="I164" s="161">
        <v>-9.73</v>
      </c>
      <c r="J164" s="161">
        <v>-20.74</v>
      </c>
      <c r="K164" s="161">
        <v>-20.81</v>
      </c>
      <c r="L164" s="154">
        <f t="shared" si="3"/>
      </c>
      <c r="M164" s="153">
        <f t="shared" si="0"/>
      </c>
      <c r="N164" s="153">
        <f t="shared" si="1"/>
      </c>
      <c r="O164" s="153">
        <f t="shared" si="2"/>
      </c>
    </row>
    <row r="165">
      <c r="A165" s="149" t="s">
        <v>765</v>
      </c>
      <c r="B165" s="164" t="s">
        <v>782</v>
      </c>
      <c r="C165" s="155" t="s">
        <v>784</v>
      </c>
      <c r="D165" s="156">
        <v>4412.5</v>
      </c>
      <c r="E165" s="156">
        <v>2.5</v>
      </c>
      <c r="F165" s="157">
        <v>28</v>
      </c>
      <c r="G165" s="153">
        <v>27.79</v>
      </c>
      <c r="H165" s="161">
        <v>-9.79</v>
      </c>
      <c r="I165" s="161">
        <v>-9.56</v>
      </c>
      <c r="J165" s="161">
        <v>-20.58</v>
      </c>
      <c r="K165" s="161">
        <v>-20.91</v>
      </c>
      <c r="L165" s="154">
        <f t="shared" si="3"/>
      </c>
      <c r="M165" s="153">
        <f t="shared" si="0"/>
      </c>
      <c r="N165" s="153">
        <f t="shared" si="1"/>
      </c>
      <c r="O165" s="153">
        <f t="shared" si="2"/>
      </c>
    </row>
    <row r="166">
      <c r="A166" s="149" t="s">
        <v>765</v>
      </c>
      <c r="B166" s="164" t="s">
        <v>782</v>
      </c>
      <c r="C166" s="155" t="s">
        <v>784</v>
      </c>
      <c r="D166" s="156">
        <v>4425</v>
      </c>
      <c r="E166" s="156">
        <v>5</v>
      </c>
      <c r="F166" s="157">
        <v>28</v>
      </c>
      <c r="G166" s="153">
        <v>27.78</v>
      </c>
      <c r="H166" s="161">
        <v>-9.47</v>
      </c>
      <c r="I166" s="161">
        <v>-10.05</v>
      </c>
      <c r="J166" s="161">
        <v>-19.88</v>
      </c>
      <c r="K166" s="161">
        <v>-20.05</v>
      </c>
      <c r="L166" s="154">
        <f t="shared" si="3"/>
      </c>
      <c r="M166" s="153">
        <f t="shared" si="0"/>
      </c>
      <c r="N166" s="153">
        <f t="shared" si="1"/>
      </c>
      <c r="O166" s="153">
        <f t="shared" si="2"/>
      </c>
    </row>
    <row r="167">
      <c r="A167" s="149" t="s">
        <v>765</v>
      </c>
      <c r="B167" s="164" t="s">
        <v>782</v>
      </c>
      <c r="C167" s="155" t="s">
        <v>784</v>
      </c>
      <c r="D167" s="156">
        <v>4450</v>
      </c>
      <c r="E167" s="156">
        <v>10</v>
      </c>
      <c r="F167" s="157">
        <v>28</v>
      </c>
      <c r="G167" s="153">
        <v>27.8</v>
      </c>
      <c r="H167" s="161">
        <v>-14.32</v>
      </c>
      <c r="I167" s="161">
        <v>-16.42</v>
      </c>
      <c r="J167" s="161">
        <v>-19.36</v>
      </c>
      <c r="K167" s="161">
        <v>-20.14</v>
      </c>
      <c r="L167" s="154">
        <f t="shared" si="3"/>
      </c>
      <c r="M167" s="153">
        <f t="shared" si="0"/>
      </c>
      <c r="N167" s="153">
        <f t="shared" si="1"/>
      </c>
      <c r="O167" s="153">
        <f t="shared" si="2"/>
      </c>
    </row>
    <row r="168">
      <c r="A168" s="149" t="s">
        <v>765</v>
      </c>
      <c r="B168" s="164" t="s">
        <v>782</v>
      </c>
      <c r="C168" s="155" t="s">
        <v>784</v>
      </c>
      <c r="D168" s="158">
        <v>4700</v>
      </c>
      <c r="E168" s="156">
        <v>1</v>
      </c>
      <c r="F168" s="157">
        <v>28</v>
      </c>
      <c r="G168" s="153">
        <v>27.73</v>
      </c>
      <c r="H168" s="161">
        <v>-12.34</v>
      </c>
      <c r="I168" s="161">
        <v>-12.52</v>
      </c>
      <c r="J168" s="161">
        <v>-23.84</v>
      </c>
      <c r="K168" s="161">
        <v>-23.05</v>
      </c>
      <c r="L168" s="154">
        <f t="shared" si="3"/>
      </c>
      <c r="M168" s="153">
        <f t="shared" si="0"/>
      </c>
      <c r="N168" s="153">
        <f t="shared" si="1"/>
      </c>
      <c r="O168" s="153">
        <f t="shared" si="2"/>
      </c>
    </row>
    <row r="169">
      <c r="A169" s="149" t="s">
        <v>765</v>
      </c>
      <c r="B169" s="164" t="s">
        <v>782</v>
      </c>
      <c r="C169" s="155" t="s">
        <v>784</v>
      </c>
      <c r="D169" s="158">
        <v>4700</v>
      </c>
      <c r="E169" s="156">
        <v>1.5</v>
      </c>
      <c r="F169" s="157">
        <v>28</v>
      </c>
      <c r="G169" s="153">
        <v>27.76</v>
      </c>
      <c r="H169" s="161">
        <v>-9.94</v>
      </c>
      <c r="I169" s="161">
        <v>-10.2</v>
      </c>
      <c r="J169" s="161">
        <v>-21.68</v>
      </c>
      <c r="K169" s="161">
        <v>-21.54</v>
      </c>
      <c r="L169" s="154">
        <f t="shared" si="3"/>
      </c>
      <c r="M169" s="153">
        <f t="shared" si="0"/>
      </c>
      <c r="N169" s="153">
        <f t="shared" si="1"/>
      </c>
      <c r="O169" s="153">
        <f t="shared" si="2"/>
      </c>
    </row>
    <row r="170">
      <c r="A170" s="149" t="s">
        <v>765</v>
      </c>
      <c r="B170" s="164" t="s">
        <v>782</v>
      </c>
      <c r="C170" s="155" t="s">
        <v>784</v>
      </c>
      <c r="D170" s="158">
        <v>4700</v>
      </c>
      <c r="E170" s="156">
        <v>2</v>
      </c>
      <c r="F170" s="157">
        <v>28</v>
      </c>
      <c r="G170" s="153">
        <v>27.76</v>
      </c>
      <c r="H170" s="161">
        <v>-9.58</v>
      </c>
      <c r="I170" s="161">
        <v>-9.95</v>
      </c>
      <c r="J170" s="161">
        <v>-21.11</v>
      </c>
      <c r="K170" s="161">
        <v>-21.34</v>
      </c>
      <c r="L170" s="154">
        <f t="shared" si="3"/>
      </c>
      <c r="M170" s="153">
        <f t="shared" si="0"/>
      </c>
      <c r="N170" s="153">
        <f t="shared" si="1"/>
      </c>
      <c r="O170" s="153">
        <f t="shared" si="2"/>
      </c>
    </row>
    <row r="171">
      <c r="A171" s="149" t="s">
        <v>765</v>
      </c>
      <c r="B171" s="164" t="s">
        <v>782</v>
      </c>
      <c r="C171" s="155" t="s">
        <v>784</v>
      </c>
      <c r="D171" s="158">
        <v>4700</v>
      </c>
      <c r="E171" s="156">
        <v>2.5</v>
      </c>
      <c r="F171" s="157">
        <v>28</v>
      </c>
      <c r="G171" s="153">
        <v>27.75</v>
      </c>
      <c r="H171" s="161">
        <v>-9.58</v>
      </c>
      <c r="I171" s="161">
        <v>-10.11</v>
      </c>
      <c r="J171" s="161">
        <v>-21.09</v>
      </c>
      <c r="K171" s="161">
        <v>-21.6</v>
      </c>
      <c r="L171" s="154">
        <f t="shared" si="3"/>
      </c>
      <c r="M171" s="153">
        <f t="shared" si="0"/>
      </c>
      <c r="N171" s="153">
        <f t="shared" si="1"/>
      </c>
      <c r="O171" s="153">
        <f t="shared" si="2"/>
      </c>
    </row>
    <row r="172">
      <c r="A172" s="149" t="s">
        <v>765</v>
      </c>
      <c r="B172" s="164" t="s">
        <v>782</v>
      </c>
      <c r="C172" s="155" t="s">
        <v>784</v>
      </c>
      <c r="D172" s="158">
        <v>4700</v>
      </c>
      <c r="E172" s="156">
        <v>5</v>
      </c>
      <c r="F172" s="157">
        <v>28</v>
      </c>
      <c r="G172" s="153">
        <v>27.75</v>
      </c>
      <c r="H172" s="161">
        <v>-8.9</v>
      </c>
      <c r="I172" s="161">
        <v>-10.87</v>
      </c>
      <c r="J172" s="161">
        <v>-20.17</v>
      </c>
      <c r="K172" s="161">
        <v>-20.81</v>
      </c>
      <c r="L172" s="154">
        <f t="shared" si="3"/>
      </c>
      <c r="M172" s="153">
        <f t="shared" si="0"/>
      </c>
      <c r="N172" s="153">
        <f t="shared" si="1"/>
      </c>
      <c r="O172" s="153">
        <f t="shared" si="2"/>
      </c>
    </row>
    <row r="173">
      <c r="A173" s="149" t="s">
        <v>765</v>
      </c>
      <c r="B173" s="164" t="s">
        <v>782</v>
      </c>
      <c r="C173" s="155" t="s">
        <v>784</v>
      </c>
      <c r="D173" s="158">
        <v>4700</v>
      </c>
      <c r="E173" s="156">
        <v>10</v>
      </c>
      <c r="F173" s="157">
        <v>28</v>
      </c>
      <c r="G173" s="153">
        <v>27.74</v>
      </c>
      <c r="H173" s="161">
        <v>-12</v>
      </c>
      <c r="I173" s="161">
        <v>-14.87</v>
      </c>
      <c r="J173" s="161">
        <v>-18.34</v>
      </c>
      <c r="K173" s="161">
        <v>-19.5</v>
      </c>
      <c r="L173" s="154">
        <f t="shared" si="3"/>
      </c>
      <c r="M173" s="153">
        <f t="shared" si="0"/>
      </c>
      <c r="N173" s="153">
        <f t="shared" si="1"/>
      </c>
      <c r="O173" s="153">
        <f t="shared" si="2"/>
      </c>
    </row>
    <row r="174">
      <c r="A174" s="149" t="s">
        <v>765</v>
      </c>
      <c r="B174" s="164" t="s">
        <v>782</v>
      </c>
      <c r="C174" s="155" t="s">
        <v>784</v>
      </c>
      <c r="D174" s="156">
        <v>4950</v>
      </c>
      <c r="E174" s="156">
        <v>10</v>
      </c>
      <c r="F174" s="157">
        <v>28</v>
      </c>
      <c r="G174" s="153">
        <v>27.69</v>
      </c>
      <c r="H174" s="161">
        <v>-11.48</v>
      </c>
      <c r="I174" s="161">
        <v>-15.45</v>
      </c>
      <c r="J174" s="161">
        <v>-18.92</v>
      </c>
      <c r="K174" s="161">
        <v>-19</v>
      </c>
      <c r="L174" s="154">
        <f t="shared" si="3"/>
      </c>
      <c r="M174" s="153">
        <f t="shared" si="0"/>
      </c>
      <c r="N174" s="153">
        <f t="shared" si="1"/>
      </c>
      <c r="O174" s="153">
        <f t="shared" si="2"/>
      </c>
    </row>
    <row r="175">
      <c r="A175" s="149" t="s">
        <v>765</v>
      </c>
      <c r="B175" s="164" t="s">
        <v>782</v>
      </c>
      <c r="C175" s="155" t="s">
        <v>784</v>
      </c>
      <c r="D175" s="156">
        <v>4975</v>
      </c>
      <c r="E175" s="156">
        <v>5</v>
      </c>
      <c r="F175" s="157">
        <v>28</v>
      </c>
      <c r="G175" s="153">
        <v>27.64</v>
      </c>
      <c r="H175" s="161">
        <v>-7.53</v>
      </c>
      <c r="I175" s="161">
        <v>-7.97</v>
      </c>
      <c r="J175" s="161">
        <v>-18</v>
      </c>
      <c r="K175" s="161">
        <v>-17.72</v>
      </c>
      <c r="L175" s="154">
        <f t="shared" si="3"/>
      </c>
      <c r="M175" s="153">
        <f t="shared" si="0"/>
      </c>
      <c r="N175" s="153">
        <f t="shared" si="1"/>
      </c>
      <c r="O175" s="153">
        <f t="shared" si="2"/>
      </c>
    </row>
    <row r="176">
      <c r="A176" s="149" t="s">
        <v>765</v>
      </c>
      <c r="B176" s="164" t="s">
        <v>782</v>
      </c>
      <c r="C176" s="155" t="s">
        <v>784</v>
      </c>
      <c r="D176" s="156">
        <v>4987.5</v>
      </c>
      <c r="E176" s="156">
        <v>2.5</v>
      </c>
      <c r="F176" s="157">
        <v>28</v>
      </c>
      <c r="G176" s="153">
        <v>27.67</v>
      </c>
      <c r="H176" s="161">
        <v>-7.5</v>
      </c>
      <c r="I176" s="161">
        <v>-7.12</v>
      </c>
      <c r="J176" s="161">
        <v>-18.59</v>
      </c>
      <c r="K176" s="161">
        <v>-18.61</v>
      </c>
      <c r="L176" s="154">
        <f t="shared" si="3"/>
      </c>
      <c r="M176" s="153">
        <f t="shared" si="0"/>
      </c>
      <c r="N176" s="153">
        <f t="shared" si="1"/>
      </c>
      <c r="O176" s="153">
        <f t="shared" si="2"/>
      </c>
    </row>
    <row r="177">
      <c r="A177" s="149" t="s">
        <v>765</v>
      </c>
      <c r="B177" s="164" t="s">
        <v>782</v>
      </c>
      <c r="C177" s="155" t="s">
        <v>784</v>
      </c>
      <c r="D177" s="156">
        <v>4990</v>
      </c>
      <c r="E177" s="156">
        <v>2</v>
      </c>
      <c r="F177" s="157">
        <v>28</v>
      </c>
      <c r="G177" s="153">
        <v>27.65</v>
      </c>
      <c r="H177" s="161">
        <v>-7.6</v>
      </c>
      <c r="I177" s="161">
        <v>-7.26</v>
      </c>
      <c r="J177" s="161">
        <v>-18.77</v>
      </c>
      <c r="K177" s="161">
        <v>-18.65</v>
      </c>
      <c r="L177" s="154">
        <f t="shared" si="3"/>
      </c>
      <c r="M177" s="153">
        <f t="shared" si="0"/>
      </c>
      <c r="N177" s="153">
        <f t="shared" si="1"/>
      </c>
      <c r="O177" s="153">
        <f t="shared" si="2"/>
      </c>
    </row>
    <row r="178">
      <c r="A178" s="149" t="s">
        <v>765</v>
      </c>
      <c r="B178" s="164" t="s">
        <v>782</v>
      </c>
      <c r="C178" s="155" t="s">
        <v>784</v>
      </c>
      <c r="D178" s="156">
        <v>4992.5</v>
      </c>
      <c r="E178" s="156">
        <v>1.5</v>
      </c>
      <c r="F178" s="157">
        <v>28</v>
      </c>
      <c r="G178" s="153">
        <v>27.65</v>
      </c>
      <c r="H178" s="161">
        <v>-7.59</v>
      </c>
      <c r="I178" s="161">
        <v>-7.3</v>
      </c>
      <c r="J178" s="161">
        <v>-19.04</v>
      </c>
      <c r="K178" s="161">
        <v>-18.66</v>
      </c>
      <c r="L178" s="154">
        <f t="shared" si="3"/>
      </c>
      <c r="M178" s="153">
        <f t="shared" si="0"/>
      </c>
      <c r="N178" s="153">
        <f t="shared" si="1"/>
      </c>
      <c r="O178" s="153">
        <f t="shared" si="2"/>
      </c>
    </row>
    <row r="179">
      <c r="A179" s="149" t="s">
        <v>765</v>
      </c>
      <c r="B179" s="164" t="s">
        <v>782</v>
      </c>
      <c r="C179" s="155" t="s">
        <v>784</v>
      </c>
      <c r="D179" s="156">
        <v>4995</v>
      </c>
      <c r="E179" s="156">
        <v>1</v>
      </c>
      <c r="F179" s="157">
        <v>28</v>
      </c>
      <c r="G179" s="153">
        <v>27.6</v>
      </c>
      <c r="H179" s="161">
        <v>-7.34</v>
      </c>
      <c r="I179" s="161">
        <v>-7.04</v>
      </c>
      <c r="J179" s="161">
        <v>-18.86</v>
      </c>
      <c r="K179" s="161">
        <v>-18.17</v>
      </c>
      <c r="L179" s="154">
        <f t="shared" si="3"/>
      </c>
      <c r="M179" s="153">
        <f t="shared" si="0"/>
      </c>
      <c r="N179" s="153">
        <f t="shared" si="1"/>
      </c>
      <c r="O179" s="153">
        <f t="shared" si="2"/>
      </c>
    </row>
    <row r="180">
      <c r="A180" s="149" t="s">
        <v>765</v>
      </c>
      <c r="B180" s="164" t="s">
        <v>785</v>
      </c>
      <c r="C180" s="150" t="s">
        <v>783</v>
      </c>
      <c r="D180" s="151">
        <v>3305</v>
      </c>
      <c r="E180" s="151">
        <v>1</v>
      </c>
      <c r="F180" s="152">
        <v>28</v>
      </c>
      <c r="G180" s="153">
        <v>27.54</v>
      </c>
      <c r="H180" s="160">
        <v>-17.54</v>
      </c>
      <c r="I180" s="160">
        <v>-14.89</v>
      </c>
      <c r="J180" s="160">
        <v>-28.99</v>
      </c>
      <c r="K180" s="160">
        <v>-24.66</v>
      </c>
      <c r="L180" s="154">
        <f t="shared" si="3"/>
      </c>
      <c r="M180" s="153">
        <f t="shared" si="0"/>
      </c>
      <c r="N180" s="153">
        <f t="shared" si="1"/>
      </c>
      <c r="O180" s="153">
        <f t="shared" si="2"/>
      </c>
    </row>
    <row r="181">
      <c r="A181" s="149" t="s">
        <v>765</v>
      </c>
      <c r="B181" s="164" t="s">
        <v>785</v>
      </c>
      <c r="C181" s="155" t="s">
        <v>783</v>
      </c>
      <c r="D181" s="156">
        <v>3307.5</v>
      </c>
      <c r="E181" s="156">
        <v>1.5</v>
      </c>
      <c r="F181" s="157">
        <v>28</v>
      </c>
      <c r="G181" s="153">
        <v>27.51</v>
      </c>
      <c r="H181" s="161">
        <v>-17.41</v>
      </c>
      <c r="I181" s="161">
        <v>-15.61</v>
      </c>
      <c r="J181" s="161">
        <v>-29.34</v>
      </c>
      <c r="K181" s="161">
        <v>-25.46</v>
      </c>
      <c r="L181" s="154">
        <f t="shared" si="3"/>
      </c>
      <c r="M181" s="153">
        <f t="shared" si="0"/>
      </c>
      <c r="N181" s="153">
        <f t="shared" si="1"/>
      </c>
      <c r="O181" s="153">
        <f t="shared" si="2"/>
      </c>
    </row>
    <row r="182">
      <c r="A182" s="149" t="s">
        <v>765</v>
      </c>
      <c r="B182" s="164" t="s">
        <v>785</v>
      </c>
      <c r="C182" s="155" t="s">
        <v>783</v>
      </c>
      <c r="D182" s="156">
        <v>3310</v>
      </c>
      <c r="E182" s="156">
        <v>2</v>
      </c>
      <c r="F182" s="157">
        <v>28</v>
      </c>
      <c r="G182" s="153">
        <v>27.87</v>
      </c>
      <c r="H182" s="161">
        <v>-13.46</v>
      </c>
      <c r="I182" s="161">
        <v>-12.35</v>
      </c>
      <c r="J182" s="161">
        <v>-23.25</v>
      </c>
      <c r="K182" s="161">
        <v>-21.89</v>
      </c>
      <c r="L182" s="154">
        <f t="shared" si="3"/>
      </c>
      <c r="M182" s="153">
        <f t="shared" si="0"/>
      </c>
      <c r="N182" s="153">
        <f t="shared" si="1"/>
      </c>
      <c r="O182" s="153">
        <f t="shared" si="2"/>
      </c>
    </row>
    <row r="183">
      <c r="A183" s="149" t="s">
        <v>765</v>
      </c>
      <c r="B183" s="164" t="s">
        <v>785</v>
      </c>
      <c r="C183" s="155" t="s">
        <v>783</v>
      </c>
      <c r="D183" s="156">
        <v>3312.5</v>
      </c>
      <c r="E183" s="156">
        <v>2.5</v>
      </c>
      <c r="F183" s="157">
        <v>28</v>
      </c>
      <c r="G183" s="153">
        <v>27.86</v>
      </c>
      <c r="H183" s="161">
        <v>-13.01</v>
      </c>
      <c r="I183" s="161">
        <v>-12.47</v>
      </c>
      <c r="J183" s="161">
        <v>-23.29</v>
      </c>
      <c r="K183" s="161">
        <v>-22.23</v>
      </c>
      <c r="L183" s="154">
        <f t="shared" si="3"/>
      </c>
      <c r="M183" s="153">
        <f t="shared" si="0"/>
      </c>
      <c r="N183" s="153">
        <f t="shared" si="1"/>
      </c>
      <c r="O183" s="153">
        <f t="shared" si="2"/>
      </c>
    </row>
    <row r="184">
      <c r="A184" s="149" t="s">
        <v>765</v>
      </c>
      <c r="B184" s="164" t="s">
        <v>785</v>
      </c>
      <c r="C184" s="155" t="s">
        <v>783</v>
      </c>
      <c r="D184" s="156">
        <v>3325</v>
      </c>
      <c r="E184" s="156">
        <v>5</v>
      </c>
      <c r="F184" s="157">
        <v>28</v>
      </c>
      <c r="G184" s="153">
        <v>27.84</v>
      </c>
      <c r="H184" s="161">
        <v>-12.8</v>
      </c>
      <c r="I184" s="161">
        <v>-14.19</v>
      </c>
      <c r="J184" s="161">
        <v>-23.87</v>
      </c>
      <c r="K184" s="161">
        <v>-19.93</v>
      </c>
      <c r="L184" s="154">
        <f t="shared" si="3"/>
      </c>
      <c r="M184" s="153">
        <f t="shared" si="0"/>
      </c>
      <c r="N184" s="153">
        <f t="shared" si="1"/>
      </c>
      <c r="O184" s="153">
        <f t="shared" si="2"/>
      </c>
    </row>
    <row r="185">
      <c r="A185" s="149" t="s">
        <v>765</v>
      </c>
      <c r="B185" s="164" t="s">
        <v>785</v>
      </c>
      <c r="C185" s="155" t="s">
        <v>783</v>
      </c>
      <c r="D185" s="156">
        <v>3350</v>
      </c>
      <c r="E185" s="156">
        <v>10</v>
      </c>
      <c r="F185" s="157">
        <v>28</v>
      </c>
      <c r="G185" s="153">
        <v>27.82</v>
      </c>
      <c r="H185" s="161">
        <v>-15.45</v>
      </c>
      <c r="I185" s="161">
        <v>-20.59</v>
      </c>
      <c r="J185" s="161">
        <v>-24.16</v>
      </c>
      <c r="K185" s="161">
        <v>-19.07</v>
      </c>
      <c r="L185" s="154">
        <f t="shared" si="3"/>
      </c>
      <c r="M185" s="153">
        <f t="shared" si="0"/>
      </c>
      <c r="N185" s="153">
        <f t="shared" si="1"/>
      </c>
      <c r="O185" s="153">
        <f t="shared" si="2"/>
      </c>
    </row>
    <row r="186">
      <c r="A186" s="149" t="s">
        <v>765</v>
      </c>
      <c r="B186" s="164" t="s">
        <v>785</v>
      </c>
      <c r="C186" s="155" t="s">
        <v>783</v>
      </c>
      <c r="D186" s="158">
        <v>3750</v>
      </c>
      <c r="E186" s="156">
        <v>1</v>
      </c>
      <c r="F186" s="157">
        <v>28</v>
      </c>
      <c r="G186" s="153">
        <v>27.89</v>
      </c>
      <c r="H186" s="161">
        <v>-24.11</v>
      </c>
      <c r="I186" s="161">
        <v>-21.7</v>
      </c>
      <c r="J186" s="161">
        <v>-37.75</v>
      </c>
      <c r="K186" s="161">
        <v>-30.13</v>
      </c>
      <c r="L186" s="154">
        <f t="shared" si="3"/>
      </c>
      <c r="M186" s="153">
        <f t="shared" si="0"/>
      </c>
      <c r="N186" s="153">
        <f t="shared" si="1"/>
      </c>
      <c r="O186" s="153">
        <f t="shared" si="2"/>
      </c>
    </row>
    <row r="187">
      <c r="A187" s="149" t="s">
        <v>765</v>
      </c>
      <c r="B187" s="164" t="s">
        <v>785</v>
      </c>
      <c r="C187" s="155" t="s">
        <v>783</v>
      </c>
      <c r="D187" s="158">
        <v>3750</v>
      </c>
      <c r="E187" s="156">
        <v>1.5</v>
      </c>
      <c r="F187" s="157">
        <v>28</v>
      </c>
      <c r="G187" s="153">
        <v>27.9</v>
      </c>
      <c r="H187" s="161">
        <v>-22</v>
      </c>
      <c r="I187" s="161">
        <v>-22.77</v>
      </c>
      <c r="J187" s="161">
        <v>-37.03</v>
      </c>
      <c r="K187" s="161">
        <v>-30.59</v>
      </c>
      <c r="L187" s="154">
        <f t="shared" si="3"/>
      </c>
      <c r="M187" s="153">
        <f t="shared" si="0"/>
      </c>
      <c r="N187" s="153">
        <f t="shared" si="1"/>
      </c>
      <c r="O187" s="153">
        <f t="shared" si="2"/>
      </c>
    </row>
    <row r="188">
      <c r="A188" s="149" t="s">
        <v>765</v>
      </c>
      <c r="B188" s="164" t="s">
        <v>785</v>
      </c>
      <c r="C188" s="155" t="s">
        <v>783</v>
      </c>
      <c r="D188" s="158">
        <v>3750</v>
      </c>
      <c r="E188" s="156">
        <v>2</v>
      </c>
      <c r="F188" s="157">
        <v>28</v>
      </c>
      <c r="G188" s="153">
        <v>27.91</v>
      </c>
      <c r="H188" s="161">
        <v>-21.23</v>
      </c>
      <c r="I188" s="161">
        <v>-23.65</v>
      </c>
      <c r="J188" s="161">
        <v>-35.74</v>
      </c>
      <c r="K188" s="161">
        <v>-31.15</v>
      </c>
      <c r="L188" s="154">
        <f t="shared" si="3"/>
      </c>
      <c r="M188" s="153">
        <f t="shared" si="0"/>
      </c>
      <c r="N188" s="153">
        <f t="shared" si="1"/>
      </c>
      <c r="O188" s="153">
        <f t="shared" si="2"/>
      </c>
    </row>
    <row r="189">
      <c r="A189" s="149" t="s">
        <v>765</v>
      </c>
      <c r="B189" s="164" t="s">
        <v>785</v>
      </c>
      <c r="C189" s="155" t="s">
        <v>783</v>
      </c>
      <c r="D189" s="158">
        <v>3750</v>
      </c>
      <c r="E189" s="156">
        <v>2.5</v>
      </c>
      <c r="F189" s="157">
        <v>28</v>
      </c>
      <c r="G189" s="153">
        <v>27.91</v>
      </c>
      <c r="H189" s="161">
        <v>-21.11</v>
      </c>
      <c r="I189" s="161">
        <v>-23.12</v>
      </c>
      <c r="J189" s="161">
        <v>-34.97</v>
      </c>
      <c r="K189" s="161">
        <v>-31.35</v>
      </c>
      <c r="L189" s="154">
        <f t="shared" si="3"/>
      </c>
      <c r="M189" s="153">
        <f t="shared" si="0"/>
      </c>
      <c r="N189" s="153">
        <f t="shared" si="1"/>
      </c>
      <c r="O189" s="153">
        <f t="shared" si="2"/>
      </c>
    </row>
    <row r="190">
      <c r="A190" s="149" t="s">
        <v>765</v>
      </c>
      <c r="B190" s="164" t="s">
        <v>785</v>
      </c>
      <c r="C190" s="155" t="s">
        <v>783</v>
      </c>
      <c r="D190" s="158">
        <v>3750</v>
      </c>
      <c r="E190" s="156">
        <v>5</v>
      </c>
      <c r="F190" s="157">
        <v>28</v>
      </c>
      <c r="G190" s="153">
        <v>27.93</v>
      </c>
      <c r="H190" s="161">
        <v>-20.53</v>
      </c>
      <c r="I190" s="161">
        <v>-24.34</v>
      </c>
      <c r="J190" s="161">
        <v>-39.35</v>
      </c>
      <c r="K190" s="161">
        <v>-26.94</v>
      </c>
      <c r="L190" s="154">
        <f t="shared" si="3"/>
      </c>
      <c r="M190" s="153">
        <f t="shared" si="0"/>
      </c>
      <c r="N190" s="153">
        <f t="shared" si="1"/>
      </c>
      <c r="O190" s="153">
        <f t="shared" si="2"/>
      </c>
    </row>
    <row r="191">
      <c r="A191" s="149" t="s">
        <v>765</v>
      </c>
      <c r="B191" s="164" t="s">
        <v>785</v>
      </c>
      <c r="C191" s="155" t="s">
        <v>783</v>
      </c>
      <c r="D191" s="158">
        <v>3750</v>
      </c>
      <c r="E191" s="156">
        <v>10</v>
      </c>
      <c r="F191" s="157">
        <v>28</v>
      </c>
      <c r="G191" s="153">
        <v>27.94</v>
      </c>
      <c r="H191" s="161">
        <v>-18.23</v>
      </c>
      <c r="I191" s="161">
        <v>-28.92</v>
      </c>
      <c r="J191" s="161">
        <v>-29.75</v>
      </c>
      <c r="K191" s="161">
        <v>-24.35</v>
      </c>
      <c r="L191" s="154">
        <f t="shared" si="3"/>
      </c>
      <c r="M191" s="153">
        <f t="shared" si="0"/>
      </c>
      <c r="N191" s="153">
        <f t="shared" si="1"/>
      </c>
      <c r="O191" s="153">
        <f t="shared" si="2"/>
      </c>
    </row>
    <row r="192">
      <c r="A192" s="149" t="s">
        <v>765</v>
      </c>
      <c r="B192" s="164" t="s">
        <v>785</v>
      </c>
      <c r="C192" s="155" t="s">
        <v>783</v>
      </c>
      <c r="D192" s="156">
        <v>4150</v>
      </c>
      <c r="E192" s="156">
        <v>10</v>
      </c>
      <c r="F192" s="157">
        <v>28</v>
      </c>
      <c r="G192" s="153">
        <v>27.9</v>
      </c>
      <c r="H192" s="161">
        <v>-13.69</v>
      </c>
      <c r="I192" s="161">
        <v>-24.87</v>
      </c>
      <c r="J192" s="161">
        <v>-34.57</v>
      </c>
      <c r="K192" s="161">
        <v>-24.81</v>
      </c>
      <c r="L192" s="154">
        <f t="shared" si="3"/>
      </c>
      <c r="M192" s="153">
        <f t="shared" si="0"/>
      </c>
      <c r="N192" s="153">
        <f t="shared" si="1"/>
      </c>
      <c r="O192" s="153">
        <f t="shared" si="2"/>
      </c>
    </row>
    <row r="193">
      <c r="A193" s="149" t="s">
        <v>765</v>
      </c>
      <c r="B193" s="164" t="s">
        <v>785</v>
      </c>
      <c r="C193" s="155" t="s">
        <v>783</v>
      </c>
      <c r="D193" s="156">
        <v>4175</v>
      </c>
      <c r="E193" s="156">
        <v>5</v>
      </c>
      <c r="F193" s="157">
        <v>28</v>
      </c>
      <c r="G193" s="153">
        <v>27.87</v>
      </c>
      <c r="H193" s="161">
        <v>-15.15</v>
      </c>
      <c r="I193" s="161">
        <v>-17.79</v>
      </c>
      <c r="J193" s="161">
        <v>-30.53</v>
      </c>
      <c r="K193" s="161">
        <v>-23.95</v>
      </c>
      <c r="L193" s="154">
        <f t="shared" si="3"/>
      </c>
      <c r="M193" s="153">
        <f t="shared" si="0"/>
      </c>
      <c r="N193" s="153">
        <f t="shared" si="1"/>
      </c>
      <c r="O193" s="153">
        <f t="shared" si="2"/>
      </c>
    </row>
    <row r="194">
      <c r="A194" s="149" t="s">
        <v>765</v>
      </c>
      <c r="B194" s="164" t="s">
        <v>785</v>
      </c>
      <c r="C194" s="155" t="s">
        <v>783</v>
      </c>
      <c r="D194" s="156">
        <v>4187.5</v>
      </c>
      <c r="E194" s="156">
        <v>2.5</v>
      </c>
      <c r="F194" s="157">
        <v>28</v>
      </c>
      <c r="G194" s="153">
        <v>27.83</v>
      </c>
      <c r="H194" s="161">
        <v>-15.22</v>
      </c>
      <c r="I194" s="161">
        <v>-16.61</v>
      </c>
      <c r="J194" s="161">
        <v>-30.5</v>
      </c>
      <c r="K194" s="161">
        <v>-26.82</v>
      </c>
      <c r="L194" s="154">
        <f t="shared" si="3"/>
      </c>
      <c r="M194" s="153">
        <f t="shared" si="0"/>
      </c>
      <c r="N194" s="153">
        <f t="shared" si="1"/>
      </c>
      <c r="O194" s="153">
        <f t="shared" si="2"/>
      </c>
    </row>
    <row r="195">
      <c r="A195" s="149" t="s">
        <v>765</v>
      </c>
      <c r="B195" s="164" t="s">
        <v>785</v>
      </c>
      <c r="C195" s="155" t="s">
        <v>783</v>
      </c>
      <c r="D195" s="156">
        <v>4190</v>
      </c>
      <c r="E195" s="156">
        <v>2</v>
      </c>
      <c r="F195" s="157">
        <v>28</v>
      </c>
      <c r="G195" s="153">
        <v>27.83</v>
      </c>
      <c r="H195" s="161">
        <v>-15.09</v>
      </c>
      <c r="I195" s="161">
        <v>-16.94</v>
      </c>
      <c r="J195" s="161">
        <v>-31.19</v>
      </c>
      <c r="K195" s="161">
        <v>-26.27</v>
      </c>
      <c r="L195" s="154">
        <f t="shared" si="3"/>
      </c>
      <c r="M195" s="153">
        <f t="shared" si="0"/>
      </c>
      <c r="N195" s="153">
        <f t="shared" si="1"/>
      </c>
      <c r="O195" s="153">
        <f t="shared" si="2"/>
      </c>
    </row>
    <row r="196">
      <c r="A196" s="149" t="s">
        <v>765</v>
      </c>
      <c r="B196" s="164" t="s">
        <v>785</v>
      </c>
      <c r="C196" s="155" t="s">
        <v>783</v>
      </c>
      <c r="D196" s="156">
        <v>4192.5</v>
      </c>
      <c r="E196" s="156">
        <v>1.5</v>
      </c>
      <c r="F196" s="157">
        <v>28</v>
      </c>
      <c r="G196" s="153">
        <v>27.83</v>
      </c>
      <c r="H196" s="161">
        <v>-15.45</v>
      </c>
      <c r="I196" s="161">
        <v>-16.68</v>
      </c>
      <c r="J196" s="161">
        <v>-30.75</v>
      </c>
      <c r="K196" s="161">
        <v>-25.68</v>
      </c>
      <c r="L196" s="154">
        <f t="shared" si="3"/>
      </c>
      <c r="M196" s="153">
        <f t="shared" si="0"/>
      </c>
      <c r="N196" s="153">
        <f t="shared" si="1"/>
      </c>
      <c r="O196" s="153">
        <f t="shared" si="2"/>
      </c>
    </row>
    <row r="197">
      <c r="A197" s="149" t="s">
        <v>765</v>
      </c>
      <c r="B197" s="164" t="s">
        <v>785</v>
      </c>
      <c r="C197" s="155" t="s">
        <v>783</v>
      </c>
      <c r="D197" s="156">
        <v>4195</v>
      </c>
      <c r="E197" s="156">
        <v>1</v>
      </c>
      <c r="F197" s="157">
        <v>28</v>
      </c>
      <c r="G197" s="153">
        <v>27.81</v>
      </c>
      <c r="H197" s="161">
        <v>-16.75</v>
      </c>
      <c r="I197" s="161">
        <v>-16.22</v>
      </c>
      <c r="J197" s="161">
        <v>-30.54</v>
      </c>
      <c r="K197" s="161">
        <v>-25.57</v>
      </c>
      <c r="L197" s="154">
        <f t="shared" si="3"/>
      </c>
      <c r="M197" s="153">
        <f t="shared" si="0"/>
      </c>
      <c r="N197" s="153">
        <f t="shared" si="1"/>
      </c>
      <c r="O197" s="153">
        <f t="shared" si="2"/>
      </c>
    </row>
    <row r="198">
      <c r="A198" s="149" t="s">
        <v>765</v>
      </c>
      <c r="B198" s="164" t="s">
        <v>785</v>
      </c>
      <c r="C198" s="155" t="s">
        <v>784</v>
      </c>
      <c r="D198" s="156">
        <v>4405</v>
      </c>
      <c r="E198" s="156">
        <v>1</v>
      </c>
      <c r="F198" s="157">
        <v>28</v>
      </c>
      <c r="G198" s="153">
        <v>27.59</v>
      </c>
      <c r="H198" s="161">
        <v>-17.23</v>
      </c>
      <c r="I198" s="161">
        <v>-17.76</v>
      </c>
      <c r="J198" s="161">
        <v>-19.48</v>
      </c>
      <c r="K198" s="161">
        <v>-19.22</v>
      </c>
      <c r="L198" s="154">
        <f t="shared" si="3"/>
      </c>
      <c r="M198" s="153">
        <f t="shared" si="0"/>
      </c>
      <c r="N198" s="153">
        <f t="shared" si="1"/>
      </c>
      <c r="O198" s="153">
        <f t="shared" si="2"/>
      </c>
    </row>
    <row r="199">
      <c r="A199" s="149" t="s">
        <v>765</v>
      </c>
      <c r="B199" s="164" t="s">
        <v>785</v>
      </c>
      <c r="C199" s="155" t="s">
        <v>784</v>
      </c>
      <c r="D199" s="156">
        <v>4407.5</v>
      </c>
      <c r="E199" s="156">
        <v>1.5</v>
      </c>
      <c r="F199" s="157">
        <v>28</v>
      </c>
      <c r="G199" s="153">
        <v>27.51</v>
      </c>
      <c r="H199" s="161">
        <v>-18.65</v>
      </c>
      <c r="I199" s="161">
        <v>-18.18</v>
      </c>
      <c r="J199" s="161">
        <v>-19.78</v>
      </c>
      <c r="K199" s="161">
        <v>-19.58</v>
      </c>
      <c r="L199" s="154">
        <f t="shared" si="3"/>
      </c>
      <c r="M199" s="153">
        <f t="shared" si="0"/>
      </c>
      <c r="N199" s="153">
        <f t="shared" si="1"/>
      </c>
      <c r="O199" s="153">
        <f t="shared" si="2"/>
      </c>
    </row>
    <row r="200">
      <c r="A200" s="149" t="s">
        <v>765</v>
      </c>
      <c r="B200" s="164" t="s">
        <v>785</v>
      </c>
      <c r="C200" s="155" t="s">
        <v>784</v>
      </c>
      <c r="D200" s="156">
        <v>4410</v>
      </c>
      <c r="E200" s="156">
        <v>2</v>
      </c>
      <c r="F200" s="157">
        <v>28</v>
      </c>
      <c r="G200" s="153">
        <v>27.5</v>
      </c>
      <c r="H200" s="161">
        <v>-19.45</v>
      </c>
      <c r="I200" s="161">
        <v>-18.14</v>
      </c>
      <c r="J200" s="161">
        <v>-20.27</v>
      </c>
      <c r="K200" s="161">
        <v>-19.95</v>
      </c>
      <c r="L200" s="154">
        <f t="shared" si="3"/>
      </c>
      <c r="M200" s="153">
        <f t="shared" si="0"/>
      </c>
      <c r="N200" s="153">
        <f t="shared" si="1"/>
      </c>
      <c r="O200" s="153">
        <f t="shared" si="2"/>
      </c>
    </row>
    <row r="201">
      <c r="A201" s="149" t="s">
        <v>765</v>
      </c>
      <c r="B201" s="164" t="s">
        <v>785</v>
      </c>
      <c r="C201" s="155" t="s">
        <v>784</v>
      </c>
      <c r="D201" s="156">
        <v>4412.5</v>
      </c>
      <c r="E201" s="156">
        <v>2.5</v>
      </c>
      <c r="F201" s="157">
        <v>28</v>
      </c>
      <c r="G201" s="153">
        <v>27.51</v>
      </c>
      <c r="H201" s="161">
        <v>-19.1</v>
      </c>
      <c r="I201" s="161">
        <v>-18.21</v>
      </c>
      <c r="J201" s="161">
        <v>-20.14</v>
      </c>
      <c r="K201" s="161">
        <v>-19.92</v>
      </c>
      <c r="L201" s="154">
        <f t="shared" si="3"/>
      </c>
      <c r="M201" s="153">
        <f t="shared" si="0"/>
      </c>
      <c r="N201" s="153">
        <f t="shared" si="1"/>
      </c>
      <c r="O201" s="153">
        <f t="shared" si="2"/>
      </c>
    </row>
    <row r="202">
      <c r="A202" s="149" t="s">
        <v>765</v>
      </c>
      <c r="B202" s="164" t="s">
        <v>785</v>
      </c>
      <c r="C202" s="155" t="s">
        <v>784</v>
      </c>
      <c r="D202" s="156">
        <v>4425</v>
      </c>
      <c r="E202" s="156">
        <v>5</v>
      </c>
      <c r="F202" s="157">
        <v>28</v>
      </c>
      <c r="G202" s="153">
        <v>27.85</v>
      </c>
      <c r="H202" s="161">
        <v>-13.49</v>
      </c>
      <c r="I202" s="161">
        <v>-13.56</v>
      </c>
      <c r="J202" s="161">
        <v>-15.28</v>
      </c>
      <c r="K202" s="161">
        <v>-14.53</v>
      </c>
      <c r="L202" s="154">
        <f t="shared" si="3"/>
      </c>
      <c r="M202" s="153">
        <f t="shared" si="0"/>
      </c>
      <c r="N202" s="153">
        <f t="shared" si="1"/>
      </c>
      <c r="O202" s="153">
        <f t="shared" si="2"/>
      </c>
    </row>
    <row r="203">
      <c r="A203" s="149" t="s">
        <v>765</v>
      </c>
      <c r="B203" s="164" t="s">
        <v>785</v>
      </c>
      <c r="C203" s="155" t="s">
        <v>784</v>
      </c>
      <c r="D203" s="156">
        <v>4450</v>
      </c>
      <c r="E203" s="156">
        <v>10</v>
      </c>
      <c r="F203" s="157">
        <v>28</v>
      </c>
      <c r="G203" s="153">
        <v>27.9</v>
      </c>
      <c r="H203" s="161">
        <v>-25.46</v>
      </c>
      <c r="I203" s="161">
        <v>-22.33</v>
      </c>
      <c r="J203" s="161">
        <v>-18.91</v>
      </c>
      <c r="K203" s="161">
        <v>-16.32</v>
      </c>
      <c r="L203" s="154">
        <f t="shared" si="3"/>
      </c>
      <c r="M203" s="153">
        <f t="shared" si="0"/>
      </c>
      <c r="N203" s="153">
        <f t="shared" si="1"/>
      </c>
      <c r="O203" s="153">
        <f t="shared" si="2"/>
      </c>
    </row>
    <row r="204">
      <c r="A204" s="149" t="s">
        <v>765</v>
      </c>
      <c r="B204" s="164" t="s">
        <v>785</v>
      </c>
      <c r="C204" s="155" t="s">
        <v>784</v>
      </c>
      <c r="D204" s="158">
        <v>4700</v>
      </c>
      <c r="E204" s="156">
        <v>1</v>
      </c>
      <c r="F204" s="157">
        <v>28</v>
      </c>
      <c r="G204" s="153">
        <v>27.52</v>
      </c>
      <c r="H204" s="161">
        <v>-23.71</v>
      </c>
      <c r="I204" s="161">
        <v>-27.78</v>
      </c>
      <c r="J204" s="161">
        <v>-23.69</v>
      </c>
      <c r="K204" s="161">
        <v>-21.91</v>
      </c>
      <c r="L204" s="154">
        <f t="shared" si="3"/>
      </c>
      <c r="M204" s="153">
        <f t="shared" si="0"/>
      </c>
      <c r="N204" s="153">
        <f t="shared" si="1"/>
      </c>
      <c r="O204" s="153">
        <f t="shared" si="2"/>
      </c>
    </row>
    <row r="205">
      <c r="A205" s="149" t="s">
        <v>765</v>
      </c>
      <c r="B205" s="164" t="s">
        <v>785</v>
      </c>
      <c r="C205" s="155" t="s">
        <v>784</v>
      </c>
      <c r="D205" s="158">
        <v>4700</v>
      </c>
      <c r="E205" s="156">
        <v>1.5</v>
      </c>
      <c r="F205" s="157">
        <v>28</v>
      </c>
      <c r="G205" s="153">
        <v>27.85</v>
      </c>
      <c r="H205" s="161">
        <v>-21.17</v>
      </c>
      <c r="I205" s="161">
        <v>-21.01</v>
      </c>
      <c r="J205" s="161">
        <v>-16.61</v>
      </c>
      <c r="K205" s="161">
        <v>-15.97</v>
      </c>
      <c r="L205" s="154">
        <f t="shared" si="3"/>
      </c>
      <c r="M205" s="153">
        <f t="shared" si="0"/>
      </c>
      <c r="N205" s="153">
        <f t="shared" si="1"/>
      </c>
      <c r="O205" s="153">
        <f t="shared" si="2"/>
      </c>
    </row>
    <row r="206">
      <c r="A206" s="149" t="s">
        <v>765</v>
      </c>
      <c r="B206" s="164" t="s">
        <v>785</v>
      </c>
      <c r="C206" s="155" t="s">
        <v>784</v>
      </c>
      <c r="D206" s="158">
        <v>4700</v>
      </c>
      <c r="E206" s="156">
        <v>2</v>
      </c>
      <c r="F206" s="157">
        <v>28</v>
      </c>
      <c r="G206" s="153">
        <v>27.85</v>
      </c>
      <c r="H206" s="161">
        <v>-20.55</v>
      </c>
      <c r="I206" s="161">
        <v>-19.23</v>
      </c>
      <c r="J206" s="161">
        <v>-16.35</v>
      </c>
      <c r="K206" s="161">
        <v>-15.67</v>
      </c>
      <c r="L206" s="154">
        <f t="shared" si="3"/>
      </c>
      <c r="M206" s="153">
        <f t="shared" si="0"/>
      </c>
      <c r="N206" s="153">
        <f t="shared" si="1"/>
      </c>
      <c r="O206" s="153">
        <f t="shared" si="2"/>
      </c>
    </row>
    <row r="207">
      <c r="A207" s="149" t="s">
        <v>765</v>
      </c>
      <c r="B207" s="164" t="s">
        <v>785</v>
      </c>
      <c r="C207" s="155" t="s">
        <v>784</v>
      </c>
      <c r="D207" s="158">
        <v>4700</v>
      </c>
      <c r="E207" s="156">
        <v>2.5</v>
      </c>
      <c r="F207" s="157">
        <v>28</v>
      </c>
      <c r="G207" s="153">
        <v>27.84</v>
      </c>
      <c r="H207" s="161">
        <v>-20.1</v>
      </c>
      <c r="I207" s="161">
        <v>-19.19</v>
      </c>
      <c r="J207" s="161">
        <v>-16.3</v>
      </c>
      <c r="K207" s="161">
        <v>-15.65</v>
      </c>
      <c r="L207" s="154">
        <f t="shared" si="3"/>
      </c>
      <c r="M207" s="153">
        <f t="shared" si="0"/>
      </c>
      <c r="N207" s="153">
        <f t="shared" si="1"/>
      </c>
      <c r="O207" s="153">
        <f t="shared" si="2"/>
      </c>
    </row>
    <row r="208">
      <c r="A208" s="149" t="s">
        <v>765</v>
      </c>
      <c r="B208" s="164" t="s">
        <v>785</v>
      </c>
      <c r="C208" s="155" t="s">
        <v>784</v>
      </c>
      <c r="D208" s="158">
        <v>4700</v>
      </c>
      <c r="E208" s="156">
        <v>5</v>
      </c>
      <c r="F208" s="157">
        <v>28</v>
      </c>
      <c r="G208" s="153">
        <v>27.85</v>
      </c>
      <c r="H208" s="161">
        <v>-22.2</v>
      </c>
      <c r="I208" s="161">
        <v>-20.52</v>
      </c>
      <c r="J208" s="161">
        <v>-16.42</v>
      </c>
      <c r="K208" s="161">
        <v>-14.09</v>
      </c>
      <c r="L208" s="154">
        <f t="shared" si="3"/>
      </c>
      <c r="M208" s="153">
        <f t="shared" si="0"/>
      </c>
      <c r="N208" s="153">
        <f t="shared" si="1"/>
      </c>
      <c r="O208" s="153">
        <f t="shared" si="2"/>
      </c>
    </row>
    <row r="209">
      <c r="A209" s="149" t="s">
        <v>765</v>
      </c>
      <c r="B209" s="164" t="s">
        <v>785</v>
      </c>
      <c r="C209" s="155" t="s">
        <v>784</v>
      </c>
      <c r="D209" s="158">
        <v>4700</v>
      </c>
      <c r="E209" s="156">
        <v>10</v>
      </c>
      <c r="F209" s="157">
        <v>28</v>
      </c>
      <c r="G209" s="153">
        <v>27.85</v>
      </c>
      <c r="H209" s="161">
        <v>-24.59</v>
      </c>
      <c r="I209" s="161">
        <v>-20.58</v>
      </c>
      <c r="J209" s="161">
        <v>-15.38</v>
      </c>
      <c r="K209" s="166">
        <v>-11.68</v>
      </c>
      <c r="L209" s="154">
        <f t="shared" si="3"/>
      </c>
      <c r="M209" s="153">
        <f t="shared" si="0"/>
      </c>
      <c r="N209" s="153">
        <f t="shared" si="1"/>
      </c>
      <c r="O209" s="153">
        <f t="shared" si="2"/>
      </c>
    </row>
    <row r="210">
      <c r="A210" s="149" t="s">
        <v>765</v>
      </c>
      <c r="B210" s="164" t="s">
        <v>785</v>
      </c>
      <c r="C210" s="155" t="s">
        <v>784</v>
      </c>
      <c r="D210" s="156">
        <v>4950</v>
      </c>
      <c r="E210" s="156">
        <v>10</v>
      </c>
      <c r="F210" s="157">
        <v>28</v>
      </c>
      <c r="G210" s="153">
        <v>27.73</v>
      </c>
      <c r="H210" s="161">
        <v>-23.58</v>
      </c>
      <c r="I210" s="161">
        <v>-19.16</v>
      </c>
      <c r="J210" s="161">
        <v>-13.37</v>
      </c>
      <c r="K210" s="161">
        <v>-8.94</v>
      </c>
      <c r="L210" s="154">
        <f t="shared" si="3"/>
      </c>
      <c r="M210" s="153">
        <f t="shared" si="0"/>
      </c>
      <c r="N210" s="153">
        <f t="shared" si="1"/>
      </c>
      <c r="O210" s="153">
        <f t="shared" si="2"/>
      </c>
    </row>
    <row r="211">
      <c r="A211" s="149" t="s">
        <v>765</v>
      </c>
      <c r="B211" s="164" t="s">
        <v>785</v>
      </c>
      <c r="C211" s="155" t="s">
        <v>784</v>
      </c>
      <c r="D211" s="156">
        <v>4975</v>
      </c>
      <c r="E211" s="156">
        <v>5</v>
      </c>
      <c r="F211" s="157">
        <v>28</v>
      </c>
      <c r="G211" s="153">
        <v>27.56</v>
      </c>
      <c r="H211" s="161">
        <v>-10.11</v>
      </c>
      <c r="I211" s="161">
        <v>-10.55</v>
      </c>
      <c r="J211" s="161">
        <v>-11.12</v>
      </c>
      <c r="K211" s="161">
        <v>-9.39</v>
      </c>
      <c r="L211" s="154">
        <f t="shared" si="3"/>
      </c>
      <c r="M211" s="153">
        <f t="shared" si="0"/>
      </c>
      <c r="N211" s="153">
        <f t="shared" si="1"/>
      </c>
      <c r="O211" s="153">
        <f t="shared" si="2"/>
      </c>
    </row>
    <row r="212">
      <c r="A212" s="149" t="s">
        <v>765</v>
      </c>
      <c r="B212" s="164" t="s">
        <v>785</v>
      </c>
      <c r="C212" s="155" t="s">
        <v>784</v>
      </c>
      <c r="D212" s="156">
        <v>4987.5</v>
      </c>
      <c r="E212" s="156">
        <v>2.5</v>
      </c>
      <c r="F212" s="157">
        <v>28</v>
      </c>
      <c r="G212" s="153">
        <v>27.53</v>
      </c>
      <c r="H212" s="161">
        <v>-8.23</v>
      </c>
      <c r="I212" s="161">
        <v>-8.32</v>
      </c>
      <c r="J212" s="161">
        <v>-11.01</v>
      </c>
      <c r="K212" s="161">
        <v>-10.42</v>
      </c>
      <c r="L212" s="154">
        <f t="shared" si="3"/>
      </c>
      <c r="M212" s="153">
        <f t="shared" si="0"/>
      </c>
      <c r="N212" s="153">
        <f t="shared" si="1"/>
      </c>
      <c r="O212" s="153">
        <f t="shared" si="2"/>
      </c>
    </row>
    <row r="213">
      <c r="A213" s="149" t="s">
        <v>765</v>
      </c>
      <c r="B213" s="164" t="s">
        <v>785</v>
      </c>
      <c r="C213" s="155" t="s">
        <v>784</v>
      </c>
      <c r="D213" s="156">
        <v>4990</v>
      </c>
      <c r="E213" s="156">
        <v>2</v>
      </c>
      <c r="F213" s="157">
        <v>28</v>
      </c>
      <c r="G213" s="153">
        <v>27.52</v>
      </c>
      <c r="H213" s="161">
        <v>-8.43</v>
      </c>
      <c r="I213" s="161">
        <v>-8.38</v>
      </c>
      <c r="J213" s="161">
        <v>-11.1</v>
      </c>
      <c r="K213" s="161">
        <v>-10.45</v>
      </c>
      <c r="L213" s="154">
        <f t="shared" si="3"/>
      </c>
      <c r="M213" s="153">
        <f t="shared" si="0"/>
      </c>
      <c r="N213" s="153">
        <f t="shared" si="1"/>
      </c>
      <c r="O213" s="153">
        <f t="shared" si="2"/>
      </c>
    </row>
    <row r="214">
      <c r="A214" s="149" t="s">
        <v>765</v>
      </c>
      <c r="B214" s="164" t="s">
        <v>785</v>
      </c>
      <c r="C214" s="155" t="s">
        <v>784</v>
      </c>
      <c r="D214" s="156">
        <v>4992.5</v>
      </c>
      <c r="E214" s="156">
        <v>1.5</v>
      </c>
      <c r="F214" s="157">
        <v>28</v>
      </c>
      <c r="G214" s="153">
        <v>27.52</v>
      </c>
      <c r="H214" s="161">
        <v>-8.49</v>
      </c>
      <c r="I214" s="161">
        <v>-8.5</v>
      </c>
      <c r="J214" s="161">
        <v>-10.85</v>
      </c>
      <c r="K214" s="161">
        <v>-10.22</v>
      </c>
      <c r="L214" s="154">
        <f t="shared" si="3"/>
      </c>
      <c r="M214" s="153">
        <f t="shared" si="0"/>
      </c>
      <c r="N214" s="153">
        <f t="shared" si="1"/>
      </c>
      <c r="O214" s="153">
        <f t="shared" si="2"/>
      </c>
    </row>
    <row r="215">
      <c r="A215" s="149" t="s">
        <v>765</v>
      </c>
      <c r="B215" s="164" t="s">
        <v>785</v>
      </c>
      <c r="C215" s="155" t="s">
        <v>784</v>
      </c>
      <c r="D215" s="156">
        <v>4995</v>
      </c>
      <c r="E215" s="156">
        <v>1</v>
      </c>
      <c r="F215" s="157">
        <v>28</v>
      </c>
      <c r="G215" s="153">
        <v>27.66</v>
      </c>
      <c r="H215" s="161">
        <v>-3.31</v>
      </c>
      <c r="I215" s="161">
        <v>-3.28</v>
      </c>
      <c r="J215" s="161">
        <v>-8.89</v>
      </c>
      <c r="K215" s="161">
        <v>-8.7</v>
      </c>
      <c r="L215" s="154">
        <f t="shared" si="3"/>
      </c>
      <c r="M215" s="153">
        <f t="shared" si="0"/>
      </c>
      <c r="N215" s="153">
        <f t="shared" si="1"/>
      </c>
      <c r="O215" s="153">
        <f t="shared" si="2"/>
      </c>
    </row>
  </sheetData>
  <picture r:id="rId1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9" min="19" style="0" width="14"/>
    <col collapsed="false" customWidth="true" hidden="false" max="20" min="20" style="0" width="14"/>
    <col collapsed="false" customWidth="true" hidden="false" max="7" min="7" style="0" width="19"/>
    <col collapsed="false" customWidth="true" hidden="false" max="9" min="9" style="0" width="19"/>
    <col collapsed="false" customWidth="true" hidden="false" max="13" min="13" style="0" width="14"/>
    <col collapsed="false" customWidth="true" hidden="false" max="15" min="15" style="0" width="14"/>
    <col collapsed="false" customWidth="true" hidden="false" max="18" min="18" style="0" width="14"/>
    <col collapsed="false" customWidth="true" hidden="false" max="17" min="17" style="0" width="14"/>
    <col collapsed="false" customWidth="true" hidden="false" max="6" min="6" style="0" width="19"/>
    <col collapsed="false" customWidth="true" hidden="false" max="8" min="8" style="0" width="19"/>
    <col collapsed="false" customWidth="true" hidden="false" max="10" min="10" style="0" width="24"/>
    <col collapsed="false" customWidth="true" hidden="false" max="14" min="14" style="0" width="14"/>
    <col collapsed="false" customWidth="true" hidden="false" max="16" min="16" style="0" width="14"/>
  </cols>
  <sheetData>
    <row r="1">
      <c r="A1" s="167" t="s">
        <v>786</v>
      </c>
      <c r="B1" s="168" t="s">
        <v>787</v>
      </c>
      <c r="C1" s="168" t="s">
        <v>788</v>
      </c>
      <c r="D1" s="168" t="s">
        <v>789</v>
      </c>
      <c r="E1" s="168" t="s">
        <v>790</v>
      </c>
      <c r="F1" s="169" t="s">
        <v>791</v>
      </c>
      <c r="G1" s="169" t="s">
        <v>792</v>
      </c>
      <c r="H1" s="169" t="s">
        <v>793</v>
      </c>
      <c r="I1" s="170" t="s">
        <v>794</v>
      </c>
      <c r="J1" s="171" t="s">
        <v>795</v>
      </c>
    </row>
    <row customHeight="true" ht="19" r="2">
      <c r="A2" s="172" t="s">
        <v>796</v>
      </c>
      <c r="B2" s="172" t="s">
        <v>797</v>
      </c>
      <c r="C2" s="173" t="s">
        <v>798</v>
      </c>
      <c r="D2" s="174">
        <v>885</v>
      </c>
      <c r="E2" s="174">
        <v>24.5</v>
      </c>
      <c r="F2" s="174">
        <v>24.16</v>
      </c>
      <c r="G2" s="174">
        <v>-72.64</v>
      </c>
      <c r="H2" s="174">
        <v>-77.25</v>
      </c>
      <c r="I2" s="175">
        <v>-81.82</v>
      </c>
      <c r="J2" s="176">
        <v>-86.5</v>
      </c>
    </row>
    <row customHeight="true" ht="19" r="3">
      <c r="A3" s="172" t="s">
        <v>796</v>
      </c>
      <c r="B3" s="172" t="s">
        <v>797</v>
      </c>
      <c r="C3" s="177" t="s">
        <v>798</v>
      </c>
      <c r="D3" s="178">
        <v>887.5</v>
      </c>
      <c r="E3" s="178">
        <v>24.5</v>
      </c>
      <c r="F3" s="178">
        <v>24.11</v>
      </c>
      <c r="G3" s="178">
        <v>-71.63</v>
      </c>
      <c r="H3" s="178">
        <v>-78.42</v>
      </c>
      <c r="I3" s="179">
        <v>-81.58</v>
      </c>
      <c r="J3" s="176">
        <v>-86.5</v>
      </c>
    </row>
    <row customHeight="true" ht="19" r="4">
      <c r="A4" s="172" t="s">
        <v>796</v>
      </c>
      <c r="B4" s="172" t="s">
        <v>797</v>
      </c>
      <c r="C4" s="177" t="s">
        <v>798</v>
      </c>
      <c r="D4" s="178">
        <v>890</v>
      </c>
      <c r="E4" s="178">
        <v>24.5</v>
      </c>
      <c r="F4" s="178">
        <v>24.13</v>
      </c>
      <c r="G4" s="178">
        <v>-71.09</v>
      </c>
      <c r="H4" s="178">
        <v>-79.18</v>
      </c>
      <c r="I4" s="179">
        <v>-81.61</v>
      </c>
      <c r="J4" s="176">
        <v>-86.5</v>
      </c>
    </row>
    <row customHeight="true" ht="19" r="5">
      <c r="A5" s="172" t="s">
        <v>796</v>
      </c>
      <c r="B5" s="172" t="s">
        <v>797</v>
      </c>
      <c r="C5" s="177" t="s">
        <v>798</v>
      </c>
      <c r="D5" s="178">
        <v>892.5</v>
      </c>
      <c r="E5" s="178">
        <v>24.5</v>
      </c>
      <c r="F5" s="178">
        <v>24.1</v>
      </c>
      <c r="G5" s="178">
        <v>-71.01</v>
      </c>
      <c r="H5" s="178">
        <v>-79.9</v>
      </c>
      <c r="I5" s="179">
        <v>-81.36</v>
      </c>
      <c r="J5" s="176">
        <v>-86.5</v>
      </c>
    </row>
    <row customHeight="true" ht="19" r="6">
      <c r="A6" s="172" t="s">
        <v>796</v>
      </c>
      <c r="B6" s="172" t="s">
        <v>797</v>
      </c>
      <c r="C6" s="177" t="s">
        <v>798</v>
      </c>
      <c r="D6" s="178">
        <v>895</v>
      </c>
      <c r="E6" s="178">
        <v>24.5</v>
      </c>
      <c r="F6" s="178">
        <v>24.1</v>
      </c>
      <c r="G6" s="178">
        <v>-71.6</v>
      </c>
      <c r="H6" s="178">
        <v>-79.63</v>
      </c>
      <c r="I6" s="179">
        <v>-81.36</v>
      </c>
      <c r="J6" s="176">
        <v>-86.5</v>
      </c>
    </row>
    <row customHeight="true" ht="19" r="7">
      <c r="A7" s="172" t="s">
        <v>796</v>
      </c>
      <c r="B7" s="172" t="s">
        <v>797</v>
      </c>
      <c r="C7" s="177" t="s">
        <v>798</v>
      </c>
      <c r="D7" s="178">
        <v>897.5</v>
      </c>
      <c r="E7" s="178">
        <v>24.5</v>
      </c>
      <c r="F7" s="178">
        <v>24.06</v>
      </c>
      <c r="G7" s="178">
        <v>-72.5</v>
      </c>
      <c r="H7" s="178">
        <v>-78.84</v>
      </c>
      <c r="I7" s="179">
        <v>-81.28</v>
      </c>
      <c r="J7" s="176">
        <v>-86.5</v>
      </c>
    </row>
    <row customHeight="true" ht="19" r="8">
      <c r="A8" s="172" t="s">
        <v>796</v>
      </c>
      <c r="B8" s="172" t="s">
        <v>797</v>
      </c>
      <c r="C8" s="177" t="s">
        <v>798</v>
      </c>
      <c r="D8" s="178">
        <v>900</v>
      </c>
      <c r="E8" s="178">
        <v>24.5</v>
      </c>
      <c r="F8" s="178">
        <v>24.09</v>
      </c>
      <c r="G8" s="178">
        <v>-73.91</v>
      </c>
      <c r="H8" s="178">
        <v>-78.8</v>
      </c>
      <c r="I8" s="179">
        <v>-77.38</v>
      </c>
      <c r="J8" s="176">
        <v>-86.5</v>
      </c>
    </row>
    <row customHeight="true" ht="19" r="9">
      <c r="A9" s="172" t="s">
        <v>796</v>
      </c>
      <c r="B9" s="172" t="s">
        <v>797</v>
      </c>
      <c r="C9" s="177" t="s">
        <v>798</v>
      </c>
      <c r="D9" s="178">
        <v>910</v>
      </c>
      <c r="E9" s="178">
        <v>24.5</v>
      </c>
      <c r="F9" s="178">
        <v>24.07</v>
      </c>
      <c r="G9" s="178">
        <v>-74.23</v>
      </c>
      <c r="H9" s="178">
        <v>-79.62</v>
      </c>
      <c r="I9" s="179">
        <v>-77.22</v>
      </c>
      <c r="J9" s="176">
        <v>-86.5</v>
      </c>
    </row>
    <row customHeight="true" ht="19" r="10">
      <c r="A10" s="172" t="s">
        <v>796</v>
      </c>
      <c r="B10" s="172" t="s">
        <v>797</v>
      </c>
      <c r="C10" s="177" t="s">
        <v>798</v>
      </c>
      <c r="D10" s="178">
        <v>907.5</v>
      </c>
      <c r="E10" s="178">
        <v>24.5</v>
      </c>
      <c r="F10" s="178">
        <v>24.07</v>
      </c>
      <c r="G10" s="178">
        <v>-75.33</v>
      </c>
      <c r="H10" s="178">
        <v>-81.1</v>
      </c>
      <c r="I10" s="179">
        <v>-77.39</v>
      </c>
      <c r="J10" s="176">
        <v>-86.5</v>
      </c>
    </row>
    <row customHeight="true" ht="19" r="11">
      <c r="A11" s="172" t="s">
        <v>796</v>
      </c>
      <c r="B11" s="172" t="s">
        <v>797</v>
      </c>
      <c r="C11" s="177" t="s">
        <v>798</v>
      </c>
      <c r="D11" s="178">
        <v>905</v>
      </c>
      <c r="E11" s="178">
        <v>24.5</v>
      </c>
      <c r="F11" s="178">
        <v>24.12</v>
      </c>
      <c r="G11" s="178">
        <v>-76.2</v>
      </c>
      <c r="H11" s="178">
        <v>-81.11</v>
      </c>
      <c r="I11" s="179">
        <v>-77.39</v>
      </c>
      <c r="J11" s="176">
        <v>-86.5</v>
      </c>
    </row>
    <row customHeight="true" ht="19" r="12">
      <c r="A12" s="172" t="s">
        <v>796</v>
      </c>
      <c r="B12" s="172" t="s">
        <v>797</v>
      </c>
      <c r="C12" s="177" t="s">
        <v>798</v>
      </c>
      <c r="D12" s="178">
        <v>902.5</v>
      </c>
      <c r="E12" s="178">
        <v>24.5</v>
      </c>
      <c r="F12" s="178">
        <v>24.12</v>
      </c>
      <c r="G12" s="178">
        <v>-75.67</v>
      </c>
      <c r="H12" s="178">
        <v>-79.4</v>
      </c>
      <c r="I12" s="179">
        <v>-77.43</v>
      </c>
      <c r="J12" s="176">
        <v>-86.5</v>
      </c>
    </row>
    <row customHeight="true" ht="19" r="13">
      <c r="A13" s="172" t="s">
        <v>796</v>
      </c>
      <c r="B13" s="172" t="s">
        <v>797</v>
      </c>
      <c r="C13" s="177" t="s">
        <v>799</v>
      </c>
      <c r="D13" s="178">
        <v>704</v>
      </c>
      <c r="E13" s="178">
        <v>24.5</v>
      </c>
      <c r="F13" s="178">
        <v>24.73</v>
      </c>
      <c r="G13" s="178">
        <v>-73.6</v>
      </c>
      <c r="H13" s="178">
        <v>-76.66</v>
      </c>
      <c r="I13" s="179">
        <v>-82.39</v>
      </c>
      <c r="J13" s="176">
        <v>-76.5</v>
      </c>
    </row>
    <row customHeight="true" ht="19" r="14">
      <c r="A14" s="172" t="s">
        <v>796</v>
      </c>
      <c r="B14" s="172" t="s">
        <v>797</v>
      </c>
      <c r="C14" s="177" t="s">
        <v>799</v>
      </c>
      <c r="D14" s="178">
        <v>706.5</v>
      </c>
      <c r="E14" s="178">
        <v>24.5</v>
      </c>
      <c r="F14" s="178">
        <v>24.66</v>
      </c>
      <c r="G14" s="178">
        <v>-72.59</v>
      </c>
      <c r="H14" s="178">
        <v>-77.05</v>
      </c>
      <c r="I14" s="179">
        <v>-82.45</v>
      </c>
      <c r="J14" s="176">
        <v>-76.5</v>
      </c>
    </row>
    <row customHeight="true" ht="19" r="15">
      <c r="A15" s="172" t="s">
        <v>796</v>
      </c>
      <c r="B15" s="172" t="s">
        <v>797</v>
      </c>
      <c r="C15" s="177" t="s">
        <v>799</v>
      </c>
      <c r="D15" s="178">
        <v>707.5</v>
      </c>
      <c r="E15" s="178">
        <v>24.5</v>
      </c>
      <c r="F15" s="178">
        <v>24.72</v>
      </c>
      <c r="G15" s="178">
        <v>-72.72</v>
      </c>
      <c r="H15" s="178">
        <v>-77</v>
      </c>
      <c r="I15" s="179">
        <v>-82.59</v>
      </c>
      <c r="J15" s="176">
        <v>-76.5</v>
      </c>
    </row>
    <row customHeight="true" ht="19" r="16">
      <c r="A16" s="172" t="s">
        <v>796</v>
      </c>
      <c r="B16" s="172" t="s">
        <v>797</v>
      </c>
      <c r="C16" s="177" t="s">
        <v>799</v>
      </c>
      <c r="D16" s="178">
        <v>711</v>
      </c>
      <c r="E16" s="178">
        <v>24.5</v>
      </c>
      <c r="F16" s="178">
        <v>24.69</v>
      </c>
      <c r="G16" s="178">
        <v>-73.49</v>
      </c>
      <c r="H16" s="178">
        <v>-76.92</v>
      </c>
      <c r="I16" s="179">
        <v>-82.69</v>
      </c>
      <c r="J16" s="176">
        <v>-76.5</v>
      </c>
    </row>
    <row customHeight="true" ht="19" r="17">
      <c r="A17" s="172" t="s">
        <v>796</v>
      </c>
      <c r="B17" s="172" t="s">
        <v>797</v>
      </c>
      <c r="C17" s="177" t="s">
        <v>799</v>
      </c>
      <c r="D17" s="178">
        <v>708.5</v>
      </c>
      <c r="E17" s="178">
        <v>24.5</v>
      </c>
      <c r="F17" s="178">
        <v>24.59</v>
      </c>
      <c r="G17" s="178">
        <v>-73.25</v>
      </c>
      <c r="H17" s="178">
        <v>-77.28</v>
      </c>
      <c r="I17" s="179">
        <v>-82.45</v>
      </c>
      <c r="J17" s="176">
        <v>-76.5</v>
      </c>
    </row>
    <row customHeight="true" ht="19" r="18">
      <c r="A18" s="172" t="s">
        <v>796</v>
      </c>
      <c r="B18" s="172" t="s">
        <v>797</v>
      </c>
      <c r="C18" s="177" t="s">
        <v>800</v>
      </c>
      <c r="D18" s="178">
        <v>837</v>
      </c>
      <c r="E18" s="178">
        <v>24.5</v>
      </c>
      <c r="F18" s="178">
        <v>24.06</v>
      </c>
      <c r="G18" s="178">
        <v>-70.61</v>
      </c>
      <c r="H18" s="178">
        <v>-74.74</v>
      </c>
      <c r="I18" s="179">
        <v>-80.97</v>
      </c>
      <c r="J18" s="176">
        <v>-86.5</v>
      </c>
    </row>
    <row customHeight="true" ht="19" r="19">
      <c r="A19" s="172" t="s">
        <v>796</v>
      </c>
      <c r="B19" s="172" t="s">
        <v>797</v>
      </c>
      <c r="C19" s="177" t="s">
        <v>800</v>
      </c>
      <c r="D19" s="178">
        <v>839.5</v>
      </c>
      <c r="E19" s="178">
        <v>24.5</v>
      </c>
      <c r="F19" s="178">
        <v>24.11</v>
      </c>
      <c r="G19" s="178">
        <v>-70.78</v>
      </c>
      <c r="H19" s="178">
        <v>-74.49</v>
      </c>
      <c r="I19" s="179">
        <v>-81.09</v>
      </c>
      <c r="J19" s="176">
        <v>-86.5</v>
      </c>
    </row>
    <row customHeight="true" ht="19" r="20">
      <c r="A20" s="172" t="s">
        <v>796</v>
      </c>
      <c r="B20" s="172" t="s">
        <v>797</v>
      </c>
      <c r="C20" s="177" t="s">
        <v>800</v>
      </c>
      <c r="D20" s="178">
        <v>842</v>
      </c>
      <c r="E20" s="178">
        <v>24.5</v>
      </c>
      <c r="F20" s="178">
        <v>24.09</v>
      </c>
      <c r="G20" s="178">
        <v>-70.9</v>
      </c>
      <c r="H20" s="178">
        <v>-74.76</v>
      </c>
      <c r="I20" s="179">
        <v>-81.23</v>
      </c>
      <c r="J20" s="176">
        <v>-86.5</v>
      </c>
    </row>
    <row customHeight="true" ht="19" r="21">
      <c r="A21" s="172" t="s">
        <v>796</v>
      </c>
      <c r="B21" s="172" t="s">
        <v>797</v>
      </c>
      <c r="C21" s="177" t="s">
        <v>800</v>
      </c>
      <c r="D21" s="178">
        <v>844.5</v>
      </c>
      <c r="E21" s="178">
        <v>24.5</v>
      </c>
      <c r="F21" s="178">
        <v>24.06</v>
      </c>
      <c r="G21" s="178">
        <v>-70.94</v>
      </c>
      <c r="H21" s="178">
        <v>-74.92</v>
      </c>
      <c r="I21" s="179">
        <v>-81.38</v>
      </c>
      <c r="J21" s="176">
        <v>-86.5</v>
      </c>
    </row>
    <row customHeight="true" ht="19" r="22">
      <c r="A22" s="172" t="s">
        <v>796</v>
      </c>
      <c r="B22" s="172" t="s">
        <v>797</v>
      </c>
      <c r="C22" s="177" t="s">
        <v>800</v>
      </c>
      <c r="D22" s="178">
        <v>847</v>
      </c>
      <c r="E22" s="178">
        <v>24.5</v>
      </c>
      <c r="F22" s="178">
        <v>24.01</v>
      </c>
      <c r="G22" s="178">
        <v>-70.78</v>
      </c>
      <c r="H22" s="178">
        <v>-75.21</v>
      </c>
      <c r="I22" s="179">
        <v>-81.27</v>
      </c>
      <c r="J22" s="176">
        <v>-86.5</v>
      </c>
    </row>
    <row customHeight="true" ht="19" r="23">
      <c r="A23" s="172" t="s">
        <v>796</v>
      </c>
      <c r="B23" s="172" t="s">
        <v>797</v>
      </c>
      <c r="C23" s="177" t="s">
        <v>800</v>
      </c>
      <c r="D23" s="178">
        <v>857</v>
      </c>
      <c r="E23" s="178">
        <v>24.5</v>
      </c>
      <c r="F23" s="178">
        <v>24.1</v>
      </c>
      <c r="G23" s="178">
        <v>-71.24</v>
      </c>
      <c r="H23" s="178">
        <v>-75.87</v>
      </c>
      <c r="I23" s="179">
        <v>-81.71</v>
      </c>
      <c r="J23" s="176">
        <v>-86.5</v>
      </c>
    </row>
    <row customHeight="true" ht="19" r="24">
      <c r="A24" s="172" t="s">
        <v>796</v>
      </c>
      <c r="B24" s="172" t="s">
        <v>797</v>
      </c>
      <c r="C24" s="177" t="s">
        <v>800</v>
      </c>
      <c r="D24" s="178">
        <v>854.5</v>
      </c>
      <c r="E24" s="178">
        <v>24.5</v>
      </c>
      <c r="F24" s="178">
        <v>24.15</v>
      </c>
      <c r="G24" s="178">
        <v>-70.86</v>
      </c>
      <c r="H24" s="178">
        <v>-75.27</v>
      </c>
      <c r="I24" s="179">
        <v>-81.71</v>
      </c>
      <c r="J24" s="176">
        <v>-86.5</v>
      </c>
    </row>
    <row customHeight="true" ht="19" r="25">
      <c r="A25" s="172" t="s">
        <v>796</v>
      </c>
      <c r="B25" s="172" t="s">
        <v>797</v>
      </c>
      <c r="C25" s="177" t="s">
        <v>800</v>
      </c>
      <c r="D25" s="178">
        <v>852</v>
      </c>
      <c r="E25" s="178">
        <v>24.5</v>
      </c>
      <c r="F25" s="178">
        <v>24.16</v>
      </c>
      <c r="G25" s="178">
        <v>-70.77</v>
      </c>
      <c r="H25" s="178">
        <v>-75.37</v>
      </c>
      <c r="I25" s="179">
        <v>-81.65</v>
      </c>
      <c r="J25" s="176">
        <v>-86.5</v>
      </c>
    </row>
    <row customHeight="true" ht="19" r="26">
      <c r="A26" s="172" t="s">
        <v>796</v>
      </c>
      <c r="B26" s="172" t="s">
        <v>797</v>
      </c>
      <c r="C26" s="177" t="s">
        <v>800</v>
      </c>
      <c r="D26" s="178">
        <v>849.5</v>
      </c>
      <c r="E26" s="178">
        <v>24.5</v>
      </c>
      <c r="F26" s="178">
        <v>24.08</v>
      </c>
      <c r="G26" s="178">
        <v>-70.78</v>
      </c>
      <c r="H26" s="178">
        <v>-75.27</v>
      </c>
      <c r="I26" s="179">
        <v>-81.49</v>
      </c>
      <c r="J26" s="176">
        <v>-86.5</v>
      </c>
    </row>
    <row customHeight="true" ht="19" r="27">
      <c r="A27" s="172" t="s">
        <v>796</v>
      </c>
      <c r="B27" s="172" t="s">
        <v>797</v>
      </c>
      <c r="C27" s="177" t="s">
        <v>801</v>
      </c>
      <c r="D27" s="178">
        <v>821.5</v>
      </c>
      <c r="E27" s="178">
        <v>24.5</v>
      </c>
      <c r="F27" s="178">
        <v>24.03</v>
      </c>
      <c r="G27" s="178">
        <v>-72.36</v>
      </c>
      <c r="H27" s="178">
        <v>-73.77</v>
      </c>
      <c r="I27" s="179">
        <v>-81.15</v>
      </c>
      <c r="J27" s="176">
        <v>-81.5</v>
      </c>
    </row>
    <row customHeight="true" ht="19" r="28">
      <c r="A28" s="172" t="s">
        <v>796</v>
      </c>
      <c r="B28" s="172" t="s">
        <v>797</v>
      </c>
      <c r="C28" s="177" t="s">
        <v>801</v>
      </c>
      <c r="D28" s="178">
        <v>824</v>
      </c>
      <c r="E28" s="178">
        <v>24.5</v>
      </c>
      <c r="F28" s="178">
        <v>24.08</v>
      </c>
      <c r="G28" s="178">
        <v>-71.85</v>
      </c>
      <c r="H28" s="178">
        <v>-73.88</v>
      </c>
      <c r="I28" s="179">
        <v>-81.2</v>
      </c>
      <c r="J28" s="176">
        <v>-81.5</v>
      </c>
    </row>
    <row customHeight="true" ht="19" r="29">
      <c r="A29" s="172" t="s">
        <v>796</v>
      </c>
      <c r="B29" s="172" t="s">
        <v>797</v>
      </c>
      <c r="C29" s="177" t="s">
        <v>801</v>
      </c>
      <c r="D29" s="178">
        <v>826.5</v>
      </c>
      <c r="E29" s="178">
        <v>24.5</v>
      </c>
      <c r="F29" s="178">
        <v>24.11</v>
      </c>
      <c r="G29" s="178">
        <v>-70.71</v>
      </c>
      <c r="H29" s="178">
        <v>-73.92</v>
      </c>
      <c r="I29" s="179">
        <v>-81.35</v>
      </c>
      <c r="J29" s="176">
        <v>-81.5</v>
      </c>
    </row>
    <row customHeight="true" ht="19" r="30">
      <c r="A30" s="172" t="s">
        <v>796</v>
      </c>
      <c r="B30" s="172" t="s">
        <v>797</v>
      </c>
      <c r="C30" s="177" t="s">
        <v>801</v>
      </c>
      <c r="D30" s="178">
        <v>831.5</v>
      </c>
      <c r="E30" s="178">
        <v>24.5</v>
      </c>
      <c r="F30" s="178">
        <v>24.11</v>
      </c>
      <c r="G30" s="178">
        <v>-69.13</v>
      </c>
      <c r="H30" s="178">
        <v>-74.57</v>
      </c>
      <c r="I30" s="179">
        <v>-81.4</v>
      </c>
      <c r="J30" s="176">
        <v>-81.5</v>
      </c>
    </row>
    <row customHeight="true" ht="19" r="31">
      <c r="A31" s="172" t="s">
        <v>796</v>
      </c>
      <c r="B31" s="172" t="s">
        <v>797</v>
      </c>
      <c r="C31" s="177" t="s">
        <v>801</v>
      </c>
      <c r="D31" s="178">
        <v>844</v>
      </c>
      <c r="E31" s="178">
        <v>24.5</v>
      </c>
      <c r="F31" s="178">
        <v>24.16</v>
      </c>
      <c r="G31" s="178">
        <v>-71.43</v>
      </c>
      <c r="H31" s="178">
        <v>-75.3</v>
      </c>
      <c r="I31" s="179">
        <v>-81.66</v>
      </c>
      <c r="J31" s="176">
        <v>-81.5</v>
      </c>
    </row>
    <row customHeight="true" ht="19" r="32">
      <c r="A32" s="172" t="s">
        <v>796</v>
      </c>
      <c r="B32" s="172" t="s">
        <v>797</v>
      </c>
      <c r="C32" s="177" t="s">
        <v>801</v>
      </c>
      <c r="D32" s="178">
        <v>841.5</v>
      </c>
      <c r="E32" s="178">
        <v>24.5</v>
      </c>
      <c r="F32" s="178">
        <v>24.12</v>
      </c>
      <c r="G32" s="178">
        <v>-72.1</v>
      </c>
      <c r="H32" s="178">
        <v>-74.93</v>
      </c>
      <c r="I32" s="179">
        <v>-81.57</v>
      </c>
      <c r="J32" s="176">
        <v>-81.5</v>
      </c>
    </row>
    <row customHeight="true" ht="19" r="33">
      <c r="A33" s="172" t="s">
        <v>796</v>
      </c>
      <c r="B33" s="172" t="s">
        <v>797</v>
      </c>
      <c r="C33" s="177" t="s">
        <v>801</v>
      </c>
      <c r="D33" s="178">
        <v>839</v>
      </c>
      <c r="E33" s="178">
        <v>24.5</v>
      </c>
      <c r="F33" s="178">
        <v>24.14</v>
      </c>
      <c r="G33" s="178">
        <v>-71.1</v>
      </c>
      <c r="H33" s="178">
        <v>-74.33</v>
      </c>
      <c r="I33" s="179">
        <v>-81.43</v>
      </c>
      <c r="J33" s="176">
        <v>-81.5</v>
      </c>
    </row>
    <row customHeight="true" ht="19" r="34">
      <c r="A34" s="172" t="s">
        <v>796</v>
      </c>
      <c r="B34" s="172" t="s">
        <v>797</v>
      </c>
      <c r="C34" s="177" t="s">
        <v>801</v>
      </c>
      <c r="D34" s="178">
        <v>836.5</v>
      </c>
      <c r="E34" s="178">
        <v>24.5</v>
      </c>
      <c r="F34" s="178">
        <v>24.09</v>
      </c>
      <c r="G34" s="178">
        <v>-70.1</v>
      </c>
      <c r="H34" s="178">
        <v>-74.32</v>
      </c>
      <c r="I34" s="179">
        <v>-81.3</v>
      </c>
      <c r="J34" s="176">
        <v>-81.5</v>
      </c>
    </row>
    <row customHeight="true" ht="19" r="35">
      <c r="A35" s="172" t="s">
        <v>796</v>
      </c>
      <c r="B35" s="172" t="s">
        <v>797</v>
      </c>
      <c r="C35" s="177" t="s">
        <v>802</v>
      </c>
      <c r="D35" s="178">
        <v>708</v>
      </c>
      <c r="E35" s="178">
        <v>24.5</v>
      </c>
      <c r="F35" s="178">
        <v>24.47</v>
      </c>
      <c r="G35" s="178">
        <v>-71.64</v>
      </c>
      <c r="H35" s="178">
        <v>-77.57</v>
      </c>
      <c r="I35" s="179">
        <v>-81.14</v>
      </c>
      <c r="J35" s="176">
        <v>-71.5</v>
      </c>
    </row>
    <row customHeight="true" ht="19" r="36">
      <c r="A36" s="172" t="s">
        <v>796</v>
      </c>
      <c r="B36" s="172" t="s">
        <v>797</v>
      </c>
      <c r="C36" s="177" t="s">
        <v>802</v>
      </c>
      <c r="D36" s="178">
        <v>710.5</v>
      </c>
      <c r="E36" s="178">
        <v>24.5</v>
      </c>
      <c r="F36" s="178">
        <v>24.03</v>
      </c>
      <c r="G36" s="178">
        <v>-74.06</v>
      </c>
      <c r="H36" s="178">
        <v>-78.29</v>
      </c>
      <c r="I36" s="179">
        <v>-80.62</v>
      </c>
      <c r="J36" s="176">
        <v>-71.5</v>
      </c>
    </row>
    <row customHeight="true" ht="19" r="37">
      <c r="A37" s="172" t="s">
        <v>796</v>
      </c>
      <c r="B37" s="172" t="s">
        <v>797</v>
      </c>
      <c r="C37" s="177" t="s">
        <v>802</v>
      </c>
      <c r="D37" s="178">
        <v>713</v>
      </c>
      <c r="E37" s="178">
        <v>24.5</v>
      </c>
      <c r="F37" s="178">
        <v>24.04</v>
      </c>
      <c r="G37" s="178">
        <v>-79.33</v>
      </c>
      <c r="H37" s="178">
        <v>-78.38</v>
      </c>
      <c r="I37" s="179">
        <v>-80.73</v>
      </c>
      <c r="J37" s="176">
        <v>-71.5</v>
      </c>
    </row>
    <row customHeight="true" ht="19" r="38">
      <c r="A38" s="172" t="s">
        <v>796</v>
      </c>
      <c r="B38" s="172" t="s">
        <v>797</v>
      </c>
      <c r="C38" s="177" t="s">
        <v>802</v>
      </c>
      <c r="D38" s="178">
        <v>715.5</v>
      </c>
      <c r="E38" s="178">
        <v>24.5</v>
      </c>
      <c r="F38" s="178">
        <v>24.5</v>
      </c>
      <c r="G38" s="178">
        <v>-76.5</v>
      </c>
      <c r="H38" s="178">
        <v>-77.43</v>
      </c>
      <c r="I38" s="179">
        <v>-81.32</v>
      </c>
      <c r="J38" s="176">
        <v>-71.5</v>
      </c>
    </row>
    <row customHeight="true" ht="19" r="39">
      <c r="A39" s="172" t="s">
        <v>796</v>
      </c>
      <c r="B39" s="172" t="s">
        <v>797</v>
      </c>
      <c r="C39" s="177" t="s">
        <v>802</v>
      </c>
      <c r="D39" s="178">
        <v>718</v>
      </c>
      <c r="E39" s="178">
        <v>24.5</v>
      </c>
      <c r="F39" s="178">
        <v>24.45</v>
      </c>
      <c r="G39" s="178">
        <v>-72.46</v>
      </c>
      <c r="H39" s="178">
        <v>-77.71</v>
      </c>
      <c r="I39" s="179">
        <v>-81.11</v>
      </c>
      <c r="J39" s="176">
        <v>-71.5</v>
      </c>
    </row>
    <row customHeight="true" ht="19" r="40">
      <c r="A40" s="172" t="s">
        <v>796</v>
      </c>
      <c r="B40" s="172" t="s">
        <v>797</v>
      </c>
      <c r="C40" s="177" t="s">
        <v>802</v>
      </c>
      <c r="D40" s="178">
        <v>728</v>
      </c>
      <c r="E40" s="178">
        <v>24.5</v>
      </c>
      <c r="F40" s="178">
        <v>24.44</v>
      </c>
      <c r="G40" s="178">
        <v>-73.57</v>
      </c>
      <c r="H40" s="178">
        <v>-78.22</v>
      </c>
      <c r="I40" s="179">
        <v>-79.53</v>
      </c>
      <c r="J40" s="176">
        <v>-71.5</v>
      </c>
    </row>
    <row customHeight="true" ht="19" r="41">
      <c r="A41" s="172" t="s">
        <v>796</v>
      </c>
      <c r="B41" s="172" t="s">
        <v>797</v>
      </c>
      <c r="C41" s="177" t="s">
        <v>802</v>
      </c>
      <c r="D41" s="178">
        <v>725.5</v>
      </c>
      <c r="E41" s="178">
        <v>24.5</v>
      </c>
      <c r="F41" s="178">
        <v>24.46</v>
      </c>
      <c r="G41" s="178">
        <v>-70.12</v>
      </c>
      <c r="H41" s="178">
        <v>-77.86</v>
      </c>
      <c r="I41" s="179">
        <v>-80.54</v>
      </c>
      <c r="J41" s="176">
        <v>-71.5</v>
      </c>
    </row>
    <row customHeight="true" ht="19" r="42">
      <c r="A42" s="172" t="s">
        <v>796</v>
      </c>
      <c r="B42" s="172" t="s">
        <v>797</v>
      </c>
      <c r="C42" s="177" t="s">
        <v>802</v>
      </c>
      <c r="D42" s="178">
        <v>723</v>
      </c>
      <c r="E42" s="178">
        <v>24.5</v>
      </c>
      <c r="F42" s="178">
        <v>24.48</v>
      </c>
      <c r="G42" s="178">
        <v>-68.32</v>
      </c>
      <c r="H42" s="178">
        <v>-77.77</v>
      </c>
      <c r="I42" s="179">
        <v>-81.09</v>
      </c>
      <c r="J42" s="176">
        <v>-71.5</v>
      </c>
    </row>
    <row customHeight="true" ht="19" r="43">
      <c r="A43" s="172" t="s">
        <v>796</v>
      </c>
      <c r="B43" s="172" t="s">
        <v>797</v>
      </c>
      <c r="C43" s="177" t="s">
        <v>802</v>
      </c>
      <c r="D43" s="178">
        <v>720.5</v>
      </c>
      <c r="E43" s="178">
        <v>24.5</v>
      </c>
      <c r="F43" s="178">
        <v>24.44</v>
      </c>
      <c r="G43" s="178">
        <v>-69.95</v>
      </c>
      <c r="H43" s="178">
        <v>-77.92</v>
      </c>
      <c r="I43" s="179">
        <v>-81.53</v>
      </c>
      <c r="J43" s="176">
        <v>-71.5</v>
      </c>
    </row>
    <row customHeight="true" ht="19" r="44">
      <c r="A44" s="172" t="s">
        <v>796</v>
      </c>
      <c r="B44" s="177" t="s">
        <v>803</v>
      </c>
      <c r="C44" s="173" t="s">
        <v>804</v>
      </c>
      <c r="D44" s="174">
        <v>1925</v>
      </c>
      <c r="E44" s="174">
        <v>24.5</v>
      </c>
      <c r="F44" s="174">
        <v>24.35</v>
      </c>
      <c r="G44" s="174">
        <v>-77.03</v>
      </c>
      <c r="H44" s="174">
        <v>-78.88</v>
      </c>
      <c r="I44" s="175">
        <v>-78.79</v>
      </c>
      <c r="J44" s="171">
        <v>-81</v>
      </c>
    </row>
    <row customHeight="true" ht="19" r="45">
      <c r="A45" s="172" t="s">
        <v>796</v>
      </c>
      <c r="B45" s="177" t="s">
        <v>803</v>
      </c>
      <c r="C45" s="177" t="s">
        <v>804</v>
      </c>
      <c r="D45" s="178">
        <v>1927.5</v>
      </c>
      <c r="E45" s="178">
        <v>24.5</v>
      </c>
      <c r="F45" s="178">
        <v>24.36</v>
      </c>
      <c r="G45" s="178">
        <v>-77.18</v>
      </c>
      <c r="H45" s="178">
        <v>-78.8</v>
      </c>
      <c r="I45" s="179">
        <v>-78.65</v>
      </c>
      <c r="J45" s="171">
        <v>-81</v>
      </c>
    </row>
    <row customHeight="true" ht="19" r="46">
      <c r="A46" s="172" t="s">
        <v>796</v>
      </c>
      <c r="B46" s="177" t="s">
        <v>803</v>
      </c>
      <c r="C46" s="177" t="s">
        <v>804</v>
      </c>
      <c r="D46" s="178">
        <v>1930</v>
      </c>
      <c r="E46" s="178">
        <v>24.5</v>
      </c>
      <c r="F46" s="178">
        <v>24.35</v>
      </c>
      <c r="G46" s="178">
        <v>-77.28</v>
      </c>
      <c r="H46" s="178">
        <v>-78.71</v>
      </c>
      <c r="I46" s="179">
        <v>-78.49</v>
      </c>
      <c r="J46" s="171">
        <v>-81</v>
      </c>
    </row>
    <row customHeight="true" ht="19" r="47">
      <c r="A47" s="172" t="s">
        <v>796</v>
      </c>
      <c r="B47" s="177" t="s">
        <v>803</v>
      </c>
      <c r="C47" s="177" t="s">
        <v>804</v>
      </c>
      <c r="D47" s="178">
        <v>1932.5</v>
      </c>
      <c r="E47" s="178">
        <v>24.5</v>
      </c>
      <c r="F47" s="178">
        <v>24.34</v>
      </c>
      <c r="G47" s="178">
        <v>-77.32</v>
      </c>
      <c r="H47" s="178">
        <v>-78.64</v>
      </c>
      <c r="I47" s="179">
        <v>-78.3</v>
      </c>
      <c r="J47" s="171">
        <v>-81</v>
      </c>
    </row>
    <row customHeight="true" ht="19" r="48">
      <c r="A48" s="172" t="s">
        <v>796</v>
      </c>
      <c r="B48" s="177" t="s">
        <v>803</v>
      </c>
      <c r="C48" s="177" t="s">
        <v>804</v>
      </c>
      <c r="D48" s="178">
        <v>1940</v>
      </c>
      <c r="E48" s="178">
        <v>24.5</v>
      </c>
      <c r="F48" s="178">
        <v>24.33</v>
      </c>
      <c r="G48" s="178">
        <v>-77.1</v>
      </c>
      <c r="H48" s="178">
        <v>-78.84</v>
      </c>
      <c r="I48" s="179">
        <v>-78</v>
      </c>
      <c r="J48" s="171">
        <v>-81</v>
      </c>
    </row>
    <row customHeight="true" ht="19" r="49">
      <c r="A49" s="172" t="s">
        <v>796</v>
      </c>
      <c r="B49" s="177" t="s">
        <v>803</v>
      </c>
      <c r="C49" s="177" t="s">
        <v>804</v>
      </c>
      <c r="D49" s="178">
        <v>1950</v>
      </c>
      <c r="E49" s="178">
        <v>24.5</v>
      </c>
      <c r="F49" s="178">
        <v>24.34</v>
      </c>
      <c r="G49" s="178">
        <v>-76.74</v>
      </c>
      <c r="H49" s="178">
        <v>-79.02</v>
      </c>
      <c r="I49" s="179">
        <v>-77.85</v>
      </c>
      <c r="J49" s="171">
        <v>-81</v>
      </c>
    </row>
    <row customHeight="true" ht="19" r="50">
      <c r="A50" s="172" t="s">
        <v>796</v>
      </c>
      <c r="B50" s="177" t="s">
        <v>803</v>
      </c>
      <c r="C50" s="177" t="s">
        <v>804</v>
      </c>
      <c r="D50" s="178">
        <v>1960</v>
      </c>
      <c r="E50" s="178">
        <v>24.5</v>
      </c>
      <c r="F50" s="178">
        <v>24.35</v>
      </c>
      <c r="G50" s="178">
        <v>-76.7</v>
      </c>
      <c r="H50" s="178">
        <v>-79.36</v>
      </c>
      <c r="I50" s="179">
        <v>-78.21</v>
      </c>
      <c r="J50" s="171">
        <v>-81</v>
      </c>
    </row>
    <row customHeight="true" ht="19" r="51">
      <c r="A51" s="172" t="s">
        <v>796</v>
      </c>
      <c r="B51" s="177" t="s">
        <v>803</v>
      </c>
      <c r="C51" s="177" t="s">
        <v>804</v>
      </c>
      <c r="D51" s="178">
        <v>1967.5</v>
      </c>
      <c r="E51" s="178">
        <v>24.5</v>
      </c>
      <c r="F51" s="178">
        <v>24.34</v>
      </c>
      <c r="G51" s="178">
        <v>-75.79</v>
      </c>
      <c r="H51" s="178">
        <v>-79.51</v>
      </c>
      <c r="I51" s="179">
        <v>-78.69</v>
      </c>
      <c r="J51" s="171">
        <v>-81</v>
      </c>
    </row>
    <row customHeight="true" ht="19" r="52">
      <c r="A52" s="172" t="s">
        <v>796</v>
      </c>
      <c r="B52" s="177" t="s">
        <v>803</v>
      </c>
      <c r="C52" s="177" t="s">
        <v>804</v>
      </c>
      <c r="D52" s="178">
        <v>1970</v>
      </c>
      <c r="E52" s="178">
        <v>24.5</v>
      </c>
      <c r="F52" s="178">
        <v>24.33</v>
      </c>
      <c r="G52" s="178">
        <v>-75.35</v>
      </c>
      <c r="H52" s="178">
        <v>-79.55</v>
      </c>
      <c r="I52" s="179">
        <v>-78.68</v>
      </c>
      <c r="J52" s="171">
        <v>-81</v>
      </c>
    </row>
    <row customHeight="true" ht="19" r="53">
      <c r="A53" s="172" t="s">
        <v>796</v>
      </c>
      <c r="B53" s="177" t="s">
        <v>803</v>
      </c>
      <c r="C53" s="177" t="s">
        <v>804</v>
      </c>
      <c r="D53" s="178">
        <v>1972.5</v>
      </c>
      <c r="E53" s="178">
        <v>24.5</v>
      </c>
      <c r="F53" s="178">
        <v>24.33</v>
      </c>
      <c r="G53" s="178">
        <v>-74.73</v>
      </c>
      <c r="H53" s="178">
        <v>-79.51</v>
      </c>
      <c r="I53" s="179">
        <v>-78.87</v>
      </c>
      <c r="J53" s="171">
        <v>-81</v>
      </c>
    </row>
    <row customHeight="true" ht="19" r="54">
      <c r="A54" s="172" t="s">
        <v>796</v>
      </c>
      <c r="B54" s="177" t="s">
        <v>803</v>
      </c>
      <c r="C54" s="177" t="s">
        <v>804</v>
      </c>
      <c r="D54" s="178">
        <v>1975</v>
      </c>
      <c r="E54" s="178">
        <v>24.5</v>
      </c>
      <c r="F54" s="178">
        <v>24.3</v>
      </c>
      <c r="G54" s="178">
        <v>-74.69</v>
      </c>
      <c r="H54" s="178">
        <v>-79.42</v>
      </c>
      <c r="I54" s="179">
        <v>-78.82</v>
      </c>
      <c r="J54" s="171">
        <v>-81</v>
      </c>
    </row>
    <row customHeight="true" ht="19" r="55">
      <c r="A55" s="172" t="s">
        <v>796</v>
      </c>
      <c r="B55" s="177" t="s">
        <v>803</v>
      </c>
      <c r="C55" s="177" t="s">
        <v>805</v>
      </c>
      <c r="D55" s="178">
        <v>2015</v>
      </c>
      <c r="E55" s="178">
        <v>24.5</v>
      </c>
      <c r="F55" s="178">
        <v>24.33</v>
      </c>
      <c r="G55" s="178">
        <v>-76.63</v>
      </c>
      <c r="H55" s="178">
        <v>-78.27</v>
      </c>
      <c r="I55" s="179">
        <v>-75.63</v>
      </c>
      <c r="J55" s="171">
        <v>-83</v>
      </c>
    </row>
    <row customHeight="true" ht="19" r="56">
      <c r="A56" s="172" t="s">
        <v>796</v>
      </c>
      <c r="B56" s="177" t="s">
        <v>803</v>
      </c>
      <c r="C56" s="177" t="s">
        <v>805</v>
      </c>
      <c r="D56" s="178">
        <v>2017.5</v>
      </c>
      <c r="E56" s="178">
        <v>24.5</v>
      </c>
      <c r="F56" s="178">
        <v>24.32</v>
      </c>
      <c r="G56" s="178">
        <v>-76.47</v>
      </c>
      <c r="H56" s="178">
        <v>-78.33</v>
      </c>
      <c r="I56" s="179">
        <v>-75.7</v>
      </c>
      <c r="J56" s="171">
        <v>-83</v>
      </c>
    </row>
    <row customHeight="true" ht="19" r="57">
      <c r="A57" s="172" t="s">
        <v>796</v>
      </c>
      <c r="B57" s="177" t="s">
        <v>803</v>
      </c>
      <c r="C57" s="177" t="s">
        <v>805</v>
      </c>
      <c r="D57" s="178">
        <v>2020</v>
      </c>
      <c r="E57" s="178">
        <v>24.5</v>
      </c>
      <c r="F57" s="178">
        <v>24.32</v>
      </c>
      <c r="G57" s="178">
        <v>-76.37</v>
      </c>
      <c r="H57" s="178">
        <v>-78.44</v>
      </c>
      <c r="I57" s="179">
        <v>-75.54</v>
      </c>
      <c r="J57" s="171">
        <v>-83</v>
      </c>
    </row>
    <row customHeight="true" ht="19" r="58">
      <c r="A58" s="172" t="s">
        <v>796</v>
      </c>
      <c r="B58" s="177" t="s">
        <v>803</v>
      </c>
      <c r="C58" s="177" t="s">
        <v>806</v>
      </c>
      <c r="D58" s="178">
        <v>1715</v>
      </c>
      <c r="E58" s="178">
        <v>24.5</v>
      </c>
      <c r="F58" s="178">
        <v>24.42</v>
      </c>
      <c r="G58" s="178">
        <v>-71.65</v>
      </c>
      <c r="H58" s="178">
        <v>-78.37</v>
      </c>
      <c r="I58" s="179">
        <v>-79.07</v>
      </c>
      <c r="J58" s="171">
        <v>-87</v>
      </c>
    </row>
    <row customHeight="true" ht="19" r="59">
      <c r="A59" s="172" t="s">
        <v>796</v>
      </c>
      <c r="B59" s="177" t="s">
        <v>803</v>
      </c>
      <c r="C59" s="177" t="s">
        <v>806</v>
      </c>
      <c r="D59" s="178">
        <v>1717.5</v>
      </c>
      <c r="E59" s="178">
        <v>24.5</v>
      </c>
      <c r="F59" s="178">
        <v>24.41</v>
      </c>
      <c r="G59" s="178">
        <v>-71.94</v>
      </c>
      <c r="H59" s="178">
        <v>-78.41</v>
      </c>
      <c r="I59" s="179">
        <v>-79.02</v>
      </c>
      <c r="J59" s="171">
        <v>-87</v>
      </c>
    </row>
    <row customHeight="true" ht="19" r="60">
      <c r="A60" s="172" t="s">
        <v>796</v>
      </c>
      <c r="B60" s="177" t="s">
        <v>803</v>
      </c>
      <c r="C60" s="177" t="s">
        <v>806</v>
      </c>
      <c r="D60" s="178">
        <v>1720</v>
      </c>
      <c r="E60" s="178">
        <v>24.5</v>
      </c>
      <c r="F60" s="178">
        <v>24.41</v>
      </c>
      <c r="G60" s="178">
        <v>-72.19</v>
      </c>
      <c r="H60" s="178">
        <v>-78.42</v>
      </c>
      <c r="I60" s="179">
        <v>-78.96</v>
      </c>
      <c r="J60" s="171">
        <v>-87</v>
      </c>
    </row>
    <row customHeight="true" ht="19" r="61">
      <c r="A61" s="172" t="s">
        <v>796</v>
      </c>
      <c r="B61" s="177" t="s">
        <v>803</v>
      </c>
      <c r="C61" s="177" t="s">
        <v>806</v>
      </c>
      <c r="D61" s="178">
        <v>1722.5</v>
      </c>
      <c r="E61" s="178">
        <v>24.5</v>
      </c>
      <c r="F61" s="178">
        <v>24.4</v>
      </c>
      <c r="G61" s="178">
        <v>-72.54</v>
      </c>
      <c r="H61" s="178">
        <v>-78.34</v>
      </c>
      <c r="I61" s="179">
        <v>-78.72</v>
      </c>
      <c r="J61" s="171">
        <v>-87</v>
      </c>
    </row>
    <row customHeight="true" ht="19" r="62">
      <c r="A62" s="172" t="s">
        <v>796</v>
      </c>
      <c r="B62" s="177" t="s">
        <v>803</v>
      </c>
      <c r="C62" s="177" t="s">
        <v>806</v>
      </c>
      <c r="D62" s="178">
        <v>1730</v>
      </c>
      <c r="E62" s="178">
        <v>24.5</v>
      </c>
      <c r="F62" s="178">
        <v>24.39</v>
      </c>
      <c r="G62" s="178">
        <v>-73.09</v>
      </c>
      <c r="H62" s="178">
        <v>-78.44</v>
      </c>
      <c r="I62" s="179">
        <v>-78.32</v>
      </c>
      <c r="J62" s="171">
        <v>-87</v>
      </c>
    </row>
    <row customHeight="true" ht="19" r="63">
      <c r="A63" s="172" t="s">
        <v>796</v>
      </c>
      <c r="B63" s="177" t="s">
        <v>803</v>
      </c>
      <c r="C63" s="177" t="s">
        <v>806</v>
      </c>
      <c r="D63" s="178">
        <v>1740</v>
      </c>
      <c r="E63" s="178">
        <v>24.5</v>
      </c>
      <c r="F63" s="178">
        <v>24.38</v>
      </c>
      <c r="G63" s="178">
        <v>-72.99</v>
      </c>
      <c r="H63" s="178">
        <v>-78.74</v>
      </c>
      <c r="I63" s="179">
        <v>-78.15</v>
      </c>
      <c r="J63" s="171">
        <v>-87</v>
      </c>
    </row>
    <row customHeight="true" ht="19" r="64">
      <c r="A64" s="172" t="s">
        <v>796</v>
      </c>
      <c r="B64" s="177" t="s">
        <v>803</v>
      </c>
      <c r="C64" s="177" t="s">
        <v>806</v>
      </c>
      <c r="D64" s="178">
        <v>1750</v>
      </c>
      <c r="E64" s="178">
        <v>24.5</v>
      </c>
      <c r="F64" s="178">
        <v>24.4</v>
      </c>
      <c r="G64" s="178">
        <v>-72.91</v>
      </c>
      <c r="H64" s="178">
        <v>-79.39</v>
      </c>
      <c r="I64" s="179">
        <v>-78.67</v>
      </c>
      <c r="J64" s="171">
        <v>-87</v>
      </c>
    </row>
    <row customHeight="true" ht="19" r="65">
      <c r="A65" s="172" t="s">
        <v>796</v>
      </c>
      <c r="B65" s="177" t="s">
        <v>803</v>
      </c>
      <c r="C65" s="177" t="s">
        <v>806</v>
      </c>
      <c r="D65" s="178">
        <v>1760</v>
      </c>
      <c r="E65" s="178">
        <v>24.5</v>
      </c>
      <c r="F65" s="178">
        <v>24.39</v>
      </c>
      <c r="G65" s="178">
        <v>-72.89</v>
      </c>
      <c r="H65" s="178">
        <v>-80.07</v>
      </c>
      <c r="I65" s="179">
        <v>-79.03</v>
      </c>
      <c r="J65" s="171">
        <v>-87</v>
      </c>
    </row>
    <row customHeight="true" ht="19" r="66">
      <c r="A66" s="172" t="s">
        <v>796</v>
      </c>
      <c r="B66" s="177" t="s">
        <v>803</v>
      </c>
      <c r="C66" s="177" t="s">
        <v>806</v>
      </c>
      <c r="D66" s="178">
        <v>1770</v>
      </c>
      <c r="E66" s="178">
        <v>24.5</v>
      </c>
      <c r="F66" s="178">
        <v>24.4</v>
      </c>
      <c r="G66" s="178">
        <v>-74.42</v>
      </c>
      <c r="H66" s="178">
        <v>-80.43</v>
      </c>
      <c r="I66" s="179">
        <v>-79.07</v>
      </c>
      <c r="J66" s="171">
        <v>-87</v>
      </c>
    </row>
    <row customHeight="true" ht="19" r="67">
      <c r="A67" s="172" t="s">
        <v>796</v>
      </c>
      <c r="B67" s="177" t="s">
        <v>803</v>
      </c>
      <c r="C67" s="177" t="s">
        <v>806</v>
      </c>
      <c r="D67" s="178">
        <v>1772.5</v>
      </c>
      <c r="E67" s="178">
        <v>24.5</v>
      </c>
      <c r="F67" s="178">
        <v>24.46</v>
      </c>
      <c r="G67" s="178">
        <v>-74.26</v>
      </c>
      <c r="H67" s="178">
        <v>-80.69</v>
      </c>
      <c r="I67" s="179">
        <v>-79.1</v>
      </c>
      <c r="J67" s="171">
        <v>-87</v>
      </c>
    </row>
    <row customHeight="true" ht="19" r="68">
      <c r="A68" s="172" t="s">
        <v>796</v>
      </c>
      <c r="B68" s="177" t="s">
        <v>803</v>
      </c>
      <c r="C68" s="177" t="s">
        <v>806</v>
      </c>
      <c r="D68" s="178">
        <v>1775</v>
      </c>
      <c r="E68" s="178">
        <v>24.5</v>
      </c>
      <c r="F68" s="178">
        <v>24.4</v>
      </c>
      <c r="G68" s="178">
        <v>-73.99</v>
      </c>
      <c r="H68" s="178">
        <v>-80.65</v>
      </c>
      <c r="I68" s="179">
        <v>-78.91</v>
      </c>
      <c r="J68" s="171">
        <v>-87</v>
      </c>
    </row>
    <row customHeight="true" ht="19" r="69">
      <c r="A69" s="172" t="s">
        <v>796</v>
      </c>
      <c r="B69" s="177" t="s">
        <v>803</v>
      </c>
      <c r="C69" s="177" t="s">
        <v>806</v>
      </c>
      <c r="D69" s="178">
        <v>1777.5</v>
      </c>
      <c r="E69" s="178">
        <v>24.5</v>
      </c>
      <c r="F69" s="178">
        <v>24.39</v>
      </c>
      <c r="G69" s="178">
        <v>-73.73</v>
      </c>
      <c r="H69" s="178">
        <v>-80.51</v>
      </c>
      <c r="I69" s="179">
        <v>-78.74</v>
      </c>
      <c r="J69" s="171">
        <v>-87</v>
      </c>
    </row>
    <row customHeight="true" ht="19" r="70">
      <c r="A70" s="172" t="s">
        <v>796</v>
      </c>
      <c r="B70" s="177" t="s">
        <v>803</v>
      </c>
      <c r="C70" s="177" t="s">
        <v>807</v>
      </c>
      <c r="D70" s="178">
        <v>1885</v>
      </c>
      <c r="E70" s="178">
        <v>24.5</v>
      </c>
      <c r="F70" s="178">
        <v>24.39</v>
      </c>
      <c r="G70" s="178">
        <v>-76.01</v>
      </c>
      <c r="H70" s="178">
        <v>-79.04</v>
      </c>
      <c r="I70" s="179">
        <v>-77.29</v>
      </c>
      <c r="J70" s="171">
        <v>-80</v>
      </c>
    </row>
    <row customHeight="true" ht="19" r="71">
      <c r="A71" s="172" t="s">
        <v>796</v>
      </c>
      <c r="B71" s="177" t="s">
        <v>803</v>
      </c>
      <c r="C71" s="177" t="s">
        <v>807</v>
      </c>
      <c r="D71" s="178">
        <v>1887.5</v>
      </c>
      <c r="E71" s="178">
        <v>24.5</v>
      </c>
      <c r="F71" s="178">
        <v>24.38</v>
      </c>
      <c r="G71" s="178">
        <v>-75.96</v>
      </c>
      <c r="H71" s="178">
        <v>-78.93</v>
      </c>
      <c r="I71" s="179">
        <v>-77.35</v>
      </c>
      <c r="J71" s="171">
        <v>-80</v>
      </c>
    </row>
    <row customHeight="true" ht="19" r="72">
      <c r="A72" s="172" t="s">
        <v>796</v>
      </c>
      <c r="B72" s="177" t="s">
        <v>803</v>
      </c>
      <c r="C72" s="177" t="s">
        <v>807</v>
      </c>
      <c r="D72" s="178">
        <v>1890</v>
      </c>
      <c r="E72" s="178">
        <v>24.5</v>
      </c>
      <c r="F72" s="178">
        <v>24.39</v>
      </c>
      <c r="G72" s="178">
        <v>-75.74</v>
      </c>
      <c r="H72" s="178">
        <v>-78.7</v>
      </c>
      <c r="I72" s="179">
        <v>-77.23</v>
      </c>
      <c r="J72" s="171">
        <v>-80</v>
      </c>
    </row>
    <row customHeight="true" ht="19" r="73">
      <c r="A73" s="172" t="s">
        <v>796</v>
      </c>
      <c r="B73" s="177" t="s">
        <v>803</v>
      </c>
      <c r="C73" s="177" t="s">
        <v>807</v>
      </c>
      <c r="D73" s="178">
        <v>1892.5</v>
      </c>
      <c r="E73" s="178">
        <v>24.5</v>
      </c>
      <c r="F73" s="178">
        <v>24.38</v>
      </c>
      <c r="G73" s="178">
        <v>-75.79</v>
      </c>
      <c r="H73" s="178">
        <v>-78.66</v>
      </c>
      <c r="I73" s="179">
        <v>-77.15</v>
      </c>
      <c r="J73" s="171">
        <v>-80</v>
      </c>
    </row>
    <row customHeight="true" ht="19" r="74">
      <c r="A74" s="172" t="s">
        <v>796</v>
      </c>
      <c r="B74" s="177" t="s">
        <v>803</v>
      </c>
      <c r="C74" s="177" t="s">
        <v>807</v>
      </c>
      <c r="D74" s="178">
        <v>1900</v>
      </c>
      <c r="E74" s="178">
        <v>24.5</v>
      </c>
      <c r="F74" s="178">
        <v>24.38</v>
      </c>
      <c r="G74" s="178">
        <v>-75.53</v>
      </c>
      <c r="H74" s="178">
        <v>-78.26</v>
      </c>
      <c r="I74" s="179">
        <v>-77.04</v>
      </c>
      <c r="J74" s="171">
        <v>-80</v>
      </c>
    </row>
    <row customHeight="true" ht="19" r="75">
      <c r="A75" s="172" t="s">
        <v>796</v>
      </c>
      <c r="B75" s="177" t="s">
        <v>803</v>
      </c>
      <c r="C75" s="177" t="s">
        <v>807</v>
      </c>
      <c r="D75" s="178">
        <v>1907.5</v>
      </c>
      <c r="E75" s="178">
        <v>24.5</v>
      </c>
      <c r="F75" s="178">
        <v>24.36</v>
      </c>
      <c r="G75" s="178">
        <v>-75.14</v>
      </c>
      <c r="H75" s="178">
        <v>-77.83</v>
      </c>
      <c r="I75" s="179">
        <v>-77.05</v>
      </c>
      <c r="J75" s="171">
        <v>-80</v>
      </c>
    </row>
    <row customHeight="true" ht="19" r="76">
      <c r="A76" s="172" t="s">
        <v>796</v>
      </c>
      <c r="B76" s="177" t="s">
        <v>803</v>
      </c>
      <c r="C76" s="177" t="s">
        <v>807</v>
      </c>
      <c r="D76" s="178">
        <v>1910</v>
      </c>
      <c r="E76" s="178">
        <v>24.5</v>
      </c>
      <c r="F76" s="178">
        <v>24.36</v>
      </c>
      <c r="G76" s="178">
        <v>-74.99</v>
      </c>
      <c r="H76" s="178">
        <v>-77.83</v>
      </c>
      <c r="I76" s="179">
        <v>-76.89</v>
      </c>
      <c r="J76" s="171">
        <v>-80</v>
      </c>
    </row>
    <row customHeight="true" ht="19" r="77">
      <c r="A77" s="172" t="s">
        <v>796</v>
      </c>
      <c r="B77" s="177" t="s">
        <v>803</v>
      </c>
      <c r="C77" s="177" t="s">
        <v>807</v>
      </c>
      <c r="D77" s="178">
        <v>1912.5</v>
      </c>
      <c r="E77" s="178">
        <v>24.5</v>
      </c>
      <c r="F77" s="178">
        <v>24.36</v>
      </c>
      <c r="G77" s="178">
        <v>-75.05</v>
      </c>
      <c r="H77" s="178">
        <v>-77.6</v>
      </c>
      <c r="I77" s="179">
        <v>-76.93</v>
      </c>
      <c r="J77" s="171">
        <v>-80</v>
      </c>
    </row>
    <row customHeight="true" ht="19" r="78">
      <c r="A78" s="172" t="s">
        <v>796</v>
      </c>
      <c r="B78" s="177" t="s">
        <v>803</v>
      </c>
      <c r="C78" s="177" t="s">
        <v>808</v>
      </c>
      <c r="D78" s="178">
        <v>2505</v>
      </c>
      <c r="E78" s="178">
        <v>24.5</v>
      </c>
      <c r="F78" s="178">
        <v>24.28</v>
      </c>
      <c r="G78" s="178">
        <v>-80.21</v>
      </c>
      <c r="H78" s="178">
        <v>-67.17</v>
      </c>
      <c r="I78" s="179">
        <v>-71.33</v>
      </c>
      <c r="J78" s="171">
        <v>-86</v>
      </c>
    </row>
    <row customHeight="true" ht="19" r="79">
      <c r="A79" s="172" t="s">
        <v>796</v>
      </c>
      <c r="B79" s="177" t="s">
        <v>803</v>
      </c>
      <c r="C79" s="177" t="s">
        <v>808</v>
      </c>
      <c r="D79" s="178">
        <v>2507.5</v>
      </c>
      <c r="E79" s="178">
        <v>24.5</v>
      </c>
      <c r="F79" s="178">
        <v>24.38</v>
      </c>
      <c r="G79" s="178">
        <v>-80.21</v>
      </c>
      <c r="H79" s="178">
        <v>-67.04</v>
      </c>
      <c r="I79" s="179">
        <v>-71.71</v>
      </c>
      <c r="J79" s="171">
        <v>-86</v>
      </c>
    </row>
    <row customHeight="true" ht="19" r="80">
      <c r="A80" s="172" t="s">
        <v>796</v>
      </c>
      <c r="B80" s="177" t="s">
        <v>803</v>
      </c>
      <c r="C80" s="177" t="s">
        <v>808</v>
      </c>
      <c r="D80" s="178">
        <v>2510</v>
      </c>
      <c r="E80" s="178">
        <v>24.5</v>
      </c>
      <c r="F80" s="178">
        <v>24.38</v>
      </c>
      <c r="G80" s="178">
        <v>-79.95</v>
      </c>
      <c r="H80" s="178">
        <v>-66.92</v>
      </c>
      <c r="I80" s="179">
        <v>-72.09</v>
      </c>
      <c r="J80" s="171">
        <v>-86</v>
      </c>
    </row>
    <row customHeight="true" ht="19" r="81">
      <c r="A81" s="172" t="s">
        <v>796</v>
      </c>
      <c r="B81" s="177" t="s">
        <v>803</v>
      </c>
      <c r="C81" s="177" t="s">
        <v>808</v>
      </c>
      <c r="D81" s="178">
        <v>2512.5</v>
      </c>
      <c r="E81" s="178">
        <v>24.5</v>
      </c>
      <c r="F81" s="178">
        <v>24.37</v>
      </c>
      <c r="G81" s="178">
        <v>-79.67</v>
      </c>
      <c r="H81" s="178">
        <v>-66.83</v>
      </c>
      <c r="I81" s="179">
        <v>-72.41</v>
      </c>
      <c r="J81" s="171">
        <v>-86</v>
      </c>
    </row>
    <row customHeight="true" ht="19" r="82">
      <c r="A82" s="172" t="s">
        <v>796</v>
      </c>
      <c r="B82" s="177" t="s">
        <v>803</v>
      </c>
      <c r="C82" s="177" t="s">
        <v>808</v>
      </c>
      <c r="D82" s="178">
        <v>2520</v>
      </c>
      <c r="E82" s="178">
        <v>24.5</v>
      </c>
      <c r="F82" s="178">
        <v>24.28</v>
      </c>
      <c r="G82" s="178">
        <v>-78.64</v>
      </c>
      <c r="H82" s="178">
        <v>-66.66</v>
      </c>
      <c r="I82" s="179">
        <v>-73.18</v>
      </c>
      <c r="J82" s="171">
        <v>-86</v>
      </c>
    </row>
    <row customHeight="true" ht="19" r="83">
      <c r="A83" s="172" t="s">
        <v>796</v>
      </c>
      <c r="B83" s="177" t="s">
        <v>803</v>
      </c>
      <c r="C83" s="177" t="s">
        <v>808</v>
      </c>
      <c r="D83" s="178">
        <v>2530</v>
      </c>
      <c r="E83" s="178">
        <v>24.5</v>
      </c>
      <c r="F83" s="178">
        <v>24.2</v>
      </c>
      <c r="G83" s="178">
        <v>-78.01</v>
      </c>
      <c r="H83" s="178">
        <v>-64.38</v>
      </c>
      <c r="I83" s="179">
        <v>-72.46</v>
      </c>
      <c r="J83" s="171">
        <v>-86</v>
      </c>
    </row>
    <row customHeight="true" ht="19" r="84">
      <c r="A84" s="172" t="s">
        <v>796</v>
      </c>
      <c r="B84" s="177" t="s">
        <v>803</v>
      </c>
      <c r="C84" s="177" t="s">
        <v>808</v>
      </c>
      <c r="D84" s="178">
        <v>2540</v>
      </c>
      <c r="E84" s="178">
        <v>24.5</v>
      </c>
      <c r="F84" s="178">
        <v>24.22</v>
      </c>
      <c r="G84" s="178">
        <v>-78.32</v>
      </c>
      <c r="H84" s="178">
        <v>-62.64</v>
      </c>
      <c r="I84" s="179">
        <v>-72.38</v>
      </c>
      <c r="J84" s="171">
        <v>-86</v>
      </c>
    </row>
    <row customHeight="true" ht="19" r="85">
      <c r="A85" s="172" t="s">
        <v>796</v>
      </c>
      <c r="B85" s="177" t="s">
        <v>803</v>
      </c>
      <c r="C85" s="177" t="s">
        <v>808</v>
      </c>
      <c r="D85" s="178">
        <v>2550</v>
      </c>
      <c r="E85" s="178">
        <v>24.5</v>
      </c>
      <c r="F85" s="178">
        <v>24.3</v>
      </c>
      <c r="G85" s="178">
        <v>-78.11</v>
      </c>
      <c r="H85" s="178">
        <v>-64.31</v>
      </c>
      <c r="I85" s="179">
        <v>-73.55</v>
      </c>
      <c r="J85" s="171">
        <v>-86</v>
      </c>
    </row>
    <row customHeight="true" ht="19" r="86">
      <c r="A86" s="172" t="s">
        <v>796</v>
      </c>
      <c r="B86" s="177" t="s">
        <v>803</v>
      </c>
      <c r="C86" s="177" t="s">
        <v>808</v>
      </c>
      <c r="D86" s="178">
        <v>2557.5</v>
      </c>
      <c r="E86" s="178">
        <v>24.5</v>
      </c>
      <c r="F86" s="178">
        <v>24.24</v>
      </c>
      <c r="G86" s="178">
        <v>-76.92</v>
      </c>
      <c r="H86" s="178">
        <v>-63.19</v>
      </c>
      <c r="I86" s="179">
        <v>-73.17</v>
      </c>
      <c r="J86" s="171">
        <v>-86</v>
      </c>
    </row>
    <row customHeight="true" ht="19" r="87">
      <c r="A87" s="172" t="s">
        <v>796</v>
      </c>
      <c r="B87" s="177" t="s">
        <v>803</v>
      </c>
      <c r="C87" s="177" t="s">
        <v>808</v>
      </c>
      <c r="D87" s="178">
        <v>2560</v>
      </c>
      <c r="E87" s="178">
        <v>24.5</v>
      </c>
      <c r="F87" s="178">
        <v>24.26</v>
      </c>
      <c r="G87" s="178">
        <v>-77.38</v>
      </c>
      <c r="H87" s="178">
        <v>-62.72</v>
      </c>
      <c r="I87" s="179">
        <v>-73.12</v>
      </c>
      <c r="J87" s="171">
        <v>-86</v>
      </c>
    </row>
    <row customHeight="true" ht="19" r="88">
      <c r="A88" s="172" t="s">
        <v>796</v>
      </c>
      <c r="B88" s="177" t="s">
        <v>803</v>
      </c>
      <c r="C88" s="177" t="s">
        <v>808</v>
      </c>
      <c r="D88" s="178">
        <v>2562.5</v>
      </c>
      <c r="E88" s="178">
        <v>24.5</v>
      </c>
      <c r="F88" s="178">
        <v>24.23</v>
      </c>
      <c r="G88" s="178">
        <v>-77.49</v>
      </c>
      <c r="H88" s="178">
        <v>-62.33</v>
      </c>
      <c r="I88" s="179">
        <v>-73.01</v>
      </c>
      <c r="J88" s="171">
        <v>-86</v>
      </c>
    </row>
    <row customHeight="true" ht="19" r="89">
      <c r="A89" s="172" t="s">
        <v>796</v>
      </c>
      <c r="B89" s="177" t="s">
        <v>803</v>
      </c>
      <c r="C89" s="177" t="s">
        <v>808</v>
      </c>
      <c r="D89" s="178">
        <v>2565</v>
      </c>
      <c r="E89" s="178">
        <v>24.5</v>
      </c>
      <c r="F89" s="178">
        <v>24.31</v>
      </c>
      <c r="G89" s="178">
        <v>-77.34</v>
      </c>
      <c r="H89" s="178">
        <v>-62.43</v>
      </c>
      <c r="I89" s="179">
        <v>-73.16</v>
      </c>
      <c r="J89" s="171">
        <v>-86</v>
      </c>
    </row>
    <row customHeight="true" ht="19" r="90">
      <c r="A90" s="177" t="s">
        <v>796</v>
      </c>
      <c r="B90" s="177" t="s">
        <v>803</v>
      </c>
      <c r="C90" s="177" t="s">
        <v>809</v>
      </c>
      <c r="D90" s="178">
        <v>2501</v>
      </c>
      <c r="E90" s="178">
        <v>24.5</v>
      </c>
      <c r="F90" s="178">
        <v>24.27</v>
      </c>
      <c r="G90" s="178">
        <v>-79.49</v>
      </c>
      <c r="H90" s="178">
        <v>-63.78</v>
      </c>
      <c r="I90" s="179">
        <v>-76.29</v>
      </c>
      <c r="J90" s="180">
        <v>-84</v>
      </c>
      <c r="K90" s="181"/>
      <c r="L90" s="181"/>
      <c r="M90" s="181"/>
      <c r="N90" s="181"/>
      <c r="O90" s="181"/>
      <c r="P90" s="181"/>
      <c r="Q90" s="181"/>
      <c r="R90" s="181"/>
      <c r="S90" s="181"/>
      <c r="T90" s="181"/>
    </row>
    <row customHeight="true" ht="19" r="91">
      <c r="A91" s="177" t="s">
        <v>796</v>
      </c>
      <c r="B91" s="177" t="s">
        <v>803</v>
      </c>
      <c r="C91" s="177" t="s">
        <v>809</v>
      </c>
      <c r="D91" s="178">
        <v>2503.5</v>
      </c>
      <c r="E91" s="178">
        <v>24.5</v>
      </c>
      <c r="F91" s="178">
        <v>24.32</v>
      </c>
      <c r="G91" s="178">
        <v>-79.4</v>
      </c>
      <c r="H91" s="178">
        <v>-64.06</v>
      </c>
      <c r="I91" s="179">
        <v>-76.54</v>
      </c>
      <c r="J91" s="180">
        <v>-84</v>
      </c>
      <c r="K91" s="181"/>
      <c r="L91" s="181"/>
      <c r="M91" s="181"/>
      <c r="N91" s="181"/>
      <c r="O91" s="181"/>
      <c r="P91" s="181"/>
      <c r="Q91" s="181"/>
      <c r="R91" s="181"/>
      <c r="S91" s="181"/>
      <c r="T91" s="181"/>
    </row>
    <row customHeight="true" ht="19" r="92">
      <c r="A92" s="177" t="s">
        <v>796</v>
      </c>
      <c r="B92" s="177" t="s">
        <v>803</v>
      </c>
      <c r="C92" s="177" t="s">
        <v>809</v>
      </c>
      <c r="D92" s="178">
        <v>2506</v>
      </c>
      <c r="E92" s="178">
        <v>24.5</v>
      </c>
      <c r="F92" s="178">
        <v>24.32</v>
      </c>
      <c r="G92" s="178">
        <v>-79.52</v>
      </c>
      <c r="H92" s="178">
        <v>-64.48</v>
      </c>
      <c r="I92" s="179">
        <v>-76.63</v>
      </c>
      <c r="J92" s="180">
        <v>-84</v>
      </c>
      <c r="K92" s="181"/>
      <c r="L92" s="181"/>
      <c r="M92" s="181"/>
      <c r="N92" s="181"/>
      <c r="O92" s="181"/>
      <c r="P92" s="181"/>
      <c r="Q92" s="181"/>
      <c r="R92" s="181"/>
      <c r="S92" s="181"/>
      <c r="T92" s="181"/>
    </row>
    <row customHeight="true" ht="19" r="93">
      <c r="A93" s="177" t="s">
        <v>796</v>
      </c>
      <c r="B93" s="177" t="s">
        <v>803</v>
      </c>
      <c r="C93" s="177" t="s">
        <v>809</v>
      </c>
      <c r="D93" s="178">
        <v>2508.5</v>
      </c>
      <c r="E93" s="178">
        <v>24.5</v>
      </c>
      <c r="F93" s="178">
        <v>24.34</v>
      </c>
      <c r="G93" s="178">
        <v>-79.45</v>
      </c>
      <c r="H93" s="178">
        <v>-64.79</v>
      </c>
      <c r="I93" s="179">
        <v>-76.64</v>
      </c>
      <c r="J93" s="180">
        <v>-84</v>
      </c>
      <c r="K93" s="181"/>
      <c r="L93" s="181"/>
      <c r="M93" s="181"/>
      <c r="N93" s="181"/>
      <c r="O93" s="181"/>
      <c r="P93" s="181"/>
      <c r="Q93" s="181"/>
      <c r="R93" s="181"/>
      <c r="S93" s="181"/>
      <c r="T93" s="181"/>
    </row>
    <row customHeight="true" ht="19" r="94">
      <c r="A94" s="177" t="s">
        <v>796</v>
      </c>
      <c r="B94" s="177" t="s">
        <v>803</v>
      </c>
      <c r="C94" s="177" t="s">
        <v>809</v>
      </c>
      <c r="D94" s="178">
        <v>2521</v>
      </c>
      <c r="E94" s="178">
        <v>24.5</v>
      </c>
      <c r="F94" s="178">
        <v>24.37</v>
      </c>
      <c r="G94" s="178">
        <v>-79.62</v>
      </c>
      <c r="H94" s="178">
        <v>-66.54</v>
      </c>
      <c r="I94" s="179">
        <v>-77.38</v>
      </c>
      <c r="J94" s="180">
        <v>-84</v>
      </c>
      <c r="K94" s="181"/>
      <c r="L94" s="181"/>
      <c r="M94" s="181"/>
      <c r="N94" s="181"/>
      <c r="O94" s="181"/>
      <c r="P94" s="181"/>
      <c r="Q94" s="181"/>
      <c r="R94" s="181"/>
      <c r="S94" s="181"/>
      <c r="T94" s="181"/>
    </row>
    <row customHeight="true" ht="19" r="95">
      <c r="A95" s="177" t="s">
        <v>796</v>
      </c>
      <c r="B95" s="177" t="s">
        <v>803</v>
      </c>
      <c r="C95" s="177" t="s">
        <v>809</v>
      </c>
      <c r="D95" s="178">
        <v>2546</v>
      </c>
      <c r="E95" s="178">
        <v>24.5</v>
      </c>
      <c r="F95" s="178">
        <v>24.38</v>
      </c>
      <c r="G95" s="178">
        <v>-79.26</v>
      </c>
      <c r="H95" s="178">
        <v>-69.82</v>
      </c>
      <c r="I95" s="179">
        <v>-78.35</v>
      </c>
      <c r="J95" s="180">
        <v>-84</v>
      </c>
      <c r="K95" s="181"/>
      <c r="L95" s="181"/>
      <c r="M95" s="181"/>
      <c r="N95" s="181"/>
      <c r="O95" s="181"/>
      <c r="P95" s="181"/>
      <c r="Q95" s="181"/>
      <c r="R95" s="181"/>
      <c r="S95" s="181"/>
      <c r="T95" s="181"/>
    </row>
    <row customHeight="true" ht="19" r="96">
      <c r="A96" s="177" t="s">
        <v>796</v>
      </c>
      <c r="B96" s="177" t="s">
        <v>803</v>
      </c>
      <c r="C96" s="177" t="s">
        <v>809</v>
      </c>
      <c r="D96" s="178">
        <v>2560</v>
      </c>
      <c r="E96" s="178">
        <v>24.5</v>
      </c>
      <c r="F96" s="178">
        <v>24.4</v>
      </c>
      <c r="G96" s="178">
        <v>-79</v>
      </c>
      <c r="H96" s="178">
        <v>-71.41</v>
      </c>
      <c r="I96" s="179">
        <v>-78.03</v>
      </c>
      <c r="J96" s="180">
        <v>-84</v>
      </c>
      <c r="K96" s="181"/>
      <c r="L96" s="181"/>
      <c r="M96" s="181"/>
      <c r="N96" s="181"/>
      <c r="O96" s="181"/>
      <c r="P96" s="181"/>
      <c r="Q96" s="181"/>
      <c r="R96" s="181"/>
      <c r="S96" s="181"/>
      <c r="T96" s="181"/>
    </row>
    <row customHeight="true" ht="19" r="97">
      <c r="A97" s="177" t="s">
        <v>796</v>
      </c>
      <c r="B97" s="177" t="s">
        <v>803</v>
      </c>
      <c r="C97" s="177" t="s">
        <v>809</v>
      </c>
      <c r="D97" s="178">
        <v>2580</v>
      </c>
      <c r="E97" s="178">
        <v>24.5</v>
      </c>
      <c r="F97" s="178">
        <v>24.4</v>
      </c>
      <c r="G97" s="178">
        <v>-78.7</v>
      </c>
      <c r="H97" s="178">
        <v>-73.41</v>
      </c>
      <c r="I97" s="179">
        <v>-77.68</v>
      </c>
      <c r="J97" s="180">
        <v>-84</v>
      </c>
      <c r="K97" s="181"/>
      <c r="L97" s="181"/>
      <c r="M97" s="181"/>
      <c r="N97" s="181"/>
      <c r="O97" s="181"/>
      <c r="P97" s="181"/>
      <c r="Q97" s="181"/>
      <c r="R97" s="181"/>
      <c r="S97" s="181"/>
      <c r="T97" s="181"/>
    </row>
    <row customHeight="true" ht="19" r="98">
      <c r="A98" s="177" t="s">
        <v>796</v>
      </c>
      <c r="B98" s="177" t="s">
        <v>803</v>
      </c>
      <c r="C98" s="177" t="s">
        <v>809</v>
      </c>
      <c r="D98" s="178">
        <v>2600</v>
      </c>
      <c r="E98" s="178">
        <v>24.5</v>
      </c>
      <c r="F98" s="178">
        <v>24.36</v>
      </c>
      <c r="G98" s="178">
        <v>-78.83</v>
      </c>
      <c r="H98" s="178">
        <v>-74.65</v>
      </c>
      <c r="I98" s="179">
        <v>-78.12</v>
      </c>
      <c r="J98" s="180">
        <v>-84</v>
      </c>
      <c r="K98" s="181"/>
      <c r="L98" s="181"/>
      <c r="M98" s="181"/>
      <c r="N98" s="181"/>
      <c r="O98" s="181"/>
      <c r="P98" s="181"/>
      <c r="Q98" s="181"/>
      <c r="R98" s="181"/>
      <c r="S98" s="181"/>
      <c r="T98" s="181"/>
    </row>
    <row customHeight="true" ht="19" r="99">
      <c r="A99" s="177" t="s">
        <v>796</v>
      </c>
      <c r="B99" s="177" t="s">
        <v>803</v>
      </c>
      <c r="C99" s="177" t="s">
        <v>809</v>
      </c>
      <c r="D99" s="178">
        <v>2620</v>
      </c>
      <c r="E99" s="178">
        <v>24.5</v>
      </c>
      <c r="F99" s="178">
        <v>24.35</v>
      </c>
      <c r="G99" s="178">
        <v>-79.03</v>
      </c>
      <c r="H99" s="178">
        <v>-76.24</v>
      </c>
      <c r="I99" s="179">
        <v>-78.48</v>
      </c>
      <c r="J99" s="180">
        <v>-84</v>
      </c>
      <c r="K99" s="181"/>
      <c r="L99" s="181"/>
      <c r="M99" s="181"/>
      <c r="N99" s="181"/>
      <c r="O99" s="181"/>
      <c r="P99" s="181"/>
      <c r="Q99" s="181"/>
      <c r="R99" s="181"/>
      <c r="S99" s="181"/>
      <c r="T99" s="181"/>
    </row>
    <row customHeight="true" ht="19" r="100">
      <c r="A100" s="177" t="s">
        <v>796</v>
      </c>
      <c r="B100" s="177" t="s">
        <v>803</v>
      </c>
      <c r="C100" s="177" t="s">
        <v>809</v>
      </c>
      <c r="D100" s="178">
        <v>2640</v>
      </c>
      <c r="E100" s="178">
        <v>24.5</v>
      </c>
      <c r="F100" s="178">
        <v>24.37</v>
      </c>
      <c r="G100" s="178">
        <v>-79.09</v>
      </c>
      <c r="H100" s="178">
        <v>-77.55</v>
      </c>
      <c r="I100" s="179">
        <v>-77.56</v>
      </c>
      <c r="J100" s="180">
        <v>-84</v>
      </c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</row>
    <row customHeight="true" ht="19" r="101">
      <c r="A101" s="177" t="s">
        <v>796</v>
      </c>
      <c r="B101" s="177" t="s">
        <v>803</v>
      </c>
      <c r="C101" s="177" t="s">
        <v>809</v>
      </c>
      <c r="D101" s="178">
        <v>2665</v>
      </c>
      <c r="E101" s="178">
        <v>24.5</v>
      </c>
      <c r="F101" s="178">
        <v>24.31</v>
      </c>
      <c r="G101" s="178">
        <v>-79.53</v>
      </c>
      <c r="H101" s="178">
        <v>-78.29</v>
      </c>
      <c r="I101" s="179">
        <v>-77.17</v>
      </c>
      <c r="J101" s="180">
        <v>-84</v>
      </c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</row>
    <row customHeight="true" ht="19" r="102">
      <c r="A102" s="177" t="s">
        <v>796</v>
      </c>
      <c r="B102" s="177" t="s">
        <v>803</v>
      </c>
      <c r="C102" s="177" t="s">
        <v>809</v>
      </c>
      <c r="D102" s="178">
        <v>2677.5</v>
      </c>
      <c r="E102" s="178">
        <v>24.5</v>
      </c>
      <c r="F102" s="178">
        <v>24.16</v>
      </c>
      <c r="G102" s="178">
        <v>-79.08</v>
      </c>
      <c r="H102" s="178">
        <v>-77.8</v>
      </c>
      <c r="I102" s="179">
        <v>-77.19</v>
      </c>
      <c r="J102" s="180">
        <v>-84</v>
      </c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</row>
    <row customHeight="true" ht="19" r="103">
      <c r="A103" s="177" t="s">
        <v>796</v>
      </c>
      <c r="B103" s="177" t="s">
        <v>803</v>
      </c>
      <c r="C103" s="177" t="s">
        <v>809</v>
      </c>
      <c r="D103" s="178">
        <v>2680</v>
      </c>
      <c r="E103" s="178">
        <v>24.5</v>
      </c>
      <c r="F103" s="178">
        <v>24.15</v>
      </c>
      <c r="G103" s="178">
        <v>-78.78</v>
      </c>
      <c r="H103" s="178">
        <v>-77.72</v>
      </c>
      <c r="I103" s="179">
        <v>-77.25</v>
      </c>
      <c r="J103" s="180">
        <v>-84</v>
      </c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</row>
    <row customHeight="true" ht="19" r="104">
      <c r="A104" s="177" t="s">
        <v>796</v>
      </c>
      <c r="B104" s="177" t="s">
        <v>803</v>
      </c>
      <c r="C104" s="177" t="s">
        <v>809</v>
      </c>
      <c r="D104" s="178">
        <v>2682.5</v>
      </c>
      <c r="E104" s="178">
        <v>24.5</v>
      </c>
      <c r="F104" s="178">
        <v>24.08</v>
      </c>
      <c r="G104" s="178">
        <v>-78.61</v>
      </c>
      <c r="H104" s="178">
        <v>-77.87</v>
      </c>
      <c r="I104" s="179">
        <v>-77.38</v>
      </c>
      <c r="J104" s="180">
        <v>-84</v>
      </c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</row>
    <row customHeight="true" ht="19" r="105">
      <c r="A105" s="177" t="s">
        <v>796</v>
      </c>
      <c r="B105" s="177" t="s">
        <v>803</v>
      </c>
      <c r="C105" s="177" t="s">
        <v>809</v>
      </c>
      <c r="D105" s="178">
        <v>2685</v>
      </c>
      <c r="E105" s="178">
        <v>24.5</v>
      </c>
      <c r="F105" s="178">
        <v>24.12</v>
      </c>
      <c r="G105" s="178">
        <v>-78.26</v>
      </c>
      <c r="H105" s="178">
        <v>-77.83</v>
      </c>
      <c r="I105" s="179">
        <v>-77.36</v>
      </c>
      <c r="J105" s="180">
        <v>-84</v>
      </c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</row>
    <row customHeight="true" ht="19" r="106">
      <c r="A106" s="172" t="s">
        <v>796</v>
      </c>
      <c r="B106" s="177" t="s">
        <v>803</v>
      </c>
      <c r="C106" s="177" t="s">
        <v>810</v>
      </c>
      <c r="D106" s="178">
        <v>2305</v>
      </c>
      <c r="E106" s="178">
        <v>24.5</v>
      </c>
      <c r="F106" s="178">
        <v>24.38</v>
      </c>
      <c r="G106" s="178">
        <v>-73.31</v>
      </c>
      <c r="H106" s="178">
        <v>-79.02</v>
      </c>
      <c r="I106" s="179">
        <v>-78.03</v>
      </c>
      <c r="J106" s="171">
        <v>-75</v>
      </c>
    </row>
    <row customHeight="true" ht="19" r="107">
      <c r="A107" s="172" t="s">
        <v>796</v>
      </c>
      <c r="B107" s="177" t="s">
        <v>803</v>
      </c>
      <c r="C107" s="177" t="s">
        <v>810</v>
      </c>
      <c r="D107" s="178">
        <v>2307.5</v>
      </c>
      <c r="E107" s="178">
        <v>24.5</v>
      </c>
      <c r="F107" s="178">
        <v>24.39</v>
      </c>
      <c r="G107" s="178">
        <v>-73</v>
      </c>
      <c r="H107" s="178">
        <v>-79.1</v>
      </c>
      <c r="I107" s="179">
        <v>-78.21</v>
      </c>
      <c r="J107" s="171">
        <v>-75</v>
      </c>
    </row>
    <row customHeight="true" ht="19" r="108">
      <c r="A108" s="172" t="s">
        <v>796</v>
      </c>
      <c r="B108" s="177" t="s">
        <v>803</v>
      </c>
      <c r="C108" s="177" t="s">
        <v>810</v>
      </c>
      <c r="D108" s="178">
        <v>2310</v>
      </c>
      <c r="E108" s="178">
        <v>24.5</v>
      </c>
      <c r="F108" s="178">
        <v>24.39</v>
      </c>
      <c r="G108" s="178">
        <v>-72.99</v>
      </c>
      <c r="H108" s="178">
        <v>-79.1</v>
      </c>
      <c r="I108" s="179">
        <v>-78.27</v>
      </c>
      <c r="J108" s="171">
        <v>-75</v>
      </c>
    </row>
    <row customHeight="true" ht="19" r="109">
      <c r="A109" s="172" t="s">
        <v>796</v>
      </c>
      <c r="B109" s="177" t="s">
        <v>803</v>
      </c>
      <c r="C109" s="177" t="s">
        <v>810</v>
      </c>
      <c r="D109" s="178">
        <v>2312.5</v>
      </c>
      <c r="E109" s="178">
        <v>24.5</v>
      </c>
      <c r="F109" s="178">
        <v>24.4</v>
      </c>
      <c r="G109" s="178">
        <v>-73.11</v>
      </c>
      <c r="H109" s="178">
        <v>-78.88</v>
      </c>
      <c r="I109" s="179">
        <v>-78.33</v>
      </c>
      <c r="J109" s="171">
        <v>-75</v>
      </c>
    </row>
    <row customHeight="true" ht="19" r="110">
      <c r="A110" s="172" t="s">
        <v>796</v>
      </c>
      <c r="B110" s="177" t="s">
        <v>803</v>
      </c>
      <c r="C110" s="177" t="s">
        <v>810</v>
      </c>
      <c r="D110" s="178">
        <v>2325</v>
      </c>
      <c r="E110" s="178">
        <v>24.5</v>
      </c>
      <c r="F110" s="178">
        <v>24.39</v>
      </c>
      <c r="G110" s="178">
        <v>-75.65</v>
      </c>
      <c r="H110" s="178">
        <v>-79.13</v>
      </c>
      <c r="I110" s="179">
        <v>-78.78</v>
      </c>
      <c r="J110" s="171">
        <v>-75</v>
      </c>
    </row>
    <row customHeight="true" ht="19" r="111">
      <c r="A111" s="172" t="s">
        <v>796</v>
      </c>
      <c r="B111" s="177" t="s">
        <v>803</v>
      </c>
      <c r="C111" s="177" t="s">
        <v>810</v>
      </c>
      <c r="D111" s="178">
        <v>2330</v>
      </c>
      <c r="E111" s="178">
        <v>24.5</v>
      </c>
      <c r="F111" s="178">
        <v>24.37</v>
      </c>
      <c r="G111" s="178">
        <v>-76.69</v>
      </c>
      <c r="H111" s="178">
        <v>-79.28</v>
      </c>
      <c r="I111" s="179">
        <v>-78.74</v>
      </c>
      <c r="J111" s="171">
        <v>-75</v>
      </c>
    </row>
    <row customHeight="true" ht="19" r="112">
      <c r="A112" s="172" t="s">
        <v>796</v>
      </c>
      <c r="B112" s="177" t="s">
        <v>803</v>
      </c>
      <c r="C112" s="177" t="s">
        <v>810</v>
      </c>
      <c r="D112" s="178">
        <v>2340</v>
      </c>
      <c r="E112" s="178">
        <v>24.5</v>
      </c>
      <c r="F112" s="178">
        <v>24.34</v>
      </c>
      <c r="G112" s="178">
        <v>-76.26</v>
      </c>
      <c r="H112" s="178">
        <v>-79.62</v>
      </c>
      <c r="I112" s="179">
        <v>-78.59</v>
      </c>
      <c r="J112" s="171">
        <v>-75</v>
      </c>
    </row>
    <row customHeight="true" ht="19" r="113">
      <c r="A113" s="172" t="s">
        <v>796</v>
      </c>
      <c r="B113" s="177" t="s">
        <v>803</v>
      </c>
      <c r="C113" s="177" t="s">
        <v>810</v>
      </c>
      <c r="D113" s="178">
        <v>2350</v>
      </c>
      <c r="E113" s="178">
        <v>24.5</v>
      </c>
      <c r="F113" s="178">
        <v>24.35</v>
      </c>
      <c r="G113" s="178">
        <v>-76.37</v>
      </c>
      <c r="H113" s="178">
        <v>-79.92</v>
      </c>
      <c r="I113" s="179">
        <v>-78.21</v>
      </c>
      <c r="J113" s="171">
        <v>-75</v>
      </c>
    </row>
    <row customHeight="true" ht="19" r="114">
      <c r="A114" s="172" t="s">
        <v>796</v>
      </c>
      <c r="B114" s="177" t="s">
        <v>803</v>
      </c>
      <c r="C114" s="177" t="s">
        <v>810</v>
      </c>
      <c r="D114" s="178">
        <v>2360</v>
      </c>
      <c r="E114" s="178">
        <v>24.5</v>
      </c>
      <c r="F114" s="178">
        <v>24.38</v>
      </c>
      <c r="G114" s="178">
        <v>-77.8</v>
      </c>
      <c r="H114" s="178">
        <v>-79.8</v>
      </c>
      <c r="I114" s="179">
        <v>-77.83</v>
      </c>
      <c r="J114" s="171">
        <v>-75</v>
      </c>
    </row>
    <row customHeight="true" ht="19" r="115">
      <c r="A115" s="172" t="s">
        <v>796</v>
      </c>
      <c r="B115" s="177" t="s">
        <v>803</v>
      </c>
      <c r="C115" s="177" t="s">
        <v>810</v>
      </c>
      <c r="D115" s="178">
        <v>2370</v>
      </c>
      <c r="E115" s="178">
        <v>24.5</v>
      </c>
      <c r="F115" s="178">
        <v>24.38</v>
      </c>
      <c r="G115" s="178">
        <v>-77.67</v>
      </c>
      <c r="H115" s="178">
        <v>-79.73</v>
      </c>
      <c r="I115" s="179">
        <v>-77.87</v>
      </c>
      <c r="J115" s="171">
        <v>-75</v>
      </c>
    </row>
    <row customHeight="true" ht="19" r="116">
      <c r="A116" s="172" t="s">
        <v>796</v>
      </c>
      <c r="B116" s="177" t="s">
        <v>803</v>
      </c>
      <c r="C116" s="177" t="s">
        <v>810</v>
      </c>
      <c r="D116" s="178">
        <v>2375</v>
      </c>
      <c r="E116" s="178">
        <v>24.5</v>
      </c>
      <c r="F116" s="178">
        <v>24.39</v>
      </c>
      <c r="G116" s="178">
        <v>-76.23</v>
      </c>
      <c r="H116" s="178">
        <v>-79.57</v>
      </c>
      <c r="I116" s="179">
        <v>-77.97</v>
      </c>
      <c r="J116" s="171">
        <v>-75</v>
      </c>
    </row>
    <row customHeight="true" ht="19" r="117">
      <c r="A117" s="172" t="s">
        <v>796</v>
      </c>
      <c r="B117" s="177" t="s">
        <v>803</v>
      </c>
      <c r="C117" s="177" t="s">
        <v>810</v>
      </c>
      <c r="D117" s="178">
        <v>2387.5</v>
      </c>
      <c r="E117" s="178">
        <v>24.5</v>
      </c>
      <c r="F117" s="178">
        <v>24.37</v>
      </c>
      <c r="G117" s="178">
        <v>-75.53</v>
      </c>
      <c r="H117" s="178">
        <v>-79.27</v>
      </c>
      <c r="I117" s="179">
        <v>-78.49</v>
      </c>
      <c r="J117" s="171">
        <v>-75</v>
      </c>
    </row>
    <row customHeight="true" ht="19" r="118">
      <c r="A118" s="172" t="s">
        <v>796</v>
      </c>
      <c r="B118" s="177" t="s">
        <v>803</v>
      </c>
      <c r="C118" s="177" t="s">
        <v>810</v>
      </c>
      <c r="D118" s="178">
        <v>2390</v>
      </c>
      <c r="E118" s="178">
        <v>24.5</v>
      </c>
      <c r="F118" s="178">
        <v>24.35</v>
      </c>
      <c r="G118" s="178">
        <v>-76.15</v>
      </c>
      <c r="H118" s="178">
        <v>-79.01</v>
      </c>
      <c r="I118" s="179">
        <v>-78.59</v>
      </c>
      <c r="J118" s="171">
        <v>-75</v>
      </c>
    </row>
    <row customHeight="true" ht="19" r="119">
      <c r="A119" s="172" t="s">
        <v>796</v>
      </c>
      <c r="B119" s="177" t="s">
        <v>803</v>
      </c>
      <c r="C119" s="177" t="s">
        <v>810</v>
      </c>
      <c r="D119" s="178">
        <v>2392.5</v>
      </c>
      <c r="E119" s="178">
        <v>24.5</v>
      </c>
      <c r="F119" s="178">
        <v>24.34</v>
      </c>
      <c r="G119" s="178">
        <v>-76.96</v>
      </c>
      <c r="H119" s="178">
        <v>-79.13</v>
      </c>
      <c r="I119" s="179">
        <v>-78.54</v>
      </c>
      <c r="J119" s="171">
        <v>-75</v>
      </c>
    </row>
    <row customHeight="true" ht="19" r="120">
      <c r="A120" s="172" t="s">
        <v>796</v>
      </c>
      <c r="B120" s="177" t="s">
        <v>803</v>
      </c>
      <c r="C120" s="177" t="s">
        <v>810</v>
      </c>
      <c r="D120" s="178">
        <v>2395</v>
      </c>
      <c r="E120" s="178">
        <v>24.5</v>
      </c>
      <c r="F120" s="178">
        <v>24.35</v>
      </c>
      <c r="G120" s="178">
        <v>-77.3</v>
      </c>
      <c r="H120" s="178">
        <v>-79.05</v>
      </c>
      <c r="I120" s="179">
        <v>-78.65</v>
      </c>
      <c r="J120" s="171">
        <v>-75</v>
      </c>
    </row>
    <row customHeight="true" ht="19" r="121">
      <c r="A121" s="177" t="s">
        <v>796</v>
      </c>
      <c r="B121" s="177" t="s">
        <v>803</v>
      </c>
      <c r="C121" s="177" t="s">
        <v>811</v>
      </c>
      <c r="D121" s="177">
        <v>2550</v>
      </c>
      <c r="E121" s="178">
        <v>28</v>
      </c>
      <c r="F121" s="178">
        <v>27.73</v>
      </c>
      <c r="G121" s="178">
        <v>-74.48</v>
      </c>
      <c r="H121" s="178">
        <v>-71.74</v>
      </c>
      <c r="I121" s="179">
        <v>-73.45</v>
      </c>
      <c r="J121" s="180">
        <v>-78</v>
      </c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</row>
    <row customHeight="true" ht="19" r="122">
      <c r="A122" s="177" t="s">
        <v>796</v>
      </c>
      <c r="B122" s="177" t="s">
        <v>803</v>
      </c>
      <c r="C122" s="177" t="s">
        <v>812</v>
      </c>
      <c r="D122" s="177">
        <v>2350</v>
      </c>
      <c r="E122" s="178">
        <v>28</v>
      </c>
      <c r="F122" s="178">
        <v>27.77</v>
      </c>
      <c r="G122" s="178">
        <v>-73.97</v>
      </c>
      <c r="H122" s="178">
        <v>-74.67</v>
      </c>
      <c r="I122" s="179">
        <v>-72.99</v>
      </c>
      <c r="J122" s="180">
        <v>-87</v>
      </c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</row>
    <row r="123">
      <c r="A123" s="172" t="s">
        <v>796</v>
      </c>
      <c r="B123" s="182" t="s">
        <v>813</v>
      </c>
      <c r="C123" s="177" t="s">
        <v>814</v>
      </c>
      <c r="D123" s="178">
        <v>3305</v>
      </c>
      <c r="E123" s="178">
        <v>28</v>
      </c>
      <c r="F123" s="178">
        <v>27.77</v>
      </c>
      <c r="G123" s="178">
        <v>-70.76</v>
      </c>
      <c r="H123" s="178">
        <v>-70.53</v>
      </c>
      <c r="I123" s="179">
        <v>-70.11</v>
      </c>
      <c r="J123" s="183">
        <v>-74.5</v>
      </c>
    </row>
    <row r="124">
      <c r="A124" s="172" t="s">
        <v>796</v>
      </c>
      <c r="B124" s="182" t="s">
        <v>813</v>
      </c>
      <c r="C124" s="177" t="s">
        <v>814</v>
      </c>
      <c r="D124" s="178">
        <v>3307.5</v>
      </c>
      <c r="E124" s="178">
        <v>28</v>
      </c>
      <c r="F124" s="178">
        <v>27.91</v>
      </c>
      <c r="G124" s="178">
        <v>-70.94</v>
      </c>
      <c r="H124" s="178">
        <v>-70.55</v>
      </c>
      <c r="I124" s="178">
        <v>-70.42</v>
      </c>
      <c r="J124" s="171">
        <v>-74.5</v>
      </c>
    </row>
    <row r="125">
      <c r="A125" s="172" t="s">
        <v>796</v>
      </c>
      <c r="B125" s="182" t="s">
        <v>813</v>
      </c>
      <c r="C125" s="177" t="s">
        <v>814</v>
      </c>
      <c r="D125" s="178">
        <v>3310</v>
      </c>
      <c r="E125" s="178">
        <v>28</v>
      </c>
      <c r="F125" s="178">
        <v>27.94</v>
      </c>
      <c r="G125" s="178">
        <v>-71.1</v>
      </c>
      <c r="H125" s="178">
        <v>-70.56</v>
      </c>
      <c r="I125" s="178">
        <v>-70.49</v>
      </c>
      <c r="J125" s="171">
        <v>-74.5</v>
      </c>
    </row>
    <row r="126">
      <c r="A126" s="172" t="s">
        <v>796</v>
      </c>
      <c r="B126" s="182" t="s">
        <v>813</v>
      </c>
      <c r="C126" s="177" t="s">
        <v>814</v>
      </c>
      <c r="D126" s="178">
        <v>3312.5</v>
      </c>
      <c r="E126" s="178">
        <v>28</v>
      </c>
      <c r="F126" s="178">
        <v>27.95</v>
      </c>
      <c r="G126" s="178">
        <v>-71.21</v>
      </c>
      <c r="H126" s="178">
        <v>-70.47</v>
      </c>
      <c r="I126" s="178">
        <v>-70.53</v>
      </c>
      <c r="J126" s="171">
        <v>-74.5</v>
      </c>
    </row>
    <row r="127">
      <c r="A127" s="172" t="s">
        <v>796</v>
      </c>
      <c r="B127" s="182" t="s">
        <v>813</v>
      </c>
      <c r="C127" s="177" t="s">
        <v>814</v>
      </c>
      <c r="D127" s="178">
        <v>3325</v>
      </c>
      <c r="E127" s="178">
        <v>28</v>
      </c>
      <c r="F127" s="178">
        <v>27.87</v>
      </c>
      <c r="G127" s="178">
        <v>-71.33</v>
      </c>
      <c r="H127" s="178">
        <v>-70.07</v>
      </c>
      <c r="I127" s="178">
        <v>-70.76</v>
      </c>
      <c r="J127" s="171">
        <v>-74.5</v>
      </c>
    </row>
    <row r="128">
      <c r="A128" s="172" t="s">
        <v>796</v>
      </c>
      <c r="B128" s="182" t="s">
        <v>813</v>
      </c>
      <c r="C128" s="177" t="s">
        <v>814</v>
      </c>
      <c r="D128" s="178">
        <v>3350</v>
      </c>
      <c r="E128" s="178">
        <v>28</v>
      </c>
      <c r="F128" s="178">
        <v>27.94</v>
      </c>
      <c r="G128" s="178">
        <v>-72.04</v>
      </c>
      <c r="H128" s="178">
        <v>-70.01</v>
      </c>
      <c r="I128" s="178">
        <v>-70.12</v>
      </c>
      <c r="J128" s="171">
        <v>-74.5</v>
      </c>
    </row>
    <row r="129">
      <c r="A129" s="172" t="s">
        <v>796</v>
      </c>
      <c r="B129" s="182" t="s">
        <v>813</v>
      </c>
      <c r="C129" s="177" t="s">
        <v>814</v>
      </c>
      <c r="D129" s="178">
        <v>3400</v>
      </c>
      <c r="E129" s="178">
        <v>28</v>
      </c>
      <c r="F129" s="178">
        <v>28</v>
      </c>
      <c r="G129" s="178">
        <v>-73.23</v>
      </c>
      <c r="H129" s="178">
        <v>-71.41</v>
      </c>
      <c r="I129" s="178">
        <v>-68.66</v>
      </c>
      <c r="J129" s="171">
        <v>-74.5</v>
      </c>
    </row>
    <row r="130">
      <c r="A130" s="172" t="s">
        <v>796</v>
      </c>
      <c r="B130" s="182" t="s">
        <v>813</v>
      </c>
      <c r="C130" s="177" t="s">
        <v>814</v>
      </c>
      <c r="D130" s="178">
        <v>3500</v>
      </c>
      <c r="E130" s="178">
        <v>28</v>
      </c>
      <c r="F130" s="178">
        <v>27.99</v>
      </c>
      <c r="G130" s="178">
        <v>-72.2</v>
      </c>
      <c r="H130" s="178">
        <v>-71.08</v>
      </c>
      <c r="I130" s="178">
        <v>-68.83</v>
      </c>
      <c r="J130" s="171">
        <v>-74.5</v>
      </c>
    </row>
    <row r="131">
      <c r="A131" s="172" t="s">
        <v>796</v>
      </c>
      <c r="B131" s="182" t="s">
        <v>813</v>
      </c>
      <c r="C131" s="177" t="s">
        <v>814</v>
      </c>
      <c r="D131" s="178">
        <v>3600</v>
      </c>
      <c r="E131" s="178">
        <v>28</v>
      </c>
      <c r="F131" s="178">
        <v>27.9</v>
      </c>
      <c r="G131" s="178">
        <v>-71.76</v>
      </c>
      <c r="H131" s="178">
        <v>-70.4</v>
      </c>
      <c r="I131" s="178">
        <v>-68.55</v>
      </c>
      <c r="J131" s="171">
        <v>-74.5</v>
      </c>
    </row>
    <row r="132">
      <c r="A132" s="172" t="s">
        <v>796</v>
      </c>
      <c r="B132" s="182" t="s">
        <v>813</v>
      </c>
      <c r="C132" s="177" t="s">
        <v>814</v>
      </c>
      <c r="D132" s="178">
        <v>3700</v>
      </c>
      <c r="E132" s="178">
        <v>28</v>
      </c>
      <c r="F132" s="178">
        <v>27.95</v>
      </c>
      <c r="G132" s="178">
        <v>-72.48</v>
      </c>
      <c r="H132" s="178">
        <v>-70.56</v>
      </c>
      <c r="I132" s="178">
        <v>-68.72</v>
      </c>
      <c r="J132" s="171">
        <v>-74.5</v>
      </c>
    </row>
    <row r="133">
      <c r="A133" s="172" t="s">
        <v>796</v>
      </c>
      <c r="B133" s="182" t="s">
        <v>813</v>
      </c>
      <c r="C133" s="173" t="s">
        <v>814</v>
      </c>
      <c r="D133" s="174">
        <v>3750</v>
      </c>
      <c r="E133" s="174">
        <v>28</v>
      </c>
      <c r="F133" s="174">
        <v>27.79</v>
      </c>
      <c r="G133" s="174">
        <v>-71.6</v>
      </c>
      <c r="H133" s="174">
        <v>-70.27</v>
      </c>
      <c r="I133" s="174">
        <v>-69.34</v>
      </c>
      <c r="J133" s="171">
        <v>-74.5</v>
      </c>
    </row>
    <row r="134">
      <c r="A134" s="172" t="s">
        <v>796</v>
      </c>
      <c r="B134" s="182" t="s">
        <v>813</v>
      </c>
      <c r="C134" s="177" t="s">
        <v>814</v>
      </c>
      <c r="D134" s="178">
        <v>3800</v>
      </c>
      <c r="E134" s="178">
        <v>28</v>
      </c>
      <c r="F134" s="178">
        <v>27.86</v>
      </c>
      <c r="G134" s="178">
        <v>-72.67</v>
      </c>
      <c r="H134" s="178">
        <v>-70.36</v>
      </c>
      <c r="I134" s="178">
        <v>-68.39</v>
      </c>
      <c r="J134" s="171">
        <v>-74.5</v>
      </c>
    </row>
    <row r="135">
      <c r="A135" s="172" t="s">
        <v>796</v>
      </c>
      <c r="B135" s="182" t="s">
        <v>813</v>
      </c>
      <c r="C135" s="177" t="s">
        <v>814</v>
      </c>
      <c r="D135" s="178">
        <v>3900</v>
      </c>
      <c r="E135" s="178">
        <v>28</v>
      </c>
      <c r="F135" s="178">
        <v>27.73</v>
      </c>
      <c r="G135" s="178">
        <v>-71.37</v>
      </c>
      <c r="H135" s="178">
        <v>-70.33</v>
      </c>
      <c r="I135" s="178">
        <v>-69.21</v>
      </c>
      <c r="J135" s="171">
        <v>-74.5</v>
      </c>
    </row>
    <row r="136">
      <c r="A136" s="172" t="s">
        <v>796</v>
      </c>
      <c r="B136" s="182" t="s">
        <v>813</v>
      </c>
      <c r="C136" s="177" t="s">
        <v>814</v>
      </c>
      <c r="D136" s="178">
        <v>4000</v>
      </c>
      <c r="E136" s="178">
        <v>28</v>
      </c>
      <c r="F136" s="178">
        <v>27.57</v>
      </c>
      <c r="G136" s="178">
        <v>-71.34</v>
      </c>
      <c r="H136" s="178">
        <v>-70.2</v>
      </c>
      <c r="I136" s="178">
        <v>-68.36</v>
      </c>
      <c r="J136" s="171">
        <v>-74.5</v>
      </c>
    </row>
    <row r="137">
      <c r="A137" s="172" t="s">
        <v>796</v>
      </c>
      <c r="B137" s="182" t="s">
        <v>813</v>
      </c>
      <c r="C137" s="177" t="s">
        <v>814</v>
      </c>
      <c r="D137" s="178">
        <v>4100</v>
      </c>
      <c r="E137" s="178">
        <v>28</v>
      </c>
      <c r="F137" s="178">
        <v>27.68</v>
      </c>
      <c r="G137" s="178">
        <v>-71.71</v>
      </c>
      <c r="H137" s="178">
        <v>-70.15</v>
      </c>
      <c r="I137" s="178">
        <v>-68.99</v>
      </c>
      <c r="J137" s="171">
        <v>-74.5</v>
      </c>
    </row>
    <row r="138">
      <c r="A138" s="172" t="s">
        <v>796</v>
      </c>
      <c r="B138" s="182" t="s">
        <v>813</v>
      </c>
      <c r="C138" s="177" t="s">
        <v>814</v>
      </c>
      <c r="D138" s="178">
        <v>4150</v>
      </c>
      <c r="E138" s="178">
        <v>28</v>
      </c>
      <c r="F138" s="178">
        <v>27.67</v>
      </c>
      <c r="G138" s="178">
        <v>-71.14</v>
      </c>
      <c r="H138" s="178">
        <v>-70.79</v>
      </c>
      <c r="I138" s="178">
        <v>-68.79</v>
      </c>
      <c r="J138" s="171">
        <v>-74.5</v>
      </c>
    </row>
    <row r="139">
      <c r="A139" s="172" t="s">
        <v>796</v>
      </c>
      <c r="B139" s="182" t="s">
        <v>813</v>
      </c>
      <c r="C139" s="177" t="s">
        <v>814</v>
      </c>
      <c r="D139" s="178">
        <v>4175</v>
      </c>
      <c r="E139" s="178">
        <v>28</v>
      </c>
      <c r="F139" s="178">
        <v>27.61</v>
      </c>
      <c r="G139" s="178">
        <v>-71.27</v>
      </c>
      <c r="H139" s="178">
        <v>-70.23</v>
      </c>
      <c r="I139" s="178">
        <v>-69.29</v>
      </c>
      <c r="J139" s="171">
        <v>-74.5</v>
      </c>
    </row>
    <row r="140">
      <c r="A140" s="172" t="s">
        <v>796</v>
      </c>
      <c r="B140" s="182" t="s">
        <v>813</v>
      </c>
      <c r="C140" s="177" t="s">
        <v>814</v>
      </c>
      <c r="D140" s="178">
        <v>4187.5</v>
      </c>
      <c r="E140" s="178">
        <v>28</v>
      </c>
      <c r="F140" s="178">
        <v>27.59</v>
      </c>
      <c r="G140" s="178">
        <v>-71.31</v>
      </c>
      <c r="H140" s="178">
        <v>-69.82</v>
      </c>
      <c r="I140" s="178">
        <v>-69.3</v>
      </c>
      <c r="J140" s="171">
        <v>-74.5</v>
      </c>
    </row>
    <row r="141">
      <c r="A141" s="172" t="s">
        <v>796</v>
      </c>
      <c r="B141" s="182" t="s">
        <v>813</v>
      </c>
      <c r="C141" s="177" t="s">
        <v>814</v>
      </c>
      <c r="D141" s="178">
        <v>4190</v>
      </c>
      <c r="E141" s="178">
        <v>28</v>
      </c>
      <c r="F141" s="178">
        <v>27.61</v>
      </c>
      <c r="G141" s="178">
        <v>-71.27</v>
      </c>
      <c r="H141" s="178">
        <v>-69.83</v>
      </c>
      <c r="I141" s="178">
        <v>-69.25</v>
      </c>
      <c r="J141" s="171">
        <v>-74.5</v>
      </c>
    </row>
    <row r="142">
      <c r="A142" s="172" t="s">
        <v>796</v>
      </c>
      <c r="B142" s="182" t="s">
        <v>813</v>
      </c>
      <c r="C142" s="177" t="s">
        <v>814</v>
      </c>
      <c r="D142" s="178">
        <v>4192.5</v>
      </c>
      <c r="E142" s="178">
        <v>28</v>
      </c>
      <c r="F142" s="178">
        <v>27.58</v>
      </c>
      <c r="G142" s="178">
        <v>-71.24</v>
      </c>
      <c r="H142" s="178">
        <v>-69.82</v>
      </c>
      <c r="I142" s="178">
        <v>-69.25</v>
      </c>
      <c r="J142" s="171">
        <v>-74.5</v>
      </c>
    </row>
    <row r="143">
      <c r="A143" s="172" t="s">
        <v>796</v>
      </c>
      <c r="B143" s="182" t="s">
        <v>813</v>
      </c>
      <c r="C143" s="177" t="s">
        <v>814</v>
      </c>
      <c r="D143" s="178">
        <v>4195</v>
      </c>
      <c r="E143" s="178">
        <v>28</v>
      </c>
      <c r="F143" s="178">
        <v>27.57</v>
      </c>
      <c r="G143" s="178">
        <v>-71.34</v>
      </c>
      <c r="H143" s="178">
        <v>-69.73</v>
      </c>
      <c r="I143" s="178">
        <v>-69.19</v>
      </c>
      <c r="J143" s="184">
        <v>-74.5</v>
      </c>
    </row>
    <row r="144">
      <c r="A144" s="172" t="s">
        <v>796</v>
      </c>
      <c r="B144" s="182" t="s">
        <v>813</v>
      </c>
      <c r="C144" s="177" t="s">
        <v>815</v>
      </c>
      <c r="D144" s="178">
        <v>4405</v>
      </c>
      <c r="E144" s="178">
        <v>28</v>
      </c>
      <c r="F144" s="178">
        <v>27.51</v>
      </c>
      <c r="G144" s="178">
        <v>-71.15</v>
      </c>
      <c r="H144" s="178">
        <v>-69.72</v>
      </c>
      <c r="I144" s="179">
        <v>-67.14</v>
      </c>
      <c r="J144" s="171">
        <v>-65.5</v>
      </c>
    </row>
    <row r="145">
      <c r="A145" s="172" t="s">
        <v>796</v>
      </c>
      <c r="B145" s="182" t="s">
        <v>813</v>
      </c>
      <c r="C145" s="177" t="s">
        <v>815</v>
      </c>
      <c r="D145" s="178">
        <v>4407.5</v>
      </c>
      <c r="E145" s="178">
        <v>28</v>
      </c>
      <c r="F145" s="178">
        <v>27.57</v>
      </c>
      <c r="G145" s="178">
        <v>-71.12</v>
      </c>
      <c r="H145" s="178">
        <v>-69.7</v>
      </c>
      <c r="I145" s="178">
        <v>-67.28</v>
      </c>
      <c r="J145" s="171">
        <v>-65.5</v>
      </c>
    </row>
    <row r="146">
      <c r="A146" s="172" t="s">
        <v>796</v>
      </c>
      <c r="B146" s="182" t="s">
        <v>813</v>
      </c>
      <c r="C146" s="177" t="s">
        <v>815</v>
      </c>
      <c r="D146" s="178">
        <v>4410</v>
      </c>
      <c r="E146" s="178">
        <v>28</v>
      </c>
      <c r="F146" s="178">
        <v>27.62</v>
      </c>
      <c r="G146" s="178">
        <v>-71.19</v>
      </c>
      <c r="H146" s="178">
        <v>-69.99</v>
      </c>
      <c r="I146" s="178">
        <v>-67.27</v>
      </c>
      <c r="J146" s="171">
        <v>-65.5</v>
      </c>
    </row>
    <row r="147">
      <c r="A147" s="172" t="s">
        <v>796</v>
      </c>
      <c r="B147" s="182" t="s">
        <v>813</v>
      </c>
      <c r="C147" s="177" t="s">
        <v>815</v>
      </c>
      <c r="D147" s="178">
        <v>4412.5</v>
      </c>
      <c r="E147" s="178">
        <v>28</v>
      </c>
      <c r="F147" s="178">
        <v>27.62</v>
      </c>
      <c r="G147" s="178">
        <v>-71.19</v>
      </c>
      <c r="H147" s="178">
        <v>-70.06</v>
      </c>
      <c r="I147" s="178">
        <v>-67.18</v>
      </c>
      <c r="J147" s="171">
        <v>-65.5</v>
      </c>
    </row>
    <row r="148">
      <c r="A148" s="172" t="s">
        <v>796</v>
      </c>
      <c r="B148" s="182" t="s">
        <v>813</v>
      </c>
      <c r="C148" s="177" t="s">
        <v>815</v>
      </c>
      <c r="D148" s="178">
        <v>4425</v>
      </c>
      <c r="E148" s="178">
        <v>28</v>
      </c>
      <c r="F148" s="178">
        <v>27.64</v>
      </c>
      <c r="G148" s="178">
        <v>-70.9</v>
      </c>
      <c r="H148" s="178">
        <v>-70.67</v>
      </c>
      <c r="I148" s="178">
        <v>-67.17</v>
      </c>
      <c r="J148" s="171">
        <v>-65.5</v>
      </c>
    </row>
    <row r="149">
      <c r="A149" s="172" t="s">
        <v>796</v>
      </c>
      <c r="B149" s="182" t="s">
        <v>813</v>
      </c>
      <c r="C149" s="177" t="s">
        <v>815</v>
      </c>
      <c r="D149" s="178">
        <v>4450</v>
      </c>
      <c r="E149" s="178">
        <v>28</v>
      </c>
      <c r="F149" s="178">
        <v>27.52</v>
      </c>
      <c r="G149" s="178">
        <v>-70.28</v>
      </c>
      <c r="H149" s="178">
        <v>-70.65</v>
      </c>
      <c r="I149" s="178">
        <v>-67.21</v>
      </c>
      <c r="J149" s="171">
        <v>-65.5</v>
      </c>
    </row>
    <row r="150">
      <c r="A150" s="172" t="s">
        <v>796</v>
      </c>
      <c r="B150" s="182" t="s">
        <v>813</v>
      </c>
      <c r="C150" s="177" t="s">
        <v>815</v>
      </c>
      <c r="D150" s="178">
        <v>4500</v>
      </c>
      <c r="E150" s="178">
        <v>28</v>
      </c>
      <c r="F150" s="178">
        <v>27.53</v>
      </c>
      <c r="G150" s="178">
        <v>-71.37</v>
      </c>
      <c r="H150" s="178">
        <v>-70.39</v>
      </c>
      <c r="I150" s="178">
        <v>-67.3</v>
      </c>
      <c r="J150" s="171">
        <v>-65.5</v>
      </c>
    </row>
    <row r="151">
      <c r="A151" s="172" t="s">
        <v>796</v>
      </c>
      <c r="B151" s="182" t="s">
        <v>813</v>
      </c>
      <c r="C151" s="177" t="s">
        <v>815</v>
      </c>
      <c r="D151" s="178">
        <v>4600</v>
      </c>
      <c r="E151" s="178">
        <v>28</v>
      </c>
      <c r="F151" s="178">
        <v>27.73</v>
      </c>
      <c r="G151" s="178">
        <v>-70.77</v>
      </c>
      <c r="H151" s="178">
        <v>-69.07</v>
      </c>
      <c r="I151" s="178">
        <v>-67.15</v>
      </c>
      <c r="J151" s="171">
        <v>-65.5</v>
      </c>
    </row>
    <row r="152">
      <c r="A152" s="172" t="s">
        <v>796</v>
      </c>
      <c r="B152" s="182" t="s">
        <v>813</v>
      </c>
      <c r="C152" s="177" t="s">
        <v>815</v>
      </c>
      <c r="D152" s="178">
        <v>4700</v>
      </c>
      <c r="E152" s="178">
        <v>28</v>
      </c>
      <c r="F152" s="178">
        <v>27.53</v>
      </c>
      <c r="G152" s="178">
        <v>-70.79</v>
      </c>
      <c r="H152" s="178">
        <v>-68.86</v>
      </c>
      <c r="I152" s="178">
        <v>-66.83</v>
      </c>
      <c r="J152" s="171">
        <v>-65.5</v>
      </c>
    </row>
    <row r="153">
      <c r="A153" s="172" t="s">
        <v>796</v>
      </c>
      <c r="B153" s="182" t="s">
        <v>813</v>
      </c>
      <c r="C153" s="177" t="s">
        <v>815</v>
      </c>
      <c r="D153" s="178">
        <v>4800</v>
      </c>
      <c r="E153" s="178">
        <v>28</v>
      </c>
      <c r="F153" s="178">
        <v>27.54</v>
      </c>
      <c r="G153" s="178">
        <v>-71.17</v>
      </c>
      <c r="H153" s="178">
        <v>-68.85</v>
      </c>
      <c r="I153" s="178">
        <v>-66</v>
      </c>
      <c r="J153" s="171">
        <v>-65.5</v>
      </c>
    </row>
    <row r="154">
      <c r="A154" s="172" t="s">
        <v>796</v>
      </c>
      <c r="B154" s="182" t="s">
        <v>813</v>
      </c>
      <c r="C154" s="177" t="s">
        <v>815</v>
      </c>
      <c r="D154" s="178">
        <v>4900</v>
      </c>
      <c r="E154" s="178">
        <v>28</v>
      </c>
      <c r="F154" s="178">
        <v>27.54</v>
      </c>
      <c r="G154" s="178">
        <v>-69.91</v>
      </c>
      <c r="H154" s="178">
        <v>-69.09</v>
      </c>
      <c r="I154" s="178">
        <v>-66.49</v>
      </c>
      <c r="J154" s="171">
        <v>-65.5</v>
      </c>
    </row>
    <row r="155">
      <c r="A155" s="172" t="s">
        <v>796</v>
      </c>
      <c r="B155" s="182" t="s">
        <v>813</v>
      </c>
      <c r="C155" s="177" t="s">
        <v>815</v>
      </c>
      <c r="D155" s="178">
        <v>4950</v>
      </c>
      <c r="E155" s="178">
        <v>28</v>
      </c>
      <c r="F155" s="178">
        <v>27.59</v>
      </c>
      <c r="G155" s="178">
        <v>-70.66</v>
      </c>
      <c r="H155" s="178">
        <v>-69.1</v>
      </c>
      <c r="I155" s="178">
        <v>-66.6</v>
      </c>
      <c r="J155" s="171">
        <v>-65.5</v>
      </c>
    </row>
    <row r="156">
      <c r="A156" s="172" t="s">
        <v>796</v>
      </c>
      <c r="B156" s="182" t="s">
        <v>813</v>
      </c>
      <c r="C156" s="177" t="s">
        <v>815</v>
      </c>
      <c r="D156" s="178">
        <v>4975</v>
      </c>
      <c r="E156" s="178">
        <v>28</v>
      </c>
      <c r="F156" s="178">
        <v>27.57</v>
      </c>
      <c r="G156" s="178">
        <v>-70.45</v>
      </c>
      <c r="H156" s="178">
        <v>-69.47</v>
      </c>
      <c r="I156" s="178">
        <v>-66.54</v>
      </c>
      <c r="J156" s="171">
        <v>-65.5</v>
      </c>
    </row>
    <row r="157">
      <c r="A157" s="172" t="s">
        <v>796</v>
      </c>
      <c r="B157" s="182" t="s">
        <v>813</v>
      </c>
      <c r="C157" s="177" t="s">
        <v>815</v>
      </c>
      <c r="D157" s="178">
        <v>4987.5</v>
      </c>
      <c r="E157" s="178">
        <v>28</v>
      </c>
      <c r="F157" s="178">
        <v>27.63</v>
      </c>
      <c r="G157" s="178">
        <v>-70.29</v>
      </c>
      <c r="H157" s="178">
        <v>-69.72</v>
      </c>
      <c r="I157" s="178">
        <v>-66.46</v>
      </c>
      <c r="J157" s="171">
        <v>-65.5</v>
      </c>
    </row>
    <row r="158">
      <c r="A158" s="172" t="s">
        <v>796</v>
      </c>
      <c r="B158" s="182" t="s">
        <v>813</v>
      </c>
      <c r="C158" s="177" t="s">
        <v>815</v>
      </c>
      <c r="D158" s="178">
        <v>4990</v>
      </c>
      <c r="E158" s="178">
        <v>28</v>
      </c>
      <c r="F158" s="178">
        <v>27.6</v>
      </c>
      <c r="G158" s="178">
        <v>-70.14</v>
      </c>
      <c r="H158" s="178">
        <v>-69.69</v>
      </c>
      <c r="I158" s="178">
        <v>-66.33</v>
      </c>
      <c r="J158" s="171">
        <v>-65.5</v>
      </c>
    </row>
    <row r="159">
      <c r="A159" s="172" t="s">
        <v>796</v>
      </c>
      <c r="B159" s="182" t="s">
        <v>813</v>
      </c>
      <c r="C159" s="177" t="s">
        <v>815</v>
      </c>
      <c r="D159" s="178">
        <v>4992.5</v>
      </c>
      <c r="E159" s="178">
        <v>28</v>
      </c>
      <c r="F159" s="178">
        <v>27.62</v>
      </c>
      <c r="G159" s="178">
        <v>-70.08</v>
      </c>
      <c r="H159" s="178">
        <v>-69.73</v>
      </c>
      <c r="I159" s="178">
        <v>-66.26</v>
      </c>
      <c r="J159" s="171">
        <v>-65.5</v>
      </c>
    </row>
    <row r="160">
      <c r="A160" s="172" t="s">
        <v>796</v>
      </c>
      <c r="B160" s="182" t="s">
        <v>813</v>
      </c>
      <c r="C160" s="177" t="s">
        <v>815</v>
      </c>
      <c r="D160" s="178">
        <v>4995</v>
      </c>
      <c r="E160" s="178">
        <v>28</v>
      </c>
      <c r="F160" s="178">
        <v>27.61</v>
      </c>
      <c r="G160" s="178">
        <v>-70.06</v>
      </c>
      <c r="H160" s="178">
        <v>-69.84</v>
      </c>
      <c r="I160" s="178">
        <v>-66.09</v>
      </c>
      <c r="J160" s="184">
        <v>-65.5</v>
      </c>
    </row>
    <row r="161">
      <c r="A161" s="172" t="s">
        <v>796</v>
      </c>
      <c r="B161" s="182" t="s">
        <v>816</v>
      </c>
      <c r="C161" s="177" t="s">
        <v>814</v>
      </c>
      <c r="D161" s="178">
        <v>3305</v>
      </c>
      <c r="E161" s="178">
        <v>28</v>
      </c>
      <c r="F161" s="178">
        <v>27.81</v>
      </c>
      <c r="G161" s="178">
        <v>-72.13</v>
      </c>
      <c r="H161" s="178">
        <v>-70.62</v>
      </c>
      <c r="I161" s="179">
        <v>-70.18</v>
      </c>
      <c r="J161" s="171">
        <v>-85</v>
      </c>
    </row>
    <row r="162">
      <c r="A162" s="172" t="s">
        <v>796</v>
      </c>
      <c r="B162" s="182" t="s">
        <v>816</v>
      </c>
      <c r="C162" s="177" t="s">
        <v>814</v>
      </c>
      <c r="D162" s="178">
        <v>3307.5</v>
      </c>
      <c r="E162" s="178">
        <v>28</v>
      </c>
      <c r="F162" s="178">
        <v>27.82</v>
      </c>
      <c r="G162" s="178">
        <v>-71.93</v>
      </c>
      <c r="H162" s="178">
        <v>-70.54</v>
      </c>
      <c r="I162" s="179">
        <v>-70.38</v>
      </c>
      <c r="J162" s="171">
        <v>-85</v>
      </c>
    </row>
    <row r="163">
      <c r="A163" s="172" t="s">
        <v>796</v>
      </c>
      <c r="B163" s="182" t="s">
        <v>816</v>
      </c>
      <c r="C163" s="177" t="s">
        <v>814</v>
      </c>
      <c r="D163" s="178">
        <v>3310</v>
      </c>
      <c r="E163" s="178">
        <v>28</v>
      </c>
      <c r="F163" s="178">
        <v>27.82</v>
      </c>
      <c r="G163" s="178">
        <v>-72.01</v>
      </c>
      <c r="H163" s="178">
        <v>-70.43</v>
      </c>
      <c r="I163" s="179">
        <v>-70.32</v>
      </c>
      <c r="J163" s="171">
        <v>-85</v>
      </c>
    </row>
    <row r="164">
      <c r="A164" s="172" t="s">
        <v>796</v>
      </c>
      <c r="B164" s="182" t="s">
        <v>816</v>
      </c>
      <c r="C164" s="177" t="s">
        <v>814</v>
      </c>
      <c r="D164" s="178">
        <v>3312.5</v>
      </c>
      <c r="E164" s="178">
        <v>28</v>
      </c>
      <c r="F164" s="178">
        <v>27.82</v>
      </c>
      <c r="G164" s="178">
        <v>-71.98</v>
      </c>
      <c r="H164" s="178">
        <v>-70.25</v>
      </c>
      <c r="I164" s="179">
        <v>-70.36</v>
      </c>
      <c r="J164" s="171">
        <v>-85</v>
      </c>
    </row>
    <row r="165">
      <c r="A165" s="172" t="s">
        <v>796</v>
      </c>
      <c r="B165" s="182" t="s">
        <v>816</v>
      </c>
      <c r="C165" s="177" t="s">
        <v>814</v>
      </c>
      <c r="D165" s="178">
        <v>3325</v>
      </c>
      <c r="E165" s="178">
        <v>28</v>
      </c>
      <c r="F165" s="178">
        <v>27.84</v>
      </c>
      <c r="G165" s="178">
        <v>-72.01</v>
      </c>
      <c r="H165" s="178">
        <v>-70.13</v>
      </c>
      <c r="I165" s="179">
        <v>-70.85</v>
      </c>
      <c r="J165" s="171">
        <v>-85</v>
      </c>
    </row>
    <row r="166">
      <c r="A166" s="172" t="s">
        <v>796</v>
      </c>
      <c r="B166" s="182" t="s">
        <v>816</v>
      </c>
      <c r="C166" s="177" t="s">
        <v>814</v>
      </c>
      <c r="D166" s="178">
        <v>3350</v>
      </c>
      <c r="E166" s="178">
        <v>28</v>
      </c>
      <c r="F166" s="178">
        <v>27.85</v>
      </c>
      <c r="G166" s="178">
        <v>-72.47</v>
      </c>
      <c r="H166" s="178">
        <v>-70.04</v>
      </c>
      <c r="I166" s="179">
        <v>-70.23</v>
      </c>
      <c r="J166" s="171">
        <v>-85</v>
      </c>
    </row>
    <row r="167">
      <c r="A167" s="172" t="s">
        <v>796</v>
      </c>
      <c r="B167" s="182" t="s">
        <v>816</v>
      </c>
      <c r="C167" s="177" t="s">
        <v>814</v>
      </c>
      <c r="D167" s="178">
        <v>3400</v>
      </c>
      <c r="E167" s="178">
        <v>28</v>
      </c>
      <c r="F167" s="178">
        <v>27.84</v>
      </c>
      <c r="G167" s="178">
        <v>-73.21</v>
      </c>
      <c r="H167" s="178">
        <v>-71.18</v>
      </c>
      <c r="I167" s="179">
        <v>-68.56</v>
      </c>
      <c r="J167" s="171">
        <v>-85</v>
      </c>
    </row>
    <row r="168">
      <c r="A168" s="172" t="s">
        <v>796</v>
      </c>
      <c r="B168" s="182" t="s">
        <v>816</v>
      </c>
      <c r="C168" s="177" t="s">
        <v>814</v>
      </c>
      <c r="D168" s="178">
        <v>3500</v>
      </c>
      <c r="E168" s="178">
        <v>28</v>
      </c>
      <c r="F168" s="178">
        <v>27.81</v>
      </c>
      <c r="G168" s="178">
        <v>-72.03</v>
      </c>
      <c r="H168" s="178">
        <v>-70.84</v>
      </c>
      <c r="I168" s="179">
        <v>-68.7</v>
      </c>
      <c r="J168" s="171">
        <v>-85</v>
      </c>
    </row>
    <row r="169">
      <c r="A169" s="172" t="s">
        <v>796</v>
      </c>
      <c r="B169" s="182" t="s">
        <v>816</v>
      </c>
      <c r="C169" s="177" t="s">
        <v>814</v>
      </c>
      <c r="D169" s="178">
        <v>3600</v>
      </c>
      <c r="E169" s="178">
        <v>28</v>
      </c>
      <c r="F169" s="178">
        <v>27.88</v>
      </c>
      <c r="G169" s="178">
        <v>-71.74</v>
      </c>
      <c r="H169" s="178">
        <v>-70.39</v>
      </c>
      <c r="I169" s="179">
        <v>-68.48</v>
      </c>
      <c r="J169" s="171">
        <v>-85</v>
      </c>
    </row>
    <row r="170">
      <c r="A170" s="172" t="s">
        <v>796</v>
      </c>
      <c r="B170" s="182" t="s">
        <v>816</v>
      </c>
      <c r="C170" s="177" t="s">
        <v>814</v>
      </c>
      <c r="D170" s="178">
        <v>3700</v>
      </c>
      <c r="E170" s="178">
        <v>28</v>
      </c>
      <c r="F170" s="178">
        <v>27.86</v>
      </c>
      <c r="G170" s="178">
        <v>-72.2</v>
      </c>
      <c r="H170" s="178">
        <v>-70.47</v>
      </c>
      <c r="I170" s="179">
        <v>-68.77</v>
      </c>
      <c r="J170" s="171">
        <v>-85</v>
      </c>
    </row>
    <row r="171">
      <c r="A171" s="172" t="s">
        <v>796</v>
      </c>
      <c r="B171" s="182" t="s">
        <v>816</v>
      </c>
      <c r="C171" s="173" t="s">
        <v>814</v>
      </c>
      <c r="D171" s="174">
        <v>3750</v>
      </c>
      <c r="E171" s="174">
        <v>28</v>
      </c>
      <c r="F171" s="174">
        <v>27.86</v>
      </c>
      <c r="G171" s="174">
        <v>-71.57</v>
      </c>
      <c r="H171" s="174">
        <v>-70.39</v>
      </c>
      <c r="I171" s="175">
        <v>-69.39</v>
      </c>
      <c r="J171" s="171">
        <v>-85</v>
      </c>
    </row>
    <row r="172">
      <c r="A172" s="172" t="s">
        <v>796</v>
      </c>
      <c r="B172" s="182" t="s">
        <v>816</v>
      </c>
      <c r="C172" s="177" t="s">
        <v>814</v>
      </c>
      <c r="D172" s="178">
        <v>3800</v>
      </c>
      <c r="E172" s="178">
        <v>28</v>
      </c>
      <c r="F172" s="178">
        <v>27.87</v>
      </c>
      <c r="G172" s="178">
        <v>-72.96</v>
      </c>
      <c r="H172" s="178">
        <v>-70.23</v>
      </c>
      <c r="I172" s="179">
        <v>-68.28</v>
      </c>
      <c r="J172" s="171">
        <v>-85</v>
      </c>
    </row>
    <row r="173">
      <c r="A173" s="172" t="s">
        <v>796</v>
      </c>
      <c r="B173" s="182" t="s">
        <v>816</v>
      </c>
      <c r="C173" s="177" t="s">
        <v>814</v>
      </c>
      <c r="D173" s="178">
        <v>3900</v>
      </c>
      <c r="E173" s="178">
        <v>28</v>
      </c>
      <c r="F173" s="178">
        <v>27.83</v>
      </c>
      <c r="G173" s="178">
        <v>-71.38</v>
      </c>
      <c r="H173" s="178">
        <v>-70.44</v>
      </c>
      <c r="I173" s="179">
        <v>-69.23</v>
      </c>
      <c r="J173" s="171">
        <v>-85</v>
      </c>
    </row>
    <row r="174">
      <c r="A174" s="172" t="s">
        <v>796</v>
      </c>
      <c r="B174" s="182" t="s">
        <v>816</v>
      </c>
      <c r="C174" s="177" t="s">
        <v>814</v>
      </c>
      <c r="D174" s="178">
        <v>4000</v>
      </c>
      <c r="E174" s="178">
        <v>28</v>
      </c>
      <c r="F174" s="178">
        <v>27.9</v>
      </c>
      <c r="G174" s="178">
        <v>-71.78</v>
      </c>
      <c r="H174" s="178">
        <v>-70.44</v>
      </c>
      <c r="I174" s="179">
        <v>-68.75</v>
      </c>
      <c r="J174" s="171">
        <v>-85</v>
      </c>
    </row>
    <row r="175">
      <c r="A175" s="172" t="s">
        <v>796</v>
      </c>
      <c r="B175" s="182" t="s">
        <v>816</v>
      </c>
      <c r="C175" s="177" t="s">
        <v>814</v>
      </c>
      <c r="D175" s="178">
        <v>4100</v>
      </c>
      <c r="E175" s="178">
        <v>28</v>
      </c>
      <c r="F175" s="178">
        <v>27.9</v>
      </c>
      <c r="G175" s="178">
        <v>-72.17</v>
      </c>
      <c r="H175" s="178">
        <v>-70.3</v>
      </c>
      <c r="I175" s="179">
        <v>-69.18</v>
      </c>
      <c r="J175" s="171">
        <v>-85</v>
      </c>
    </row>
    <row r="176">
      <c r="A176" s="172" t="s">
        <v>796</v>
      </c>
      <c r="B176" s="182" t="s">
        <v>816</v>
      </c>
      <c r="C176" s="177" t="s">
        <v>814</v>
      </c>
      <c r="D176" s="178">
        <v>4150</v>
      </c>
      <c r="E176" s="178">
        <v>28</v>
      </c>
      <c r="F176" s="178">
        <v>27.84</v>
      </c>
      <c r="G176" s="178">
        <v>-71.45</v>
      </c>
      <c r="H176" s="178">
        <v>-71.08</v>
      </c>
      <c r="I176" s="179">
        <v>-69.01</v>
      </c>
      <c r="J176" s="171">
        <v>-85</v>
      </c>
    </row>
    <row r="177">
      <c r="A177" s="172" t="s">
        <v>796</v>
      </c>
      <c r="B177" s="182" t="s">
        <v>816</v>
      </c>
      <c r="C177" s="177" t="s">
        <v>814</v>
      </c>
      <c r="D177" s="178">
        <v>4175</v>
      </c>
      <c r="E177" s="178">
        <v>28</v>
      </c>
      <c r="F177" s="178">
        <v>27.81</v>
      </c>
      <c r="G177" s="178">
        <v>-71.5</v>
      </c>
      <c r="H177" s="178">
        <v>-70.62</v>
      </c>
      <c r="I177" s="179">
        <v>-69.47</v>
      </c>
      <c r="J177" s="171">
        <v>-85</v>
      </c>
    </row>
    <row r="178">
      <c r="A178" s="172" t="s">
        <v>796</v>
      </c>
      <c r="B178" s="182" t="s">
        <v>816</v>
      </c>
      <c r="C178" s="177" t="s">
        <v>814</v>
      </c>
      <c r="D178" s="178">
        <v>4187.5</v>
      </c>
      <c r="E178" s="178">
        <v>28</v>
      </c>
      <c r="F178" s="178">
        <v>27.79</v>
      </c>
      <c r="G178" s="178">
        <v>-71.55</v>
      </c>
      <c r="H178" s="178">
        <v>-70.14</v>
      </c>
      <c r="I178" s="179">
        <v>-69.5</v>
      </c>
      <c r="J178" s="171">
        <v>-85</v>
      </c>
    </row>
    <row r="179">
      <c r="A179" s="172" t="s">
        <v>796</v>
      </c>
      <c r="B179" s="182" t="s">
        <v>816</v>
      </c>
      <c r="C179" s="177" t="s">
        <v>814</v>
      </c>
      <c r="D179" s="178">
        <v>4190</v>
      </c>
      <c r="E179" s="178">
        <v>28</v>
      </c>
      <c r="F179" s="178">
        <v>27.78</v>
      </c>
      <c r="G179" s="178">
        <v>-71.48</v>
      </c>
      <c r="H179" s="178">
        <v>-70.13</v>
      </c>
      <c r="I179" s="179">
        <v>-69.44</v>
      </c>
      <c r="J179" s="171">
        <v>-85</v>
      </c>
    </row>
    <row r="180">
      <c r="A180" s="172" t="s">
        <v>796</v>
      </c>
      <c r="B180" s="182" t="s">
        <v>816</v>
      </c>
      <c r="C180" s="177" t="s">
        <v>814</v>
      </c>
      <c r="D180" s="178">
        <v>4192.5</v>
      </c>
      <c r="E180" s="178">
        <v>28</v>
      </c>
      <c r="F180" s="178">
        <v>27.77</v>
      </c>
      <c r="G180" s="178">
        <v>-71.57</v>
      </c>
      <c r="H180" s="178">
        <v>-70.08</v>
      </c>
      <c r="I180" s="179">
        <v>-69.48</v>
      </c>
      <c r="J180" s="171">
        <v>-85</v>
      </c>
    </row>
    <row r="181">
      <c r="A181" s="172" t="s">
        <v>796</v>
      </c>
      <c r="B181" s="182" t="s">
        <v>816</v>
      </c>
      <c r="C181" s="177" t="s">
        <v>814</v>
      </c>
      <c r="D181" s="178">
        <v>4195</v>
      </c>
      <c r="E181" s="178">
        <v>28</v>
      </c>
      <c r="F181" s="178">
        <v>27.78</v>
      </c>
      <c r="G181" s="178">
        <v>-71.45</v>
      </c>
      <c r="H181" s="178">
        <v>-70.06</v>
      </c>
      <c r="I181" s="179">
        <v>-69.4</v>
      </c>
      <c r="J181" s="171">
        <v>-85</v>
      </c>
    </row>
    <row r="182">
      <c r="A182" s="172" t="s">
        <v>796</v>
      </c>
      <c r="B182" s="182" t="s">
        <v>816</v>
      </c>
      <c r="C182" s="177" t="s">
        <v>815</v>
      </c>
      <c r="D182" s="178">
        <v>4405</v>
      </c>
      <c r="E182" s="178">
        <v>28</v>
      </c>
      <c r="F182" s="178">
        <v>27.61</v>
      </c>
      <c r="G182" s="178">
        <v>-71.2</v>
      </c>
      <c r="H182" s="178">
        <v>-70.69</v>
      </c>
      <c r="I182" s="179">
        <v>-67.22</v>
      </c>
      <c r="J182" s="171">
        <v>-83</v>
      </c>
    </row>
    <row r="183">
      <c r="A183" s="172" t="s">
        <v>796</v>
      </c>
      <c r="B183" s="182" t="s">
        <v>816</v>
      </c>
      <c r="C183" s="177" t="s">
        <v>815</v>
      </c>
      <c r="D183" s="178">
        <v>4407.5</v>
      </c>
      <c r="E183" s="178">
        <v>28</v>
      </c>
      <c r="F183" s="178">
        <v>27.57</v>
      </c>
      <c r="G183" s="178">
        <v>-71.15</v>
      </c>
      <c r="H183" s="178">
        <v>-70.75</v>
      </c>
      <c r="I183" s="179">
        <v>-67.22</v>
      </c>
      <c r="J183" s="171">
        <v>-83</v>
      </c>
    </row>
    <row r="184">
      <c r="A184" s="172" t="s">
        <v>796</v>
      </c>
      <c r="B184" s="182" t="s">
        <v>816</v>
      </c>
      <c r="C184" s="177" t="s">
        <v>815</v>
      </c>
      <c r="D184" s="178">
        <v>4410</v>
      </c>
      <c r="E184" s="178">
        <v>28</v>
      </c>
      <c r="F184" s="178">
        <v>27.56</v>
      </c>
      <c r="G184" s="178">
        <v>-71.04</v>
      </c>
      <c r="H184" s="178">
        <v>-70.8</v>
      </c>
      <c r="I184" s="179">
        <v>-67.2</v>
      </c>
      <c r="J184" s="171">
        <v>-83</v>
      </c>
    </row>
    <row r="185">
      <c r="A185" s="172" t="s">
        <v>796</v>
      </c>
      <c r="B185" s="182" t="s">
        <v>816</v>
      </c>
      <c r="C185" s="177" t="s">
        <v>815</v>
      </c>
      <c r="D185" s="178">
        <v>4412.5</v>
      </c>
      <c r="E185" s="178">
        <v>28</v>
      </c>
      <c r="F185" s="178">
        <v>27.56</v>
      </c>
      <c r="G185" s="178">
        <v>-71.07</v>
      </c>
      <c r="H185" s="178">
        <v>-70.87</v>
      </c>
      <c r="I185" s="179">
        <v>-67.12</v>
      </c>
      <c r="J185" s="171">
        <v>-83</v>
      </c>
    </row>
    <row r="186">
      <c r="A186" s="172" t="s">
        <v>796</v>
      </c>
      <c r="B186" s="182" t="s">
        <v>816</v>
      </c>
      <c r="C186" s="177" t="s">
        <v>815</v>
      </c>
      <c r="D186" s="178">
        <v>4425</v>
      </c>
      <c r="E186" s="178">
        <v>28</v>
      </c>
      <c r="F186" s="178">
        <v>27.59</v>
      </c>
      <c r="G186" s="178">
        <v>-70.92</v>
      </c>
      <c r="H186" s="178">
        <v>-71.14</v>
      </c>
      <c r="I186" s="179">
        <v>-67.21</v>
      </c>
      <c r="J186" s="171">
        <v>-83</v>
      </c>
    </row>
    <row r="187">
      <c r="A187" s="172" t="s">
        <v>796</v>
      </c>
      <c r="B187" s="182" t="s">
        <v>816</v>
      </c>
      <c r="C187" s="177" t="s">
        <v>815</v>
      </c>
      <c r="D187" s="178">
        <v>4450</v>
      </c>
      <c r="E187" s="178">
        <v>28</v>
      </c>
      <c r="F187" s="178">
        <v>27.61</v>
      </c>
      <c r="G187" s="178">
        <v>-70.57</v>
      </c>
      <c r="H187" s="178">
        <v>-71.28</v>
      </c>
      <c r="I187" s="179">
        <v>-67.31</v>
      </c>
      <c r="J187" s="171">
        <v>-83</v>
      </c>
    </row>
    <row r="188">
      <c r="A188" s="172" t="s">
        <v>796</v>
      </c>
      <c r="B188" s="182" t="s">
        <v>816</v>
      </c>
      <c r="C188" s="177" t="s">
        <v>815</v>
      </c>
      <c r="D188" s="178">
        <v>4500</v>
      </c>
      <c r="E188" s="178">
        <v>28</v>
      </c>
      <c r="F188" s="178">
        <v>27.57</v>
      </c>
      <c r="G188" s="178">
        <v>-71.5</v>
      </c>
      <c r="H188" s="178">
        <v>-70.65</v>
      </c>
      <c r="I188" s="179">
        <v>-67.34</v>
      </c>
      <c r="J188" s="171">
        <v>-83</v>
      </c>
    </row>
    <row r="189">
      <c r="A189" s="172" t="s">
        <v>796</v>
      </c>
      <c r="B189" s="182" t="s">
        <v>816</v>
      </c>
      <c r="C189" s="177" t="s">
        <v>815</v>
      </c>
      <c r="D189" s="178">
        <v>4600</v>
      </c>
      <c r="E189" s="178">
        <v>28</v>
      </c>
      <c r="F189" s="178">
        <v>27.85</v>
      </c>
      <c r="G189" s="178">
        <v>-71.31</v>
      </c>
      <c r="H189" s="178">
        <v>-69.31</v>
      </c>
      <c r="I189" s="179">
        <v>-67.38</v>
      </c>
      <c r="J189" s="171">
        <v>-83</v>
      </c>
    </row>
    <row r="190">
      <c r="A190" s="172" t="s">
        <v>796</v>
      </c>
      <c r="B190" s="182" t="s">
        <v>816</v>
      </c>
      <c r="C190" s="177" t="s">
        <v>815</v>
      </c>
      <c r="D190" s="178">
        <v>4700</v>
      </c>
      <c r="E190" s="178">
        <v>28</v>
      </c>
      <c r="F190" s="178">
        <v>27.84</v>
      </c>
      <c r="G190" s="178">
        <v>-71.7</v>
      </c>
      <c r="H190" s="178">
        <v>-69.07</v>
      </c>
      <c r="I190" s="179">
        <v>-67.09</v>
      </c>
      <c r="J190" s="171">
        <v>-83</v>
      </c>
    </row>
    <row r="191">
      <c r="A191" s="172" t="s">
        <v>796</v>
      </c>
      <c r="B191" s="182" t="s">
        <v>816</v>
      </c>
      <c r="C191" s="177" t="s">
        <v>815</v>
      </c>
      <c r="D191" s="178">
        <v>4800</v>
      </c>
      <c r="E191" s="178">
        <v>28</v>
      </c>
      <c r="F191" s="178">
        <v>27.54</v>
      </c>
      <c r="G191" s="178">
        <v>-71.79</v>
      </c>
      <c r="H191" s="178">
        <v>-68.93</v>
      </c>
      <c r="I191" s="179">
        <v>-65.98</v>
      </c>
      <c r="J191" s="171">
        <v>-83</v>
      </c>
    </row>
    <row r="192">
      <c r="A192" s="172" t="s">
        <v>796</v>
      </c>
      <c r="B192" s="182" t="s">
        <v>816</v>
      </c>
      <c r="C192" s="177" t="s">
        <v>815</v>
      </c>
      <c r="D192" s="178">
        <v>4900</v>
      </c>
      <c r="E192" s="178">
        <v>28</v>
      </c>
      <c r="F192" s="178">
        <v>27.83</v>
      </c>
      <c r="G192" s="178">
        <v>-71.15</v>
      </c>
      <c r="H192" s="178">
        <v>-69.24</v>
      </c>
      <c r="I192" s="179">
        <v>-66.74</v>
      </c>
      <c r="J192" s="171">
        <v>-83</v>
      </c>
    </row>
    <row r="193">
      <c r="A193" s="172" t="s">
        <v>796</v>
      </c>
      <c r="B193" s="182" t="s">
        <v>816</v>
      </c>
      <c r="C193" s="177" t="s">
        <v>815</v>
      </c>
      <c r="D193" s="178">
        <v>4950</v>
      </c>
      <c r="E193" s="178">
        <v>28</v>
      </c>
      <c r="F193" s="178">
        <v>27.53</v>
      </c>
      <c r="G193" s="178">
        <v>-71.3</v>
      </c>
      <c r="H193" s="178">
        <v>-68.95</v>
      </c>
      <c r="I193" s="179">
        <v>-66.57</v>
      </c>
      <c r="J193" s="171">
        <v>-83</v>
      </c>
    </row>
    <row r="194">
      <c r="A194" s="172" t="s">
        <v>796</v>
      </c>
      <c r="B194" s="182" t="s">
        <v>816</v>
      </c>
      <c r="C194" s="177" t="s">
        <v>815</v>
      </c>
      <c r="D194" s="178">
        <v>4975</v>
      </c>
      <c r="E194" s="178">
        <v>28</v>
      </c>
      <c r="F194" s="178">
        <v>27.68</v>
      </c>
      <c r="G194" s="178">
        <v>-71.07</v>
      </c>
      <c r="H194" s="178">
        <v>-69.51</v>
      </c>
      <c r="I194" s="179">
        <v>-66.69</v>
      </c>
      <c r="J194" s="171">
        <v>-83</v>
      </c>
    </row>
    <row r="195">
      <c r="A195" s="172" t="s">
        <v>796</v>
      </c>
      <c r="B195" s="182" t="s">
        <v>816</v>
      </c>
      <c r="C195" s="177" t="s">
        <v>815</v>
      </c>
      <c r="D195" s="178">
        <v>4987.5</v>
      </c>
      <c r="E195" s="178">
        <v>28</v>
      </c>
      <c r="F195" s="178">
        <v>27.62</v>
      </c>
      <c r="G195" s="178">
        <v>-70.96</v>
      </c>
      <c r="H195" s="178">
        <v>-69.72</v>
      </c>
      <c r="I195" s="179">
        <v>-66.46</v>
      </c>
      <c r="J195" s="171">
        <v>-83</v>
      </c>
    </row>
    <row r="196">
      <c r="A196" s="172" t="s">
        <v>796</v>
      </c>
      <c r="B196" s="182" t="s">
        <v>816</v>
      </c>
      <c r="C196" s="177" t="s">
        <v>815</v>
      </c>
      <c r="D196" s="178">
        <v>4990</v>
      </c>
      <c r="E196" s="178">
        <v>28</v>
      </c>
      <c r="F196" s="178">
        <v>27.63</v>
      </c>
      <c r="G196" s="178">
        <v>-71.02</v>
      </c>
      <c r="H196" s="178">
        <v>-69.75</v>
      </c>
      <c r="I196" s="179">
        <v>-66.4</v>
      </c>
      <c r="J196" s="171">
        <v>-83</v>
      </c>
    </row>
    <row r="197">
      <c r="A197" s="172" t="s">
        <v>796</v>
      </c>
      <c r="B197" s="182" t="s">
        <v>816</v>
      </c>
      <c r="C197" s="177" t="s">
        <v>815</v>
      </c>
      <c r="D197" s="178">
        <v>4992.5</v>
      </c>
      <c r="E197" s="178">
        <v>28</v>
      </c>
      <c r="F197" s="178">
        <v>27.64</v>
      </c>
      <c r="G197" s="178">
        <v>-70.86</v>
      </c>
      <c r="H197" s="178">
        <v>-69.62</v>
      </c>
      <c r="I197" s="179">
        <v>-66.33</v>
      </c>
      <c r="J197" s="171">
        <v>-83</v>
      </c>
    </row>
    <row r="198">
      <c r="A198" s="172" t="s">
        <v>796</v>
      </c>
      <c r="B198" s="182" t="s">
        <v>816</v>
      </c>
      <c r="C198" s="177" t="s">
        <v>815</v>
      </c>
      <c r="D198" s="178">
        <v>4995</v>
      </c>
      <c r="E198" s="178">
        <v>28</v>
      </c>
      <c r="F198" s="178">
        <v>27.6</v>
      </c>
      <c r="G198" s="178">
        <v>-70.8</v>
      </c>
      <c r="H198" s="178">
        <v>-69.73</v>
      </c>
      <c r="I198" s="179">
        <v>-66.05</v>
      </c>
      <c r="J198" s="171">
        <v>-83</v>
      </c>
    </row>
    <row r="199"/>
    <row r="200">
      <c r="J200" s="185"/>
    </row>
    <row r="201">
      <c r="J201" s="185"/>
    </row>
    <row r="202">
      <c r="J202" s="185"/>
    </row>
    <row r="203">
      <c r="J203" s="185"/>
    </row>
    <row r="204">
      <c r="J204" s="185"/>
    </row>
    <row r="205">
      <c r="J205" s="185"/>
    </row>
    <row r="206">
      <c r="J206" s="185"/>
    </row>
    <row r="207">
      <c r="J207" s="185"/>
    </row>
    <row r="208">
      <c r="J208" s="185"/>
    </row>
    <row r="209">
      <c r="J209" s="185"/>
    </row>
    <row r="210">
      <c r="J210" s="185"/>
    </row>
    <row r="211">
      <c r="J211" s="185"/>
    </row>
    <row r="212">
      <c r="J212" s="185"/>
    </row>
    <row r="213">
      <c r="J213" s="185"/>
    </row>
    <row r="214">
      <c r="J214" s="185"/>
    </row>
    <row r="215">
      <c r="J215" s="185"/>
    </row>
    <row r="216">
      <c r="J216" s="185"/>
    </row>
    <row r="217">
      <c r="J217" s="185"/>
    </row>
    <row r="218">
      <c r="J218" s="185"/>
    </row>
    <row r="219">
      <c r="J219" s="185"/>
    </row>
    <row r="220">
      <c r="J220" s="185"/>
    </row>
    <row r="221">
      <c r="J221" s="185"/>
    </row>
    <row r="222">
      <c r="J222" s="185"/>
    </row>
    <row r="223">
      <c r="J223" s="185"/>
    </row>
    <row r="224">
      <c r="J224" s="185"/>
    </row>
    <row r="225">
      <c r="J225" s="185"/>
    </row>
    <row r="226">
      <c r="J226" s="185"/>
    </row>
    <row r="227">
      <c r="J227" s="185"/>
    </row>
    <row r="228">
      <c r="J228" s="185"/>
    </row>
    <row r="229">
      <c r="J229" s="185"/>
    </row>
    <row r="230">
      <c r="J230" s="185"/>
    </row>
    <row r="231">
      <c r="J231" s="185"/>
    </row>
    <row r="232">
      <c r="J232" s="185"/>
    </row>
    <row r="233">
      <c r="J233" s="185"/>
    </row>
    <row r="234">
      <c r="J234" s="185"/>
    </row>
    <row r="235">
      <c r="J235" s="185"/>
    </row>
    <row r="236">
      <c r="J236" s="185"/>
    </row>
    <row r="237">
      <c r="J237" s="185"/>
    </row>
    <row r="238">
      <c r="J238" s="185"/>
    </row>
    <row r="239">
      <c r="J239" s="185"/>
    </row>
    <row r="240">
      <c r="J240" s="185"/>
    </row>
    <row r="241">
      <c r="J241" s="185"/>
    </row>
    <row r="242">
      <c r="J242" s="185"/>
    </row>
    <row r="243">
      <c r="J243" s="185"/>
    </row>
    <row r="244">
      <c r="J244" s="185"/>
    </row>
    <row r="245">
      <c r="J245" s="185"/>
    </row>
    <row r="246">
      <c r="J246" s="185"/>
    </row>
    <row r="247">
      <c r="J247" s="185"/>
    </row>
    <row r="248">
      <c r="J248" s="185"/>
    </row>
    <row r="249">
      <c r="J249" s="185"/>
    </row>
    <row r="250">
      <c r="J250" s="185"/>
    </row>
    <row r="251">
      <c r="J251" s="185"/>
    </row>
    <row r="252">
      <c r="J252" s="185"/>
    </row>
    <row r="253">
      <c r="J253" s="185"/>
    </row>
    <row r="254">
      <c r="J254" s="185"/>
    </row>
    <row r="255">
      <c r="J255" s="185"/>
    </row>
    <row r="256">
      <c r="J256" s="185"/>
    </row>
    <row r="257">
      <c r="J257" s="185"/>
    </row>
    <row r="258">
      <c r="J258" s="185"/>
    </row>
    <row r="259">
      <c r="J259" s="185"/>
    </row>
    <row r="260">
      <c r="J260" s="185"/>
    </row>
    <row r="261">
      <c r="J261" s="185"/>
    </row>
    <row r="262">
      <c r="J262" s="185"/>
    </row>
    <row r="263">
      <c r="J263" s="185"/>
    </row>
    <row r="264">
      <c r="J264" s="185"/>
    </row>
    <row r="265">
      <c r="J265" s="185"/>
    </row>
    <row r="266">
      <c r="J266" s="185"/>
    </row>
    <row r="267">
      <c r="J267" s="185"/>
    </row>
    <row r="268">
      <c r="J268" s="185"/>
    </row>
    <row r="269">
      <c r="J269" s="185"/>
    </row>
    <row r="270">
      <c r="J270" s="185"/>
    </row>
    <row r="271">
      <c r="J271" s="185"/>
    </row>
    <row r="272">
      <c r="J272" s="185"/>
    </row>
    <row r="273">
      <c r="J273" s="185"/>
    </row>
    <row r="274">
      <c r="J274" s="185"/>
    </row>
    <row r="275">
      <c r="J275" s="185"/>
    </row>
    <row r="276">
      <c r="J276" s="185"/>
    </row>
    <row r="277">
      <c r="J277" s="185"/>
    </row>
    <row r="278">
      <c r="J278" s="185"/>
    </row>
    <row r="279">
      <c r="J279" s="185"/>
    </row>
    <row r="280">
      <c r="J280" s="185"/>
    </row>
    <row r="281">
      <c r="J281" s="185"/>
    </row>
  </sheetData>
  <picture r:id="rId1"/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L2" xSplit="11" ySplit="1"/>
    </sheetView>
  </sheetViews>
  <sheetFormatPr defaultColWidth="14" defaultRowHeight="19"/>
  <cols>
    <col collapsed="false" customWidth="true" hidden="false" max="13" min="13" style="0" width="13"/>
    <col collapsed="false" customWidth="true" hidden="false" max="17" min="17" style="0" width="18"/>
    <col collapsed="false" customWidth="true" hidden="false" max="1" min="1" style="0" width="17"/>
    <col collapsed="false" customWidth="true" hidden="false" max="5" min="5" style="0" width="10"/>
    <col collapsed="false" customWidth="true" hidden="false" max="9" min="9" style="0" width="14"/>
    <col collapsed="false" customWidth="true" hidden="false" max="18" min="18" style="0" width="18"/>
    <col collapsed="false" customWidth="true" hidden="false" max="2" min="2" style="0" width="14"/>
    <col collapsed="false" customWidth="true" hidden="false" max="6" min="6" style="0" width="10"/>
    <col collapsed="false" customWidth="true" hidden="false" max="14" min="14" style="0" width="13"/>
    <col collapsed="false" customWidth="true" hidden="false" max="15" min="15" style="0" width="17"/>
    <col collapsed="false" customWidth="true" hidden="false" max="23" min="23" style="0" width="13"/>
    <col collapsed="false" customWidth="true" hidden="false" max="3" min="3" style="0" width="8"/>
    <col collapsed="false" customWidth="true" hidden="false" max="7" min="7" style="0" width="16"/>
    <col collapsed="false" customWidth="true" hidden="false" max="11" min="11" style="0" width="17"/>
    <col collapsed="false" customWidth="true" hidden="false" max="16" min="16" style="0" width="18"/>
    <col collapsed="false" customWidth="true" hidden="false" max="24" min="24" style="0" width="14"/>
    <col collapsed="false" customWidth="true" hidden="false" max="4" min="4" style="0" width="10"/>
    <col collapsed="false" customWidth="true" hidden="false" max="8" min="8" style="0" width="9"/>
    <col collapsed="false" customWidth="true" hidden="false" max="12" min="12" style="0" width="20"/>
  </cols>
  <sheetData>
    <row r="1">
      <c r="A1" s="186" t="s">
        <v>817</v>
      </c>
      <c r="B1" s="187" t="s">
        <v>818</v>
      </c>
      <c r="C1" s="188" t="s">
        <v>819</v>
      </c>
      <c r="D1" s="189" t="s">
        <v>820</v>
      </c>
      <c r="E1" s="190" t="s">
        <v>821</v>
      </c>
      <c r="F1" s="190" t="s">
        <v>822</v>
      </c>
      <c r="G1" s="190" t="s">
        <v>823</v>
      </c>
      <c r="H1" s="191" t="s">
        <v>824</v>
      </c>
      <c r="I1" s="192" t="s">
        <v>825</v>
      </c>
      <c r="J1" s="192" t="s">
        <v>826</v>
      </c>
      <c r="K1" s="193" t="s">
        <v>827</v>
      </c>
      <c r="L1" s="193" t="s">
        <v>828</v>
      </c>
      <c r="M1" s="193" t="s">
        <v>829</v>
      </c>
      <c r="N1" s="194" t="s">
        <v>830</v>
      </c>
      <c r="O1" s="195" t="s">
        <v>831</v>
      </c>
      <c r="P1" s="195" t="s">
        <v>832</v>
      </c>
      <c r="Q1" s="195" t="s">
        <v>833</v>
      </c>
      <c r="R1" s="195" t="s">
        <v>834</v>
      </c>
      <c r="S1" s="195" t="s">
        <v>835</v>
      </c>
      <c r="T1" s="195" t="s">
        <v>836</v>
      </c>
      <c r="U1" s="195" t="s">
        <v>835</v>
      </c>
      <c r="V1" s="195" t="s">
        <v>836</v>
      </c>
      <c r="W1" s="196" t="s">
        <v>837</v>
      </c>
      <c r="X1" s="197" t="s">
        <v>838</v>
      </c>
      <c r="Y1" s="198" t="s">
        <v>839</v>
      </c>
    </row>
    <row r="2">
      <c r="A2" s="199" t="s">
        <v>840</v>
      </c>
      <c r="B2" s="199" t="s">
        <v>841</v>
      </c>
      <c r="C2" s="200" t="s">
        <v>842</v>
      </c>
      <c r="D2" s="201" t="s">
        <v>843</v>
      </c>
      <c r="E2" s="202">
        <v>50</v>
      </c>
      <c r="F2" s="202">
        <v>133</v>
      </c>
      <c r="G2" s="202">
        <v>0</v>
      </c>
      <c r="H2" s="202">
        <v>30</v>
      </c>
      <c r="I2" s="201">
        <v>1950</v>
      </c>
      <c r="J2" s="202">
        <v>18</v>
      </c>
      <c r="K2" s="201">
        <v>17.98</v>
      </c>
      <c r="L2" s="202">
        <v>-10.86</v>
      </c>
      <c r="M2" s="202">
        <v>28.84</v>
      </c>
      <c r="N2" s="203">
        <f t="shared" ref="N2:N585" si="0">(10^(K2/10)-10^(L2/10))/(Y2*X2)*100</f>
      </c>
      <c r="O2" s="201">
        <v>-45.26</v>
      </c>
      <c r="P2" s="202">
        <v>-43.99</v>
      </c>
      <c r="Q2" s="202">
        <v>-53.27</v>
      </c>
      <c r="R2" s="202">
        <v>-53.39</v>
      </c>
      <c r="S2" s="202">
        <v>-49.92</v>
      </c>
      <c r="T2" s="202">
        <v>-49.46</v>
      </c>
      <c r="U2" s="202">
        <v>-52.05</v>
      </c>
      <c r="V2" s="202">
        <v>-51.31</v>
      </c>
      <c r="W2" s="201">
        <v>1.39</v>
      </c>
      <c r="X2" s="204">
        <v>3.8</v>
      </c>
      <c r="Y2" s="201">
        <v>250.106</v>
      </c>
    </row>
    <row r="3">
      <c r="A3" s="205" t="s">
        <v>840</v>
      </c>
      <c r="B3" s="205" t="s">
        <v>841</v>
      </c>
      <c r="C3" s="206" t="s">
        <v>842</v>
      </c>
      <c r="D3" s="207" t="s">
        <v>843</v>
      </c>
      <c r="E3" s="208">
        <v>50</v>
      </c>
      <c r="F3" s="208">
        <v>133</v>
      </c>
      <c r="G3" s="208">
        <v>0</v>
      </c>
      <c r="H3" s="208">
        <v>30</v>
      </c>
      <c r="I3" s="207">
        <v>1950</v>
      </c>
      <c r="J3" s="208">
        <v>19</v>
      </c>
      <c r="K3" s="207">
        <v>19.01</v>
      </c>
      <c r="L3" s="208">
        <v>-9.61</v>
      </c>
      <c r="M3" s="208">
        <v>28.62</v>
      </c>
      <c r="N3" s="203">
        <f t="shared" si="0"/>
      </c>
      <c r="O3" s="207">
        <v>-45.19</v>
      </c>
      <c r="P3" s="208">
        <v>-43.85</v>
      </c>
      <c r="Q3" s="208">
        <v>-53.36</v>
      </c>
      <c r="R3" s="208">
        <v>-53.33</v>
      </c>
      <c r="S3" s="208">
        <v>-50.01</v>
      </c>
      <c r="T3" s="208">
        <v>-49.59</v>
      </c>
      <c r="U3" s="208">
        <v>-52.19</v>
      </c>
      <c r="V3" s="208">
        <v>-51.15</v>
      </c>
      <c r="W3" s="207">
        <v>1.36</v>
      </c>
      <c r="X3" s="205">
        <v>3.8</v>
      </c>
      <c r="Y3" s="207">
        <v>272.687</v>
      </c>
    </row>
    <row r="4">
      <c r="A4" s="205" t="s">
        <v>840</v>
      </c>
      <c r="B4" s="205" t="s">
        <v>841</v>
      </c>
      <c r="C4" s="206" t="s">
        <v>842</v>
      </c>
      <c r="D4" s="207" t="s">
        <v>843</v>
      </c>
      <c r="E4" s="208">
        <v>50</v>
      </c>
      <c r="F4" s="208">
        <v>133</v>
      </c>
      <c r="G4" s="208">
        <v>0</v>
      </c>
      <c r="H4" s="208">
        <v>30</v>
      </c>
      <c r="I4" s="207">
        <v>1950</v>
      </c>
      <c r="J4" s="208">
        <v>20</v>
      </c>
      <c r="K4" s="207">
        <v>19.96</v>
      </c>
      <c r="L4" s="208">
        <v>-8.61</v>
      </c>
      <c r="M4" s="208">
        <v>28.57</v>
      </c>
      <c r="N4" s="203">
        <f t="shared" si="0"/>
      </c>
      <c r="O4" s="207">
        <v>-45.62</v>
      </c>
      <c r="P4" s="208">
        <v>-43.53</v>
      </c>
      <c r="Q4" s="208">
        <v>-53.27</v>
      </c>
      <c r="R4" s="208">
        <v>-53.33</v>
      </c>
      <c r="S4" s="208">
        <v>-50.4</v>
      </c>
      <c r="T4" s="208">
        <v>-48.73</v>
      </c>
      <c r="U4" s="208">
        <v>-52.65</v>
      </c>
      <c r="V4" s="208">
        <v>-51.1</v>
      </c>
      <c r="W4" s="207">
        <v>1.35</v>
      </c>
      <c r="X4" s="205">
        <v>3.8</v>
      </c>
      <c r="Y4" s="207">
        <v>295.554</v>
      </c>
    </row>
    <row r="5">
      <c r="A5" s="205" t="s">
        <v>840</v>
      </c>
      <c r="B5" s="205" t="s">
        <v>841</v>
      </c>
      <c r="C5" s="206" t="s">
        <v>842</v>
      </c>
      <c r="D5" s="207" t="s">
        <v>843</v>
      </c>
      <c r="E5" s="208">
        <v>50</v>
      </c>
      <c r="F5" s="208">
        <v>133</v>
      </c>
      <c r="G5" s="208">
        <v>0</v>
      </c>
      <c r="H5" s="208">
        <v>30</v>
      </c>
      <c r="I5" s="207">
        <v>1950</v>
      </c>
      <c r="J5" s="208">
        <v>21</v>
      </c>
      <c r="K5" s="207">
        <v>21.01</v>
      </c>
      <c r="L5" s="208">
        <v>-7.5</v>
      </c>
      <c r="M5" s="208">
        <v>28.51</v>
      </c>
      <c r="N5" s="203">
        <f t="shared" si="0"/>
      </c>
      <c r="O5" s="207">
        <v>-45.12</v>
      </c>
      <c r="P5" s="208">
        <v>-43.36</v>
      </c>
      <c r="Q5" s="208">
        <v>-53.33</v>
      </c>
      <c r="R5" s="208">
        <v>-53.37</v>
      </c>
      <c r="S5" s="208">
        <v>-49.81</v>
      </c>
      <c r="T5" s="208">
        <v>-49.28</v>
      </c>
      <c r="U5" s="208">
        <v>-51.72</v>
      </c>
      <c r="V5" s="208">
        <v>-50.94</v>
      </c>
      <c r="W5" s="207">
        <v>1.45</v>
      </c>
      <c r="X5" s="205">
        <v>3.8</v>
      </c>
      <c r="Y5" s="207">
        <v>323.543</v>
      </c>
    </row>
    <row r="6">
      <c r="A6" s="205" t="s">
        <v>840</v>
      </c>
      <c r="B6" s="205" t="s">
        <v>841</v>
      </c>
      <c r="C6" s="206" t="s">
        <v>842</v>
      </c>
      <c r="D6" s="207" t="s">
        <v>843</v>
      </c>
      <c r="E6" s="208">
        <v>50</v>
      </c>
      <c r="F6" s="208">
        <v>133</v>
      </c>
      <c r="G6" s="208">
        <v>0</v>
      </c>
      <c r="H6" s="208">
        <v>30</v>
      </c>
      <c r="I6" s="207">
        <v>1950</v>
      </c>
      <c r="J6" s="208">
        <v>22</v>
      </c>
      <c r="K6" s="207">
        <v>21.95</v>
      </c>
      <c r="L6" s="208">
        <v>-6.57</v>
      </c>
      <c r="M6" s="208">
        <v>28.52</v>
      </c>
      <c r="N6" s="203">
        <f t="shared" si="0"/>
      </c>
      <c r="O6" s="207">
        <v>-43.59</v>
      </c>
      <c r="P6" s="208">
        <v>-42.39</v>
      </c>
      <c r="Q6" s="208">
        <v>-53.29</v>
      </c>
      <c r="R6" s="208">
        <v>-53.36</v>
      </c>
      <c r="S6" s="208">
        <v>-47.73</v>
      </c>
      <c r="T6" s="208">
        <v>-48.04</v>
      </c>
      <c r="U6" s="208">
        <v>-50.28</v>
      </c>
      <c r="V6" s="208">
        <v>-49.92</v>
      </c>
      <c r="W6" s="207">
        <v>1.79</v>
      </c>
      <c r="X6" s="205">
        <v>3.8</v>
      </c>
      <c r="Y6" s="207">
        <v>350.21</v>
      </c>
    </row>
    <row r="7">
      <c r="A7" s="205" t="s">
        <v>840</v>
      </c>
      <c r="B7" s="205" t="s">
        <v>841</v>
      </c>
      <c r="C7" s="206" t="s">
        <v>842</v>
      </c>
      <c r="D7" s="207" t="s">
        <v>843</v>
      </c>
      <c r="E7" s="208">
        <v>50</v>
      </c>
      <c r="F7" s="208">
        <v>133</v>
      </c>
      <c r="G7" s="208">
        <v>0</v>
      </c>
      <c r="H7" s="208">
        <v>30</v>
      </c>
      <c r="I7" s="207">
        <v>1950</v>
      </c>
      <c r="J7" s="208">
        <v>23</v>
      </c>
      <c r="K7" s="207">
        <v>22.98</v>
      </c>
      <c r="L7" s="208">
        <v>-5.37</v>
      </c>
      <c r="M7" s="208">
        <v>28.35</v>
      </c>
      <c r="N7" s="203">
        <f t="shared" si="0"/>
      </c>
      <c r="O7" s="207">
        <v>-39.69</v>
      </c>
      <c r="P7" s="208">
        <v>-39.49</v>
      </c>
      <c r="Q7" s="208">
        <v>-53.28</v>
      </c>
      <c r="R7" s="208">
        <v>-53.35</v>
      </c>
      <c r="S7" s="208">
        <v>-43.75</v>
      </c>
      <c r="T7" s="208">
        <v>-44.66</v>
      </c>
      <c r="U7" s="208">
        <v>-45.9</v>
      </c>
      <c r="V7" s="208">
        <v>-46.56</v>
      </c>
      <c r="W7" s="207">
        <v>2.74</v>
      </c>
      <c r="X7" s="205">
        <v>3.8</v>
      </c>
      <c r="Y7" s="207">
        <v>388.209</v>
      </c>
    </row>
    <row r="8">
      <c r="A8" s="205" t="s">
        <v>840</v>
      </c>
      <c r="B8" s="205" t="s">
        <v>841</v>
      </c>
      <c r="C8" s="206" t="s">
        <v>842</v>
      </c>
      <c r="D8" s="207" t="s">
        <v>843</v>
      </c>
      <c r="E8" s="208">
        <v>50</v>
      </c>
      <c r="F8" s="208">
        <v>133</v>
      </c>
      <c r="G8" s="208">
        <v>0</v>
      </c>
      <c r="H8" s="208">
        <v>30</v>
      </c>
      <c r="I8" s="207">
        <v>1950</v>
      </c>
      <c r="J8" s="208">
        <v>24</v>
      </c>
      <c r="K8" s="207">
        <v>23.97</v>
      </c>
      <c r="L8" s="208">
        <v>-4.06</v>
      </c>
      <c r="M8" s="208">
        <v>28.03</v>
      </c>
      <c r="N8" s="203">
        <f t="shared" si="0"/>
      </c>
      <c r="O8" s="207">
        <v>-35.44</v>
      </c>
      <c r="P8" s="208">
        <v>-35.5</v>
      </c>
      <c r="Q8" s="208">
        <v>-53.29</v>
      </c>
      <c r="R8" s="208">
        <v>-53.33</v>
      </c>
      <c r="S8" s="208">
        <v>-39.57</v>
      </c>
      <c r="T8" s="208">
        <v>-40.51</v>
      </c>
      <c r="U8" s="208">
        <v>-41.49</v>
      </c>
      <c r="V8" s="208">
        <v>-42.05</v>
      </c>
      <c r="W8" s="207">
        <v>4.51</v>
      </c>
      <c r="X8" s="205">
        <v>3.8</v>
      </c>
      <c r="Y8" s="207">
        <v>434.378</v>
      </c>
    </row>
    <row r="9">
      <c r="A9" s="205" t="s">
        <v>840</v>
      </c>
      <c r="B9" s="205" t="s">
        <v>841</v>
      </c>
      <c r="C9" s="206" t="s">
        <v>842</v>
      </c>
      <c r="D9" s="207" t="s">
        <v>843</v>
      </c>
      <c r="E9" s="208">
        <v>50</v>
      </c>
      <c r="F9" s="208">
        <v>133</v>
      </c>
      <c r="G9" s="208">
        <v>0</v>
      </c>
      <c r="H9" s="208">
        <v>30</v>
      </c>
      <c r="I9" s="207">
        <v>1950</v>
      </c>
      <c r="J9" s="208">
        <v>25</v>
      </c>
      <c r="K9" s="207">
        <v>24.96</v>
      </c>
      <c r="L9" s="208">
        <v>-2.8</v>
      </c>
      <c r="M9" s="208">
        <v>27.76</v>
      </c>
      <c r="N9" s="203">
        <f t="shared" si="0"/>
      </c>
      <c r="O9" s="207">
        <v>-31.76</v>
      </c>
      <c r="P9" s="208">
        <v>-31.65</v>
      </c>
      <c r="Q9" s="208">
        <v>-53.24</v>
      </c>
      <c r="R9" s="208">
        <v>-53.3</v>
      </c>
      <c r="S9" s="208">
        <v>-36</v>
      </c>
      <c r="T9" s="208">
        <v>-36.54</v>
      </c>
      <c r="U9" s="208">
        <v>-37.9</v>
      </c>
      <c r="V9" s="208">
        <v>-38.61</v>
      </c>
      <c r="W9" s="207">
        <v>6.83</v>
      </c>
      <c r="X9" s="205">
        <v>3.8</v>
      </c>
      <c r="Y9" s="207">
        <v>481.47</v>
      </c>
    </row>
    <row r="10">
      <c r="A10" s="205" t="s">
        <v>840</v>
      </c>
      <c r="B10" s="205" t="s">
        <v>841</v>
      </c>
      <c r="C10" s="206" t="s">
        <v>842</v>
      </c>
      <c r="D10" s="207" t="s">
        <v>843</v>
      </c>
      <c r="E10" s="208">
        <v>50</v>
      </c>
      <c r="F10" s="208">
        <v>133</v>
      </c>
      <c r="G10" s="208">
        <v>0</v>
      </c>
      <c r="H10" s="208">
        <v>30</v>
      </c>
      <c r="I10" s="207">
        <v>1940</v>
      </c>
      <c r="J10" s="208">
        <v>18</v>
      </c>
      <c r="K10" s="207">
        <v>18</v>
      </c>
      <c r="L10" s="208">
        <v>-10.75</v>
      </c>
      <c r="M10" s="208">
        <v>28.75</v>
      </c>
      <c r="N10" s="203">
        <f t="shared" si="0"/>
      </c>
      <c r="O10" s="207">
        <v>-47.47</v>
      </c>
      <c r="P10" s="208">
        <v>-43.1</v>
      </c>
      <c r="Q10" s="208">
        <v>-53.25</v>
      </c>
      <c r="R10" s="208">
        <v>-53.4</v>
      </c>
      <c r="S10" s="208">
        <v>-52.03</v>
      </c>
      <c r="T10" s="208">
        <v>-49.57</v>
      </c>
      <c r="U10" s="208">
        <v>-54.61</v>
      </c>
      <c r="V10" s="208">
        <v>-50.68</v>
      </c>
      <c r="W10" s="207">
        <v>1.39</v>
      </c>
      <c r="X10" s="205">
        <v>3.8</v>
      </c>
      <c r="Y10" s="207">
        <v>252.809</v>
      </c>
    </row>
    <row r="11">
      <c r="A11" s="205" t="s">
        <v>840</v>
      </c>
      <c r="B11" s="205" t="s">
        <v>841</v>
      </c>
      <c r="C11" s="206" t="s">
        <v>842</v>
      </c>
      <c r="D11" s="207" t="s">
        <v>843</v>
      </c>
      <c r="E11" s="208">
        <v>50</v>
      </c>
      <c r="F11" s="208">
        <v>133</v>
      </c>
      <c r="G11" s="208">
        <v>0</v>
      </c>
      <c r="H11" s="208">
        <v>30</v>
      </c>
      <c r="I11" s="207">
        <v>1940</v>
      </c>
      <c r="J11" s="208">
        <v>19</v>
      </c>
      <c r="K11" s="207">
        <v>19.02</v>
      </c>
      <c r="L11" s="208">
        <v>-9.57</v>
      </c>
      <c r="M11" s="208">
        <v>28.59</v>
      </c>
      <c r="N11" s="203">
        <f t="shared" si="0"/>
      </c>
      <c r="O11" s="207">
        <v>-47.44</v>
      </c>
      <c r="P11" s="208">
        <v>-42.72</v>
      </c>
      <c r="Q11" s="208">
        <v>-53.39</v>
      </c>
      <c r="R11" s="208">
        <v>-53.35</v>
      </c>
      <c r="S11" s="208">
        <v>-51.98</v>
      </c>
      <c r="T11" s="208">
        <v>-49.11</v>
      </c>
      <c r="U11" s="208">
        <v>-54.54</v>
      </c>
      <c r="V11" s="208">
        <v>-50.13</v>
      </c>
      <c r="W11" s="207">
        <v>1.39</v>
      </c>
      <c r="X11" s="205">
        <v>3.8</v>
      </c>
      <c r="Y11" s="207">
        <v>274.244</v>
      </c>
    </row>
    <row r="12">
      <c r="A12" s="205" t="s">
        <v>840</v>
      </c>
      <c r="B12" s="205" t="s">
        <v>841</v>
      </c>
      <c r="C12" s="206" t="s">
        <v>842</v>
      </c>
      <c r="D12" s="207" t="s">
        <v>843</v>
      </c>
      <c r="E12" s="208">
        <v>50</v>
      </c>
      <c r="F12" s="208">
        <v>133</v>
      </c>
      <c r="G12" s="208">
        <v>0</v>
      </c>
      <c r="H12" s="208">
        <v>30</v>
      </c>
      <c r="I12" s="207">
        <v>1940</v>
      </c>
      <c r="J12" s="208">
        <v>20</v>
      </c>
      <c r="K12" s="207">
        <v>20.04</v>
      </c>
      <c r="L12" s="208">
        <v>-8.52</v>
      </c>
      <c r="M12" s="208">
        <v>28.56</v>
      </c>
      <c r="N12" s="203">
        <f t="shared" si="0"/>
      </c>
      <c r="O12" s="207">
        <v>-47.74</v>
      </c>
      <c r="P12" s="208">
        <v>-42.56</v>
      </c>
      <c r="Q12" s="208">
        <v>-53.42</v>
      </c>
      <c r="R12" s="208">
        <v>-53.43</v>
      </c>
      <c r="S12" s="208">
        <v>-52.26</v>
      </c>
      <c r="T12" s="208">
        <v>-49.31</v>
      </c>
      <c r="U12" s="208">
        <v>-54.78</v>
      </c>
      <c r="V12" s="208">
        <v>-50.17</v>
      </c>
      <c r="W12" s="207">
        <v>1.37</v>
      </c>
      <c r="X12" s="205">
        <v>3.8</v>
      </c>
      <c r="Y12" s="207">
        <v>297.722</v>
      </c>
    </row>
    <row r="13">
      <c r="A13" s="205" t="s">
        <v>840</v>
      </c>
      <c r="B13" s="205" t="s">
        <v>841</v>
      </c>
      <c r="C13" s="206" t="s">
        <v>842</v>
      </c>
      <c r="D13" s="207" t="s">
        <v>843</v>
      </c>
      <c r="E13" s="208">
        <v>50</v>
      </c>
      <c r="F13" s="208">
        <v>133</v>
      </c>
      <c r="G13" s="208">
        <v>0</v>
      </c>
      <c r="H13" s="208">
        <v>30</v>
      </c>
      <c r="I13" s="207">
        <v>1940</v>
      </c>
      <c r="J13" s="208">
        <v>21</v>
      </c>
      <c r="K13" s="207">
        <v>20.96</v>
      </c>
      <c r="L13" s="208">
        <v>-7.53</v>
      </c>
      <c r="M13" s="208">
        <v>28.49</v>
      </c>
      <c r="N13" s="203">
        <f t="shared" si="0"/>
      </c>
      <c r="O13" s="207">
        <v>-47.78</v>
      </c>
      <c r="P13" s="208">
        <v>-42.59</v>
      </c>
      <c r="Q13" s="208">
        <v>-53.26</v>
      </c>
      <c r="R13" s="208">
        <v>-53.35</v>
      </c>
      <c r="S13" s="208">
        <v>-52.25</v>
      </c>
      <c r="T13" s="208">
        <v>-49.47</v>
      </c>
      <c r="U13" s="208">
        <v>-55</v>
      </c>
      <c r="V13" s="208">
        <v>-50.67</v>
      </c>
      <c r="W13" s="207">
        <v>1.45</v>
      </c>
      <c r="X13" s="205">
        <v>3.8</v>
      </c>
      <c r="Y13" s="207">
        <v>321.16</v>
      </c>
    </row>
    <row r="14">
      <c r="A14" s="205" t="s">
        <v>840</v>
      </c>
      <c r="B14" s="205" t="s">
        <v>841</v>
      </c>
      <c r="C14" s="206" t="s">
        <v>842</v>
      </c>
      <c r="D14" s="207" t="s">
        <v>843</v>
      </c>
      <c r="E14" s="208">
        <v>50</v>
      </c>
      <c r="F14" s="208">
        <v>133</v>
      </c>
      <c r="G14" s="208">
        <v>0</v>
      </c>
      <c r="H14" s="208">
        <v>30</v>
      </c>
      <c r="I14" s="207">
        <v>1940</v>
      </c>
      <c r="J14" s="208">
        <v>22</v>
      </c>
      <c r="K14" s="207">
        <v>22</v>
      </c>
      <c r="L14" s="208">
        <v>-6.39</v>
      </c>
      <c r="M14" s="208">
        <v>28.39</v>
      </c>
      <c r="N14" s="203">
        <f t="shared" si="0"/>
      </c>
      <c r="O14" s="207">
        <v>-45.74</v>
      </c>
      <c r="P14" s="208">
        <v>-40.95</v>
      </c>
      <c r="Q14" s="208">
        <v>-53.36</v>
      </c>
      <c r="R14" s="208">
        <v>-53.4</v>
      </c>
      <c r="S14" s="208">
        <v>-49.45</v>
      </c>
      <c r="T14" s="208">
        <v>-47.48</v>
      </c>
      <c r="U14" s="208">
        <v>-52.66</v>
      </c>
      <c r="V14" s="208">
        <v>-48.66</v>
      </c>
      <c r="W14" s="207">
        <v>1.96</v>
      </c>
      <c r="X14" s="205">
        <v>3.8</v>
      </c>
      <c r="Y14" s="207">
        <v>355.57</v>
      </c>
    </row>
    <row r="15">
      <c r="A15" s="205" t="s">
        <v>840</v>
      </c>
      <c r="B15" s="205" t="s">
        <v>841</v>
      </c>
      <c r="C15" s="206" t="s">
        <v>842</v>
      </c>
      <c r="D15" s="207" t="s">
        <v>843</v>
      </c>
      <c r="E15" s="208">
        <v>50</v>
      </c>
      <c r="F15" s="208">
        <v>133</v>
      </c>
      <c r="G15" s="208">
        <v>0</v>
      </c>
      <c r="H15" s="208">
        <v>30</v>
      </c>
      <c r="I15" s="207">
        <v>1940</v>
      </c>
      <c r="J15" s="208">
        <v>23</v>
      </c>
      <c r="K15" s="207">
        <v>23.05</v>
      </c>
      <c r="L15" s="208">
        <v>-5.23</v>
      </c>
      <c r="M15" s="208">
        <v>28.28</v>
      </c>
      <c r="N15" s="203">
        <f t="shared" si="0"/>
      </c>
      <c r="O15" s="207">
        <v>-42.32</v>
      </c>
      <c r="P15" s="208">
        <v>-37.97</v>
      </c>
      <c r="Q15" s="208">
        <v>-53.4</v>
      </c>
      <c r="R15" s="208">
        <v>-53.5</v>
      </c>
      <c r="S15" s="208">
        <v>-45.59</v>
      </c>
      <c r="T15" s="208">
        <v>-43.81</v>
      </c>
      <c r="U15" s="208">
        <v>-48.99</v>
      </c>
      <c r="V15" s="208">
        <v>-45.08</v>
      </c>
      <c r="W15" s="207">
        <v>3.07</v>
      </c>
      <c r="X15" s="205">
        <v>3.8</v>
      </c>
      <c r="Y15" s="207">
        <v>392.471</v>
      </c>
    </row>
    <row r="16">
      <c r="A16" s="205" t="s">
        <v>840</v>
      </c>
      <c r="B16" s="205" t="s">
        <v>841</v>
      </c>
      <c r="C16" s="206" t="s">
        <v>842</v>
      </c>
      <c r="D16" s="207" t="s">
        <v>843</v>
      </c>
      <c r="E16" s="208">
        <v>50</v>
      </c>
      <c r="F16" s="208">
        <v>133</v>
      </c>
      <c r="G16" s="208">
        <v>0</v>
      </c>
      <c r="H16" s="208">
        <v>30</v>
      </c>
      <c r="I16" s="207">
        <v>1940</v>
      </c>
      <c r="J16" s="208">
        <v>24</v>
      </c>
      <c r="K16" s="207">
        <v>24.01</v>
      </c>
      <c r="L16" s="208">
        <v>-4.08</v>
      </c>
      <c r="M16" s="208">
        <v>28.09</v>
      </c>
      <c r="N16" s="203">
        <f t="shared" si="0"/>
      </c>
      <c r="O16" s="207">
        <v>-38.12</v>
      </c>
      <c r="P16" s="208">
        <v>-34.3</v>
      </c>
      <c r="Q16" s="208">
        <v>-53.37</v>
      </c>
      <c r="R16" s="208">
        <v>-53.38</v>
      </c>
      <c r="S16" s="208">
        <v>-41.38</v>
      </c>
      <c r="T16" s="208">
        <v>-39.92</v>
      </c>
      <c r="U16" s="208">
        <v>-44.43</v>
      </c>
      <c r="V16" s="208">
        <v>-41.27</v>
      </c>
      <c r="W16" s="207">
        <v>4.66</v>
      </c>
      <c r="X16" s="205">
        <v>3.8</v>
      </c>
      <c r="Y16" s="207">
        <v>433.739</v>
      </c>
    </row>
    <row r="17">
      <c r="A17" s="205" t="s">
        <v>840</v>
      </c>
      <c r="B17" s="205" t="s">
        <v>841</v>
      </c>
      <c r="C17" s="206" t="s">
        <v>842</v>
      </c>
      <c r="D17" s="207" t="s">
        <v>843</v>
      </c>
      <c r="E17" s="208">
        <v>50</v>
      </c>
      <c r="F17" s="208">
        <v>133</v>
      </c>
      <c r="G17" s="208">
        <v>0</v>
      </c>
      <c r="H17" s="208">
        <v>30</v>
      </c>
      <c r="I17" s="207">
        <v>1940</v>
      </c>
      <c r="J17" s="208">
        <v>25</v>
      </c>
      <c r="K17" s="207">
        <v>25</v>
      </c>
      <c r="L17" s="208">
        <v>-2.73</v>
      </c>
      <c r="M17" s="208">
        <v>27.73</v>
      </c>
      <c r="N17" s="203">
        <f t="shared" si="0"/>
      </c>
      <c r="O17" s="207">
        <v>-34.16</v>
      </c>
      <c r="P17" s="208">
        <v>-30.54</v>
      </c>
      <c r="Q17" s="208">
        <v>-53.33</v>
      </c>
      <c r="R17" s="208">
        <v>-53.35</v>
      </c>
      <c r="S17" s="208">
        <v>-37.51</v>
      </c>
      <c r="T17" s="208">
        <v>-35.91</v>
      </c>
      <c r="U17" s="208">
        <v>-40.44</v>
      </c>
      <c r="V17" s="208">
        <v>-37.13</v>
      </c>
      <c r="W17" s="207">
        <v>7.26</v>
      </c>
      <c r="X17" s="205">
        <v>3.8</v>
      </c>
      <c r="Y17" s="207">
        <v>484.516</v>
      </c>
    </row>
    <row r="18">
      <c r="A18" s="205" t="s">
        <v>840</v>
      </c>
      <c r="B18" s="205" t="s">
        <v>841</v>
      </c>
      <c r="C18" s="206" t="s">
        <v>842</v>
      </c>
      <c r="D18" s="207" t="s">
        <v>843</v>
      </c>
      <c r="E18" s="208">
        <v>50</v>
      </c>
      <c r="F18" s="208">
        <v>133</v>
      </c>
      <c r="G18" s="208">
        <v>0</v>
      </c>
      <c r="H18" s="208">
        <v>30</v>
      </c>
      <c r="I18" s="207">
        <v>1960</v>
      </c>
      <c r="J18" s="208">
        <v>18</v>
      </c>
      <c r="K18" s="207">
        <v>17.98</v>
      </c>
      <c r="L18" s="208">
        <v>-10.4</v>
      </c>
      <c r="M18" s="208">
        <v>28.38</v>
      </c>
      <c r="N18" s="203">
        <f t="shared" si="0"/>
      </c>
      <c r="O18" s="207">
        <v>-42.86</v>
      </c>
      <c r="P18" s="208">
        <v>-45.49</v>
      </c>
      <c r="Q18" s="208">
        <v>-53.38</v>
      </c>
      <c r="R18" s="208">
        <v>-53.39</v>
      </c>
      <c r="S18" s="208">
        <v>-49.15</v>
      </c>
      <c r="T18" s="208">
        <v>-50.54</v>
      </c>
      <c r="U18" s="208">
        <v>-50.04</v>
      </c>
      <c r="V18" s="208">
        <v>-51.63</v>
      </c>
      <c r="W18" s="207">
        <v>1.42</v>
      </c>
      <c r="X18" s="205">
        <v>3.8</v>
      </c>
      <c r="Y18" s="207">
        <v>256.994</v>
      </c>
    </row>
    <row r="19">
      <c r="A19" s="205" t="s">
        <v>840</v>
      </c>
      <c r="B19" s="205" t="s">
        <v>841</v>
      </c>
      <c r="C19" s="206" t="s">
        <v>842</v>
      </c>
      <c r="D19" s="207" t="s">
        <v>843</v>
      </c>
      <c r="E19" s="208">
        <v>50</v>
      </c>
      <c r="F19" s="208">
        <v>133</v>
      </c>
      <c r="G19" s="208">
        <v>0</v>
      </c>
      <c r="H19" s="208">
        <v>30</v>
      </c>
      <c r="I19" s="207">
        <v>1960</v>
      </c>
      <c r="J19" s="208">
        <v>19</v>
      </c>
      <c r="K19" s="207">
        <v>19.03</v>
      </c>
      <c r="L19" s="208">
        <v>-9.34</v>
      </c>
      <c r="M19" s="208">
        <v>28.37</v>
      </c>
      <c r="N19" s="203">
        <f t="shared" si="0"/>
      </c>
      <c r="O19" s="207">
        <v>-43.45</v>
      </c>
      <c r="P19" s="208">
        <v>-45.58</v>
      </c>
      <c r="Q19" s="208">
        <v>-53.38</v>
      </c>
      <c r="R19" s="208">
        <v>-53.33</v>
      </c>
      <c r="S19" s="208">
        <v>-49.74</v>
      </c>
      <c r="T19" s="208">
        <v>-50.67</v>
      </c>
      <c r="U19" s="208">
        <v>-50.65</v>
      </c>
      <c r="V19" s="208">
        <v>-51.7</v>
      </c>
      <c r="W19" s="207">
        <v>1.35</v>
      </c>
      <c r="X19" s="205">
        <v>3.8</v>
      </c>
      <c r="Y19" s="207">
        <v>277.947</v>
      </c>
    </row>
    <row r="20">
      <c r="A20" s="205" t="s">
        <v>840</v>
      </c>
      <c r="B20" s="205" t="s">
        <v>841</v>
      </c>
      <c r="C20" s="206" t="s">
        <v>842</v>
      </c>
      <c r="D20" s="207" t="s">
        <v>843</v>
      </c>
      <c r="E20" s="208">
        <v>50</v>
      </c>
      <c r="F20" s="208">
        <v>133</v>
      </c>
      <c r="G20" s="208">
        <v>0</v>
      </c>
      <c r="H20" s="208">
        <v>30</v>
      </c>
      <c r="I20" s="207">
        <v>1960</v>
      </c>
      <c r="J20" s="208">
        <v>20</v>
      </c>
      <c r="K20" s="207">
        <v>19.97</v>
      </c>
      <c r="L20" s="208">
        <v>-8.36</v>
      </c>
      <c r="M20" s="208">
        <v>28.33</v>
      </c>
      <c r="N20" s="203">
        <f t="shared" si="0"/>
      </c>
      <c r="O20" s="207">
        <v>-43.85</v>
      </c>
      <c r="P20" s="208">
        <v>-45.41</v>
      </c>
      <c r="Q20" s="208">
        <v>-53.41</v>
      </c>
      <c r="R20" s="208">
        <v>-53.32</v>
      </c>
      <c r="S20" s="208">
        <v>-50.1</v>
      </c>
      <c r="T20" s="208">
        <v>-50.61</v>
      </c>
      <c r="U20" s="208">
        <v>-50.95</v>
      </c>
      <c r="V20" s="208">
        <v>-51.58</v>
      </c>
      <c r="W20" s="207">
        <v>1.34</v>
      </c>
      <c r="X20" s="205">
        <v>3.8</v>
      </c>
      <c r="Y20" s="207">
        <v>300.525</v>
      </c>
    </row>
    <row r="21">
      <c r="A21" s="205" t="s">
        <v>840</v>
      </c>
      <c r="B21" s="205" t="s">
        <v>841</v>
      </c>
      <c r="C21" s="206" t="s">
        <v>842</v>
      </c>
      <c r="D21" s="207" t="s">
        <v>843</v>
      </c>
      <c r="E21" s="208">
        <v>50</v>
      </c>
      <c r="F21" s="208">
        <v>133</v>
      </c>
      <c r="G21" s="208">
        <v>0</v>
      </c>
      <c r="H21" s="208">
        <v>30</v>
      </c>
      <c r="I21" s="207">
        <v>1960</v>
      </c>
      <c r="J21" s="208">
        <v>21</v>
      </c>
      <c r="K21" s="207">
        <v>20.98</v>
      </c>
      <c r="L21" s="208">
        <v>-7.28</v>
      </c>
      <c r="M21" s="208">
        <v>28.26</v>
      </c>
      <c r="N21" s="203">
        <f t="shared" si="0"/>
      </c>
      <c r="O21" s="207">
        <v>-43.51</v>
      </c>
      <c r="P21" s="208">
        <v>-45.11</v>
      </c>
      <c r="Q21" s="208">
        <v>-53.37</v>
      </c>
      <c r="R21" s="208">
        <v>-53.33</v>
      </c>
      <c r="S21" s="208">
        <v>-49.69</v>
      </c>
      <c r="T21" s="208">
        <v>-50.28</v>
      </c>
      <c r="U21" s="208">
        <v>-50.73</v>
      </c>
      <c r="V21" s="208">
        <v>-51.33</v>
      </c>
      <c r="W21" s="207">
        <v>1.46</v>
      </c>
      <c r="X21" s="205">
        <v>3.8</v>
      </c>
      <c r="Y21" s="207">
        <v>328.737</v>
      </c>
    </row>
    <row r="22">
      <c r="A22" s="205" t="s">
        <v>840</v>
      </c>
      <c r="B22" s="205" t="s">
        <v>841</v>
      </c>
      <c r="C22" s="206" t="s">
        <v>842</v>
      </c>
      <c r="D22" s="207" t="s">
        <v>843</v>
      </c>
      <c r="E22" s="208">
        <v>50</v>
      </c>
      <c r="F22" s="208">
        <v>133</v>
      </c>
      <c r="G22" s="208">
        <v>0</v>
      </c>
      <c r="H22" s="208">
        <v>30</v>
      </c>
      <c r="I22" s="207">
        <v>1960</v>
      </c>
      <c r="J22" s="208">
        <v>22</v>
      </c>
      <c r="K22" s="207">
        <v>21.98</v>
      </c>
      <c r="L22" s="208">
        <v>-6.2</v>
      </c>
      <c r="M22" s="208">
        <v>28.18</v>
      </c>
      <c r="N22" s="203">
        <f t="shared" si="0"/>
      </c>
      <c r="O22" s="207">
        <v>-41.34</v>
      </c>
      <c r="P22" s="208">
        <v>-43.39</v>
      </c>
      <c r="Q22" s="208">
        <v>-53.32</v>
      </c>
      <c r="R22" s="208">
        <v>-53.33</v>
      </c>
      <c r="S22" s="208">
        <v>-47.28</v>
      </c>
      <c r="T22" s="208">
        <v>-48.18</v>
      </c>
      <c r="U22" s="208">
        <v>-47.95</v>
      </c>
      <c r="V22" s="208">
        <v>-49.28</v>
      </c>
      <c r="W22" s="207">
        <v>1.94</v>
      </c>
      <c r="X22" s="205">
        <v>3.8</v>
      </c>
      <c r="Y22" s="207">
        <v>360.285</v>
      </c>
    </row>
    <row customHeight="true" ht="19" r="23">
      <c r="A23" s="205" t="s">
        <v>840</v>
      </c>
      <c r="B23" s="205" t="s">
        <v>841</v>
      </c>
      <c r="C23" s="206" t="s">
        <v>842</v>
      </c>
      <c r="D23" s="207" t="s">
        <v>843</v>
      </c>
      <c r="E23" s="208">
        <v>50</v>
      </c>
      <c r="F23" s="208">
        <v>133</v>
      </c>
      <c r="G23" s="208">
        <v>0</v>
      </c>
      <c r="H23" s="208">
        <v>30</v>
      </c>
      <c r="I23" s="207">
        <v>1960</v>
      </c>
      <c r="J23" s="208">
        <v>23</v>
      </c>
      <c r="K23" s="207">
        <v>23.01</v>
      </c>
      <c r="L23" s="208">
        <v>-5</v>
      </c>
      <c r="M23" s="208">
        <v>28.01</v>
      </c>
      <c r="N23" s="203">
        <f t="shared" si="0"/>
      </c>
      <c r="O23" s="207">
        <v>-37.7</v>
      </c>
      <c r="P23" s="208">
        <v>-39.91</v>
      </c>
      <c r="Q23" s="208">
        <v>-53.45</v>
      </c>
      <c r="R23" s="208">
        <v>-53.32</v>
      </c>
      <c r="S23" s="208">
        <v>-43.27</v>
      </c>
      <c r="T23" s="208">
        <v>-44.49</v>
      </c>
      <c r="U23" s="208">
        <v>-44.59</v>
      </c>
      <c r="V23" s="208">
        <v>-45.47</v>
      </c>
      <c r="W23" s="207">
        <v>3.1</v>
      </c>
      <c r="X23" s="205">
        <v>3.8</v>
      </c>
      <c r="Y23" s="207">
        <v>399.478</v>
      </c>
    </row>
    <row customHeight="true" ht="19" r="24">
      <c r="A24" s="205" t="s">
        <v>840</v>
      </c>
      <c r="B24" s="205" t="s">
        <v>841</v>
      </c>
      <c r="C24" s="206" t="s">
        <v>842</v>
      </c>
      <c r="D24" s="207" t="s">
        <v>843</v>
      </c>
      <c r="E24" s="208">
        <v>50</v>
      </c>
      <c r="F24" s="208">
        <v>133</v>
      </c>
      <c r="G24" s="208">
        <v>0</v>
      </c>
      <c r="H24" s="208">
        <v>30</v>
      </c>
      <c r="I24" s="207">
        <v>1960</v>
      </c>
      <c r="J24" s="208">
        <v>24</v>
      </c>
      <c r="K24" s="207">
        <v>23.98</v>
      </c>
      <c r="L24" s="208">
        <v>-3.87</v>
      </c>
      <c r="M24" s="208">
        <v>27.85</v>
      </c>
      <c r="N24" s="203">
        <f t="shared" si="0"/>
      </c>
      <c r="O24" s="207">
        <v>-34.2</v>
      </c>
      <c r="P24" s="208">
        <v>-36.67</v>
      </c>
      <c r="Q24" s="208">
        <v>-53.37</v>
      </c>
      <c r="R24" s="208">
        <v>-53.31</v>
      </c>
      <c r="S24" s="208">
        <v>-39.47</v>
      </c>
      <c r="T24" s="208">
        <v>-40.86</v>
      </c>
      <c r="U24" s="208">
        <v>-40.7</v>
      </c>
      <c r="V24" s="208">
        <v>-42.37</v>
      </c>
      <c r="W24" s="207">
        <v>4.58</v>
      </c>
      <c r="X24" s="205">
        <v>3.8</v>
      </c>
      <c r="Y24" s="207">
        <v>440.464</v>
      </c>
    </row>
    <row customHeight="true" ht="19" r="25">
      <c r="A25" s="205" t="s">
        <v>840</v>
      </c>
      <c r="B25" s="205" t="s">
        <v>841</v>
      </c>
      <c r="C25" s="206" t="s">
        <v>842</v>
      </c>
      <c r="D25" s="207" t="s">
        <v>843</v>
      </c>
      <c r="E25" s="208">
        <v>50</v>
      </c>
      <c r="F25" s="208">
        <v>133</v>
      </c>
      <c r="G25" s="208">
        <v>0</v>
      </c>
      <c r="H25" s="208">
        <v>30</v>
      </c>
      <c r="I25" s="207">
        <v>1960</v>
      </c>
      <c r="J25" s="208">
        <v>25</v>
      </c>
      <c r="K25" s="207">
        <v>24.95</v>
      </c>
      <c r="L25" s="208">
        <v>-2.52</v>
      </c>
      <c r="M25" s="208">
        <v>27.47</v>
      </c>
      <c r="N25" s="203">
        <f t="shared" si="0"/>
      </c>
      <c r="O25" s="207">
        <v>-30.07</v>
      </c>
      <c r="P25" s="208">
        <v>-32.94</v>
      </c>
      <c r="Q25" s="208">
        <v>-53.35</v>
      </c>
      <c r="R25" s="208">
        <v>-53.31</v>
      </c>
      <c r="S25" s="208">
        <v>-35.53</v>
      </c>
      <c r="T25" s="208">
        <v>-37.28</v>
      </c>
      <c r="U25" s="208">
        <v>-36.66</v>
      </c>
      <c r="V25" s="208">
        <v>-38.3</v>
      </c>
      <c r="W25" s="207">
        <v>7.09</v>
      </c>
      <c r="X25" s="205">
        <v>3.8</v>
      </c>
      <c r="Y25" s="207">
        <v>493.667</v>
      </c>
    </row>
    <row r="26">
      <c r="A26" s="199" t="s">
        <v>840</v>
      </c>
      <c r="B26" s="199" t="s">
        <v>841</v>
      </c>
      <c r="C26" s="201" t="s">
        <v>844</v>
      </c>
      <c r="D26" s="201" t="s">
        <v>843</v>
      </c>
      <c r="E26" s="202">
        <v>30</v>
      </c>
      <c r="F26" s="202">
        <v>160</v>
      </c>
      <c r="G26" s="202">
        <v>0</v>
      </c>
      <c r="H26" s="202">
        <v>15</v>
      </c>
      <c r="I26" s="201">
        <v>1747.5</v>
      </c>
      <c r="J26" s="201">
        <v>18</v>
      </c>
      <c r="K26" s="201">
        <v>18.01</v>
      </c>
      <c r="L26" s="202">
        <v>-10.55</v>
      </c>
      <c r="M26" s="202">
        <v>28.56</v>
      </c>
      <c r="N26" s="203">
        <f t="shared" si="0"/>
      </c>
      <c r="O26" s="201">
        <v>-38.1</v>
      </c>
      <c r="P26" s="202">
        <v>-41.52</v>
      </c>
      <c r="Q26" s="202">
        <v>-54.22</v>
      </c>
      <c r="R26" s="202">
        <v>-55.56</v>
      </c>
      <c r="S26" s="202">
        <v>-42.92</v>
      </c>
      <c r="T26" s="202">
        <v>-45.94</v>
      </c>
      <c r="U26" s="202">
        <v>-44.2</v>
      </c>
      <c r="V26" s="202">
        <v>-48.2</v>
      </c>
      <c r="W26" s="202">
        <v>2.04</v>
      </c>
      <c r="X26" s="199">
        <v>3.8</v>
      </c>
      <c r="Y26" s="201">
        <v>232.811</v>
      </c>
    </row>
    <row r="27">
      <c r="A27" s="205" t="s">
        <v>840</v>
      </c>
      <c r="B27" s="205" t="s">
        <v>841</v>
      </c>
      <c r="C27" s="207" t="s">
        <v>844</v>
      </c>
      <c r="D27" s="207" t="s">
        <v>843</v>
      </c>
      <c r="E27" s="208">
        <v>30</v>
      </c>
      <c r="F27" s="208">
        <v>160</v>
      </c>
      <c r="G27" s="208">
        <v>0</v>
      </c>
      <c r="H27" s="208">
        <v>15</v>
      </c>
      <c r="I27" s="207">
        <v>1747.5</v>
      </c>
      <c r="J27" s="207">
        <v>19</v>
      </c>
      <c r="K27" s="207">
        <v>19.01</v>
      </c>
      <c r="L27" s="208">
        <v>-9.32</v>
      </c>
      <c r="M27" s="208">
        <v>28.33</v>
      </c>
      <c r="N27" s="203">
        <f t="shared" si="0"/>
      </c>
      <c r="O27" s="207">
        <v>-38.3</v>
      </c>
      <c r="P27" s="208">
        <v>-41.95</v>
      </c>
      <c r="Q27" s="208">
        <v>-53.72</v>
      </c>
      <c r="R27" s="208">
        <v>-55.5</v>
      </c>
      <c r="S27" s="208">
        <v>-43.24</v>
      </c>
      <c r="T27" s="208">
        <v>-46.48</v>
      </c>
      <c r="U27" s="208">
        <v>-44.46</v>
      </c>
      <c r="V27" s="208">
        <v>-48.78</v>
      </c>
      <c r="W27" s="208">
        <v>1.99</v>
      </c>
      <c r="X27" s="205">
        <v>3.8</v>
      </c>
      <c r="Y27" s="207">
        <v>248.972</v>
      </c>
    </row>
    <row r="28">
      <c r="A28" s="205" t="s">
        <v>840</v>
      </c>
      <c r="B28" s="205" t="s">
        <v>841</v>
      </c>
      <c r="C28" s="207" t="s">
        <v>844</v>
      </c>
      <c r="D28" s="207" t="s">
        <v>843</v>
      </c>
      <c r="E28" s="208">
        <v>30</v>
      </c>
      <c r="F28" s="208">
        <v>160</v>
      </c>
      <c r="G28" s="208">
        <v>0</v>
      </c>
      <c r="H28" s="208">
        <v>15</v>
      </c>
      <c r="I28" s="207">
        <v>1747.5</v>
      </c>
      <c r="J28" s="207">
        <v>20</v>
      </c>
      <c r="K28" s="207">
        <v>20.02</v>
      </c>
      <c r="L28" s="208">
        <v>-8.3</v>
      </c>
      <c r="M28" s="208">
        <v>28.32</v>
      </c>
      <c r="N28" s="203">
        <f t="shared" si="0"/>
      </c>
      <c r="O28" s="207">
        <v>-38.23</v>
      </c>
      <c r="P28" s="208">
        <v>-42.3</v>
      </c>
      <c r="Q28" s="208">
        <v>-53.3</v>
      </c>
      <c r="R28" s="208">
        <v>-55.44</v>
      </c>
      <c r="S28" s="208">
        <v>-43.29</v>
      </c>
      <c r="T28" s="208">
        <v>-46.85</v>
      </c>
      <c r="U28" s="208">
        <v>-44.5</v>
      </c>
      <c r="V28" s="208">
        <v>-49.26</v>
      </c>
      <c r="W28" s="208">
        <v>1.95</v>
      </c>
      <c r="X28" s="205">
        <v>3.8</v>
      </c>
      <c r="Y28" s="207">
        <v>268.545</v>
      </c>
    </row>
    <row r="29">
      <c r="A29" s="205" t="s">
        <v>840</v>
      </c>
      <c r="B29" s="205" t="s">
        <v>841</v>
      </c>
      <c r="C29" s="207" t="s">
        <v>844</v>
      </c>
      <c r="D29" s="207" t="s">
        <v>843</v>
      </c>
      <c r="E29" s="208">
        <v>30</v>
      </c>
      <c r="F29" s="208">
        <v>160</v>
      </c>
      <c r="G29" s="208">
        <v>0</v>
      </c>
      <c r="H29" s="208">
        <v>15</v>
      </c>
      <c r="I29" s="207">
        <v>1747.5</v>
      </c>
      <c r="J29" s="207">
        <v>21</v>
      </c>
      <c r="K29" s="207">
        <v>21.02</v>
      </c>
      <c r="L29" s="208">
        <v>-7.22</v>
      </c>
      <c r="M29" s="208">
        <v>28.24</v>
      </c>
      <c r="N29" s="203">
        <f t="shared" si="0"/>
      </c>
      <c r="O29" s="207">
        <v>-37.83</v>
      </c>
      <c r="P29" s="208">
        <v>-42.05</v>
      </c>
      <c r="Q29" s="208">
        <v>-52.43</v>
      </c>
      <c r="R29" s="208">
        <v>-55.25</v>
      </c>
      <c r="S29" s="208">
        <v>-43</v>
      </c>
      <c r="T29" s="208">
        <v>-46.48</v>
      </c>
      <c r="U29" s="208">
        <v>-44.04</v>
      </c>
      <c r="V29" s="208">
        <v>-49</v>
      </c>
      <c r="W29" s="208">
        <v>2.01</v>
      </c>
      <c r="X29" s="205">
        <v>3.8</v>
      </c>
      <c r="Y29" s="207">
        <v>292.331</v>
      </c>
    </row>
    <row r="30">
      <c r="A30" s="205" t="s">
        <v>840</v>
      </c>
      <c r="B30" s="205" t="s">
        <v>841</v>
      </c>
      <c r="C30" s="207" t="s">
        <v>844</v>
      </c>
      <c r="D30" s="207" t="s">
        <v>843</v>
      </c>
      <c r="E30" s="208">
        <v>30</v>
      </c>
      <c r="F30" s="208">
        <v>160</v>
      </c>
      <c r="G30" s="208">
        <v>0</v>
      </c>
      <c r="H30" s="208">
        <v>15</v>
      </c>
      <c r="I30" s="207">
        <v>1747.5</v>
      </c>
      <c r="J30" s="207">
        <v>22</v>
      </c>
      <c r="K30" s="207">
        <v>22.01</v>
      </c>
      <c r="L30" s="208">
        <v>-6.17</v>
      </c>
      <c r="M30" s="208">
        <v>28.18</v>
      </c>
      <c r="N30" s="203">
        <f t="shared" si="0"/>
      </c>
      <c r="O30" s="207">
        <v>-36.74</v>
      </c>
      <c r="P30" s="208">
        <v>-40.3</v>
      </c>
      <c r="Q30" s="208">
        <v>-51.12</v>
      </c>
      <c r="R30" s="208">
        <v>-55.05</v>
      </c>
      <c r="S30" s="208">
        <v>-41.68</v>
      </c>
      <c r="T30" s="208">
        <v>-44.65</v>
      </c>
      <c r="U30" s="208">
        <v>-43.29</v>
      </c>
      <c r="V30" s="208">
        <v>-47.08</v>
      </c>
      <c r="W30" s="208">
        <v>2.42</v>
      </c>
      <c r="X30" s="205">
        <v>3.8</v>
      </c>
      <c r="Y30" s="207">
        <v>318.38</v>
      </c>
    </row>
    <row r="31">
      <c r="A31" s="205" t="s">
        <v>840</v>
      </c>
      <c r="B31" s="205" t="s">
        <v>841</v>
      </c>
      <c r="C31" s="207" t="s">
        <v>844</v>
      </c>
      <c r="D31" s="207" t="s">
        <v>843</v>
      </c>
      <c r="E31" s="208">
        <v>30</v>
      </c>
      <c r="F31" s="208">
        <v>160</v>
      </c>
      <c r="G31" s="208">
        <v>0</v>
      </c>
      <c r="H31" s="208">
        <v>15</v>
      </c>
      <c r="I31" s="207">
        <v>1747.5</v>
      </c>
      <c r="J31" s="207">
        <v>23</v>
      </c>
      <c r="K31" s="207">
        <v>22.96</v>
      </c>
      <c r="L31" s="208">
        <v>-5.16</v>
      </c>
      <c r="M31" s="208">
        <v>28.12</v>
      </c>
      <c r="N31" s="203">
        <f t="shared" si="0"/>
      </c>
      <c r="O31" s="207">
        <v>-34.78</v>
      </c>
      <c r="P31" s="208">
        <v>-37.31</v>
      </c>
      <c r="Q31" s="208">
        <v>-49.69</v>
      </c>
      <c r="R31" s="208">
        <v>-54.71</v>
      </c>
      <c r="S31" s="208">
        <v>-39.63</v>
      </c>
      <c r="T31" s="208">
        <v>-41.53</v>
      </c>
      <c r="U31" s="208">
        <v>-41.27</v>
      </c>
      <c r="V31" s="208">
        <v>-44.05</v>
      </c>
      <c r="W31" s="208">
        <v>3.33</v>
      </c>
      <c r="X31" s="205">
        <v>3.8</v>
      </c>
      <c r="Y31" s="207">
        <v>346.564</v>
      </c>
    </row>
    <row r="32">
      <c r="A32" s="205" t="s">
        <v>840</v>
      </c>
      <c r="B32" s="205" t="s">
        <v>841</v>
      </c>
      <c r="C32" s="207" t="s">
        <v>844</v>
      </c>
      <c r="D32" s="207" t="s">
        <v>843</v>
      </c>
      <c r="E32" s="208">
        <v>30</v>
      </c>
      <c r="F32" s="208">
        <v>160</v>
      </c>
      <c r="G32" s="208">
        <v>0</v>
      </c>
      <c r="H32" s="208">
        <v>15</v>
      </c>
      <c r="I32" s="207">
        <v>1747.5</v>
      </c>
      <c r="J32" s="207">
        <v>24</v>
      </c>
      <c r="K32" s="207">
        <v>23.96</v>
      </c>
      <c r="L32" s="208">
        <v>-3.93</v>
      </c>
      <c r="M32" s="208">
        <v>27.89</v>
      </c>
      <c r="N32" s="203">
        <f t="shared" si="0"/>
      </c>
      <c r="O32" s="209">
        <v>-31.43</v>
      </c>
      <c r="P32" s="210">
        <v>-33.22</v>
      </c>
      <c r="Q32" s="208">
        <v>-48.05</v>
      </c>
      <c r="R32" s="208">
        <v>-54.22</v>
      </c>
      <c r="S32" s="208">
        <v>-35.9</v>
      </c>
      <c r="T32" s="208">
        <v>-37.64</v>
      </c>
      <c r="U32" s="208">
        <v>-37.83</v>
      </c>
      <c r="V32" s="208">
        <v>-39.58</v>
      </c>
      <c r="W32" s="208">
        <v>5.22</v>
      </c>
      <c r="X32" s="205">
        <v>3.8</v>
      </c>
      <c r="Y32" s="207">
        <v>385.654</v>
      </c>
    </row>
    <row r="33">
      <c r="A33" s="205" t="s">
        <v>840</v>
      </c>
      <c r="B33" s="205" t="s">
        <v>841</v>
      </c>
      <c r="C33" s="207" t="s">
        <v>844</v>
      </c>
      <c r="D33" s="207" t="s">
        <v>843</v>
      </c>
      <c r="E33" s="208">
        <v>30</v>
      </c>
      <c r="F33" s="208">
        <v>160</v>
      </c>
      <c r="G33" s="208">
        <v>0</v>
      </c>
      <c r="H33" s="208">
        <v>15</v>
      </c>
      <c r="I33" s="207">
        <v>1747.5</v>
      </c>
      <c r="J33" s="207">
        <v>25</v>
      </c>
      <c r="K33" s="207">
        <v>25</v>
      </c>
      <c r="L33" s="208">
        <v>-2.58</v>
      </c>
      <c r="M33" s="208">
        <v>27.58</v>
      </c>
      <c r="N33" s="203">
        <f t="shared" si="0"/>
      </c>
      <c r="O33" s="209">
        <v>-28.33</v>
      </c>
      <c r="P33" s="210">
        <v>-29.49</v>
      </c>
      <c r="Q33" s="208">
        <v>-46.57</v>
      </c>
      <c r="R33" s="208">
        <v>-53.6</v>
      </c>
      <c r="S33" s="208">
        <v>-32.84</v>
      </c>
      <c r="T33" s="208">
        <v>-33.75</v>
      </c>
      <c r="U33" s="208">
        <v>-34.47</v>
      </c>
      <c r="V33" s="208">
        <v>-35.96</v>
      </c>
      <c r="W33" s="208">
        <v>7.7</v>
      </c>
      <c r="X33" s="205">
        <v>3.8</v>
      </c>
      <c r="Y33" s="207">
        <v>427.396</v>
      </c>
    </row>
    <row r="34">
      <c r="A34" s="205" t="s">
        <v>840</v>
      </c>
      <c r="B34" s="205" t="s">
        <v>841</v>
      </c>
      <c r="C34" s="207" t="s">
        <v>844</v>
      </c>
      <c r="D34" s="207" t="s">
        <v>843</v>
      </c>
      <c r="E34" s="208">
        <v>30</v>
      </c>
      <c r="F34" s="208">
        <v>160</v>
      </c>
      <c r="G34" s="208">
        <v>0</v>
      </c>
      <c r="H34" s="208">
        <v>15</v>
      </c>
      <c r="I34" s="207">
        <v>1725</v>
      </c>
      <c r="J34" s="207">
        <v>18</v>
      </c>
      <c r="K34" s="207">
        <v>18.02</v>
      </c>
      <c r="L34" s="208">
        <v>-10.32</v>
      </c>
      <c r="M34" s="208">
        <v>28.34</v>
      </c>
      <c r="N34" s="203">
        <f t="shared" si="0"/>
      </c>
      <c r="O34" s="207">
        <v>-39.73</v>
      </c>
      <c r="P34" s="208">
        <v>-41.17</v>
      </c>
      <c r="Q34" s="208">
        <v>-56.01</v>
      </c>
      <c r="R34" s="208">
        <v>-53.7</v>
      </c>
      <c r="S34" s="208">
        <v>-44.75</v>
      </c>
      <c r="T34" s="208">
        <v>-45.82</v>
      </c>
      <c r="U34" s="208">
        <v>-45.79</v>
      </c>
      <c r="V34" s="208">
        <v>-47.87</v>
      </c>
      <c r="W34" s="208">
        <v>2.13</v>
      </c>
      <c r="X34" s="205">
        <v>3.8</v>
      </c>
      <c r="Y34" s="207">
        <v>229.548</v>
      </c>
    </row>
    <row r="35">
      <c r="A35" s="205" t="s">
        <v>840</v>
      </c>
      <c r="B35" s="205" t="s">
        <v>841</v>
      </c>
      <c r="C35" s="207" t="s">
        <v>844</v>
      </c>
      <c r="D35" s="207" t="s">
        <v>843</v>
      </c>
      <c r="E35" s="208">
        <v>30</v>
      </c>
      <c r="F35" s="208">
        <v>160</v>
      </c>
      <c r="G35" s="208">
        <v>0</v>
      </c>
      <c r="H35" s="208">
        <v>15</v>
      </c>
      <c r="I35" s="207">
        <v>1725</v>
      </c>
      <c r="J35" s="207">
        <v>19</v>
      </c>
      <c r="K35" s="207">
        <v>18.96</v>
      </c>
      <c r="L35" s="208">
        <v>-9.12</v>
      </c>
      <c r="M35" s="208">
        <v>28.08</v>
      </c>
      <c r="N35" s="203">
        <f t="shared" si="0"/>
      </c>
      <c r="O35" s="207">
        <v>-39.56</v>
      </c>
      <c r="P35" s="208">
        <v>-41.66</v>
      </c>
      <c r="Q35" s="208">
        <v>-55.96</v>
      </c>
      <c r="R35" s="208">
        <v>-53.24</v>
      </c>
      <c r="S35" s="208">
        <v>-44.58</v>
      </c>
      <c r="T35" s="208">
        <v>-46.33</v>
      </c>
      <c r="U35" s="208">
        <v>-45.71</v>
      </c>
      <c r="V35" s="208">
        <v>-48.53</v>
      </c>
      <c r="W35" s="208">
        <v>2.01</v>
      </c>
      <c r="X35" s="205">
        <v>3.8</v>
      </c>
      <c r="Y35" s="207">
        <v>245.852</v>
      </c>
    </row>
    <row r="36">
      <c r="A36" s="205" t="s">
        <v>840</v>
      </c>
      <c r="B36" s="205" t="s">
        <v>841</v>
      </c>
      <c r="C36" s="207" t="s">
        <v>844</v>
      </c>
      <c r="D36" s="207" t="s">
        <v>843</v>
      </c>
      <c r="E36" s="208">
        <v>30</v>
      </c>
      <c r="F36" s="208">
        <v>160</v>
      </c>
      <c r="G36" s="208">
        <v>0</v>
      </c>
      <c r="H36" s="208">
        <v>15</v>
      </c>
      <c r="I36" s="207">
        <v>1725</v>
      </c>
      <c r="J36" s="207">
        <v>20</v>
      </c>
      <c r="K36" s="207">
        <v>20</v>
      </c>
      <c r="L36" s="208">
        <v>-8.1</v>
      </c>
      <c r="M36" s="208">
        <v>28.1</v>
      </c>
      <c r="N36" s="203">
        <f t="shared" si="0"/>
      </c>
      <c r="O36" s="207">
        <v>-39.56</v>
      </c>
      <c r="P36" s="208">
        <v>-41.94</v>
      </c>
      <c r="Q36" s="208">
        <v>-56.01</v>
      </c>
      <c r="R36" s="208">
        <v>-52.9</v>
      </c>
      <c r="S36" s="208">
        <v>-44.67</v>
      </c>
      <c r="T36" s="208">
        <v>-46.64</v>
      </c>
      <c r="U36" s="208">
        <v>-45.73</v>
      </c>
      <c r="V36" s="208">
        <v>-48.95</v>
      </c>
      <c r="W36" s="208">
        <v>2.01</v>
      </c>
      <c r="X36" s="205">
        <v>3.8</v>
      </c>
      <c r="Y36" s="207">
        <v>265.374</v>
      </c>
    </row>
    <row r="37">
      <c r="A37" s="205" t="s">
        <v>840</v>
      </c>
      <c r="B37" s="205" t="s">
        <v>841</v>
      </c>
      <c r="C37" s="207" t="s">
        <v>844</v>
      </c>
      <c r="D37" s="207" t="s">
        <v>843</v>
      </c>
      <c r="E37" s="208">
        <v>30</v>
      </c>
      <c r="F37" s="208">
        <v>160</v>
      </c>
      <c r="G37" s="208">
        <v>0</v>
      </c>
      <c r="H37" s="208">
        <v>15</v>
      </c>
      <c r="I37" s="207">
        <v>1725</v>
      </c>
      <c r="J37" s="207">
        <v>21</v>
      </c>
      <c r="K37" s="207">
        <v>21.04</v>
      </c>
      <c r="L37" s="208">
        <v>-7.02</v>
      </c>
      <c r="M37" s="208">
        <v>28.06</v>
      </c>
      <c r="N37" s="203">
        <f t="shared" si="0"/>
      </c>
      <c r="O37" s="207">
        <v>-39.15</v>
      </c>
      <c r="P37" s="208">
        <v>-41.11</v>
      </c>
      <c r="Q37" s="208">
        <v>-55.98</v>
      </c>
      <c r="R37" s="208">
        <v>-52.44</v>
      </c>
      <c r="S37" s="208">
        <v>-44.28</v>
      </c>
      <c r="T37" s="208">
        <v>-45.64</v>
      </c>
      <c r="U37" s="208">
        <v>-45.26</v>
      </c>
      <c r="V37" s="208">
        <v>-48.15</v>
      </c>
      <c r="W37" s="208">
        <v>2.19</v>
      </c>
      <c r="X37" s="205">
        <v>3.8</v>
      </c>
      <c r="Y37" s="207">
        <v>287.832</v>
      </c>
    </row>
    <row r="38">
      <c r="A38" s="205" t="s">
        <v>840</v>
      </c>
      <c r="B38" s="205" t="s">
        <v>841</v>
      </c>
      <c r="C38" s="207" t="s">
        <v>844</v>
      </c>
      <c r="D38" s="207" t="s">
        <v>843</v>
      </c>
      <c r="E38" s="208">
        <v>30</v>
      </c>
      <c r="F38" s="208">
        <v>160</v>
      </c>
      <c r="G38" s="208">
        <v>0</v>
      </c>
      <c r="H38" s="208">
        <v>15</v>
      </c>
      <c r="I38" s="207">
        <v>1725</v>
      </c>
      <c r="J38" s="207">
        <v>22</v>
      </c>
      <c r="K38" s="207">
        <v>22.01</v>
      </c>
      <c r="L38" s="208">
        <v>-5.94</v>
      </c>
      <c r="M38" s="208">
        <v>27.95</v>
      </c>
      <c r="N38" s="203">
        <f t="shared" si="0"/>
      </c>
      <c r="O38" s="207">
        <v>-37.82</v>
      </c>
      <c r="P38" s="208">
        <v>-38.2</v>
      </c>
      <c r="Q38" s="208">
        <v>-55.97</v>
      </c>
      <c r="R38" s="208">
        <v>-51.69</v>
      </c>
      <c r="S38" s="208">
        <v>-42.6</v>
      </c>
      <c r="T38" s="208">
        <v>-42.43</v>
      </c>
      <c r="U38" s="208">
        <v>-43.84</v>
      </c>
      <c r="V38" s="208">
        <v>-44.87</v>
      </c>
      <c r="W38" s="208">
        <v>2.93</v>
      </c>
      <c r="X38" s="205">
        <v>3.8</v>
      </c>
      <c r="Y38" s="207">
        <v>312.808</v>
      </c>
    </row>
    <row r="39">
      <c r="A39" s="205" t="s">
        <v>840</v>
      </c>
      <c r="B39" s="205" t="s">
        <v>841</v>
      </c>
      <c r="C39" s="207" t="s">
        <v>844</v>
      </c>
      <c r="D39" s="207" t="s">
        <v>843</v>
      </c>
      <c r="E39" s="208">
        <v>30</v>
      </c>
      <c r="F39" s="208">
        <v>160</v>
      </c>
      <c r="G39" s="208">
        <v>0</v>
      </c>
      <c r="H39" s="208">
        <v>15</v>
      </c>
      <c r="I39" s="207">
        <v>1725</v>
      </c>
      <c r="J39" s="207">
        <v>23</v>
      </c>
      <c r="K39" s="207">
        <v>23</v>
      </c>
      <c r="L39" s="208">
        <v>-4.85</v>
      </c>
      <c r="M39" s="208">
        <v>27.85</v>
      </c>
      <c r="N39" s="203">
        <f t="shared" si="0"/>
      </c>
      <c r="O39" s="207">
        <v>-35.62</v>
      </c>
      <c r="P39" s="208">
        <v>-35.05</v>
      </c>
      <c r="Q39" s="208">
        <v>-55.93</v>
      </c>
      <c r="R39" s="208">
        <v>-50.93</v>
      </c>
      <c r="S39" s="208">
        <v>-40.18</v>
      </c>
      <c r="T39" s="208">
        <v>-39.19</v>
      </c>
      <c r="U39" s="208">
        <v>-41.57</v>
      </c>
      <c r="V39" s="208">
        <v>-41.58</v>
      </c>
      <c r="W39" s="208">
        <v>4.16</v>
      </c>
      <c r="X39" s="205">
        <v>3.8</v>
      </c>
      <c r="Y39" s="207">
        <v>343.927</v>
      </c>
    </row>
    <row r="40">
      <c r="A40" s="205" t="s">
        <v>840</v>
      </c>
      <c r="B40" s="205" t="s">
        <v>841</v>
      </c>
      <c r="C40" s="207" t="s">
        <v>844</v>
      </c>
      <c r="D40" s="207" t="s">
        <v>843</v>
      </c>
      <c r="E40" s="208">
        <v>30</v>
      </c>
      <c r="F40" s="208">
        <v>160</v>
      </c>
      <c r="G40" s="208">
        <v>0</v>
      </c>
      <c r="H40" s="208">
        <v>15</v>
      </c>
      <c r="I40" s="207">
        <v>1725</v>
      </c>
      <c r="J40" s="207">
        <v>24</v>
      </c>
      <c r="K40" s="207">
        <v>23.97</v>
      </c>
      <c r="L40" s="208">
        <v>-3.68</v>
      </c>
      <c r="M40" s="208">
        <v>27.65</v>
      </c>
      <c r="N40" s="203">
        <f t="shared" si="0"/>
      </c>
      <c r="O40" s="207">
        <v>-32.67</v>
      </c>
      <c r="P40" s="208">
        <v>-31.53</v>
      </c>
      <c r="Q40" s="208">
        <v>-55.76</v>
      </c>
      <c r="R40" s="208">
        <v>-49.62</v>
      </c>
      <c r="S40" s="208">
        <v>-36.5</v>
      </c>
      <c r="T40" s="208">
        <v>-35.6</v>
      </c>
      <c r="U40" s="208">
        <v>-39.03</v>
      </c>
      <c r="V40" s="208">
        <v>-37.85</v>
      </c>
      <c r="W40" s="208">
        <v>6.28</v>
      </c>
      <c r="X40" s="205">
        <v>3.8</v>
      </c>
      <c r="Y40" s="207">
        <v>378.024</v>
      </c>
    </row>
    <row r="41">
      <c r="A41" s="205" t="s">
        <v>840</v>
      </c>
      <c r="B41" s="205" t="s">
        <v>841</v>
      </c>
      <c r="C41" s="207" t="s">
        <v>844</v>
      </c>
      <c r="D41" s="207" t="s">
        <v>843</v>
      </c>
      <c r="E41" s="208">
        <v>30</v>
      </c>
      <c r="F41" s="208">
        <v>160</v>
      </c>
      <c r="G41" s="208">
        <v>0</v>
      </c>
      <c r="H41" s="208">
        <v>15</v>
      </c>
      <c r="I41" s="207">
        <v>1725</v>
      </c>
      <c r="J41" s="207">
        <v>25</v>
      </c>
      <c r="K41" s="207">
        <v>25.04</v>
      </c>
      <c r="L41" s="208">
        <v>-2.2</v>
      </c>
      <c r="M41" s="208">
        <v>27.24</v>
      </c>
      <c r="N41" s="203">
        <f t="shared" si="0"/>
      </c>
      <c r="O41" s="207">
        <v>-29.22</v>
      </c>
      <c r="P41" s="208">
        <v>-27.62</v>
      </c>
      <c r="Q41" s="208">
        <v>-55.76</v>
      </c>
      <c r="R41" s="208">
        <v>-47.64</v>
      </c>
      <c r="S41" s="208">
        <v>-32.91</v>
      </c>
      <c r="T41" s="208">
        <v>-31.56</v>
      </c>
      <c r="U41" s="208">
        <v>-35.52</v>
      </c>
      <c r="V41" s="208">
        <v>-33.95</v>
      </c>
      <c r="W41" s="208">
        <v>9.5</v>
      </c>
      <c r="X41" s="205">
        <v>3.8</v>
      </c>
      <c r="Y41" s="207">
        <v>425.599</v>
      </c>
    </row>
    <row r="42">
      <c r="A42" s="205" t="s">
        <v>840</v>
      </c>
      <c r="B42" s="205" t="s">
        <v>841</v>
      </c>
      <c r="C42" s="207" t="s">
        <v>844</v>
      </c>
      <c r="D42" s="207" t="s">
        <v>843</v>
      </c>
      <c r="E42" s="208">
        <v>30</v>
      </c>
      <c r="F42" s="208">
        <v>160</v>
      </c>
      <c r="G42" s="208">
        <v>0</v>
      </c>
      <c r="H42" s="208">
        <v>15</v>
      </c>
      <c r="I42" s="207">
        <v>1770</v>
      </c>
      <c r="J42" s="207">
        <v>18</v>
      </c>
      <c r="K42" s="207">
        <v>17.97</v>
      </c>
      <c r="L42" s="208">
        <v>-10.1</v>
      </c>
      <c r="M42" s="208">
        <v>28.07</v>
      </c>
      <c r="N42" s="203">
        <f t="shared" si="0"/>
      </c>
      <c r="O42" s="207">
        <v>-38.07</v>
      </c>
      <c r="P42" s="208">
        <v>-45.21</v>
      </c>
      <c r="Q42" s="208">
        <v>-52.46</v>
      </c>
      <c r="R42" s="208">
        <v>-55.53</v>
      </c>
      <c r="S42" s="208">
        <v>-43.1</v>
      </c>
      <c r="T42" s="208">
        <v>-48.28</v>
      </c>
      <c r="U42" s="208">
        <v>-44.71</v>
      </c>
      <c r="V42" s="208">
        <v>-51.09</v>
      </c>
      <c r="W42" s="208">
        <v>1.93</v>
      </c>
      <c r="X42" s="205">
        <v>3.8</v>
      </c>
      <c r="Y42" s="207">
        <v>245.655</v>
      </c>
    </row>
    <row r="43">
      <c r="A43" s="205" t="s">
        <v>840</v>
      </c>
      <c r="B43" s="205" t="s">
        <v>841</v>
      </c>
      <c r="C43" s="207" t="s">
        <v>844</v>
      </c>
      <c r="D43" s="207" t="s">
        <v>843</v>
      </c>
      <c r="E43" s="208">
        <v>30</v>
      </c>
      <c r="F43" s="208">
        <v>160</v>
      </c>
      <c r="G43" s="208">
        <v>0</v>
      </c>
      <c r="H43" s="208">
        <v>15</v>
      </c>
      <c r="I43" s="207">
        <v>1770</v>
      </c>
      <c r="J43" s="207">
        <v>19</v>
      </c>
      <c r="K43" s="207">
        <v>18.98</v>
      </c>
      <c r="L43" s="208">
        <v>-8.97</v>
      </c>
      <c r="M43" s="208">
        <v>27.95</v>
      </c>
      <c r="N43" s="203">
        <f t="shared" si="0"/>
      </c>
      <c r="O43" s="207">
        <v>-37.63</v>
      </c>
      <c r="P43" s="208">
        <v>-45.64</v>
      </c>
      <c r="Q43" s="208">
        <v>-51.81</v>
      </c>
      <c r="R43" s="208">
        <v>-55.58</v>
      </c>
      <c r="S43" s="208">
        <v>-42.76</v>
      </c>
      <c r="T43" s="208">
        <v>-48.68</v>
      </c>
      <c r="U43" s="208">
        <v>-44.2</v>
      </c>
      <c r="V43" s="208">
        <v>-51.62</v>
      </c>
      <c r="W43" s="208">
        <v>1.94</v>
      </c>
      <c r="X43" s="205">
        <v>3.8</v>
      </c>
      <c r="Y43" s="207">
        <v>264.362</v>
      </c>
    </row>
    <row r="44">
      <c r="A44" s="205" t="s">
        <v>840</v>
      </c>
      <c r="B44" s="205" t="s">
        <v>841</v>
      </c>
      <c r="C44" s="207" t="s">
        <v>844</v>
      </c>
      <c r="D44" s="207" t="s">
        <v>843</v>
      </c>
      <c r="E44" s="208">
        <v>30</v>
      </c>
      <c r="F44" s="208">
        <v>160</v>
      </c>
      <c r="G44" s="208">
        <v>0</v>
      </c>
      <c r="H44" s="208">
        <v>15</v>
      </c>
      <c r="I44" s="207">
        <v>1770</v>
      </c>
      <c r="J44" s="207">
        <v>20</v>
      </c>
      <c r="K44" s="207">
        <v>19.99</v>
      </c>
      <c r="L44" s="208">
        <v>-7.87</v>
      </c>
      <c r="M44" s="208">
        <v>27.86</v>
      </c>
      <c r="N44" s="203">
        <f t="shared" si="0"/>
      </c>
      <c r="O44" s="207">
        <v>-37.41</v>
      </c>
      <c r="P44" s="208">
        <v>-46.1</v>
      </c>
      <c r="Q44" s="208">
        <v>-50.96</v>
      </c>
      <c r="R44" s="208">
        <v>-55.58</v>
      </c>
      <c r="S44" s="208">
        <v>-42.53</v>
      </c>
      <c r="T44" s="208">
        <v>-49.13</v>
      </c>
      <c r="U44" s="208">
        <v>-44.24</v>
      </c>
      <c r="V44" s="208">
        <v>-52.17</v>
      </c>
      <c r="W44" s="208">
        <v>1.92</v>
      </c>
      <c r="X44" s="205">
        <v>3.8</v>
      </c>
      <c r="Y44" s="207">
        <v>287.762</v>
      </c>
    </row>
    <row r="45">
      <c r="A45" s="205" t="s">
        <v>840</v>
      </c>
      <c r="B45" s="205" t="s">
        <v>841</v>
      </c>
      <c r="C45" s="207" t="s">
        <v>844</v>
      </c>
      <c r="D45" s="207" t="s">
        <v>843</v>
      </c>
      <c r="E45" s="208">
        <v>30</v>
      </c>
      <c r="F45" s="208">
        <v>160</v>
      </c>
      <c r="G45" s="208">
        <v>0</v>
      </c>
      <c r="H45" s="208">
        <v>15</v>
      </c>
      <c r="I45" s="207">
        <v>1770</v>
      </c>
      <c r="J45" s="207">
        <v>21</v>
      </c>
      <c r="K45" s="207">
        <v>20.96</v>
      </c>
      <c r="L45" s="208">
        <v>-6.88</v>
      </c>
      <c r="M45" s="208">
        <v>27.84</v>
      </c>
      <c r="N45" s="203">
        <f t="shared" si="0"/>
      </c>
      <c r="O45" s="207">
        <v>-37.12</v>
      </c>
      <c r="P45" s="208">
        <v>-45.8</v>
      </c>
      <c r="Q45" s="208">
        <v>-49.98</v>
      </c>
      <c r="R45" s="208">
        <v>-55.56</v>
      </c>
      <c r="S45" s="208">
        <v>-42.53</v>
      </c>
      <c r="T45" s="208">
        <v>-48.8</v>
      </c>
      <c r="U45" s="208">
        <v>-43.8</v>
      </c>
      <c r="V45" s="208">
        <v>-51.79</v>
      </c>
      <c r="W45" s="208">
        <v>2.03</v>
      </c>
      <c r="X45" s="205">
        <v>3.8</v>
      </c>
      <c r="Y45" s="207">
        <v>312.195</v>
      </c>
    </row>
    <row r="46">
      <c r="A46" s="205" t="s">
        <v>840</v>
      </c>
      <c r="B46" s="205" t="s">
        <v>841</v>
      </c>
      <c r="C46" s="207" t="s">
        <v>844</v>
      </c>
      <c r="D46" s="207" t="s">
        <v>843</v>
      </c>
      <c r="E46" s="208">
        <v>30</v>
      </c>
      <c r="F46" s="208">
        <v>160</v>
      </c>
      <c r="G46" s="208">
        <v>0</v>
      </c>
      <c r="H46" s="208">
        <v>15</v>
      </c>
      <c r="I46" s="207">
        <v>1770</v>
      </c>
      <c r="J46" s="207">
        <v>22</v>
      </c>
      <c r="K46" s="207">
        <v>21.99</v>
      </c>
      <c r="L46" s="208">
        <v>-5.76</v>
      </c>
      <c r="M46" s="208">
        <v>27.75</v>
      </c>
      <c r="N46" s="203">
        <f t="shared" si="0"/>
      </c>
      <c r="O46" s="207">
        <v>-35.8</v>
      </c>
      <c r="P46" s="208">
        <v>-43.34</v>
      </c>
      <c r="Q46" s="208">
        <v>-48.26</v>
      </c>
      <c r="R46" s="208">
        <v>-55.56</v>
      </c>
      <c r="S46" s="208">
        <v>-40.84</v>
      </c>
      <c r="T46" s="208">
        <v>-46.02</v>
      </c>
      <c r="U46" s="208">
        <v>-42.89</v>
      </c>
      <c r="V46" s="208">
        <v>-49.45</v>
      </c>
      <c r="W46" s="208">
        <v>2.54</v>
      </c>
      <c r="X46" s="205">
        <v>3.8</v>
      </c>
      <c r="Y46" s="207">
        <v>343.407</v>
      </c>
    </row>
    <row customHeight="true" ht="19" r="47">
      <c r="A47" s="205" t="s">
        <v>840</v>
      </c>
      <c r="B47" s="205" t="s">
        <v>841</v>
      </c>
      <c r="C47" s="207" t="s">
        <v>844</v>
      </c>
      <c r="D47" s="207" t="s">
        <v>843</v>
      </c>
      <c r="E47" s="208">
        <v>30</v>
      </c>
      <c r="F47" s="208">
        <v>160</v>
      </c>
      <c r="G47" s="208">
        <v>0</v>
      </c>
      <c r="H47" s="208">
        <v>15</v>
      </c>
      <c r="I47" s="207">
        <v>1770</v>
      </c>
      <c r="J47" s="207">
        <v>23</v>
      </c>
      <c r="K47" s="207">
        <v>22.98</v>
      </c>
      <c r="L47" s="208">
        <v>-4.64</v>
      </c>
      <c r="M47" s="208">
        <v>27.62</v>
      </c>
      <c r="N47" s="203">
        <f t="shared" si="0"/>
      </c>
      <c r="O47" s="207">
        <v>-33.48</v>
      </c>
      <c r="P47" s="208">
        <v>-39.8</v>
      </c>
      <c r="Q47" s="208">
        <v>-46.4</v>
      </c>
      <c r="R47" s="208">
        <v>-55.55</v>
      </c>
      <c r="S47" s="208">
        <v>-38.45</v>
      </c>
      <c r="T47" s="208">
        <v>-42.54</v>
      </c>
      <c r="U47" s="208">
        <v>-40.06</v>
      </c>
      <c r="V47" s="208">
        <v>-45.61</v>
      </c>
      <c r="W47" s="208">
        <v>3.76</v>
      </c>
      <c r="X47" s="205">
        <v>3.8</v>
      </c>
      <c r="Y47" s="207">
        <v>378.471</v>
      </c>
    </row>
    <row customHeight="true" ht="19" r="48">
      <c r="A48" s="205" t="s">
        <v>840</v>
      </c>
      <c r="B48" s="205" t="s">
        <v>841</v>
      </c>
      <c r="C48" s="207" t="s">
        <v>844</v>
      </c>
      <c r="D48" s="207" t="s">
        <v>843</v>
      </c>
      <c r="E48" s="208">
        <v>30</v>
      </c>
      <c r="F48" s="208">
        <v>160</v>
      </c>
      <c r="G48" s="208">
        <v>0</v>
      </c>
      <c r="H48" s="208">
        <v>15</v>
      </c>
      <c r="I48" s="207">
        <v>1770</v>
      </c>
      <c r="J48" s="207">
        <v>24</v>
      </c>
      <c r="K48" s="207">
        <v>23.98</v>
      </c>
      <c r="L48" s="208">
        <v>-3.39</v>
      </c>
      <c r="M48" s="208">
        <v>27.37</v>
      </c>
      <c r="N48" s="203">
        <f t="shared" si="0"/>
      </c>
      <c r="O48" s="207">
        <v>-30.55</v>
      </c>
      <c r="P48" s="208">
        <v>-36.03</v>
      </c>
      <c r="Q48" s="208">
        <v>-44.65</v>
      </c>
      <c r="R48" s="208">
        <v>-55.57</v>
      </c>
      <c r="S48" s="208">
        <v>-35.18</v>
      </c>
      <c r="T48" s="208">
        <v>-38.59</v>
      </c>
      <c r="U48" s="208">
        <v>-36.99</v>
      </c>
      <c r="V48" s="208">
        <v>-41.98</v>
      </c>
      <c r="W48" s="208">
        <v>5.59</v>
      </c>
      <c r="X48" s="205">
        <v>3.8</v>
      </c>
      <c r="Y48" s="207">
        <v>419.089</v>
      </c>
    </row>
    <row customHeight="true" ht="19" r="49">
      <c r="A49" s="205" t="s">
        <v>840</v>
      </c>
      <c r="B49" s="205" t="s">
        <v>841</v>
      </c>
      <c r="C49" s="207" t="s">
        <v>844</v>
      </c>
      <c r="D49" s="207" t="s">
        <v>843</v>
      </c>
      <c r="E49" s="208">
        <v>30</v>
      </c>
      <c r="F49" s="208">
        <v>160</v>
      </c>
      <c r="G49" s="208">
        <v>0</v>
      </c>
      <c r="H49" s="208">
        <v>15</v>
      </c>
      <c r="I49" s="207">
        <v>1770</v>
      </c>
      <c r="J49" s="207">
        <v>25</v>
      </c>
      <c r="K49" s="207">
        <v>25</v>
      </c>
      <c r="L49" s="208">
        <v>-2.03</v>
      </c>
      <c r="M49" s="208">
        <v>27.03</v>
      </c>
      <c r="N49" s="203">
        <f t="shared" si="0"/>
      </c>
      <c r="O49" s="207">
        <v>-27.1</v>
      </c>
      <c r="P49" s="208">
        <v>-32.31</v>
      </c>
      <c r="Q49" s="208">
        <v>-42.71</v>
      </c>
      <c r="R49" s="208">
        <v>-55.57</v>
      </c>
      <c r="S49" s="208">
        <v>-31.57</v>
      </c>
      <c r="T49" s="208">
        <v>-34.95</v>
      </c>
      <c r="U49" s="208">
        <v>-33.53</v>
      </c>
      <c r="V49" s="208">
        <v>-38.07</v>
      </c>
      <c r="W49" s="208">
        <v>8.46</v>
      </c>
      <c r="X49" s="205">
        <v>3.8</v>
      </c>
      <c r="Y49" s="207">
        <v>470.184</v>
      </c>
    </row>
    <row customHeight="true" ht="19" r="50">
      <c r="A50" s="199" t="s">
        <v>840</v>
      </c>
      <c r="B50" s="199" t="s">
        <v>841</v>
      </c>
      <c r="C50" s="199" t="s">
        <v>845</v>
      </c>
      <c r="D50" s="201" t="s">
        <v>843</v>
      </c>
      <c r="E50" s="202">
        <v>30</v>
      </c>
      <c r="F50" s="202">
        <v>160</v>
      </c>
      <c r="G50" s="202">
        <v>0</v>
      </c>
      <c r="H50" s="202">
        <v>15</v>
      </c>
      <c r="I50" s="201">
        <v>1900</v>
      </c>
      <c r="J50" s="201">
        <v>18</v>
      </c>
      <c r="K50" s="201">
        <v>18.01</v>
      </c>
      <c r="L50" s="202">
        <v>-10.81</v>
      </c>
      <c r="M50" s="202">
        <v>28.82</v>
      </c>
      <c r="N50" s="203">
        <f t="shared" si="0"/>
      </c>
      <c r="O50" s="201">
        <v>-41.78</v>
      </c>
      <c r="P50" s="202">
        <v>-44.01</v>
      </c>
      <c r="Q50" s="202">
        <v>-52.66</v>
      </c>
      <c r="R50" s="202">
        <v>-53.58</v>
      </c>
      <c r="S50" s="202">
        <v>-47.04</v>
      </c>
      <c r="T50" s="202">
        <v>-49.16</v>
      </c>
      <c r="U50" s="202">
        <v>-48.55</v>
      </c>
      <c r="V50" s="202">
        <v>-50.9</v>
      </c>
      <c r="W50" s="202">
        <v>1.3</v>
      </c>
      <c r="X50" s="199">
        <v>3.8</v>
      </c>
      <c r="Y50" s="201">
        <v>217.262</v>
      </c>
    </row>
    <row customHeight="true" ht="19" r="51">
      <c r="A51" s="205" t="s">
        <v>840</v>
      </c>
      <c r="B51" s="205" t="s">
        <v>841</v>
      </c>
      <c r="C51" s="205" t="s">
        <v>845</v>
      </c>
      <c r="D51" s="207" t="s">
        <v>843</v>
      </c>
      <c r="E51" s="208">
        <v>30</v>
      </c>
      <c r="F51" s="208">
        <v>160</v>
      </c>
      <c r="G51" s="208">
        <v>0</v>
      </c>
      <c r="H51" s="208">
        <v>15</v>
      </c>
      <c r="I51" s="207">
        <v>1900</v>
      </c>
      <c r="J51" s="207">
        <v>19</v>
      </c>
      <c r="K51" s="207">
        <v>18.97</v>
      </c>
      <c r="L51" s="208">
        <v>-9.63</v>
      </c>
      <c r="M51" s="208">
        <v>28.6</v>
      </c>
      <c r="N51" s="203">
        <f t="shared" si="0"/>
      </c>
      <c r="O51" s="207">
        <v>-41.9</v>
      </c>
      <c r="P51" s="208">
        <v>-44.65</v>
      </c>
      <c r="Q51" s="208">
        <v>-52.01</v>
      </c>
      <c r="R51" s="208">
        <v>-52.84</v>
      </c>
      <c r="S51" s="208">
        <v>-47.34</v>
      </c>
      <c r="T51" s="208">
        <v>-49.96</v>
      </c>
      <c r="U51" s="208">
        <v>-48.7</v>
      </c>
      <c r="V51" s="208">
        <v>-51.66</v>
      </c>
      <c r="W51" s="208">
        <v>1.25</v>
      </c>
      <c r="X51" s="205">
        <v>3.8</v>
      </c>
      <c r="Y51" s="207">
        <v>233.629</v>
      </c>
    </row>
    <row customHeight="true" ht="19" r="52">
      <c r="A52" s="205" t="s">
        <v>840</v>
      </c>
      <c r="B52" s="205" t="s">
        <v>841</v>
      </c>
      <c r="C52" s="205" t="s">
        <v>845</v>
      </c>
      <c r="D52" s="207" t="s">
        <v>843</v>
      </c>
      <c r="E52" s="208">
        <v>30</v>
      </c>
      <c r="F52" s="208">
        <v>160</v>
      </c>
      <c r="G52" s="208">
        <v>0</v>
      </c>
      <c r="H52" s="208">
        <v>15</v>
      </c>
      <c r="I52" s="207">
        <v>1900</v>
      </c>
      <c r="J52" s="207">
        <v>20</v>
      </c>
      <c r="K52" s="207">
        <v>19.96</v>
      </c>
      <c r="L52" s="208">
        <v>-8.62</v>
      </c>
      <c r="M52" s="208">
        <v>28.58</v>
      </c>
      <c r="N52" s="203">
        <f t="shared" si="0"/>
      </c>
      <c r="O52" s="207">
        <v>-41.23</v>
      </c>
      <c r="P52" s="208">
        <v>-43.81</v>
      </c>
      <c r="Q52" s="208">
        <v>-51.51</v>
      </c>
      <c r="R52" s="208">
        <v>-52.12</v>
      </c>
      <c r="S52" s="208">
        <v>-46.32</v>
      </c>
      <c r="T52" s="208">
        <v>-49.1</v>
      </c>
      <c r="U52" s="208">
        <v>-48.12</v>
      </c>
      <c r="V52" s="208">
        <v>-50.99</v>
      </c>
      <c r="W52" s="208">
        <v>1.42</v>
      </c>
      <c r="X52" s="205">
        <v>3.8</v>
      </c>
      <c r="Y52" s="207">
        <v>252.827</v>
      </c>
    </row>
    <row customHeight="true" ht="19" r="53">
      <c r="A53" s="205" t="s">
        <v>840</v>
      </c>
      <c r="B53" s="205" t="s">
        <v>841</v>
      </c>
      <c r="C53" s="205" t="s">
        <v>845</v>
      </c>
      <c r="D53" s="207" t="s">
        <v>843</v>
      </c>
      <c r="E53" s="208">
        <v>30</v>
      </c>
      <c r="F53" s="208">
        <v>160</v>
      </c>
      <c r="G53" s="208">
        <v>0</v>
      </c>
      <c r="H53" s="208">
        <v>15</v>
      </c>
      <c r="I53" s="207">
        <v>1900</v>
      </c>
      <c r="J53" s="207">
        <v>21</v>
      </c>
      <c r="K53" s="207">
        <v>20.96</v>
      </c>
      <c r="L53" s="208">
        <v>-7.58</v>
      </c>
      <c r="M53" s="208">
        <v>28.54</v>
      </c>
      <c r="N53" s="203">
        <f t="shared" si="0"/>
      </c>
      <c r="O53" s="207">
        <v>-39.2</v>
      </c>
      <c r="P53" s="208">
        <v>-41</v>
      </c>
      <c r="Q53" s="208">
        <v>-50.88</v>
      </c>
      <c r="R53" s="208">
        <v>-51.14</v>
      </c>
      <c r="S53" s="208">
        <v>-43.93</v>
      </c>
      <c r="T53" s="208">
        <v>-45.94</v>
      </c>
      <c r="U53" s="208">
        <v>-45.91</v>
      </c>
      <c r="V53" s="208">
        <v>-48.02</v>
      </c>
      <c r="W53" s="208">
        <v>1.98</v>
      </c>
      <c r="X53" s="205">
        <v>3.8</v>
      </c>
      <c r="Y53" s="207">
        <v>274.515</v>
      </c>
    </row>
    <row customHeight="true" ht="19" r="54">
      <c r="A54" s="205" t="s">
        <v>840</v>
      </c>
      <c r="B54" s="205" t="s">
        <v>841</v>
      </c>
      <c r="C54" s="205" t="s">
        <v>845</v>
      </c>
      <c r="D54" s="207" t="s">
        <v>843</v>
      </c>
      <c r="E54" s="208">
        <v>30</v>
      </c>
      <c r="F54" s="208">
        <v>160</v>
      </c>
      <c r="G54" s="208">
        <v>0</v>
      </c>
      <c r="H54" s="208">
        <v>15</v>
      </c>
      <c r="I54" s="207">
        <v>1900</v>
      </c>
      <c r="J54" s="207">
        <v>22</v>
      </c>
      <c r="K54" s="207">
        <v>22.02</v>
      </c>
      <c r="L54" s="208">
        <v>-6.43</v>
      </c>
      <c r="M54" s="208">
        <v>28.45</v>
      </c>
      <c r="N54" s="203">
        <f t="shared" si="0"/>
      </c>
      <c r="O54" s="207">
        <v>-35.87</v>
      </c>
      <c r="P54" s="208">
        <v>-37.1</v>
      </c>
      <c r="Q54" s="208">
        <v>-49.96</v>
      </c>
      <c r="R54" s="208">
        <v>-49.55</v>
      </c>
      <c r="S54" s="208">
        <v>-40.33</v>
      </c>
      <c r="T54" s="208">
        <v>-41.84</v>
      </c>
      <c r="U54" s="208">
        <v>-42.15</v>
      </c>
      <c r="V54" s="208">
        <v>-43.82</v>
      </c>
      <c r="W54" s="208">
        <v>3.12</v>
      </c>
      <c r="X54" s="205">
        <v>3.8</v>
      </c>
      <c r="Y54" s="207">
        <v>302.868</v>
      </c>
    </row>
    <row customHeight="true" ht="19" r="55">
      <c r="A55" s="205" t="s">
        <v>840</v>
      </c>
      <c r="B55" s="205" t="s">
        <v>841</v>
      </c>
      <c r="C55" s="205" t="s">
        <v>845</v>
      </c>
      <c r="D55" s="207" t="s">
        <v>843</v>
      </c>
      <c r="E55" s="208">
        <v>30</v>
      </c>
      <c r="F55" s="208">
        <v>160</v>
      </c>
      <c r="G55" s="208">
        <v>0</v>
      </c>
      <c r="H55" s="208">
        <v>15</v>
      </c>
      <c r="I55" s="207">
        <v>1900</v>
      </c>
      <c r="J55" s="207">
        <v>23</v>
      </c>
      <c r="K55" s="207">
        <v>23.02</v>
      </c>
      <c r="L55" s="208">
        <v>-5.23</v>
      </c>
      <c r="M55" s="208">
        <v>28.25</v>
      </c>
      <c r="N55" s="203">
        <f t="shared" si="0"/>
      </c>
      <c r="O55" s="207">
        <v>-32.32</v>
      </c>
      <c r="P55" s="208">
        <v>-33.05</v>
      </c>
      <c r="Q55" s="208">
        <v>-48.9</v>
      </c>
      <c r="R55" s="208">
        <v>-47.63</v>
      </c>
      <c r="S55" s="208">
        <v>-36.55</v>
      </c>
      <c r="T55" s="208">
        <v>-37.49</v>
      </c>
      <c r="U55" s="208">
        <v>-38.83</v>
      </c>
      <c r="V55" s="208">
        <v>-39.74</v>
      </c>
      <c r="W55" s="208">
        <v>4.78</v>
      </c>
      <c r="X55" s="205">
        <v>3.8</v>
      </c>
      <c r="Y55" s="207">
        <v>336.973</v>
      </c>
    </row>
    <row customHeight="true" ht="19" r="56">
      <c r="A56" s="205" t="s">
        <v>840</v>
      </c>
      <c r="B56" s="205" t="s">
        <v>841</v>
      </c>
      <c r="C56" s="205" t="s">
        <v>845</v>
      </c>
      <c r="D56" s="207" t="s">
        <v>843</v>
      </c>
      <c r="E56" s="208">
        <v>30</v>
      </c>
      <c r="F56" s="208">
        <v>160</v>
      </c>
      <c r="G56" s="208">
        <v>0</v>
      </c>
      <c r="H56" s="208">
        <v>15</v>
      </c>
      <c r="I56" s="207">
        <v>1900</v>
      </c>
      <c r="J56" s="207">
        <v>24</v>
      </c>
      <c r="K56" s="207">
        <v>23.99</v>
      </c>
      <c r="L56" s="208">
        <v>-4.01</v>
      </c>
      <c r="M56" s="208">
        <v>28</v>
      </c>
      <c r="N56" s="203">
        <f t="shared" si="0"/>
      </c>
      <c r="O56" s="207">
        <v>-29.14</v>
      </c>
      <c r="P56" s="208">
        <v>-29.76</v>
      </c>
      <c r="Q56" s="208">
        <v>-47.65</v>
      </c>
      <c r="R56" s="208">
        <v>-45.77</v>
      </c>
      <c r="S56" s="208">
        <v>-33.48</v>
      </c>
      <c r="T56" s="208">
        <v>-34.05</v>
      </c>
      <c r="U56" s="208">
        <v>-35.35</v>
      </c>
      <c r="V56" s="208">
        <v>-36.38</v>
      </c>
      <c r="W56" s="208">
        <v>7.03</v>
      </c>
      <c r="X56" s="205">
        <v>3.8</v>
      </c>
      <c r="Y56" s="207">
        <v>373.398</v>
      </c>
    </row>
    <row customHeight="true" ht="19" r="57">
      <c r="A57" s="205" t="s">
        <v>840</v>
      </c>
      <c r="B57" s="205" t="s">
        <v>841</v>
      </c>
      <c r="C57" s="205" t="s">
        <v>845</v>
      </c>
      <c r="D57" s="207" t="s">
        <v>843</v>
      </c>
      <c r="E57" s="208">
        <v>30</v>
      </c>
      <c r="F57" s="208">
        <v>160</v>
      </c>
      <c r="G57" s="208">
        <v>0</v>
      </c>
      <c r="H57" s="208">
        <v>15</v>
      </c>
      <c r="I57" s="207">
        <v>1900</v>
      </c>
      <c r="J57" s="207">
        <v>25</v>
      </c>
      <c r="K57" s="207">
        <v>25</v>
      </c>
      <c r="L57" s="208">
        <v>-2.52</v>
      </c>
      <c r="M57" s="208">
        <v>27.52</v>
      </c>
      <c r="N57" s="203">
        <f t="shared" si="0"/>
      </c>
      <c r="O57" s="207">
        <v>-26.12</v>
      </c>
      <c r="P57" s="208">
        <v>-26.3</v>
      </c>
      <c r="Q57" s="208">
        <v>-46.08</v>
      </c>
      <c r="R57" s="208">
        <v>-43.62</v>
      </c>
      <c r="S57" s="208">
        <v>-30.52</v>
      </c>
      <c r="T57" s="208">
        <v>-30.71</v>
      </c>
      <c r="U57" s="208">
        <v>-32.31</v>
      </c>
      <c r="V57" s="208">
        <v>-32.69</v>
      </c>
      <c r="W57" s="208">
        <v>10.67</v>
      </c>
      <c r="X57" s="205">
        <v>3.8</v>
      </c>
      <c r="Y57" s="207">
        <v>417.713</v>
      </c>
    </row>
    <row customHeight="true" ht="19" r="58">
      <c r="A58" s="199" t="s">
        <v>840</v>
      </c>
      <c r="B58" s="199" t="s">
        <v>841</v>
      </c>
      <c r="C58" s="199" t="s">
        <v>846</v>
      </c>
      <c r="D58" s="211" t="s">
        <v>843</v>
      </c>
      <c r="E58" s="212">
        <v>10</v>
      </c>
      <c r="F58" s="212">
        <v>52</v>
      </c>
      <c r="G58" s="212">
        <v>0</v>
      </c>
      <c r="H58" s="212">
        <v>15</v>
      </c>
      <c r="I58" s="211">
        <v>2017.5</v>
      </c>
      <c r="J58" s="211">
        <v>18</v>
      </c>
      <c r="K58" s="211">
        <v>17.96</v>
      </c>
      <c r="L58" s="212">
        <v>-9.57</v>
      </c>
      <c r="M58" s="212">
        <v>27.53</v>
      </c>
      <c r="N58" s="203">
        <f t="shared" si="0"/>
      </c>
      <c r="O58" s="211">
        <v>-42.77</v>
      </c>
      <c r="P58" s="212">
        <v>-42.81</v>
      </c>
      <c r="Q58" s="212">
        <v>-55.15</v>
      </c>
      <c r="R58" s="212">
        <v>-55.76</v>
      </c>
      <c r="S58" s="212">
        <v>-44.51</v>
      </c>
      <c r="T58" s="212">
        <v>-44.43</v>
      </c>
      <c r="U58" s="212">
        <v>-51.05</v>
      </c>
      <c r="V58" s="212">
        <v>-51.87</v>
      </c>
      <c r="W58" s="212">
        <v>1.24</v>
      </c>
      <c r="X58" s="199">
        <v>3.8</v>
      </c>
      <c r="Y58" s="211">
        <v>222.39</v>
      </c>
    </row>
    <row customHeight="true" ht="19" r="59">
      <c r="A59" s="205" t="s">
        <v>840</v>
      </c>
      <c r="B59" s="205" t="s">
        <v>841</v>
      </c>
      <c r="C59" s="205" t="s">
        <v>846</v>
      </c>
      <c r="D59" s="207" t="s">
        <v>843</v>
      </c>
      <c r="E59" s="208">
        <v>10</v>
      </c>
      <c r="F59" s="208">
        <v>52</v>
      </c>
      <c r="G59" s="208">
        <v>0</v>
      </c>
      <c r="H59" s="208">
        <v>15</v>
      </c>
      <c r="I59" s="207">
        <v>2017.5</v>
      </c>
      <c r="J59" s="207">
        <v>19</v>
      </c>
      <c r="K59" s="207">
        <v>18.97</v>
      </c>
      <c r="L59" s="208">
        <v>-8.55</v>
      </c>
      <c r="M59" s="208">
        <v>27.52</v>
      </c>
      <c r="N59" s="203">
        <f t="shared" si="0"/>
      </c>
      <c r="O59" s="207">
        <v>-42.46</v>
      </c>
      <c r="P59" s="208">
        <v>-42.73</v>
      </c>
      <c r="Q59" s="208">
        <v>-54.57</v>
      </c>
      <c r="R59" s="208">
        <v>-55.21</v>
      </c>
      <c r="S59" s="208">
        <v>-44.21</v>
      </c>
      <c r="T59" s="208">
        <v>-44.37</v>
      </c>
      <c r="U59" s="208">
        <v>-50.82</v>
      </c>
      <c r="V59" s="208">
        <v>-51.57</v>
      </c>
      <c r="W59" s="208">
        <v>1.31</v>
      </c>
      <c r="X59" s="205">
        <v>3.8</v>
      </c>
      <c r="Y59" s="207">
        <v>240.029</v>
      </c>
    </row>
    <row customHeight="true" ht="19" r="60">
      <c r="A60" s="205" t="s">
        <v>840</v>
      </c>
      <c r="B60" s="205" t="s">
        <v>841</v>
      </c>
      <c r="C60" s="205" t="s">
        <v>846</v>
      </c>
      <c r="D60" s="207" t="s">
        <v>843</v>
      </c>
      <c r="E60" s="208">
        <v>10</v>
      </c>
      <c r="F60" s="208">
        <v>52</v>
      </c>
      <c r="G60" s="208">
        <v>0</v>
      </c>
      <c r="H60" s="208">
        <v>15</v>
      </c>
      <c r="I60" s="207">
        <v>2017.5</v>
      </c>
      <c r="J60" s="207">
        <v>20</v>
      </c>
      <c r="K60" s="207">
        <v>20.01</v>
      </c>
      <c r="L60" s="208">
        <v>-7.45</v>
      </c>
      <c r="M60" s="208">
        <v>27.46</v>
      </c>
      <c r="N60" s="203">
        <f t="shared" si="0"/>
      </c>
      <c r="O60" s="207">
        <v>-40.75</v>
      </c>
      <c r="P60" s="208">
        <v>-41.2</v>
      </c>
      <c r="Q60" s="208">
        <v>-53.87</v>
      </c>
      <c r="R60" s="208">
        <v>-54.27</v>
      </c>
      <c r="S60" s="208">
        <v>-42.41</v>
      </c>
      <c r="T60" s="208">
        <v>-42.79</v>
      </c>
      <c r="U60" s="208">
        <v>-49.7</v>
      </c>
      <c r="V60" s="208">
        <v>-50.19</v>
      </c>
      <c r="W60" s="208">
        <v>1.64</v>
      </c>
      <c r="X60" s="205">
        <v>3.8</v>
      </c>
      <c r="Y60" s="207">
        <v>261.172</v>
      </c>
    </row>
    <row customHeight="true" ht="19" r="61">
      <c r="A61" s="205" t="s">
        <v>840</v>
      </c>
      <c r="B61" s="205" t="s">
        <v>841</v>
      </c>
      <c r="C61" s="205" t="s">
        <v>846</v>
      </c>
      <c r="D61" s="207" t="s">
        <v>843</v>
      </c>
      <c r="E61" s="208">
        <v>10</v>
      </c>
      <c r="F61" s="208">
        <v>52</v>
      </c>
      <c r="G61" s="208">
        <v>0</v>
      </c>
      <c r="H61" s="208">
        <v>15</v>
      </c>
      <c r="I61" s="207">
        <v>2017.5</v>
      </c>
      <c r="J61" s="207">
        <v>21</v>
      </c>
      <c r="K61" s="207">
        <v>21.01</v>
      </c>
      <c r="L61" s="208">
        <v>-6.3</v>
      </c>
      <c r="M61" s="208">
        <v>27.31</v>
      </c>
      <c r="N61" s="203">
        <f t="shared" si="0"/>
      </c>
      <c r="O61" s="207">
        <v>-37.45</v>
      </c>
      <c r="P61" s="208">
        <v>-37.81</v>
      </c>
      <c r="Q61" s="208">
        <v>-52.99</v>
      </c>
      <c r="R61" s="208">
        <v>-52.96</v>
      </c>
      <c r="S61" s="208">
        <v>-38.97</v>
      </c>
      <c r="T61" s="208">
        <v>-39.32</v>
      </c>
      <c r="U61" s="208">
        <v>-47.15</v>
      </c>
      <c r="V61" s="208">
        <v>-47.28</v>
      </c>
      <c r="W61" s="208">
        <v>2.5</v>
      </c>
      <c r="X61" s="205">
        <v>3.8</v>
      </c>
      <c r="Y61" s="207">
        <v>287.849</v>
      </c>
    </row>
    <row customHeight="true" ht="19" r="62">
      <c r="A62" s="205" t="s">
        <v>840</v>
      </c>
      <c r="B62" s="205" t="s">
        <v>841</v>
      </c>
      <c r="C62" s="205" t="s">
        <v>846</v>
      </c>
      <c r="D62" s="207" t="s">
        <v>843</v>
      </c>
      <c r="E62" s="208">
        <v>10</v>
      </c>
      <c r="F62" s="208">
        <v>52</v>
      </c>
      <c r="G62" s="208">
        <v>0</v>
      </c>
      <c r="H62" s="208">
        <v>15</v>
      </c>
      <c r="I62" s="207">
        <v>2017.5</v>
      </c>
      <c r="J62" s="207">
        <v>22</v>
      </c>
      <c r="K62" s="207">
        <v>21.96</v>
      </c>
      <c r="L62" s="208">
        <v>-5.22</v>
      </c>
      <c r="M62" s="208">
        <v>27.18</v>
      </c>
      <c r="N62" s="203">
        <f t="shared" si="0"/>
      </c>
      <c r="O62" s="207">
        <v>-34.12</v>
      </c>
      <c r="P62" s="208">
        <v>-34.51</v>
      </c>
      <c r="Q62" s="208">
        <v>-51.96</v>
      </c>
      <c r="R62" s="208">
        <v>-51.69</v>
      </c>
      <c r="S62" s="208">
        <v>-35.53</v>
      </c>
      <c r="T62" s="208">
        <v>-35.88</v>
      </c>
      <c r="U62" s="208">
        <v>-44.55</v>
      </c>
      <c r="V62" s="208">
        <v>-44.7</v>
      </c>
      <c r="W62" s="208">
        <v>3.78</v>
      </c>
      <c r="X62" s="205">
        <v>3.8</v>
      </c>
      <c r="Y62" s="207">
        <v>315.108</v>
      </c>
    </row>
    <row customHeight="true" ht="19" r="63">
      <c r="A63" s="205" t="s">
        <v>840</v>
      </c>
      <c r="B63" s="205" t="s">
        <v>841</v>
      </c>
      <c r="C63" s="205" t="s">
        <v>846</v>
      </c>
      <c r="D63" s="207" t="s">
        <v>843</v>
      </c>
      <c r="E63" s="208">
        <v>10</v>
      </c>
      <c r="F63" s="208">
        <v>52</v>
      </c>
      <c r="G63" s="208">
        <v>0</v>
      </c>
      <c r="H63" s="208">
        <v>15</v>
      </c>
      <c r="I63" s="207">
        <v>2017.5</v>
      </c>
      <c r="J63" s="207">
        <v>23</v>
      </c>
      <c r="K63" s="207">
        <v>22.96</v>
      </c>
      <c r="L63" s="208">
        <v>-3.95</v>
      </c>
      <c r="M63" s="208">
        <v>26.91</v>
      </c>
      <c r="N63" s="203">
        <f t="shared" si="0"/>
      </c>
      <c r="O63" s="207">
        <v>-30.8</v>
      </c>
      <c r="P63" s="208">
        <v>-30.94</v>
      </c>
      <c r="Q63" s="208">
        <v>-50.8</v>
      </c>
      <c r="R63" s="208">
        <v>-49.91</v>
      </c>
      <c r="S63" s="208">
        <v>-32.16</v>
      </c>
      <c r="T63" s="208">
        <v>-32.26</v>
      </c>
      <c r="U63" s="208">
        <v>-41.69</v>
      </c>
      <c r="V63" s="208">
        <v>-41.76</v>
      </c>
      <c r="W63" s="208">
        <v>5.75</v>
      </c>
      <c r="X63" s="205">
        <v>3.8</v>
      </c>
      <c r="Y63" s="207">
        <v>350.59</v>
      </c>
    </row>
    <row customHeight="true" ht="19" r="64">
      <c r="A64" s="205" t="s">
        <v>840</v>
      </c>
      <c r="B64" s="205" t="s">
        <v>841</v>
      </c>
      <c r="C64" s="205" t="s">
        <v>846</v>
      </c>
      <c r="D64" s="207" t="s">
        <v>843</v>
      </c>
      <c r="E64" s="208">
        <v>10</v>
      </c>
      <c r="F64" s="208">
        <v>52</v>
      </c>
      <c r="G64" s="208">
        <v>0</v>
      </c>
      <c r="H64" s="208">
        <v>15</v>
      </c>
      <c r="I64" s="207">
        <v>2017.5</v>
      </c>
      <c r="J64" s="207">
        <v>24</v>
      </c>
      <c r="K64" s="207">
        <v>23.96</v>
      </c>
      <c r="L64" s="208">
        <v>-2.55</v>
      </c>
      <c r="M64" s="208">
        <v>26.51</v>
      </c>
      <c r="N64" s="203">
        <f t="shared" si="0"/>
      </c>
      <c r="O64" s="207">
        <v>-27.39</v>
      </c>
      <c r="P64" s="208">
        <v>-27.51</v>
      </c>
      <c r="Q64" s="208">
        <v>-49.06</v>
      </c>
      <c r="R64" s="208">
        <v>-47.89</v>
      </c>
      <c r="S64" s="208">
        <v>-28.7</v>
      </c>
      <c r="T64" s="208">
        <v>-28.77</v>
      </c>
      <c r="U64" s="208">
        <v>-38.62</v>
      </c>
      <c r="V64" s="208">
        <v>-38.92</v>
      </c>
      <c r="W64" s="208">
        <v>8.63</v>
      </c>
      <c r="X64" s="205">
        <v>3.8</v>
      </c>
      <c r="Y64" s="207">
        <v>393.35</v>
      </c>
    </row>
    <row customHeight="true" ht="19" r="65">
      <c r="A65" s="205" t="s">
        <v>840</v>
      </c>
      <c r="B65" s="205" t="s">
        <v>841</v>
      </c>
      <c r="C65" s="205" t="s">
        <v>846</v>
      </c>
      <c r="D65" s="207" t="s">
        <v>843</v>
      </c>
      <c r="E65" s="208">
        <v>10</v>
      </c>
      <c r="F65" s="208">
        <v>52</v>
      </c>
      <c r="G65" s="208">
        <v>0</v>
      </c>
      <c r="H65" s="208">
        <v>15</v>
      </c>
      <c r="I65" s="207">
        <v>2017.5</v>
      </c>
      <c r="J65" s="207">
        <v>25</v>
      </c>
      <c r="K65" s="207">
        <v>24.95</v>
      </c>
      <c r="L65" s="208">
        <v>-0.82</v>
      </c>
      <c r="M65" s="208">
        <v>25.77</v>
      </c>
      <c r="N65" s="203">
        <f t="shared" si="0"/>
      </c>
      <c r="O65" s="207">
        <v>-23.86</v>
      </c>
      <c r="P65" s="208">
        <v>-24.12</v>
      </c>
      <c r="Q65" s="208">
        <v>-46.05</v>
      </c>
      <c r="R65" s="208">
        <v>-45.33</v>
      </c>
      <c r="S65" s="208">
        <v>-25.15</v>
      </c>
      <c r="T65" s="208">
        <v>-25.35</v>
      </c>
      <c r="U65" s="208">
        <v>-35.07</v>
      </c>
      <c r="V65" s="208">
        <v>-35.73</v>
      </c>
      <c r="W65" s="208">
        <v>12.92</v>
      </c>
      <c r="X65" s="205">
        <v>3.8</v>
      </c>
      <c r="Y65" s="207">
        <v>443.767</v>
      </c>
    </row>
    <row r="66">
      <c r="A66" s="199" t="s">
        <v>840</v>
      </c>
      <c r="B66" s="199" t="s">
        <v>841</v>
      </c>
      <c r="C66" s="201" t="s">
        <v>847</v>
      </c>
      <c r="D66" s="201" t="s">
        <v>843</v>
      </c>
      <c r="E66" s="202">
        <v>50</v>
      </c>
      <c r="F66" s="202">
        <v>270</v>
      </c>
      <c r="G66" s="202">
        <v>0</v>
      </c>
      <c r="H66" s="202">
        <v>15</v>
      </c>
      <c r="I66" s="201">
        <v>2535</v>
      </c>
      <c r="J66" s="201">
        <v>27.09</v>
      </c>
      <c r="K66" s="201">
        <v>18.04</v>
      </c>
      <c r="L66" s="202">
        <v>-9.05</v>
      </c>
      <c r="M66" s="202">
        <v>27.09</v>
      </c>
      <c r="N66" s="203">
        <f t="shared" si="0"/>
      </c>
      <c r="O66" s="201">
        <v>-44.88</v>
      </c>
      <c r="P66" s="202">
        <v>-42.73</v>
      </c>
      <c r="Q66" s="202">
        <v>-51.83</v>
      </c>
      <c r="R66" s="202">
        <v>-52.73</v>
      </c>
      <c r="S66" s="202">
        <v>-50.49</v>
      </c>
      <c r="T66" s="202">
        <v>-49.38</v>
      </c>
      <c r="U66" s="202">
        <v>-52.09</v>
      </c>
      <c r="V66" s="202">
        <v>-50.06</v>
      </c>
      <c r="W66" s="202">
        <v>1.33</v>
      </c>
      <c r="X66" s="199">
        <v>3.8</v>
      </c>
      <c r="Y66" s="201">
        <v>264.011</v>
      </c>
    </row>
    <row r="67">
      <c r="A67" s="205" t="s">
        <v>840</v>
      </c>
      <c r="B67" s="205" t="s">
        <v>841</v>
      </c>
      <c r="C67" s="207" t="s">
        <v>847</v>
      </c>
      <c r="D67" s="207" t="s">
        <v>843</v>
      </c>
      <c r="E67" s="208">
        <v>50</v>
      </c>
      <c r="F67" s="208">
        <v>270</v>
      </c>
      <c r="G67" s="208">
        <v>0</v>
      </c>
      <c r="H67" s="208">
        <v>15</v>
      </c>
      <c r="I67" s="207">
        <v>2535</v>
      </c>
      <c r="J67" s="207">
        <v>27.07</v>
      </c>
      <c r="K67" s="207">
        <v>19.04</v>
      </c>
      <c r="L67" s="208">
        <v>-8.03</v>
      </c>
      <c r="M67" s="208">
        <v>27.07</v>
      </c>
      <c r="N67" s="203">
        <f t="shared" si="0"/>
      </c>
      <c r="O67" s="207">
        <v>-44.35</v>
      </c>
      <c r="P67" s="208">
        <v>-42.17</v>
      </c>
      <c r="Q67" s="208">
        <v>-51.75</v>
      </c>
      <c r="R67" s="208">
        <v>-52.7</v>
      </c>
      <c r="S67" s="208">
        <v>-50.1</v>
      </c>
      <c r="T67" s="208">
        <v>-49.11</v>
      </c>
      <c r="U67" s="208">
        <v>-51.53</v>
      </c>
      <c r="V67" s="208">
        <v>-49.39</v>
      </c>
      <c r="W67" s="208">
        <v>1.43</v>
      </c>
      <c r="X67" s="205">
        <v>3.8</v>
      </c>
      <c r="Y67" s="207">
        <v>287.638</v>
      </c>
    </row>
    <row r="68">
      <c r="A68" s="205" t="s">
        <v>840</v>
      </c>
      <c r="B68" s="205" t="s">
        <v>841</v>
      </c>
      <c r="C68" s="207" t="s">
        <v>847</v>
      </c>
      <c r="D68" s="207" t="s">
        <v>843</v>
      </c>
      <c r="E68" s="208">
        <v>50</v>
      </c>
      <c r="F68" s="208">
        <v>270</v>
      </c>
      <c r="G68" s="208">
        <v>0</v>
      </c>
      <c r="H68" s="208">
        <v>15</v>
      </c>
      <c r="I68" s="207">
        <v>2535</v>
      </c>
      <c r="J68" s="207">
        <v>27.05</v>
      </c>
      <c r="K68" s="207">
        <v>20.02</v>
      </c>
      <c r="L68" s="208">
        <v>-7.03</v>
      </c>
      <c r="M68" s="208">
        <v>27.05</v>
      </c>
      <c r="N68" s="203">
        <f t="shared" si="0"/>
      </c>
      <c r="O68" s="207">
        <v>-43.39</v>
      </c>
      <c r="P68" s="208">
        <v>-41.74</v>
      </c>
      <c r="Q68" s="208">
        <v>-51.76</v>
      </c>
      <c r="R68" s="208">
        <v>-52.67</v>
      </c>
      <c r="S68" s="208">
        <v>-49.14</v>
      </c>
      <c r="T68" s="208">
        <v>-48.33</v>
      </c>
      <c r="U68" s="208">
        <v>-50.47</v>
      </c>
      <c r="V68" s="208">
        <v>-49.01</v>
      </c>
      <c r="W68" s="208">
        <v>1.57</v>
      </c>
      <c r="X68" s="205">
        <v>3.8</v>
      </c>
      <c r="Y68" s="207">
        <v>314.028</v>
      </c>
    </row>
    <row r="69">
      <c r="A69" s="205" t="s">
        <v>840</v>
      </c>
      <c r="B69" s="205" t="s">
        <v>841</v>
      </c>
      <c r="C69" s="207" t="s">
        <v>847</v>
      </c>
      <c r="D69" s="207" t="s">
        <v>843</v>
      </c>
      <c r="E69" s="208">
        <v>50</v>
      </c>
      <c r="F69" s="208">
        <v>270</v>
      </c>
      <c r="G69" s="208">
        <v>0</v>
      </c>
      <c r="H69" s="208">
        <v>15</v>
      </c>
      <c r="I69" s="207">
        <v>2535</v>
      </c>
      <c r="J69" s="207">
        <v>27.01</v>
      </c>
      <c r="K69" s="207">
        <v>21.02</v>
      </c>
      <c r="L69" s="208">
        <v>-5.99</v>
      </c>
      <c r="M69" s="208">
        <v>27.01</v>
      </c>
      <c r="N69" s="203">
        <f t="shared" si="0"/>
      </c>
      <c r="O69" s="207">
        <v>-41.54</v>
      </c>
      <c r="P69" s="208">
        <v>-40.97</v>
      </c>
      <c r="Q69" s="208">
        <v>-51.73</v>
      </c>
      <c r="R69" s="208">
        <v>-52.72</v>
      </c>
      <c r="S69" s="208">
        <v>-47.33</v>
      </c>
      <c r="T69" s="208">
        <v>-47.43</v>
      </c>
      <c r="U69" s="208">
        <v>-48.56</v>
      </c>
      <c r="V69" s="208">
        <v>-48.09</v>
      </c>
      <c r="W69" s="208">
        <v>1.9</v>
      </c>
      <c r="X69" s="205">
        <v>3.8</v>
      </c>
      <c r="Y69" s="207">
        <v>344.278</v>
      </c>
    </row>
    <row r="70">
      <c r="A70" s="205" t="s">
        <v>840</v>
      </c>
      <c r="B70" s="205" t="s">
        <v>841</v>
      </c>
      <c r="C70" s="207" t="s">
        <v>847</v>
      </c>
      <c r="D70" s="207" t="s">
        <v>843</v>
      </c>
      <c r="E70" s="208">
        <v>50</v>
      </c>
      <c r="F70" s="208">
        <v>270</v>
      </c>
      <c r="G70" s="208">
        <v>0</v>
      </c>
      <c r="H70" s="208">
        <v>15</v>
      </c>
      <c r="I70" s="207">
        <v>2535</v>
      </c>
      <c r="J70" s="207">
        <v>26.86</v>
      </c>
      <c r="K70" s="207">
        <v>21.95</v>
      </c>
      <c r="L70" s="208">
        <v>-4.91</v>
      </c>
      <c r="M70" s="208">
        <v>26.86</v>
      </c>
      <c r="N70" s="203">
        <f t="shared" si="0"/>
      </c>
      <c r="O70" s="207">
        <v>-38.39</v>
      </c>
      <c r="P70" s="208">
        <v>-39.34</v>
      </c>
      <c r="Q70" s="208">
        <v>-51.73</v>
      </c>
      <c r="R70" s="208">
        <v>-52.73</v>
      </c>
      <c r="S70" s="208">
        <v>-43.78</v>
      </c>
      <c r="T70" s="208">
        <v>-45.5</v>
      </c>
      <c r="U70" s="208">
        <v>-45.21</v>
      </c>
      <c r="V70" s="208">
        <v>-46.63</v>
      </c>
      <c r="W70" s="208">
        <v>2.68</v>
      </c>
      <c r="X70" s="205">
        <v>3.8</v>
      </c>
      <c r="Y70" s="207">
        <v>376.908</v>
      </c>
    </row>
    <row r="71">
      <c r="A71" s="205" t="s">
        <v>840</v>
      </c>
      <c r="B71" s="205" t="s">
        <v>841</v>
      </c>
      <c r="C71" s="207" t="s">
        <v>847</v>
      </c>
      <c r="D71" s="207" t="s">
        <v>843</v>
      </c>
      <c r="E71" s="208">
        <v>50</v>
      </c>
      <c r="F71" s="208">
        <v>270</v>
      </c>
      <c r="G71" s="208">
        <v>0</v>
      </c>
      <c r="H71" s="208">
        <v>15</v>
      </c>
      <c r="I71" s="207">
        <v>2535</v>
      </c>
      <c r="J71" s="207">
        <v>26.74</v>
      </c>
      <c r="K71" s="207">
        <v>22.99</v>
      </c>
      <c r="L71" s="208">
        <v>-3.75</v>
      </c>
      <c r="M71" s="208">
        <v>26.74</v>
      </c>
      <c r="N71" s="203">
        <f t="shared" si="0"/>
      </c>
      <c r="O71" s="207">
        <v>-34.83</v>
      </c>
      <c r="P71" s="208">
        <v>-36.3</v>
      </c>
      <c r="Q71" s="208">
        <v>-51.7</v>
      </c>
      <c r="R71" s="208">
        <v>-52.7</v>
      </c>
      <c r="S71" s="208">
        <v>-39.93</v>
      </c>
      <c r="T71" s="208">
        <v>-42.26</v>
      </c>
      <c r="U71" s="208">
        <v>-41.61</v>
      </c>
      <c r="V71" s="208">
        <v>-43.1</v>
      </c>
      <c r="W71" s="208">
        <v>4.13</v>
      </c>
      <c r="X71" s="205">
        <v>3.8</v>
      </c>
      <c r="Y71" s="207">
        <v>419.394</v>
      </c>
    </row>
    <row r="72">
      <c r="A72" s="205" t="s">
        <v>840</v>
      </c>
      <c r="B72" s="205" t="s">
        <v>841</v>
      </c>
      <c r="C72" s="207" t="s">
        <v>847</v>
      </c>
      <c r="D72" s="207" t="s">
        <v>843</v>
      </c>
      <c r="E72" s="208">
        <v>50</v>
      </c>
      <c r="F72" s="208">
        <v>270</v>
      </c>
      <c r="G72" s="208">
        <v>0</v>
      </c>
      <c r="H72" s="208">
        <v>15</v>
      </c>
      <c r="I72" s="207">
        <v>2535</v>
      </c>
      <c r="J72" s="207">
        <v>26.44</v>
      </c>
      <c r="K72" s="207">
        <v>23.97</v>
      </c>
      <c r="L72" s="208">
        <v>-2.47</v>
      </c>
      <c r="M72" s="208">
        <v>26.44</v>
      </c>
      <c r="N72" s="203">
        <f t="shared" si="0"/>
      </c>
      <c r="O72" s="207">
        <v>-31.57</v>
      </c>
      <c r="P72" s="208">
        <v>-32.65</v>
      </c>
      <c r="Q72" s="208">
        <v>-51.69</v>
      </c>
      <c r="R72" s="208">
        <v>-52.65</v>
      </c>
      <c r="S72" s="208">
        <v>-36.7</v>
      </c>
      <c r="T72" s="208">
        <v>-38.16</v>
      </c>
      <c r="U72" s="208">
        <v>-38.42</v>
      </c>
      <c r="V72" s="208">
        <v>-39.25</v>
      </c>
      <c r="W72" s="208">
        <v>6.18</v>
      </c>
      <c r="X72" s="205">
        <v>3.8</v>
      </c>
      <c r="Y72" s="207">
        <v>470.411</v>
      </c>
    </row>
    <row r="73">
      <c r="A73" s="205" t="s">
        <v>840</v>
      </c>
      <c r="B73" s="205" t="s">
        <v>841</v>
      </c>
      <c r="C73" s="207" t="s">
        <v>847</v>
      </c>
      <c r="D73" s="207" t="s">
        <v>843</v>
      </c>
      <c r="E73" s="208">
        <v>50</v>
      </c>
      <c r="F73" s="208">
        <v>270</v>
      </c>
      <c r="G73" s="208">
        <v>0</v>
      </c>
      <c r="H73" s="208">
        <v>15</v>
      </c>
      <c r="I73" s="207">
        <v>2535</v>
      </c>
      <c r="J73" s="207">
        <v>26</v>
      </c>
      <c r="K73" s="207">
        <v>25.02</v>
      </c>
      <c r="L73" s="208">
        <v>-0.98</v>
      </c>
      <c r="M73" s="208">
        <v>26</v>
      </c>
      <c r="N73" s="203">
        <f t="shared" si="0"/>
      </c>
      <c r="O73" s="207">
        <v>-28.12</v>
      </c>
      <c r="P73" s="208">
        <v>-29.02</v>
      </c>
      <c r="Q73" s="208">
        <v>-51.81</v>
      </c>
      <c r="R73" s="208">
        <v>-52.74</v>
      </c>
      <c r="S73" s="208">
        <v>-33.03</v>
      </c>
      <c r="T73" s="208">
        <v>-34.22</v>
      </c>
      <c r="U73" s="208">
        <v>-34.97</v>
      </c>
      <c r="V73" s="208">
        <v>-35.66</v>
      </c>
      <c r="W73" s="208">
        <v>9.37</v>
      </c>
      <c r="X73" s="205">
        <v>3.8</v>
      </c>
      <c r="Y73" s="207">
        <v>531.904</v>
      </c>
    </row>
    <row r="74">
      <c r="A74" s="205" t="s">
        <v>840</v>
      </c>
      <c r="B74" s="205" t="s">
        <v>841</v>
      </c>
      <c r="C74" s="207" t="s">
        <v>847</v>
      </c>
      <c r="D74" s="207" t="s">
        <v>843</v>
      </c>
      <c r="E74" s="208">
        <v>50</v>
      </c>
      <c r="F74" s="208">
        <v>270</v>
      </c>
      <c r="G74" s="208">
        <v>0</v>
      </c>
      <c r="H74" s="208">
        <v>15</v>
      </c>
      <c r="I74" s="207">
        <v>2525</v>
      </c>
      <c r="J74" s="207">
        <v>27.15</v>
      </c>
      <c r="K74" s="207">
        <v>18.04</v>
      </c>
      <c r="L74" s="208">
        <v>-9.11</v>
      </c>
      <c r="M74" s="208">
        <v>27.15</v>
      </c>
      <c r="N74" s="203">
        <f t="shared" si="0"/>
      </c>
      <c r="O74" s="207">
        <v>-46.73</v>
      </c>
      <c r="P74" s="208">
        <v>-42.08</v>
      </c>
      <c r="Q74" s="208">
        <v>-51.87</v>
      </c>
      <c r="R74" s="208">
        <v>-52.58</v>
      </c>
      <c r="S74" s="208">
        <v>-51.19</v>
      </c>
      <c r="T74" s="208">
        <v>-49.01</v>
      </c>
      <c r="U74" s="208">
        <v>-53.99</v>
      </c>
      <c r="V74" s="208">
        <v>-50.24</v>
      </c>
      <c r="W74" s="208">
        <v>1.34</v>
      </c>
      <c r="X74" s="205">
        <v>3.8</v>
      </c>
      <c r="Y74" s="207">
        <v>262.687</v>
      </c>
    </row>
    <row r="75">
      <c r="A75" s="205" t="s">
        <v>840</v>
      </c>
      <c r="B75" s="205" t="s">
        <v>841</v>
      </c>
      <c r="C75" s="207" t="s">
        <v>847</v>
      </c>
      <c r="D75" s="207" t="s">
        <v>843</v>
      </c>
      <c r="E75" s="208">
        <v>50</v>
      </c>
      <c r="F75" s="208">
        <v>270</v>
      </c>
      <c r="G75" s="208">
        <v>0</v>
      </c>
      <c r="H75" s="208">
        <v>15</v>
      </c>
      <c r="I75" s="207">
        <v>2525</v>
      </c>
      <c r="J75" s="207">
        <v>27.09</v>
      </c>
      <c r="K75" s="207">
        <v>18.99</v>
      </c>
      <c r="L75" s="208">
        <v>-8.1</v>
      </c>
      <c r="M75" s="208">
        <v>27.09</v>
      </c>
      <c r="N75" s="203">
        <f t="shared" si="0"/>
      </c>
      <c r="O75" s="207">
        <v>-46.26</v>
      </c>
      <c r="P75" s="208">
        <v>-41.15</v>
      </c>
      <c r="Q75" s="208">
        <v>-51.9</v>
      </c>
      <c r="R75" s="208">
        <v>-52.52</v>
      </c>
      <c r="S75" s="208">
        <v>-50.67</v>
      </c>
      <c r="T75" s="208">
        <v>-47.73</v>
      </c>
      <c r="U75" s="208">
        <v>-53.44</v>
      </c>
      <c r="V75" s="208">
        <v>-49.23</v>
      </c>
      <c r="W75" s="208">
        <v>1.44</v>
      </c>
      <c r="X75" s="205">
        <v>3.8</v>
      </c>
      <c r="Y75" s="207">
        <v>285.73</v>
      </c>
    </row>
    <row r="76">
      <c r="A76" s="205" t="s">
        <v>840</v>
      </c>
      <c r="B76" s="205" t="s">
        <v>841</v>
      </c>
      <c r="C76" s="207" t="s">
        <v>847</v>
      </c>
      <c r="D76" s="207" t="s">
        <v>843</v>
      </c>
      <c r="E76" s="208">
        <v>50</v>
      </c>
      <c r="F76" s="208">
        <v>270</v>
      </c>
      <c r="G76" s="208">
        <v>0</v>
      </c>
      <c r="H76" s="208">
        <v>15</v>
      </c>
      <c r="I76" s="207">
        <v>2525</v>
      </c>
      <c r="J76" s="207">
        <v>27.11</v>
      </c>
      <c r="K76" s="207">
        <v>19.96</v>
      </c>
      <c r="L76" s="208">
        <v>-7.15</v>
      </c>
      <c r="M76" s="208">
        <v>27.11</v>
      </c>
      <c r="N76" s="203">
        <f t="shared" si="0"/>
      </c>
      <c r="O76" s="207">
        <v>-45.57</v>
      </c>
      <c r="P76" s="208">
        <v>-40.85</v>
      </c>
      <c r="Q76" s="208">
        <v>-51.81</v>
      </c>
      <c r="R76" s="208">
        <v>-52.51</v>
      </c>
      <c r="S76" s="208">
        <v>-49.77</v>
      </c>
      <c r="T76" s="208">
        <v>-47.62</v>
      </c>
      <c r="U76" s="208">
        <v>-52.64</v>
      </c>
      <c r="V76" s="208">
        <v>-48.99</v>
      </c>
      <c r="W76" s="208">
        <v>1.58</v>
      </c>
      <c r="X76" s="205">
        <v>3.8</v>
      </c>
      <c r="Y76" s="207">
        <v>310.52</v>
      </c>
    </row>
    <row r="77">
      <c r="A77" s="205" t="s">
        <v>840</v>
      </c>
      <c r="B77" s="205" t="s">
        <v>841</v>
      </c>
      <c r="C77" s="207" t="s">
        <v>847</v>
      </c>
      <c r="D77" s="207" t="s">
        <v>843</v>
      </c>
      <c r="E77" s="208">
        <v>50</v>
      </c>
      <c r="F77" s="208">
        <v>270</v>
      </c>
      <c r="G77" s="208">
        <v>0</v>
      </c>
      <c r="H77" s="208">
        <v>15</v>
      </c>
      <c r="I77" s="207">
        <v>2525</v>
      </c>
      <c r="J77" s="207">
        <v>27.05</v>
      </c>
      <c r="K77" s="207">
        <v>21.03</v>
      </c>
      <c r="L77" s="208">
        <v>-6.02</v>
      </c>
      <c r="M77" s="208">
        <v>27.05</v>
      </c>
      <c r="N77" s="203">
        <f t="shared" si="0"/>
      </c>
      <c r="O77" s="207">
        <v>-43.62</v>
      </c>
      <c r="P77" s="208">
        <v>-40.21</v>
      </c>
      <c r="Q77" s="208">
        <v>-51.86</v>
      </c>
      <c r="R77" s="208">
        <v>-52.59</v>
      </c>
      <c r="S77" s="208">
        <v>-47.53</v>
      </c>
      <c r="T77" s="208">
        <v>-46.99</v>
      </c>
      <c r="U77" s="208">
        <v>-50.26</v>
      </c>
      <c r="V77" s="208">
        <v>-48.11</v>
      </c>
      <c r="W77" s="208">
        <v>1.98</v>
      </c>
      <c r="X77" s="205">
        <v>3.8</v>
      </c>
      <c r="Y77" s="207">
        <v>343.102</v>
      </c>
    </row>
    <row r="78">
      <c r="A78" s="205" t="s">
        <v>840</v>
      </c>
      <c r="B78" s="205" t="s">
        <v>841</v>
      </c>
      <c r="C78" s="207" t="s">
        <v>847</v>
      </c>
      <c r="D78" s="207" t="s">
        <v>843</v>
      </c>
      <c r="E78" s="208">
        <v>50</v>
      </c>
      <c r="F78" s="208">
        <v>270</v>
      </c>
      <c r="G78" s="208">
        <v>0</v>
      </c>
      <c r="H78" s="208">
        <v>15</v>
      </c>
      <c r="I78" s="207">
        <v>2525</v>
      </c>
      <c r="J78" s="207">
        <v>26.89</v>
      </c>
      <c r="K78" s="207">
        <v>21.95</v>
      </c>
      <c r="L78" s="208">
        <v>-4.94</v>
      </c>
      <c r="M78" s="208">
        <v>26.89</v>
      </c>
      <c r="N78" s="203">
        <f t="shared" si="0"/>
      </c>
      <c r="O78" s="207">
        <v>-40.91</v>
      </c>
      <c r="P78" s="208">
        <v>-38.44</v>
      </c>
      <c r="Q78" s="208">
        <v>-51.86</v>
      </c>
      <c r="R78" s="208">
        <v>-52.57</v>
      </c>
      <c r="S78" s="208">
        <v>-44.48</v>
      </c>
      <c r="T78" s="208">
        <v>-44.8</v>
      </c>
      <c r="U78" s="208">
        <v>-47.33</v>
      </c>
      <c r="V78" s="208">
        <v>-46.34</v>
      </c>
      <c r="W78" s="208">
        <v>2.82</v>
      </c>
      <c r="X78" s="205">
        <v>3.8</v>
      </c>
      <c r="Y78" s="207">
        <v>376.287</v>
      </c>
    </row>
    <row r="79">
      <c r="A79" s="205" t="s">
        <v>840</v>
      </c>
      <c r="B79" s="205" t="s">
        <v>841</v>
      </c>
      <c r="C79" s="207" t="s">
        <v>847</v>
      </c>
      <c r="D79" s="207" t="s">
        <v>843</v>
      </c>
      <c r="E79" s="208">
        <v>50</v>
      </c>
      <c r="F79" s="208">
        <v>270</v>
      </c>
      <c r="G79" s="208">
        <v>0</v>
      </c>
      <c r="H79" s="208">
        <v>15</v>
      </c>
      <c r="I79" s="207">
        <v>2525</v>
      </c>
      <c r="J79" s="207">
        <v>26.76</v>
      </c>
      <c r="K79" s="207">
        <v>22.97</v>
      </c>
      <c r="L79" s="208">
        <v>-3.79</v>
      </c>
      <c r="M79" s="208">
        <v>26.76</v>
      </c>
      <c r="N79" s="203">
        <f t="shared" si="0"/>
      </c>
      <c r="O79" s="207">
        <v>-37.29</v>
      </c>
      <c r="P79" s="208">
        <v>-35.37</v>
      </c>
      <c r="Q79" s="208">
        <v>-51.83</v>
      </c>
      <c r="R79" s="208">
        <v>-52.54</v>
      </c>
      <c r="S79" s="208">
        <v>-40.81</v>
      </c>
      <c r="T79" s="208">
        <v>-41.41</v>
      </c>
      <c r="U79" s="208">
        <v>-43.39</v>
      </c>
      <c r="V79" s="208">
        <v>-42.72</v>
      </c>
      <c r="W79" s="208">
        <v>4.14</v>
      </c>
      <c r="X79" s="205">
        <v>3.8</v>
      </c>
      <c r="Y79" s="207">
        <v>419.475</v>
      </c>
    </row>
    <row r="80">
      <c r="A80" s="205" t="s">
        <v>840</v>
      </c>
      <c r="B80" s="205" t="s">
        <v>841</v>
      </c>
      <c r="C80" s="207" t="s">
        <v>847</v>
      </c>
      <c r="D80" s="207" t="s">
        <v>843</v>
      </c>
      <c r="E80" s="208">
        <v>50</v>
      </c>
      <c r="F80" s="208">
        <v>270</v>
      </c>
      <c r="G80" s="208">
        <v>0</v>
      </c>
      <c r="H80" s="208">
        <v>15</v>
      </c>
      <c r="I80" s="207">
        <v>2525</v>
      </c>
      <c r="J80" s="207">
        <v>26.5</v>
      </c>
      <c r="K80" s="207">
        <v>23.97</v>
      </c>
      <c r="L80" s="208">
        <v>-2.53</v>
      </c>
      <c r="M80" s="208">
        <v>26.5</v>
      </c>
      <c r="N80" s="203">
        <f t="shared" si="0"/>
      </c>
      <c r="O80" s="207">
        <v>-33.77</v>
      </c>
      <c r="P80" s="208">
        <v>-32.13</v>
      </c>
      <c r="Q80" s="208">
        <v>-51.82</v>
      </c>
      <c r="R80" s="208">
        <v>-52.52</v>
      </c>
      <c r="S80" s="208">
        <v>-37.23</v>
      </c>
      <c r="T80" s="208">
        <v>-37.81</v>
      </c>
      <c r="U80" s="208">
        <v>-39.57</v>
      </c>
      <c r="V80" s="208">
        <v>-39.16</v>
      </c>
      <c r="W80" s="208">
        <v>6.29</v>
      </c>
      <c r="X80" s="205">
        <v>3.8</v>
      </c>
      <c r="Y80" s="207">
        <v>468.832</v>
      </c>
    </row>
    <row r="81">
      <c r="A81" s="205" t="s">
        <v>840</v>
      </c>
      <c r="B81" s="205" t="s">
        <v>841</v>
      </c>
      <c r="C81" s="207" t="s">
        <v>847</v>
      </c>
      <c r="D81" s="207" t="s">
        <v>843</v>
      </c>
      <c r="E81" s="208">
        <v>50</v>
      </c>
      <c r="F81" s="208">
        <v>270</v>
      </c>
      <c r="G81" s="208">
        <v>0</v>
      </c>
      <c r="H81" s="208">
        <v>15</v>
      </c>
      <c r="I81" s="207">
        <v>2525</v>
      </c>
      <c r="J81" s="207">
        <v>26.07</v>
      </c>
      <c r="K81" s="207">
        <v>24.98</v>
      </c>
      <c r="L81" s="208">
        <v>-1.09</v>
      </c>
      <c r="M81" s="208">
        <v>26.07</v>
      </c>
      <c r="N81" s="203">
        <f t="shared" si="0"/>
      </c>
      <c r="O81" s="207">
        <v>-30.57</v>
      </c>
      <c r="P81" s="208">
        <v>-28.6</v>
      </c>
      <c r="Q81" s="208">
        <v>-51.88</v>
      </c>
      <c r="R81" s="208">
        <v>-52.57</v>
      </c>
      <c r="S81" s="208">
        <v>-34.06</v>
      </c>
      <c r="T81" s="208">
        <v>-34.32</v>
      </c>
      <c r="U81" s="208">
        <v>-36.46</v>
      </c>
      <c r="V81" s="208">
        <v>-35.37</v>
      </c>
      <c r="W81" s="208">
        <v>9.3</v>
      </c>
      <c r="X81" s="205">
        <v>3.8</v>
      </c>
      <c r="Y81" s="207">
        <v>528.715</v>
      </c>
    </row>
    <row r="82">
      <c r="A82" s="205" t="s">
        <v>840</v>
      </c>
      <c r="B82" s="205" t="s">
        <v>841</v>
      </c>
      <c r="C82" s="207" t="s">
        <v>847</v>
      </c>
      <c r="D82" s="207" t="s">
        <v>843</v>
      </c>
      <c r="E82" s="208">
        <v>50</v>
      </c>
      <c r="F82" s="208">
        <v>270</v>
      </c>
      <c r="G82" s="208">
        <v>0</v>
      </c>
      <c r="H82" s="208">
        <v>15</v>
      </c>
      <c r="I82" s="207">
        <v>2545</v>
      </c>
      <c r="J82" s="207">
        <v>26.8</v>
      </c>
      <c r="K82" s="207">
        <v>18.01</v>
      </c>
      <c r="L82" s="208">
        <v>-8.79</v>
      </c>
      <c r="M82" s="208">
        <v>26.8</v>
      </c>
      <c r="N82" s="203">
        <f t="shared" si="0"/>
      </c>
      <c r="O82" s="207">
        <v>-42.83</v>
      </c>
      <c r="P82" s="208">
        <v>-43.52</v>
      </c>
      <c r="Q82" s="208">
        <v>-51.6</v>
      </c>
      <c r="R82" s="208">
        <v>-52.67</v>
      </c>
      <c r="S82" s="208">
        <v>-49.09</v>
      </c>
      <c r="T82" s="208">
        <v>-48.28</v>
      </c>
      <c r="U82" s="208">
        <v>-50.02</v>
      </c>
      <c r="V82" s="208">
        <v>-49.73</v>
      </c>
      <c r="W82" s="208">
        <v>1.39</v>
      </c>
      <c r="X82" s="205">
        <v>3.8</v>
      </c>
      <c r="Y82" s="207">
        <v>272.902</v>
      </c>
    </row>
    <row r="83">
      <c r="A83" s="205" t="s">
        <v>840</v>
      </c>
      <c r="B83" s="205" t="s">
        <v>841</v>
      </c>
      <c r="C83" s="207" t="s">
        <v>847</v>
      </c>
      <c r="D83" s="207" t="s">
        <v>843</v>
      </c>
      <c r="E83" s="208">
        <v>50</v>
      </c>
      <c r="F83" s="208">
        <v>270</v>
      </c>
      <c r="G83" s="208">
        <v>0</v>
      </c>
      <c r="H83" s="208">
        <v>15</v>
      </c>
      <c r="I83" s="207">
        <v>2545</v>
      </c>
      <c r="J83" s="207">
        <v>26.72</v>
      </c>
      <c r="K83" s="207">
        <v>18.98</v>
      </c>
      <c r="L83" s="208">
        <v>-7.74</v>
      </c>
      <c r="M83" s="208">
        <v>26.72</v>
      </c>
      <c r="N83" s="203">
        <f t="shared" si="0"/>
      </c>
      <c r="O83" s="207">
        <v>-42</v>
      </c>
      <c r="P83" s="208">
        <v>-43.05</v>
      </c>
      <c r="Q83" s="208">
        <v>-51.59</v>
      </c>
      <c r="R83" s="208">
        <v>-52.66</v>
      </c>
      <c r="S83" s="208">
        <v>-48.48</v>
      </c>
      <c r="T83" s="208">
        <v>-47.7</v>
      </c>
      <c r="U83" s="208">
        <v>-49.29</v>
      </c>
      <c r="V83" s="208">
        <v>-49.34</v>
      </c>
      <c r="W83" s="208">
        <v>1.46</v>
      </c>
      <c r="X83" s="205">
        <v>3.8</v>
      </c>
      <c r="Y83" s="207">
        <v>296.856</v>
      </c>
    </row>
    <row r="84">
      <c r="A84" s="205" t="s">
        <v>840</v>
      </c>
      <c r="B84" s="205" t="s">
        <v>841</v>
      </c>
      <c r="C84" s="207" t="s">
        <v>847</v>
      </c>
      <c r="D84" s="207" t="s">
        <v>843</v>
      </c>
      <c r="E84" s="208">
        <v>50</v>
      </c>
      <c r="F84" s="208">
        <v>270</v>
      </c>
      <c r="G84" s="208">
        <v>0</v>
      </c>
      <c r="H84" s="208">
        <v>15</v>
      </c>
      <c r="I84" s="207">
        <v>2545</v>
      </c>
      <c r="J84" s="207">
        <v>26.72</v>
      </c>
      <c r="K84" s="207">
        <v>20</v>
      </c>
      <c r="L84" s="208">
        <v>-6.72</v>
      </c>
      <c r="M84" s="208">
        <v>26.72</v>
      </c>
      <c r="N84" s="203">
        <f t="shared" si="0"/>
      </c>
      <c r="O84" s="207">
        <v>-41.07</v>
      </c>
      <c r="P84" s="208">
        <v>-42.97</v>
      </c>
      <c r="Q84" s="208">
        <v>-51.61</v>
      </c>
      <c r="R84" s="208">
        <v>-52.74</v>
      </c>
      <c r="S84" s="208">
        <v>-47.48</v>
      </c>
      <c r="T84" s="208">
        <v>-47.69</v>
      </c>
      <c r="U84" s="208">
        <v>-48.41</v>
      </c>
      <c r="V84" s="208">
        <v>-49.3</v>
      </c>
      <c r="W84" s="208">
        <v>1.61</v>
      </c>
      <c r="X84" s="205">
        <v>3.8</v>
      </c>
      <c r="Y84" s="207">
        <v>325.353</v>
      </c>
    </row>
    <row r="85">
      <c r="A85" s="205" t="s">
        <v>840</v>
      </c>
      <c r="B85" s="205" t="s">
        <v>841</v>
      </c>
      <c r="C85" s="207" t="s">
        <v>847</v>
      </c>
      <c r="D85" s="207" t="s">
        <v>843</v>
      </c>
      <c r="E85" s="208">
        <v>50</v>
      </c>
      <c r="F85" s="208">
        <v>270</v>
      </c>
      <c r="G85" s="208">
        <v>0</v>
      </c>
      <c r="H85" s="208">
        <v>15</v>
      </c>
      <c r="I85" s="207">
        <v>2545</v>
      </c>
      <c r="J85" s="207">
        <v>26.69</v>
      </c>
      <c r="K85" s="207">
        <v>20.97</v>
      </c>
      <c r="L85" s="208">
        <v>-5.72</v>
      </c>
      <c r="M85" s="208">
        <v>26.69</v>
      </c>
      <c r="N85" s="203">
        <f t="shared" si="0"/>
      </c>
      <c r="O85" s="207">
        <v>-39.22</v>
      </c>
      <c r="P85" s="208">
        <v>-42.35</v>
      </c>
      <c r="Q85" s="208">
        <v>-51.58</v>
      </c>
      <c r="R85" s="208">
        <v>-52.71</v>
      </c>
      <c r="S85" s="208">
        <v>-45.5</v>
      </c>
      <c r="T85" s="208">
        <v>-47</v>
      </c>
      <c r="U85" s="208">
        <v>-47.14</v>
      </c>
      <c r="V85" s="208">
        <v>-48.65</v>
      </c>
      <c r="W85" s="208">
        <v>1.96</v>
      </c>
      <c r="X85" s="205">
        <v>3.8</v>
      </c>
      <c r="Y85" s="207">
        <v>356.065</v>
      </c>
    </row>
    <row r="86">
      <c r="A86" s="205" t="s">
        <v>840</v>
      </c>
      <c r="B86" s="205" t="s">
        <v>841</v>
      </c>
      <c r="C86" s="207" t="s">
        <v>847</v>
      </c>
      <c r="D86" s="207" t="s">
        <v>843</v>
      </c>
      <c r="E86" s="208">
        <v>50</v>
      </c>
      <c r="F86" s="208">
        <v>270</v>
      </c>
      <c r="G86" s="208">
        <v>0</v>
      </c>
      <c r="H86" s="208">
        <v>15</v>
      </c>
      <c r="I86" s="207">
        <v>2545</v>
      </c>
      <c r="J86" s="207">
        <v>26.53</v>
      </c>
      <c r="K86" s="207">
        <v>21.97</v>
      </c>
      <c r="L86" s="208">
        <v>-4.56</v>
      </c>
      <c r="M86" s="208">
        <v>26.53</v>
      </c>
      <c r="N86" s="203">
        <f t="shared" si="0"/>
      </c>
      <c r="O86" s="207">
        <v>-36.05</v>
      </c>
      <c r="P86" s="208">
        <v>-40.07</v>
      </c>
      <c r="Q86" s="208">
        <v>-51.6</v>
      </c>
      <c r="R86" s="208">
        <v>-52.69</v>
      </c>
      <c r="S86" s="208">
        <v>-42.19</v>
      </c>
      <c r="T86" s="208">
        <v>-44.25</v>
      </c>
      <c r="U86" s="208">
        <v>-43.04</v>
      </c>
      <c r="V86" s="208">
        <v>-46.34</v>
      </c>
      <c r="W86" s="208">
        <v>2.81</v>
      </c>
      <c r="X86" s="205">
        <v>3.8</v>
      </c>
      <c r="Y86" s="207">
        <v>395.916</v>
      </c>
    </row>
    <row customHeight="true" ht="19" r="87">
      <c r="A87" s="205" t="s">
        <v>840</v>
      </c>
      <c r="B87" s="205" t="s">
        <v>841</v>
      </c>
      <c r="C87" s="207" t="s">
        <v>847</v>
      </c>
      <c r="D87" s="207" t="s">
        <v>843</v>
      </c>
      <c r="E87" s="208">
        <v>50</v>
      </c>
      <c r="F87" s="208">
        <v>270</v>
      </c>
      <c r="G87" s="208">
        <v>0</v>
      </c>
      <c r="H87" s="208">
        <v>15</v>
      </c>
      <c r="I87" s="207">
        <v>2545</v>
      </c>
      <c r="J87" s="207">
        <v>26.36</v>
      </c>
      <c r="K87" s="207">
        <v>22.96</v>
      </c>
      <c r="L87" s="208">
        <v>-3.4</v>
      </c>
      <c r="M87" s="208">
        <v>26.36</v>
      </c>
      <c r="N87" s="203">
        <f t="shared" si="0"/>
      </c>
      <c r="O87" s="207">
        <v>-33.1</v>
      </c>
      <c r="P87" s="208">
        <v>-36.86</v>
      </c>
      <c r="Q87" s="208">
        <v>-51.54</v>
      </c>
      <c r="R87" s="208">
        <v>-52.71</v>
      </c>
      <c r="S87" s="208">
        <v>-39.3</v>
      </c>
      <c r="T87" s="208">
        <v>-41.08</v>
      </c>
      <c r="U87" s="208">
        <v>-40.24</v>
      </c>
      <c r="V87" s="208">
        <v>-42.82</v>
      </c>
      <c r="W87" s="208">
        <v>4.25</v>
      </c>
      <c r="X87" s="205">
        <v>3.8</v>
      </c>
      <c r="Y87" s="207">
        <v>438.647</v>
      </c>
    </row>
    <row customHeight="true" ht="19" r="88">
      <c r="A88" s="205" t="s">
        <v>840</v>
      </c>
      <c r="B88" s="205" t="s">
        <v>841</v>
      </c>
      <c r="C88" s="207" t="s">
        <v>847</v>
      </c>
      <c r="D88" s="207" t="s">
        <v>843</v>
      </c>
      <c r="E88" s="208">
        <v>50</v>
      </c>
      <c r="F88" s="208">
        <v>270</v>
      </c>
      <c r="G88" s="208">
        <v>0</v>
      </c>
      <c r="H88" s="208">
        <v>15</v>
      </c>
      <c r="I88" s="207">
        <v>2545</v>
      </c>
      <c r="J88" s="207">
        <v>26.1</v>
      </c>
      <c r="K88" s="207">
        <v>23.98</v>
      </c>
      <c r="L88" s="208">
        <v>-2.12</v>
      </c>
      <c r="M88" s="208">
        <v>26.1</v>
      </c>
      <c r="N88" s="203">
        <f t="shared" si="0"/>
      </c>
      <c r="O88" s="207">
        <v>-29.88</v>
      </c>
      <c r="P88" s="208">
        <v>-33.08</v>
      </c>
      <c r="Q88" s="208">
        <v>-51.57</v>
      </c>
      <c r="R88" s="208">
        <v>-52.69</v>
      </c>
      <c r="S88" s="208">
        <v>-35.71</v>
      </c>
      <c r="T88" s="208">
        <v>-37.06</v>
      </c>
      <c r="U88" s="208">
        <v>-37.1</v>
      </c>
      <c r="V88" s="208">
        <v>-38.87</v>
      </c>
      <c r="W88" s="208">
        <v>6.42</v>
      </c>
      <c r="X88" s="205">
        <v>3.8</v>
      </c>
      <c r="Y88" s="207">
        <v>491.794</v>
      </c>
    </row>
    <row customHeight="true" ht="19" r="89">
      <c r="A89" s="205" t="s">
        <v>840</v>
      </c>
      <c r="B89" s="205" t="s">
        <v>841</v>
      </c>
      <c r="C89" s="207" t="s">
        <v>847</v>
      </c>
      <c r="D89" s="207" t="s">
        <v>843</v>
      </c>
      <c r="E89" s="208">
        <v>50</v>
      </c>
      <c r="F89" s="208">
        <v>270</v>
      </c>
      <c r="G89" s="208">
        <v>0</v>
      </c>
      <c r="H89" s="208">
        <v>15</v>
      </c>
      <c r="I89" s="207">
        <v>2545</v>
      </c>
      <c r="J89" s="207">
        <v>25.65</v>
      </c>
      <c r="K89" s="207">
        <v>24.99</v>
      </c>
      <c r="L89" s="208">
        <v>-0.66</v>
      </c>
      <c r="M89" s="208">
        <v>25.65</v>
      </c>
      <c r="N89" s="203">
        <f t="shared" si="0"/>
      </c>
      <c r="O89" s="207">
        <v>-26.59</v>
      </c>
      <c r="P89" s="208">
        <v>-29.74</v>
      </c>
      <c r="Q89" s="208">
        <v>-51.59</v>
      </c>
      <c r="R89" s="208">
        <v>-52.74</v>
      </c>
      <c r="S89" s="208">
        <v>-32.52</v>
      </c>
      <c r="T89" s="208">
        <v>-33.78</v>
      </c>
      <c r="U89" s="208">
        <v>-33.68</v>
      </c>
      <c r="V89" s="208">
        <v>-35.41</v>
      </c>
      <c r="W89" s="208">
        <v>9.48</v>
      </c>
      <c r="X89" s="205">
        <v>3.8</v>
      </c>
      <c r="Y89" s="207">
        <v>555.314</v>
      </c>
    </row>
    <row r="90">
      <c r="A90" s="199" t="s">
        <v>840</v>
      </c>
      <c r="B90" s="199" t="s">
        <v>841</v>
      </c>
      <c r="C90" s="201" t="s">
        <v>848</v>
      </c>
      <c r="D90" s="201" t="s">
        <v>843</v>
      </c>
      <c r="E90" s="202">
        <v>80</v>
      </c>
      <c r="F90" s="202">
        <v>217</v>
      </c>
      <c r="G90" s="202">
        <v>0</v>
      </c>
      <c r="H90" s="202">
        <v>30</v>
      </c>
      <c r="I90" s="201">
        <v>2350</v>
      </c>
      <c r="J90" s="201">
        <v>18</v>
      </c>
      <c r="K90" s="201">
        <v>17.98</v>
      </c>
      <c r="L90" s="202">
        <v>-11.53</v>
      </c>
      <c r="M90" s="202">
        <v>29.51</v>
      </c>
      <c r="N90" s="203">
        <f t="shared" si="0"/>
      </c>
      <c r="O90" s="201">
        <v>323.909</v>
      </c>
      <c r="P90" s="202">
        <v>-42.83</v>
      </c>
      <c r="Q90" s="202">
        <v>-43.92</v>
      </c>
      <c r="R90" s="202">
        <v>-50.81</v>
      </c>
      <c r="S90" s="202">
        <v>-49.4</v>
      </c>
      <c r="T90" s="202">
        <v>-50.07</v>
      </c>
      <c r="U90" s="202">
        <v>-50.75</v>
      </c>
      <c r="V90" s="202">
        <v>-50.57</v>
      </c>
      <c r="W90" s="202">
        <v>-52.21</v>
      </c>
      <c r="X90" s="199">
        <v>3.8</v>
      </c>
      <c r="Y90" s="202">
        <v>1.77</v>
      </c>
    </row>
    <row r="91">
      <c r="A91" s="205" t="s">
        <v>840</v>
      </c>
      <c r="B91" s="205" t="s">
        <v>841</v>
      </c>
      <c r="C91" s="207" t="s">
        <v>848</v>
      </c>
      <c r="D91" s="207" t="s">
        <v>843</v>
      </c>
      <c r="E91" s="208">
        <v>80</v>
      </c>
      <c r="F91" s="208">
        <v>217</v>
      </c>
      <c r="G91" s="208">
        <v>0</v>
      </c>
      <c r="H91" s="208">
        <v>30</v>
      </c>
      <c r="I91" s="207">
        <v>2350</v>
      </c>
      <c r="J91" s="207">
        <v>19</v>
      </c>
      <c r="K91" s="207">
        <v>19.02</v>
      </c>
      <c r="L91" s="208">
        <v>-10.53</v>
      </c>
      <c r="M91" s="208">
        <v>29.55</v>
      </c>
      <c r="N91" s="203">
        <f t="shared" si="0"/>
      </c>
      <c r="O91" s="207">
        <v>341.757</v>
      </c>
      <c r="P91" s="208">
        <v>-42.61</v>
      </c>
      <c r="Q91" s="208">
        <v>-43.74</v>
      </c>
      <c r="R91" s="208">
        <v>-50.82</v>
      </c>
      <c r="S91" s="208">
        <v>-49.42</v>
      </c>
      <c r="T91" s="208">
        <v>-49.62</v>
      </c>
      <c r="U91" s="208">
        <v>-50.63</v>
      </c>
      <c r="V91" s="208">
        <v>-50.6</v>
      </c>
      <c r="W91" s="208">
        <v>-52.04</v>
      </c>
      <c r="X91" s="205">
        <v>3.8</v>
      </c>
      <c r="Y91" s="208">
        <v>1.81</v>
      </c>
    </row>
    <row r="92">
      <c r="A92" s="205" t="s">
        <v>840</v>
      </c>
      <c r="B92" s="205" t="s">
        <v>841</v>
      </c>
      <c r="C92" s="207" t="s">
        <v>848</v>
      </c>
      <c r="D92" s="207" t="s">
        <v>843</v>
      </c>
      <c r="E92" s="208">
        <v>80</v>
      </c>
      <c r="F92" s="208">
        <v>217</v>
      </c>
      <c r="G92" s="208">
        <v>0</v>
      </c>
      <c r="H92" s="208">
        <v>30</v>
      </c>
      <c r="I92" s="207">
        <v>2350</v>
      </c>
      <c r="J92" s="207">
        <v>20</v>
      </c>
      <c r="K92" s="207">
        <v>20.02</v>
      </c>
      <c r="L92" s="208">
        <v>-9.49</v>
      </c>
      <c r="M92" s="208">
        <v>29.51</v>
      </c>
      <c r="N92" s="203">
        <f t="shared" si="0"/>
      </c>
      <c r="O92" s="207">
        <v>363.039</v>
      </c>
      <c r="P92" s="208">
        <v>-42.09</v>
      </c>
      <c r="Q92" s="208">
        <v>-43.46</v>
      </c>
      <c r="R92" s="208">
        <v>-50.8</v>
      </c>
      <c r="S92" s="208">
        <v>-49.44</v>
      </c>
      <c r="T92" s="208">
        <v>-49.34</v>
      </c>
      <c r="U92" s="208">
        <v>-50.37</v>
      </c>
      <c r="V92" s="208">
        <v>-50.05</v>
      </c>
      <c r="W92" s="208">
        <v>-51.67</v>
      </c>
      <c r="X92" s="205">
        <v>3.8</v>
      </c>
      <c r="Y92" s="208">
        <v>1.87</v>
      </c>
    </row>
    <row r="93">
      <c r="A93" s="205" t="s">
        <v>840</v>
      </c>
      <c r="B93" s="205" t="s">
        <v>841</v>
      </c>
      <c r="C93" s="207" t="s">
        <v>848</v>
      </c>
      <c r="D93" s="207" t="s">
        <v>843</v>
      </c>
      <c r="E93" s="208">
        <v>80</v>
      </c>
      <c r="F93" s="208">
        <v>217</v>
      </c>
      <c r="G93" s="208">
        <v>0</v>
      </c>
      <c r="H93" s="208">
        <v>30</v>
      </c>
      <c r="I93" s="207">
        <v>2350</v>
      </c>
      <c r="J93" s="207">
        <v>21</v>
      </c>
      <c r="K93" s="207">
        <v>20.99</v>
      </c>
      <c r="L93" s="208">
        <v>-8.45</v>
      </c>
      <c r="M93" s="208">
        <v>29.44</v>
      </c>
      <c r="N93" s="203">
        <f t="shared" si="0"/>
      </c>
      <c r="O93" s="207">
        <v>387.905</v>
      </c>
      <c r="P93" s="208">
        <v>-41.01</v>
      </c>
      <c r="Q93" s="208">
        <v>-43.07</v>
      </c>
      <c r="R93" s="208">
        <v>-50.8</v>
      </c>
      <c r="S93" s="208">
        <v>-49.42</v>
      </c>
      <c r="T93" s="208">
        <v>-48.14</v>
      </c>
      <c r="U93" s="208">
        <v>-49.76</v>
      </c>
      <c r="V93" s="208">
        <v>-48.97</v>
      </c>
      <c r="W93" s="208">
        <v>-51.36</v>
      </c>
      <c r="X93" s="205">
        <v>3.8</v>
      </c>
      <c r="Y93" s="208">
        <v>2.05</v>
      </c>
    </row>
    <row r="94">
      <c r="A94" s="205" t="s">
        <v>840</v>
      </c>
      <c r="B94" s="205" t="s">
        <v>841</v>
      </c>
      <c r="C94" s="207" t="s">
        <v>848</v>
      </c>
      <c r="D94" s="207" t="s">
        <v>843</v>
      </c>
      <c r="E94" s="208">
        <v>80</v>
      </c>
      <c r="F94" s="208">
        <v>217</v>
      </c>
      <c r="G94" s="208">
        <v>0</v>
      </c>
      <c r="H94" s="208">
        <v>30</v>
      </c>
      <c r="I94" s="207">
        <v>2350</v>
      </c>
      <c r="J94" s="207">
        <v>22</v>
      </c>
      <c r="K94" s="207">
        <v>21.96</v>
      </c>
      <c r="L94" s="208">
        <v>-7.4</v>
      </c>
      <c r="M94" s="208">
        <v>29.36</v>
      </c>
      <c r="N94" s="203">
        <f t="shared" si="0"/>
      </c>
      <c r="O94" s="207">
        <v>417.809</v>
      </c>
      <c r="P94" s="208">
        <v>-39.43</v>
      </c>
      <c r="Q94" s="208">
        <v>-41.85</v>
      </c>
      <c r="R94" s="208">
        <v>-50.82</v>
      </c>
      <c r="S94" s="208">
        <v>-49.46</v>
      </c>
      <c r="T94" s="208">
        <v>-46.66</v>
      </c>
      <c r="U94" s="208">
        <v>-48.47</v>
      </c>
      <c r="V94" s="208">
        <v>-47.1</v>
      </c>
      <c r="W94" s="208">
        <v>-49.94</v>
      </c>
      <c r="X94" s="205">
        <v>3.8</v>
      </c>
      <c r="Y94" s="208">
        <v>2.47</v>
      </c>
    </row>
    <row r="95">
      <c r="A95" s="205" t="s">
        <v>840</v>
      </c>
      <c r="B95" s="205" t="s">
        <v>841</v>
      </c>
      <c r="C95" s="207" t="s">
        <v>848</v>
      </c>
      <c r="D95" s="207" t="s">
        <v>843</v>
      </c>
      <c r="E95" s="208">
        <v>80</v>
      </c>
      <c r="F95" s="208">
        <v>217</v>
      </c>
      <c r="G95" s="208">
        <v>0</v>
      </c>
      <c r="H95" s="208">
        <v>30</v>
      </c>
      <c r="I95" s="207">
        <v>2350</v>
      </c>
      <c r="J95" s="207">
        <v>23</v>
      </c>
      <c r="K95" s="207">
        <v>23.02</v>
      </c>
      <c r="L95" s="208">
        <v>-6.3</v>
      </c>
      <c r="M95" s="208">
        <v>29.32</v>
      </c>
      <c r="N95" s="203">
        <f t="shared" si="0"/>
      </c>
      <c r="O95" s="207">
        <v>451.807</v>
      </c>
      <c r="P95" s="208">
        <v>-36.78</v>
      </c>
      <c r="Q95" s="208">
        <v>-39</v>
      </c>
      <c r="R95" s="208">
        <v>-50.84</v>
      </c>
      <c r="S95" s="208">
        <v>-49.49</v>
      </c>
      <c r="T95" s="208">
        <v>-43.41</v>
      </c>
      <c r="U95" s="208">
        <v>-45.62</v>
      </c>
      <c r="V95" s="208">
        <v>-44.5</v>
      </c>
      <c r="W95" s="208">
        <v>-46.12</v>
      </c>
      <c r="X95" s="205">
        <v>3.8</v>
      </c>
      <c r="Y95" s="208">
        <v>3.38</v>
      </c>
    </row>
    <row r="96">
      <c r="A96" s="205" t="s">
        <v>840</v>
      </c>
      <c r="B96" s="205" t="s">
        <v>841</v>
      </c>
      <c r="C96" s="207" t="s">
        <v>848</v>
      </c>
      <c r="D96" s="207" t="s">
        <v>843</v>
      </c>
      <c r="E96" s="208">
        <v>80</v>
      </c>
      <c r="F96" s="208">
        <v>217</v>
      </c>
      <c r="G96" s="208">
        <v>0</v>
      </c>
      <c r="H96" s="208">
        <v>30</v>
      </c>
      <c r="I96" s="207">
        <v>2350</v>
      </c>
      <c r="J96" s="207">
        <v>24</v>
      </c>
      <c r="K96" s="207">
        <v>24</v>
      </c>
      <c r="L96" s="208">
        <v>-5.15</v>
      </c>
      <c r="M96" s="208">
        <v>29.15</v>
      </c>
      <c r="N96" s="203">
        <f t="shared" si="0"/>
      </c>
      <c r="O96" s="207">
        <v>491.143</v>
      </c>
      <c r="P96" s="208">
        <v>-33.97</v>
      </c>
      <c r="Q96" s="208">
        <v>-35.77</v>
      </c>
      <c r="R96" s="208">
        <v>-50.84</v>
      </c>
      <c r="S96" s="208">
        <v>-49.45</v>
      </c>
      <c r="T96" s="208">
        <v>-40.87</v>
      </c>
      <c r="U96" s="208">
        <v>-41.97</v>
      </c>
      <c r="V96" s="208">
        <v>-41.54</v>
      </c>
      <c r="W96" s="208">
        <v>-43.09</v>
      </c>
      <c r="X96" s="205">
        <v>3.8</v>
      </c>
      <c r="Y96" s="208">
        <v>4.83</v>
      </c>
    </row>
    <row r="97">
      <c r="A97" s="205" t="s">
        <v>840</v>
      </c>
      <c r="B97" s="205" t="s">
        <v>841</v>
      </c>
      <c r="C97" s="207" t="s">
        <v>848</v>
      </c>
      <c r="D97" s="207" t="s">
        <v>843</v>
      </c>
      <c r="E97" s="208">
        <v>80</v>
      </c>
      <c r="F97" s="208">
        <v>217</v>
      </c>
      <c r="G97" s="208">
        <v>0</v>
      </c>
      <c r="H97" s="208">
        <v>30</v>
      </c>
      <c r="I97" s="207">
        <v>2350</v>
      </c>
      <c r="J97" s="207">
        <v>25</v>
      </c>
      <c r="K97" s="207">
        <v>25.03</v>
      </c>
      <c r="L97" s="208">
        <v>-3.83</v>
      </c>
      <c r="M97" s="208">
        <v>28.86</v>
      </c>
      <c r="N97" s="203">
        <f t="shared" si="0"/>
      </c>
      <c r="O97" s="207">
        <v>541.869</v>
      </c>
      <c r="P97" s="208">
        <v>-30.78</v>
      </c>
      <c r="Q97" s="208">
        <v>-32.12</v>
      </c>
      <c r="R97" s="208">
        <v>-50.87</v>
      </c>
      <c r="S97" s="208">
        <v>-49.5</v>
      </c>
      <c r="T97" s="208">
        <v>-37.25</v>
      </c>
      <c r="U97" s="208">
        <v>-38.03</v>
      </c>
      <c r="V97" s="208">
        <v>-38.53</v>
      </c>
      <c r="W97" s="208">
        <v>-39.42</v>
      </c>
      <c r="X97" s="205">
        <v>3.8</v>
      </c>
      <c r="Y97" s="208">
        <v>7.05</v>
      </c>
    </row>
    <row r="98">
      <c r="A98" s="205" t="s">
        <v>840</v>
      </c>
      <c r="B98" s="205" t="s">
        <v>841</v>
      </c>
      <c r="C98" s="207" t="s">
        <v>848</v>
      </c>
      <c r="D98" s="207" t="s">
        <v>843</v>
      </c>
      <c r="E98" s="208">
        <v>80</v>
      </c>
      <c r="F98" s="208">
        <v>217</v>
      </c>
      <c r="G98" s="208">
        <v>0</v>
      </c>
      <c r="H98" s="208">
        <v>30</v>
      </c>
      <c r="I98" s="207">
        <v>2340</v>
      </c>
      <c r="J98" s="207">
        <v>18</v>
      </c>
      <c r="K98" s="207">
        <v>17.99</v>
      </c>
      <c r="L98" s="208">
        <v>-11.49</v>
      </c>
      <c r="M98" s="208">
        <v>29.48</v>
      </c>
      <c r="N98" s="203">
        <f t="shared" si="0"/>
      </c>
      <c r="O98" s="207">
        <v>323.834</v>
      </c>
      <c r="P98" s="208">
        <v>-43.92</v>
      </c>
      <c r="Q98" s="208">
        <v>-42.77</v>
      </c>
      <c r="R98" s="208">
        <v>-50.81</v>
      </c>
      <c r="S98" s="208">
        <v>-49.48</v>
      </c>
      <c r="T98" s="208">
        <v>-50.04</v>
      </c>
      <c r="U98" s="208">
        <v>-50.08</v>
      </c>
      <c r="V98" s="208">
        <v>-51.21</v>
      </c>
      <c r="W98" s="208">
        <v>-50.91</v>
      </c>
      <c r="X98" s="205">
        <v>3.8</v>
      </c>
      <c r="Y98" s="208">
        <v>1.79</v>
      </c>
    </row>
    <row r="99">
      <c r="A99" s="205" t="s">
        <v>840</v>
      </c>
      <c r="B99" s="205" t="s">
        <v>841</v>
      </c>
      <c r="C99" s="207" t="s">
        <v>848</v>
      </c>
      <c r="D99" s="207" t="s">
        <v>843</v>
      </c>
      <c r="E99" s="208">
        <v>80</v>
      </c>
      <c r="F99" s="208">
        <v>217</v>
      </c>
      <c r="G99" s="208">
        <v>0</v>
      </c>
      <c r="H99" s="208">
        <v>30</v>
      </c>
      <c r="I99" s="207">
        <v>2340</v>
      </c>
      <c r="J99" s="207">
        <v>19</v>
      </c>
      <c r="K99" s="207">
        <v>19.01</v>
      </c>
      <c r="L99" s="208">
        <v>-10.47</v>
      </c>
      <c r="M99" s="208">
        <v>29.48</v>
      </c>
      <c r="N99" s="203">
        <f t="shared" si="0"/>
      </c>
      <c r="O99" s="207">
        <v>340.682</v>
      </c>
      <c r="P99" s="208">
        <v>-43.7</v>
      </c>
      <c r="Q99" s="208">
        <v>-42.57</v>
      </c>
      <c r="R99" s="208">
        <v>-50.78</v>
      </c>
      <c r="S99" s="208">
        <v>-49.43</v>
      </c>
      <c r="T99" s="208">
        <v>-49.81</v>
      </c>
      <c r="U99" s="208">
        <v>-50.14</v>
      </c>
      <c r="V99" s="208">
        <v>-51.07</v>
      </c>
      <c r="W99" s="208">
        <v>-50.8</v>
      </c>
      <c r="X99" s="205">
        <v>3.8</v>
      </c>
      <c r="Y99" s="208">
        <v>1.81</v>
      </c>
    </row>
    <row r="100">
      <c r="A100" s="205" t="s">
        <v>840</v>
      </c>
      <c r="B100" s="205" t="s">
        <v>841</v>
      </c>
      <c r="C100" s="207" t="s">
        <v>848</v>
      </c>
      <c r="D100" s="207" t="s">
        <v>843</v>
      </c>
      <c r="E100" s="208">
        <v>80</v>
      </c>
      <c r="F100" s="208">
        <v>217</v>
      </c>
      <c r="G100" s="208">
        <v>0</v>
      </c>
      <c r="H100" s="208">
        <v>30</v>
      </c>
      <c r="I100" s="207">
        <v>2340</v>
      </c>
      <c r="J100" s="207">
        <v>20</v>
      </c>
      <c r="K100" s="207">
        <v>20.04</v>
      </c>
      <c r="L100" s="208">
        <v>-9.44</v>
      </c>
      <c r="M100" s="208">
        <v>29.48</v>
      </c>
      <c r="N100" s="203">
        <f t="shared" si="0"/>
      </c>
      <c r="O100" s="207">
        <v>362.72</v>
      </c>
      <c r="P100" s="208">
        <v>-43.36</v>
      </c>
      <c r="Q100" s="208">
        <v>-42.31</v>
      </c>
      <c r="R100" s="208">
        <v>-50.91</v>
      </c>
      <c r="S100" s="208">
        <v>-49.47</v>
      </c>
      <c r="T100" s="208">
        <v>-49.43</v>
      </c>
      <c r="U100" s="208">
        <v>-49.86</v>
      </c>
      <c r="V100" s="208">
        <v>-50.55</v>
      </c>
      <c r="W100" s="208">
        <v>-50.8</v>
      </c>
      <c r="X100" s="205">
        <v>3.8</v>
      </c>
      <c r="Y100" s="208">
        <v>1.89</v>
      </c>
    </row>
    <row r="101">
      <c r="A101" s="205" t="s">
        <v>840</v>
      </c>
      <c r="B101" s="205" t="s">
        <v>841</v>
      </c>
      <c r="C101" s="207" t="s">
        <v>848</v>
      </c>
      <c r="D101" s="207" t="s">
        <v>843</v>
      </c>
      <c r="E101" s="208">
        <v>80</v>
      </c>
      <c r="F101" s="208">
        <v>217</v>
      </c>
      <c r="G101" s="208">
        <v>0</v>
      </c>
      <c r="H101" s="208">
        <v>30</v>
      </c>
      <c r="I101" s="207">
        <v>2340</v>
      </c>
      <c r="J101" s="207">
        <v>21</v>
      </c>
      <c r="K101" s="207">
        <v>20.98</v>
      </c>
      <c r="L101" s="208">
        <v>-8.41</v>
      </c>
      <c r="M101" s="208">
        <v>29.39</v>
      </c>
      <c r="N101" s="203">
        <f t="shared" si="0"/>
      </c>
      <c r="O101" s="207">
        <v>388.284</v>
      </c>
      <c r="P101" s="208">
        <v>-42.38</v>
      </c>
      <c r="Q101" s="208">
        <v>-41.84</v>
      </c>
      <c r="R101" s="208">
        <v>-50.81</v>
      </c>
      <c r="S101" s="208">
        <v>-49.39</v>
      </c>
      <c r="T101" s="208">
        <v>-48.47</v>
      </c>
      <c r="U101" s="208">
        <v>-49.3</v>
      </c>
      <c r="V101" s="208">
        <v>-49.28</v>
      </c>
      <c r="W101" s="208">
        <v>-50.45</v>
      </c>
      <c r="X101" s="205">
        <v>3.8</v>
      </c>
      <c r="Y101" s="208">
        <v>2.08</v>
      </c>
    </row>
    <row r="102">
      <c r="A102" s="205" t="s">
        <v>840</v>
      </c>
      <c r="B102" s="205" t="s">
        <v>841</v>
      </c>
      <c r="C102" s="207" t="s">
        <v>848</v>
      </c>
      <c r="D102" s="207" t="s">
        <v>843</v>
      </c>
      <c r="E102" s="208">
        <v>80</v>
      </c>
      <c r="F102" s="208">
        <v>217</v>
      </c>
      <c r="G102" s="208">
        <v>0</v>
      </c>
      <c r="H102" s="208">
        <v>30</v>
      </c>
      <c r="I102" s="207">
        <v>2340</v>
      </c>
      <c r="J102" s="207">
        <v>22</v>
      </c>
      <c r="K102" s="207">
        <v>22.02</v>
      </c>
      <c r="L102" s="208">
        <v>-7.32</v>
      </c>
      <c r="M102" s="208">
        <v>29.34</v>
      </c>
      <c r="N102" s="203">
        <f t="shared" si="0"/>
      </c>
      <c r="O102" s="207">
        <v>418.942</v>
      </c>
      <c r="P102" s="208">
        <v>-40.89</v>
      </c>
      <c r="Q102" s="208">
        <v>-40.71</v>
      </c>
      <c r="R102" s="208">
        <v>-50.91</v>
      </c>
      <c r="S102" s="208">
        <v>-49.55</v>
      </c>
      <c r="T102" s="208">
        <v>-46.57</v>
      </c>
      <c r="U102" s="208">
        <v>-47.96</v>
      </c>
      <c r="V102" s="208">
        <v>-48.05</v>
      </c>
      <c r="W102" s="208">
        <v>-49.04</v>
      </c>
      <c r="X102" s="205">
        <v>3.8</v>
      </c>
      <c r="Y102" s="208">
        <v>2.5</v>
      </c>
    </row>
    <row r="103">
      <c r="A103" s="205" t="s">
        <v>840</v>
      </c>
      <c r="B103" s="205" t="s">
        <v>841</v>
      </c>
      <c r="C103" s="207" t="s">
        <v>848</v>
      </c>
      <c r="D103" s="207" t="s">
        <v>843</v>
      </c>
      <c r="E103" s="208">
        <v>80</v>
      </c>
      <c r="F103" s="208">
        <v>217</v>
      </c>
      <c r="G103" s="208">
        <v>0</v>
      </c>
      <c r="H103" s="208">
        <v>30</v>
      </c>
      <c r="I103" s="207">
        <v>2340</v>
      </c>
      <c r="J103" s="207">
        <v>23</v>
      </c>
      <c r="K103" s="207">
        <v>23.04</v>
      </c>
      <c r="L103" s="208">
        <v>-6.19</v>
      </c>
      <c r="M103" s="208">
        <v>29.23</v>
      </c>
      <c r="N103" s="203">
        <f t="shared" si="0"/>
      </c>
      <c r="O103" s="207">
        <v>454.178</v>
      </c>
      <c r="P103" s="208">
        <v>-38.34</v>
      </c>
      <c r="Q103" s="208">
        <v>-38.11</v>
      </c>
      <c r="R103" s="208">
        <v>-50.88</v>
      </c>
      <c r="S103" s="208">
        <v>-49.53</v>
      </c>
      <c r="T103" s="208">
        <v>-43.91</v>
      </c>
      <c r="U103" s="208">
        <v>-45.18</v>
      </c>
      <c r="V103" s="208">
        <v>-44.95</v>
      </c>
      <c r="W103" s="208">
        <v>-46.09</v>
      </c>
      <c r="X103" s="205">
        <v>3.8</v>
      </c>
      <c r="Y103" s="208">
        <v>3.46</v>
      </c>
    </row>
    <row r="104">
      <c r="A104" s="205" t="s">
        <v>840</v>
      </c>
      <c r="B104" s="205" t="s">
        <v>841</v>
      </c>
      <c r="C104" s="207" t="s">
        <v>848</v>
      </c>
      <c r="D104" s="207" t="s">
        <v>843</v>
      </c>
      <c r="E104" s="208">
        <v>80</v>
      </c>
      <c r="F104" s="208">
        <v>217</v>
      </c>
      <c r="G104" s="208">
        <v>0</v>
      </c>
      <c r="H104" s="208">
        <v>30</v>
      </c>
      <c r="I104" s="207">
        <v>2340</v>
      </c>
      <c r="J104" s="207">
        <v>24</v>
      </c>
      <c r="K104" s="207">
        <v>23.98</v>
      </c>
      <c r="L104" s="208">
        <v>-5.09</v>
      </c>
      <c r="M104" s="208">
        <v>29.07</v>
      </c>
      <c r="N104" s="203">
        <f t="shared" si="0"/>
      </c>
      <c r="O104" s="207">
        <v>493.007</v>
      </c>
      <c r="P104" s="208">
        <v>-35.53</v>
      </c>
      <c r="Q104" s="208">
        <v>-34.84</v>
      </c>
      <c r="R104" s="208">
        <v>-50.82</v>
      </c>
      <c r="S104" s="208">
        <v>-49.42</v>
      </c>
      <c r="T104" s="208">
        <v>-41.09</v>
      </c>
      <c r="U104" s="208">
        <v>-42.06</v>
      </c>
      <c r="V104" s="208">
        <v>-42.42</v>
      </c>
      <c r="W104" s="208">
        <v>-42.72</v>
      </c>
      <c r="X104" s="205">
        <v>3.8</v>
      </c>
      <c r="Y104" s="208">
        <v>4.79</v>
      </c>
    </row>
    <row r="105">
      <c r="A105" s="205" t="s">
        <v>840</v>
      </c>
      <c r="B105" s="205" t="s">
        <v>841</v>
      </c>
      <c r="C105" s="207" t="s">
        <v>848</v>
      </c>
      <c r="D105" s="207" t="s">
        <v>843</v>
      </c>
      <c r="E105" s="208">
        <v>80</v>
      </c>
      <c r="F105" s="208">
        <v>217</v>
      </c>
      <c r="G105" s="208">
        <v>0</v>
      </c>
      <c r="H105" s="208">
        <v>30</v>
      </c>
      <c r="I105" s="207">
        <v>2340</v>
      </c>
      <c r="J105" s="207">
        <v>25</v>
      </c>
      <c r="K105" s="207">
        <v>25</v>
      </c>
      <c r="L105" s="208">
        <v>-3.77</v>
      </c>
      <c r="M105" s="208">
        <v>28.77</v>
      </c>
      <c r="N105" s="203">
        <f t="shared" si="0"/>
      </c>
      <c r="O105" s="207">
        <v>543.056</v>
      </c>
      <c r="P105" s="208">
        <v>-32.13</v>
      </c>
      <c r="Q105" s="208">
        <v>-31.07</v>
      </c>
      <c r="R105" s="208">
        <v>-50.86</v>
      </c>
      <c r="S105" s="208">
        <v>-49.41</v>
      </c>
      <c r="T105" s="208">
        <v>-37.67</v>
      </c>
      <c r="U105" s="208">
        <v>-37.99</v>
      </c>
      <c r="V105" s="208">
        <v>-38.94</v>
      </c>
      <c r="W105" s="208">
        <v>-38.66</v>
      </c>
      <c r="X105" s="205">
        <v>3.8</v>
      </c>
      <c r="Y105" s="208">
        <v>7.2</v>
      </c>
    </row>
    <row r="106">
      <c r="A106" s="205" t="s">
        <v>840</v>
      </c>
      <c r="B106" s="205" t="s">
        <v>841</v>
      </c>
      <c r="C106" s="207" t="s">
        <v>848</v>
      </c>
      <c r="D106" s="207" t="s">
        <v>843</v>
      </c>
      <c r="E106" s="208">
        <v>80</v>
      </c>
      <c r="F106" s="208">
        <v>217</v>
      </c>
      <c r="G106" s="208">
        <v>0</v>
      </c>
      <c r="H106" s="208">
        <v>30</v>
      </c>
      <c r="I106" s="207">
        <v>2360</v>
      </c>
      <c r="J106" s="207">
        <v>18</v>
      </c>
      <c r="K106" s="207">
        <v>17.97</v>
      </c>
      <c r="L106" s="208">
        <v>-11.56</v>
      </c>
      <c r="M106" s="208">
        <v>29.53</v>
      </c>
      <c r="N106" s="203">
        <f t="shared" si="0"/>
      </c>
      <c r="O106" s="207">
        <v>323.578</v>
      </c>
      <c r="P106" s="208">
        <v>-42.12</v>
      </c>
      <c r="Q106" s="208">
        <v>-45.43</v>
      </c>
      <c r="R106" s="208">
        <v>-50.78</v>
      </c>
      <c r="S106" s="208">
        <v>-49.36</v>
      </c>
      <c r="T106" s="208">
        <v>-49.62</v>
      </c>
      <c r="U106" s="208">
        <v>-51.61</v>
      </c>
      <c r="V106" s="208">
        <v>-50.73</v>
      </c>
      <c r="W106" s="208">
        <v>-53.26</v>
      </c>
      <c r="X106" s="205">
        <v>3.8</v>
      </c>
      <c r="Y106" s="208">
        <v>1.74</v>
      </c>
    </row>
    <row r="107">
      <c r="A107" s="205" t="s">
        <v>840</v>
      </c>
      <c r="B107" s="205" t="s">
        <v>841</v>
      </c>
      <c r="C107" s="207" t="s">
        <v>848</v>
      </c>
      <c r="D107" s="207" t="s">
        <v>843</v>
      </c>
      <c r="E107" s="208">
        <v>80</v>
      </c>
      <c r="F107" s="208">
        <v>217</v>
      </c>
      <c r="G107" s="208">
        <v>0</v>
      </c>
      <c r="H107" s="208">
        <v>30</v>
      </c>
      <c r="I107" s="207">
        <v>2360</v>
      </c>
      <c r="J107" s="207">
        <v>19</v>
      </c>
      <c r="K107" s="207">
        <v>19</v>
      </c>
      <c r="L107" s="208">
        <v>-10.5</v>
      </c>
      <c r="M107" s="208">
        <v>29.5</v>
      </c>
      <c r="N107" s="203">
        <f t="shared" si="0"/>
      </c>
      <c r="O107" s="207">
        <v>342.696</v>
      </c>
      <c r="P107" s="208">
        <v>-41.9</v>
      </c>
      <c r="Q107" s="208">
        <v>-45.18</v>
      </c>
      <c r="R107" s="208">
        <v>-50.78</v>
      </c>
      <c r="S107" s="208">
        <v>-49.4</v>
      </c>
      <c r="T107" s="208">
        <v>-49.73</v>
      </c>
      <c r="U107" s="208">
        <v>-51.45</v>
      </c>
      <c r="V107" s="208">
        <v>-50.47</v>
      </c>
      <c r="W107" s="208">
        <v>-52.74</v>
      </c>
      <c r="X107" s="205">
        <v>3.8</v>
      </c>
      <c r="Y107" s="208">
        <v>1.79</v>
      </c>
    </row>
    <row r="108">
      <c r="A108" s="205" t="s">
        <v>840</v>
      </c>
      <c r="B108" s="205" t="s">
        <v>841</v>
      </c>
      <c r="C108" s="207" t="s">
        <v>848</v>
      </c>
      <c r="D108" s="207" t="s">
        <v>843</v>
      </c>
      <c r="E108" s="208">
        <v>80</v>
      </c>
      <c r="F108" s="208">
        <v>217</v>
      </c>
      <c r="G108" s="208">
        <v>0</v>
      </c>
      <c r="H108" s="208">
        <v>30</v>
      </c>
      <c r="I108" s="207">
        <v>2360</v>
      </c>
      <c r="J108" s="207">
        <v>20</v>
      </c>
      <c r="K108" s="207">
        <v>19.96</v>
      </c>
      <c r="L108" s="208">
        <v>-9.52</v>
      </c>
      <c r="M108" s="208">
        <v>29.48</v>
      </c>
      <c r="N108" s="203">
        <f t="shared" si="0"/>
      </c>
      <c r="O108" s="207">
        <v>364.091</v>
      </c>
      <c r="P108" s="208">
        <v>-41.35</v>
      </c>
      <c r="Q108" s="208">
        <v>-44.9</v>
      </c>
      <c r="R108" s="208">
        <v>-50.8</v>
      </c>
      <c r="S108" s="208">
        <v>-49.37</v>
      </c>
      <c r="T108" s="208">
        <v>-48.95</v>
      </c>
      <c r="U108" s="208">
        <v>-50.95</v>
      </c>
      <c r="V108" s="208">
        <v>-49.69</v>
      </c>
      <c r="W108" s="208">
        <v>-52.56</v>
      </c>
      <c r="X108" s="205">
        <v>3.8</v>
      </c>
      <c r="Y108" s="208">
        <v>1.87</v>
      </c>
    </row>
    <row r="109">
      <c r="A109" s="205" t="s">
        <v>840</v>
      </c>
      <c r="B109" s="205" t="s">
        <v>841</v>
      </c>
      <c r="C109" s="207" t="s">
        <v>848</v>
      </c>
      <c r="D109" s="207" t="s">
        <v>843</v>
      </c>
      <c r="E109" s="208">
        <v>80</v>
      </c>
      <c r="F109" s="208">
        <v>217</v>
      </c>
      <c r="G109" s="208">
        <v>0</v>
      </c>
      <c r="H109" s="208">
        <v>30</v>
      </c>
      <c r="I109" s="207">
        <v>2360</v>
      </c>
      <c r="J109" s="207">
        <v>21</v>
      </c>
      <c r="K109" s="207">
        <v>21.01</v>
      </c>
      <c r="L109" s="208">
        <v>-8.42</v>
      </c>
      <c r="M109" s="208">
        <v>29.43</v>
      </c>
      <c r="N109" s="203">
        <f t="shared" si="0"/>
      </c>
      <c r="O109" s="207">
        <v>390.568</v>
      </c>
      <c r="P109" s="208">
        <v>-40.37</v>
      </c>
      <c r="Q109" s="208">
        <v>-44.45</v>
      </c>
      <c r="R109" s="208">
        <v>-50.84</v>
      </c>
      <c r="S109" s="208">
        <v>-49.46</v>
      </c>
      <c r="T109" s="208">
        <v>-48.02</v>
      </c>
      <c r="U109" s="208">
        <v>-50.46</v>
      </c>
      <c r="V109" s="208">
        <v>-48.69</v>
      </c>
      <c r="W109" s="208">
        <v>-51.67</v>
      </c>
      <c r="X109" s="205">
        <v>3.8</v>
      </c>
      <c r="Y109" s="208">
        <v>2.07</v>
      </c>
    </row>
    <row r="110">
      <c r="A110" s="205" t="s">
        <v>840</v>
      </c>
      <c r="B110" s="205" t="s">
        <v>841</v>
      </c>
      <c r="C110" s="207" t="s">
        <v>848</v>
      </c>
      <c r="D110" s="207" t="s">
        <v>843</v>
      </c>
      <c r="E110" s="208">
        <v>80</v>
      </c>
      <c r="F110" s="208">
        <v>217</v>
      </c>
      <c r="G110" s="208">
        <v>0</v>
      </c>
      <c r="H110" s="208">
        <v>30</v>
      </c>
      <c r="I110" s="207">
        <v>2360</v>
      </c>
      <c r="J110" s="207">
        <v>22</v>
      </c>
      <c r="K110" s="207">
        <v>22.02</v>
      </c>
      <c r="L110" s="208">
        <v>-7.39</v>
      </c>
      <c r="M110" s="208">
        <v>29.41</v>
      </c>
      <c r="N110" s="203">
        <f t="shared" si="0"/>
      </c>
      <c r="O110" s="207">
        <v>417.313</v>
      </c>
      <c r="P110" s="208">
        <v>-38.42</v>
      </c>
      <c r="Q110" s="208">
        <v>-42.99</v>
      </c>
      <c r="R110" s="208">
        <v>-50.86</v>
      </c>
      <c r="S110" s="208">
        <v>-49.45</v>
      </c>
      <c r="T110" s="208">
        <v>-45.89</v>
      </c>
      <c r="U110" s="208">
        <v>-48.67</v>
      </c>
      <c r="V110" s="208">
        <v>-47.15</v>
      </c>
      <c r="W110" s="208">
        <v>-49.77</v>
      </c>
      <c r="X110" s="205">
        <v>3.8</v>
      </c>
      <c r="Y110" s="208">
        <v>2.56</v>
      </c>
    </row>
    <row r="111">
      <c r="A111" s="205" t="s">
        <v>840</v>
      </c>
      <c r="B111" s="205" t="s">
        <v>841</v>
      </c>
      <c r="C111" s="207" t="s">
        <v>848</v>
      </c>
      <c r="D111" s="207" t="s">
        <v>843</v>
      </c>
      <c r="E111" s="208">
        <v>80</v>
      </c>
      <c r="F111" s="208">
        <v>217</v>
      </c>
      <c r="G111" s="208">
        <v>0</v>
      </c>
      <c r="H111" s="208">
        <v>30</v>
      </c>
      <c r="I111" s="207">
        <v>2360</v>
      </c>
      <c r="J111" s="207">
        <v>23</v>
      </c>
      <c r="K111" s="207">
        <v>22.97</v>
      </c>
      <c r="L111" s="208">
        <v>-6.3</v>
      </c>
      <c r="M111" s="208">
        <v>29.27</v>
      </c>
      <c r="N111" s="203">
        <f t="shared" si="0"/>
      </c>
      <c r="O111" s="207">
        <v>451.308</v>
      </c>
      <c r="P111" s="208">
        <v>-35.58</v>
      </c>
      <c r="Q111" s="208">
        <v>-40.11</v>
      </c>
      <c r="R111" s="208">
        <v>-50.72</v>
      </c>
      <c r="S111" s="208">
        <v>-49.39</v>
      </c>
      <c r="T111" s="208">
        <v>-42.89</v>
      </c>
      <c r="U111" s="208">
        <v>-45.21</v>
      </c>
      <c r="V111" s="208">
        <v>-43.8</v>
      </c>
      <c r="W111" s="208">
        <v>-46.7</v>
      </c>
      <c r="X111" s="205">
        <v>3.8</v>
      </c>
      <c r="Y111" s="208">
        <v>3.51</v>
      </c>
    </row>
    <row r="112">
      <c r="A112" s="205" t="s">
        <v>840</v>
      </c>
      <c r="B112" s="205" t="s">
        <v>841</v>
      </c>
      <c r="C112" s="207" t="s">
        <v>848</v>
      </c>
      <c r="D112" s="207" t="s">
        <v>843</v>
      </c>
      <c r="E112" s="208">
        <v>80</v>
      </c>
      <c r="F112" s="208">
        <v>217</v>
      </c>
      <c r="G112" s="208">
        <v>0</v>
      </c>
      <c r="H112" s="208">
        <v>30</v>
      </c>
      <c r="I112" s="207">
        <v>2360</v>
      </c>
      <c r="J112" s="207">
        <v>24</v>
      </c>
      <c r="K112" s="207">
        <v>23.99</v>
      </c>
      <c r="L112" s="208">
        <v>-5.12</v>
      </c>
      <c r="M112" s="208">
        <v>29.11</v>
      </c>
      <c r="N112" s="203">
        <f t="shared" si="0"/>
      </c>
      <c r="O112" s="207">
        <v>491.833</v>
      </c>
      <c r="P112" s="208">
        <v>-32.71</v>
      </c>
      <c r="Q112" s="208">
        <v>-36.68</v>
      </c>
      <c r="R112" s="208">
        <v>-50.78</v>
      </c>
      <c r="S112" s="208">
        <v>-49.36</v>
      </c>
      <c r="T112" s="208">
        <v>-39.95</v>
      </c>
      <c r="U112" s="208">
        <v>-41.46</v>
      </c>
      <c r="V112" s="208">
        <v>-41.14</v>
      </c>
      <c r="W112" s="208">
        <v>-43.14</v>
      </c>
      <c r="X112" s="205">
        <v>3.8</v>
      </c>
      <c r="Y112" s="208">
        <v>5.11</v>
      </c>
    </row>
    <row r="113">
      <c r="A113" s="205" t="s">
        <v>840</v>
      </c>
      <c r="B113" s="205" t="s">
        <v>841</v>
      </c>
      <c r="C113" s="207" t="s">
        <v>848</v>
      </c>
      <c r="D113" s="207" t="s">
        <v>843</v>
      </c>
      <c r="E113" s="208">
        <v>80</v>
      </c>
      <c r="F113" s="208">
        <v>217</v>
      </c>
      <c r="G113" s="208">
        <v>0</v>
      </c>
      <c r="H113" s="208">
        <v>30</v>
      </c>
      <c r="I113" s="207">
        <v>2360</v>
      </c>
      <c r="J113" s="207">
        <v>25</v>
      </c>
      <c r="K113" s="207">
        <v>24.97</v>
      </c>
      <c r="L113" s="208">
        <v>-3.87</v>
      </c>
      <c r="M113" s="208">
        <v>28.84</v>
      </c>
      <c r="N113" s="203">
        <f t="shared" si="0"/>
      </c>
      <c r="O113" s="207">
        <v>538.686</v>
      </c>
      <c r="P113" s="208">
        <v>-29.77</v>
      </c>
      <c r="Q113" s="208">
        <v>-33.44</v>
      </c>
      <c r="R113" s="208">
        <v>-50.82</v>
      </c>
      <c r="S113" s="208">
        <v>-49.4</v>
      </c>
      <c r="T113" s="208">
        <v>-37.32</v>
      </c>
      <c r="U113" s="208">
        <v>-38.21</v>
      </c>
      <c r="V113" s="208">
        <v>-37.67</v>
      </c>
      <c r="W113" s="208">
        <v>-39.75</v>
      </c>
      <c r="X113" s="205">
        <v>3.8</v>
      </c>
      <c r="Y113" s="208">
        <v>7.33</v>
      </c>
    </row>
    <row r="114">
      <c r="A114" s="205" t="s">
        <v>840</v>
      </c>
      <c r="B114" s="205" t="s">
        <v>841</v>
      </c>
      <c r="C114" s="207" t="s">
        <v>848</v>
      </c>
      <c r="D114" s="207" t="s">
        <v>843</v>
      </c>
      <c r="E114" s="208">
        <v>80</v>
      </c>
      <c r="F114" s="208">
        <v>217</v>
      </c>
      <c r="G114" s="208">
        <v>0</v>
      </c>
      <c r="H114" s="208">
        <v>30</v>
      </c>
      <c r="I114" s="207">
        <v>2345</v>
      </c>
      <c r="J114" s="207">
        <v>18</v>
      </c>
      <c r="K114" s="207">
        <v>17.98</v>
      </c>
      <c r="L114" s="208">
        <v>-11.52</v>
      </c>
      <c r="M114" s="208">
        <v>29.5</v>
      </c>
      <c r="N114" s="203">
        <f t="shared" si="0"/>
      </c>
      <c r="O114" s="207">
        <v>324.386</v>
      </c>
      <c r="P114" s="208">
        <v>-43.18</v>
      </c>
      <c r="Q114" s="208">
        <v>-43.16</v>
      </c>
      <c r="R114" s="208">
        <v>-50.89</v>
      </c>
      <c r="S114" s="208">
        <v>-49.43</v>
      </c>
      <c r="T114" s="208">
        <v>-49.8</v>
      </c>
      <c r="U114" s="208">
        <v>-50.24</v>
      </c>
      <c r="V114" s="208">
        <v>-50.64</v>
      </c>
      <c r="W114" s="208">
        <v>-51.37</v>
      </c>
      <c r="X114" s="205">
        <v>3.8</v>
      </c>
      <c r="Y114" s="208">
        <v>1.78</v>
      </c>
    </row>
    <row r="115">
      <c r="A115" s="205" t="s">
        <v>840</v>
      </c>
      <c r="B115" s="205" t="s">
        <v>841</v>
      </c>
      <c r="C115" s="207" t="s">
        <v>848</v>
      </c>
      <c r="D115" s="207" t="s">
        <v>843</v>
      </c>
      <c r="E115" s="208">
        <v>80</v>
      </c>
      <c r="F115" s="208">
        <v>217</v>
      </c>
      <c r="G115" s="208">
        <v>0</v>
      </c>
      <c r="H115" s="208">
        <v>30</v>
      </c>
      <c r="I115" s="207">
        <v>2345</v>
      </c>
      <c r="J115" s="207">
        <v>19</v>
      </c>
      <c r="K115" s="207">
        <v>18.98</v>
      </c>
      <c r="L115" s="208">
        <v>-10.5</v>
      </c>
      <c r="M115" s="208">
        <v>29.48</v>
      </c>
      <c r="N115" s="203">
        <f t="shared" si="0"/>
      </c>
      <c r="O115" s="207">
        <v>342.884</v>
      </c>
      <c r="P115" s="208">
        <v>-43</v>
      </c>
      <c r="Q115" s="208">
        <v>-43.01</v>
      </c>
      <c r="R115" s="208">
        <v>-50.81</v>
      </c>
      <c r="S115" s="208">
        <v>-49.37</v>
      </c>
      <c r="T115" s="208">
        <v>-49.76</v>
      </c>
      <c r="U115" s="208">
        <v>-50.16</v>
      </c>
      <c r="V115" s="208">
        <v>-50.49</v>
      </c>
      <c r="W115" s="208">
        <v>-51.05</v>
      </c>
      <c r="X115" s="205">
        <v>3.8</v>
      </c>
      <c r="Y115" s="208">
        <v>1.82</v>
      </c>
    </row>
    <row r="116">
      <c r="A116" s="205" t="s">
        <v>840</v>
      </c>
      <c r="B116" s="205" t="s">
        <v>841</v>
      </c>
      <c r="C116" s="207" t="s">
        <v>848</v>
      </c>
      <c r="D116" s="207" t="s">
        <v>843</v>
      </c>
      <c r="E116" s="208">
        <v>80</v>
      </c>
      <c r="F116" s="208">
        <v>217</v>
      </c>
      <c r="G116" s="208">
        <v>0</v>
      </c>
      <c r="H116" s="208">
        <v>30</v>
      </c>
      <c r="I116" s="207">
        <v>2345</v>
      </c>
      <c r="J116" s="207">
        <v>20</v>
      </c>
      <c r="K116" s="207">
        <v>19.99</v>
      </c>
      <c r="L116" s="208">
        <v>-9.46</v>
      </c>
      <c r="M116" s="208">
        <v>29.45</v>
      </c>
      <c r="N116" s="203">
        <f t="shared" si="0"/>
      </c>
      <c r="O116" s="207">
        <v>363.36</v>
      </c>
      <c r="P116" s="208">
        <v>-42.44</v>
      </c>
      <c r="Q116" s="208">
        <v>-42.82</v>
      </c>
      <c r="R116" s="208">
        <v>-50.85</v>
      </c>
      <c r="S116" s="208">
        <v>-49.43</v>
      </c>
      <c r="T116" s="208">
        <v>-49.1</v>
      </c>
      <c r="U116" s="208">
        <v>-49.97</v>
      </c>
      <c r="V116" s="208">
        <v>-49.81</v>
      </c>
      <c r="W116" s="208">
        <v>-51.22</v>
      </c>
      <c r="X116" s="205">
        <v>3.8</v>
      </c>
      <c r="Y116" s="208">
        <v>1.88</v>
      </c>
    </row>
    <row r="117">
      <c r="A117" s="205" t="s">
        <v>840</v>
      </c>
      <c r="B117" s="205" t="s">
        <v>841</v>
      </c>
      <c r="C117" s="207" t="s">
        <v>848</v>
      </c>
      <c r="D117" s="207" t="s">
        <v>843</v>
      </c>
      <c r="E117" s="208">
        <v>80</v>
      </c>
      <c r="F117" s="208">
        <v>217</v>
      </c>
      <c r="G117" s="208">
        <v>0</v>
      </c>
      <c r="H117" s="208">
        <v>30</v>
      </c>
      <c r="I117" s="207">
        <v>2345</v>
      </c>
      <c r="J117" s="207">
        <v>21</v>
      </c>
      <c r="K117" s="207">
        <v>20.95</v>
      </c>
      <c r="L117" s="208">
        <v>-8.47</v>
      </c>
      <c r="M117" s="208">
        <v>29.42</v>
      </c>
      <c r="N117" s="203">
        <f t="shared" si="0"/>
      </c>
      <c r="O117" s="207">
        <v>387.521</v>
      </c>
      <c r="P117" s="208">
        <v>-41.73</v>
      </c>
      <c r="Q117" s="208">
        <v>-42.43</v>
      </c>
      <c r="R117" s="208">
        <v>-50.74</v>
      </c>
      <c r="S117" s="208">
        <v>-49.39</v>
      </c>
      <c r="T117" s="208">
        <v>-48.57</v>
      </c>
      <c r="U117" s="208">
        <v>-49.68</v>
      </c>
      <c r="V117" s="208">
        <v>-49.03</v>
      </c>
      <c r="W117" s="208">
        <v>-50.53</v>
      </c>
      <c r="X117" s="205">
        <v>3.8</v>
      </c>
      <c r="Y117" s="208">
        <v>2.05</v>
      </c>
    </row>
    <row r="118">
      <c r="A118" s="205" t="s">
        <v>840</v>
      </c>
      <c r="B118" s="205" t="s">
        <v>841</v>
      </c>
      <c r="C118" s="207" t="s">
        <v>848</v>
      </c>
      <c r="D118" s="207" t="s">
        <v>843</v>
      </c>
      <c r="E118" s="208">
        <v>80</v>
      </c>
      <c r="F118" s="208">
        <v>217</v>
      </c>
      <c r="G118" s="208">
        <v>0</v>
      </c>
      <c r="H118" s="208">
        <v>30</v>
      </c>
      <c r="I118" s="207">
        <v>2345</v>
      </c>
      <c r="J118" s="207">
        <v>22</v>
      </c>
      <c r="K118" s="207">
        <v>21.99</v>
      </c>
      <c r="L118" s="208">
        <v>-7.35</v>
      </c>
      <c r="M118" s="208">
        <v>29.34</v>
      </c>
      <c r="N118" s="203">
        <f t="shared" si="0"/>
      </c>
      <c r="O118" s="207">
        <v>418.062</v>
      </c>
      <c r="P118" s="208">
        <v>-39.85</v>
      </c>
      <c r="Q118" s="208">
        <v>-40.97</v>
      </c>
      <c r="R118" s="208">
        <v>-50.85</v>
      </c>
      <c r="S118" s="208">
        <v>-49.49</v>
      </c>
      <c r="T118" s="208">
        <v>-46.37</v>
      </c>
      <c r="U118" s="208">
        <v>-47.92</v>
      </c>
      <c r="V118" s="208">
        <v>-46.84</v>
      </c>
      <c r="W118" s="208">
        <v>-49.41</v>
      </c>
      <c r="X118" s="205">
        <v>3.8</v>
      </c>
      <c r="Y118" s="208">
        <v>2.55</v>
      </c>
    </row>
    <row r="119">
      <c r="A119" s="205" t="s">
        <v>840</v>
      </c>
      <c r="B119" s="205" t="s">
        <v>841</v>
      </c>
      <c r="C119" s="207" t="s">
        <v>848</v>
      </c>
      <c r="D119" s="207" t="s">
        <v>843</v>
      </c>
      <c r="E119" s="208">
        <v>80</v>
      </c>
      <c r="F119" s="208">
        <v>217</v>
      </c>
      <c r="G119" s="208">
        <v>0</v>
      </c>
      <c r="H119" s="208">
        <v>30</v>
      </c>
      <c r="I119" s="207">
        <v>2345</v>
      </c>
      <c r="J119" s="207">
        <v>23</v>
      </c>
      <c r="K119" s="207">
        <v>22.95</v>
      </c>
      <c r="L119" s="208">
        <v>-6.28</v>
      </c>
      <c r="M119" s="208">
        <v>29.23</v>
      </c>
      <c r="N119" s="203">
        <f t="shared" si="0"/>
      </c>
      <c r="O119" s="207">
        <v>452.233</v>
      </c>
      <c r="P119" s="208">
        <v>-37.35</v>
      </c>
      <c r="Q119" s="208">
        <v>-38.58</v>
      </c>
      <c r="R119" s="208">
        <v>-50.77</v>
      </c>
      <c r="S119" s="208">
        <v>-49.4</v>
      </c>
      <c r="T119" s="208">
        <v>-43.8</v>
      </c>
      <c r="U119" s="208">
        <v>-45.48</v>
      </c>
      <c r="V119" s="208">
        <v>-44.26</v>
      </c>
      <c r="W119" s="208">
        <v>-46.29</v>
      </c>
      <c r="X119" s="205">
        <v>3.8</v>
      </c>
      <c r="Y119" s="208">
        <v>3.44</v>
      </c>
    </row>
    <row r="120">
      <c r="A120" s="205" t="s">
        <v>840</v>
      </c>
      <c r="B120" s="205" t="s">
        <v>841</v>
      </c>
      <c r="C120" s="207" t="s">
        <v>848</v>
      </c>
      <c r="D120" s="207" t="s">
        <v>843</v>
      </c>
      <c r="E120" s="208">
        <v>80</v>
      </c>
      <c r="F120" s="208">
        <v>217</v>
      </c>
      <c r="G120" s="208">
        <v>0</v>
      </c>
      <c r="H120" s="208">
        <v>30</v>
      </c>
      <c r="I120" s="207">
        <v>2345</v>
      </c>
      <c r="J120" s="207">
        <v>24</v>
      </c>
      <c r="K120" s="207">
        <v>23.98</v>
      </c>
      <c r="L120" s="208">
        <v>-5.06</v>
      </c>
      <c r="M120" s="208">
        <v>29.04</v>
      </c>
      <c r="N120" s="203">
        <f t="shared" si="0"/>
      </c>
      <c r="O120" s="207">
        <v>494.419</v>
      </c>
      <c r="P120" s="208">
        <v>-34.23</v>
      </c>
      <c r="Q120" s="208">
        <v>-34.56</v>
      </c>
      <c r="R120" s="208">
        <v>-50.79</v>
      </c>
      <c r="S120" s="208">
        <v>-49.41</v>
      </c>
      <c r="T120" s="208">
        <v>-40.45</v>
      </c>
      <c r="U120" s="208">
        <v>-41.18</v>
      </c>
      <c r="V120" s="208">
        <v>-41.26</v>
      </c>
      <c r="W120" s="208">
        <v>-42.14</v>
      </c>
      <c r="X120" s="205">
        <v>3.8</v>
      </c>
      <c r="Y120" s="208">
        <v>5.06</v>
      </c>
    </row>
    <row r="121">
      <c r="A121" s="205" t="s">
        <v>840</v>
      </c>
      <c r="B121" s="205" t="s">
        <v>841</v>
      </c>
      <c r="C121" s="207" t="s">
        <v>848</v>
      </c>
      <c r="D121" s="207" t="s">
        <v>843</v>
      </c>
      <c r="E121" s="208">
        <v>80</v>
      </c>
      <c r="F121" s="208">
        <v>217</v>
      </c>
      <c r="G121" s="208">
        <v>0</v>
      </c>
      <c r="H121" s="208">
        <v>30</v>
      </c>
      <c r="I121" s="207">
        <v>2345</v>
      </c>
      <c r="J121" s="207">
        <v>25</v>
      </c>
      <c r="K121" s="207">
        <v>25</v>
      </c>
      <c r="L121" s="208">
        <v>-3.77</v>
      </c>
      <c r="M121" s="208">
        <v>28.77</v>
      </c>
      <c r="N121" s="203">
        <f t="shared" si="0"/>
      </c>
      <c r="O121" s="207">
        <v>543.788</v>
      </c>
      <c r="P121" s="208">
        <v>-31.13</v>
      </c>
      <c r="Q121" s="208">
        <v>-31.02</v>
      </c>
      <c r="R121" s="208">
        <v>-50.88</v>
      </c>
      <c r="S121" s="208">
        <v>-49.46</v>
      </c>
      <c r="T121" s="208">
        <v>-37.22</v>
      </c>
      <c r="U121" s="208">
        <v>-37.65</v>
      </c>
      <c r="V121" s="208">
        <v>-38.32</v>
      </c>
      <c r="W121" s="208">
        <v>-38.37</v>
      </c>
      <c r="X121" s="205">
        <v>3.8</v>
      </c>
      <c r="Y121" s="208">
        <v>7.36</v>
      </c>
    </row>
    <row r="122">
      <c r="A122" s="205" t="s">
        <v>840</v>
      </c>
      <c r="B122" s="205" t="s">
        <v>841</v>
      </c>
      <c r="C122" s="207" t="s">
        <v>848</v>
      </c>
      <c r="D122" s="207" t="s">
        <v>843</v>
      </c>
      <c r="E122" s="208">
        <v>80</v>
      </c>
      <c r="F122" s="208">
        <v>217</v>
      </c>
      <c r="G122" s="208">
        <v>0</v>
      </c>
      <c r="H122" s="208">
        <v>30</v>
      </c>
      <c r="I122" s="207">
        <v>2355</v>
      </c>
      <c r="J122" s="207">
        <v>18</v>
      </c>
      <c r="K122" s="207">
        <v>17.98</v>
      </c>
      <c r="L122" s="208">
        <v>-11.57</v>
      </c>
      <c r="M122" s="208">
        <v>29.55</v>
      </c>
      <c r="N122" s="203">
        <f t="shared" si="0"/>
      </c>
      <c r="O122" s="207">
        <v>323.516</v>
      </c>
      <c r="P122" s="208">
        <v>-42.48</v>
      </c>
      <c r="Q122" s="208">
        <v>-44.63</v>
      </c>
      <c r="R122" s="208">
        <v>-50.78</v>
      </c>
      <c r="S122" s="208">
        <v>-49.42</v>
      </c>
      <c r="T122" s="208">
        <v>-49.92</v>
      </c>
      <c r="U122" s="208">
        <v>-51.27</v>
      </c>
      <c r="V122" s="208">
        <v>-50.7</v>
      </c>
      <c r="W122" s="208">
        <v>-52.52</v>
      </c>
      <c r="X122" s="205">
        <v>3.8</v>
      </c>
      <c r="Y122" s="208">
        <v>1.75</v>
      </c>
    </row>
    <row r="123">
      <c r="A123" s="205" t="s">
        <v>840</v>
      </c>
      <c r="B123" s="205" t="s">
        <v>841</v>
      </c>
      <c r="C123" s="207" t="s">
        <v>848</v>
      </c>
      <c r="D123" s="207" t="s">
        <v>843</v>
      </c>
      <c r="E123" s="208">
        <v>80</v>
      </c>
      <c r="F123" s="208">
        <v>217</v>
      </c>
      <c r="G123" s="208">
        <v>0</v>
      </c>
      <c r="H123" s="208">
        <v>30</v>
      </c>
      <c r="I123" s="207">
        <v>2355</v>
      </c>
      <c r="J123" s="207">
        <v>19</v>
      </c>
      <c r="K123" s="207">
        <v>19.01</v>
      </c>
      <c r="L123" s="208">
        <v>-10.56</v>
      </c>
      <c r="M123" s="208">
        <v>29.57</v>
      </c>
      <c r="N123" s="203">
        <f t="shared" si="0"/>
      </c>
      <c r="O123" s="207">
        <v>341.535</v>
      </c>
      <c r="P123" s="208">
        <v>-42.26</v>
      </c>
      <c r="Q123" s="208">
        <v>-44.5</v>
      </c>
      <c r="R123" s="208">
        <v>-50.79</v>
      </c>
      <c r="S123" s="208">
        <v>-49.41</v>
      </c>
      <c r="T123" s="208">
        <v>-49.7</v>
      </c>
      <c r="U123" s="208">
        <v>-51.26</v>
      </c>
      <c r="V123" s="208">
        <v>-50.61</v>
      </c>
      <c r="W123" s="208">
        <v>-52.35</v>
      </c>
      <c r="X123" s="205">
        <v>3.8</v>
      </c>
      <c r="Y123" s="208">
        <v>1.8</v>
      </c>
    </row>
    <row r="124">
      <c r="A124" s="205" t="s">
        <v>840</v>
      </c>
      <c r="B124" s="205" t="s">
        <v>841</v>
      </c>
      <c r="C124" s="207" t="s">
        <v>848</v>
      </c>
      <c r="D124" s="207" t="s">
        <v>843</v>
      </c>
      <c r="E124" s="208">
        <v>80</v>
      </c>
      <c r="F124" s="208">
        <v>217</v>
      </c>
      <c r="G124" s="208">
        <v>0</v>
      </c>
      <c r="H124" s="208">
        <v>30</v>
      </c>
      <c r="I124" s="207">
        <v>2355</v>
      </c>
      <c r="J124" s="207">
        <v>20</v>
      </c>
      <c r="K124" s="207">
        <v>19.99</v>
      </c>
      <c r="L124" s="208">
        <v>-9.54</v>
      </c>
      <c r="M124" s="208">
        <v>29.53</v>
      </c>
      <c r="N124" s="203">
        <f t="shared" si="0"/>
      </c>
      <c r="O124" s="207">
        <v>362.533</v>
      </c>
      <c r="P124" s="208">
        <v>-41.82</v>
      </c>
      <c r="Q124" s="208">
        <v>-44.17</v>
      </c>
      <c r="R124" s="208">
        <v>-50.84</v>
      </c>
      <c r="S124" s="208">
        <v>-49.41</v>
      </c>
      <c r="T124" s="208">
        <v>-49.03</v>
      </c>
      <c r="U124" s="208">
        <v>-50.88</v>
      </c>
      <c r="V124" s="208">
        <v>-50.08</v>
      </c>
      <c r="W124" s="208">
        <v>-51.77</v>
      </c>
      <c r="X124" s="205">
        <v>3.8</v>
      </c>
      <c r="Y124" s="208">
        <v>1.87</v>
      </c>
    </row>
    <row customHeight="true" ht="19" r="125">
      <c r="A125" s="205" t="s">
        <v>840</v>
      </c>
      <c r="B125" s="205" t="s">
        <v>841</v>
      </c>
      <c r="C125" s="207" t="s">
        <v>848</v>
      </c>
      <c r="D125" s="207" t="s">
        <v>843</v>
      </c>
      <c r="E125" s="208">
        <v>80</v>
      </c>
      <c r="F125" s="208">
        <v>217</v>
      </c>
      <c r="G125" s="208">
        <v>0</v>
      </c>
      <c r="H125" s="208">
        <v>30</v>
      </c>
      <c r="I125" s="207">
        <v>2355</v>
      </c>
      <c r="J125" s="207">
        <v>21</v>
      </c>
      <c r="K125" s="207">
        <v>20.99</v>
      </c>
      <c r="L125" s="208">
        <v>-8.5</v>
      </c>
      <c r="M125" s="208">
        <v>29.49</v>
      </c>
      <c r="N125" s="203">
        <f t="shared" si="0"/>
      </c>
      <c r="O125" s="207">
        <v>387.466</v>
      </c>
      <c r="P125" s="208">
        <v>-40.84</v>
      </c>
      <c r="Q125" s="208">
        <v>-43.77</v>
      </c>
      <c r="R125" s="208">
        <v>-50.79</v>
      </c>
      <c r="S125" s="208">
        <v>-49.43</v>
      </c>
      <c r="T125" s="208">
        <v>-48.14</v>
      </c>
      <c r="U125" s="208">
        <v>-50.28</v>
      </c>
      <c r="V125" s="208">
        <v>-49.1</v>
      </c>
      <c r="W125" s="208">
        <v>-51.53</v>
      </c>
      <c r="X125" s="205">
        <v>3.8</v>
      </c>
      <c r="Y125" s="208">
        <v>2.05</v>
      </c>
    </row>
    <row customHeight="true" ht="19" r="126">
      <c r="A126" s="205" t="s">
        <v>840</v>
      </c>
      <c r="B126" s="205" t="s">
        <v>841</v>
      </c>
      <c r="C126" s="207" t="s">
        <v>848</v>
      </c>
      <c r="D126" s="207" t="s">
        <v>843</v>
      </c>
      <c r="E126" s="208">
        <v>80</v>
      </c>
      <c r="F126" s="208">
        <v>217</v>
      </c>
      <c r="G126" s="208">
        <v>0</v>
      </c>
      <c r="H126" s="208">
        <v>30</v>
      </c>
      <c r="I126" s="207">
        <v>2355</v>
      </c>
      <c r="J126" s="207">
        <v>22</v>
      </c>
      <c r="K126" s="207">
        <v>22.03</v>
      </c>
      <c r="L126" s="208">
        <v>-7.36</v>
      </c>
      <c r="M126" s="208">
        <v>29.39</v>
      </c>
      <c r="N126" s="203">
        <f t="shared" si="0"/>
      </c>
      <c r="O126" s="207">
        <v>418.653</v>
      </c>
      <c r="P126" s="208">
        <v>-38.78</v>
      </c>
      <c r="Q126" s="208">
        <v>-42.19</v>
      </c>
      <c r="R126" s="208">
        <v>-50.91</v>
      </c>
      <c r="S126" s="208">
        <v>-49.55</v>
      </c>
      <c r="T126" s="208">
        <v>-46.29</v>
      </c>
      <c r="U126" s="208">
        <v>-48.34</v>
      </c>
      <c r="V126" s="208">
        <v>-47.01</v>
      </c>
      <c r="W126" s="208">
        <v>-49.88</v>
      </c>
      <c r="X126" s="205">
        <v>3.8</v>
      </c>
      <c r="Y126" s="208">
        <v>2.55</v>
      </c>
    </row>
    <row customHeight="true" ht="19" r="127">
      <c r="A127" s="205" t="s">
        <v>840</v>
      </c>
      <c r="B127" s="205" t="s">
        <v>841</v>
      </c>
      <c r="C127" s="207" t="s">
        <v>848</v>
      </c>
      <c r="D127" s="207" t="s">
        <v>843</v>
      </c>
      <c r="E127" s="208">
        <v>80</v>
      </c>
      <c r="F127" s="208">
        <v>217</v>
      </c>
      <c r="G127" s="208">
        <v>0</v>
      </c>
      <c r="H127" s="208">
        <v>30</v>
      </c>
      <c r="I127" s="207">
        <v>2355</v>
      </c>
      <c r="J127" s="207">
        <v>23</v>
      </c>
      <c r="K127" s="207">
        <v>22.99</v>
      </c>
      <c r="L127" s="208">
        <v>-6.31</v>
      </c>
      <c r="M127" s="208">
        <v>29.3</v>
      </c>
      <c r="N127" s="203">
        <f t="shared" si="0"/>
      </c>
      <c r="O127" s="207">
        <v>451.155</v>
      </c>
      <c r="P127" s="208">
        <v>-36.09</v>
      </c>
      <c r="Q127" s="208">
        <v>-39.29</v>
      </c>
      <c r="R127" s="208">
        <v>-50.87</v>
      </c>
      <c r="S127" s="208">
        <v>-49.43</v>
      </c>
      <c r="T127" s="208">
        <v>-43.47</v>
      </c>
      <c r="U127" s="208">
        <v>-45.13</v>
      </c>
      <c r="V127" s="208">
        <v>-43.92</v>
      </c>
      <c r="W127" s="208">
        <v>-46.39</v>
      </c>
      <c r="X127" s="205">
        <v>3.8</v>
      </c>
      <c r="Y127" s="208">
        <v>3.51</v>
      </c>
    </row>
    <row customHeight="true" ht="19" r="128">
      <c r="A128" s="205" t="s">
        <v>840</v>
      </c>
      <c r="B128" s="205" t="s">
        <v>841</v>
      </c>
      <c r="C128" s="207" t="s">
        <v>848</v>
      </c>
      <c r="D128" s="207" t="s">
        <v>843</v>
      </c>
      <c r="E128" s="208">
        <v>80</v>
      </c>
      <c r="F128" s="208">
        <v>217</v>
      </c>
      <c r="G128" s="208">
        <v>0</v>
      </c>
      <c r="H128" s="208">
        <v>30</v>
      </c>
      <c r="I128" s="207">
        <v>2355</v>
      </c>
      <c r="J128" s="207">
        <v>24</v>
      </c>
      <c r="K128" s="207">
        <v>23.96</v>
      </c>
      <c r="L128" s="208">
        <v>-5.12</v>
      </c>
      <c r="M128" s="208">
        <v>29.08</v>
      </c>
      <c r="N128" s="203">
        <f t="shared" si="0"/>
      </c>
      <c r="O128" s="207">
        <v>491.161</v>
      </c>
      <c r="P128" s="208">
        <v>-32.93</v>
      </c>
      <c r="Q128" s="208">
        <v>-35.66</v>
      </c>
      <c r="R128" s="208">
        <v>-50.76</v>
      </c>
      <c r="S128" s="208">
        <v>-49.4</v>
      </c>
      <c r="T128" s="208">
        <v>-40.19</v>
      </c>
      <c r="U128" s="208">
        <v>-41.7</v>
      </c>
      <c r="V128" s="208">
        <v>-41.2</v>
      </c>
      <c r="W128" s="208">
        <v>-42.21</v>
      </c>
      <c r="X128" s="205">
        <v>3.8</v>
      </c>
      <c r="Y128" s="208">
        <v>5.13</v>
      </c>
    </row>
    <row customHeight="true" ht="19" r="129">
      <c r="A129" s="205" t="s">
        <v>840</v>
      </c>
      <c r="B129" s="205" t="s">
        <v>841</v>
      </c>
      <c r="C129" s="207" t="s">
        <v>848</v>
      </c>
      <c r="D129" s="207" t="s">
        <v>843</v>
      </c>
      <c r="E129" s="208">
        <v>80</v>
      </c>
      <c r="F129" s="208">
        <v>217</v>
      </c>
      <c r="G129" s="208">
        <v>0</v>
      </c>
      <c r="H129" s="208">
        <v>30</v>
      </c>
      <c r="I129" s="207">
        <v>2355</v>
      </c>
      <c r="J129" s="207">
        <v>25</v>
      </c>
      <c r="K129" s="207">
        <v>24.98</v>
      </c>
      <c r="L129" s="208">
        <v>-3.83</v>
      </c>
      <c r="M129" s="208">
        <v>28.81</v>
      </c>
      <c r="N129" s="203">
        <f t="shared" si="0"/>
      </c>
      <c r="O129" s="207">
        <v>540.698</v>
      </c>
      <c r="P129" s="208">
        <v>-29.83</v>
      </c>
      <c r="Q129" s="208">
        <v>-32.28</v>
      </c>
      <c r="R129" s="208">
        <v>-50.86</v>
      </c>
      <c r="S129" s="208">
        <v>-49.39</v>
      </c>
      <c r="T129" s="208">
        <v>-36.89</v>
      </c>
      <c r="U129" s="208">
        <v>-37.82</v>
      </c>
      <c r="V129" s="208">
        <v>-38.06</v>
      </c>
      <c r="W129" s="208">
        <v>-38.92</v>
      </c>
      <c r="X129" s="205">
        <v>3.8</v>
      </c>
      <c r="Y129" s="208">
        <v>7.45</v>
      </c>
    </row>
    <row r="130">
      <c r="A130" s="199" t="s">
        <v>840</v>
      </c>
      <c r="B130" s="199" t="s">
        <v>841</v>
      </c>
      <c r="C130" s="201" t="s">
        <v>849</v>
      </c>
      <c r="D130" s="201" t="s">
        <v>843</v>
      </c>
      <c r="E130" s="202">
        <v>100</v>
      </c>
      <c r="F130" s="202">
        <v>273</v>
      </c>
      <c r="G130" s="202">
        <v>0</v>
      </c>
      <c r="H130" s="202">
        <v>30</v>
      </c>
      <c r="I130" s="201">
        <v>2593</v>
      </c>
      <c r="J130" s="201">
        <v>18</v>
      </c>
      <c r="K130" s="201">
        <v>18.01</v>
      </c>
      <c r="L130" s="202">
        <v>-11.53</v>
      </c>
      <c r="M130" s="202">
        <v>29.54</v>
      </c>
      <c r="N130" s="203">
        <f t="shared" si="0"/>
      </c>
      <c r="O130" s="201">
        <v>-42.44</v>
      </c>
      <c r="P130" s="202">
        <v>-43.45</v>
      </c>
      <c r="Q130" s="202">
        <v>-49.48</v>
      </c>
      <c r="R130" s="202">
        <v>-49.52</v>
      </c>
      <c r="S130" s="202">
        <v>-52.63</v>
      </c>
      <c r="T130" s="202">
        <v>-55.21</v>
      </c>
      <c r="U130" s="202">
        <v>-52.77</v>
      </c>
      <c r="V130" s="202">
        <v>-55.47</v>
      </c>
      <c r="W130" s="202">
        <v>1.28</v>
      </c>
      <c r="X130" s="199">
        <v>3.8</v>
      </c>
      <c r="Y130" s="201">
        <v>328.995</v>
      </c>
    </row>
    <row r="131">
      <c r="A131" s="205" t="s">
        <v>840</v>
      </c>
      <c r="B131" s="205" t="s">
        <v>841</v>
      </c>
      <c r="C131" s="207" t="s">
        <v>849</v>
      </c>
      <c r="D131" s="207" t="s">
        <v>843</v>
      </c>
      <c r="E131" s="208">
        <v>100</v>
      </c>
      <c r="F131" s="208">
        <v>273</v>
      </c>
      <c r="G131" s="208">
        <v>0</v>
      </c>
      <c r="H131" s="208">
        <v>30</v>
      </c>
      <c r="I131" s="207">
        <v>2593</v>
      </c>
      <c r="J131" s="207">
        <v>19</v>
      </c>
      <c r="K131" s="207">
        <v>19.03</v>
      </c>
      <c r="L131" s="208">
        <v>-10.44</v>
      </c>
      <c r="M131" s="208">
        <v>29.47</v>
      </c>
      <c r="N131" s="203">
        <f t="shared" si="0"/>
      </c>
      <c r="O131" s="207">
        <v>-41.68</v>
      </c>
      <c r="P131" s="208">
        <v>-42.36</v>
      </c>
      <c r="Q131" s="208">
        <v>-49.51</v>
      </c>
      <c r="R131" s="208">
        <v>-49.45</v>
      </c>
      <c r="S131" s="208">
        <v>-51.56</v>
      </c>
      <c r="T131" s="208">
        <v>-54.08</v>
      </c>
      <c r="U131" s="208">
        <v>-52.4</v>
      </c>
      <c r="V131" s="208">
        <v>-54.5</v>
      </c>
      <c r="W131" s="208">
        <v>1.33</v>
      </c>
      <c r="X131" s="205">
        <v>3.8</v>
      </c>
      <c r="Y131" s="207">
        <v>349.472</v>
      </c>
    </row>
    <row r="132">
      <c r="A132" s="205" t="s">
        <v>840</v>
      </c>
      <c r="B132" s="205" t="s">
        <v>841</v>
      </c>
      <c r="C132" s="207" t="s">
        <v>849</v>
      </c>
      <c r="D132" s="207" t="s">
        <v>843</v>
      </c>
      <c r="E132" s="208">
        <v>100</v>
      </c>
      <c r="F132" s="208">
        <v>273</v>
      </c>
      <c r="G132" s="208">
        <v>0</v>
      </c>
      <c r="H132" s="208">
        <v>30</v>
      </c>
      <c r="I132" s="207">
        <v>2593</v>
      </c>
      <c r="J132" s="207">
        <v>20</v>
      </c>
      <c r="K132" s="207">
        <v>20.02</v>
      </c>
      <c r="L132" s="208">
        <v>-9.33</v>
      </c>
      <c r="M132" s="208">
        <v>29.35</v>
      </c>
      <c r="N132" s="203">
        <f t="shared" si="0"/>
      </c>
      <c r="O132" s="207">
        <v>-40.43</v>
      </c>
      <c r="P132" s="208">
        <v>-40.81</v>
      </c>
      <c r="Q132" s="208">
        <v>-49.49</v>
      </c>
      <c r="R132" s="208">
        <v>-49.51</v>
      </c>
      <c r="S132" s="208">
        <v>-50.36</v>
      </c>
      <c r="T132" s="208">
        <v>-52.56</v>
      </c>
      <c r="U132" s="208">
        <v>-50.59</v>
      </c>
      <c r="V132" s="208">
        <v>-53.17</v>
      </c>
      <c r="W132" s="208">
        <v>1.51</v>
      </c>
      <c r="X132" s="205">
        <v>3.8</v>
      </c>
      <c r="Y132" s="207">
        <v>373.798</v>
      </c>
    </row>
    <row r="133">
      <c r="A133" s="205" t="s">
        <v>840</v>
      </c>
      <c r="B133" s="205" t="s">
        <v>841</v>
      </c>
      <c r="C133" s="207" t="s">
        <v>849</v>
      </c>
      <c r="D133" s="207" t="s">
        <v>843</v>
      </c>
      <c r="E133" s="208">
        <v>100</v>
      </c>
      <c r="F133" s="208">
        <v>273</v>
      </c>
      <c r="G133" s="208">
        <v>0</v>
      </c>
      <c r="H133" s="208">
        <v>30</v>
      </c>
      <c r="I133" s="207">
        <v>2593</v>
      </c>
      <c r="J133" s="207">
        <v>21</v>
      </c>
      <c r="K133" s="207">
        <v>20.98</v>
      </c>
      <c r="L133" s="208">
        <v>-8.36</v>
      </c>
      <c r="M133" s="208">
        <v>29.34</v>
      </c>
      <c r="N133" s="203">
        <f t="shared" si="0"/>
      </c>
      <c r="O133" s="207">
        <v>-38.96</v>
      </c>
      <c r="P133" s="208">
        <v>-39.12</v>
      </c>
      <c r="Q133" s="208">
        <v>-49.41</v>
      </c>
      <c r="R133" s="208">
        <v>-49.4</v>
      </c>
      <c r="S133" s="208">
        <v>-48.84</v>
      </c>
      <c r="T133" s="208">
        <v>-49.69</v>
      </c>
      <c r="U133" s="208">
        <v>-48.55</v>
      </c>
      <c r="V133" s="208">
        <v>-50.69</v>
      </c>
      <c r="W133" s="208">
        <v>1.94</v>
      </c>
      <c r="X133" s="205">
        <v>3.8</v>
      </c>
      <c r="Y133" s="207">
        <v>398.535</v>
      </c>
    </row>
    <row r="134">
      <c r="A134" s="205" t="s">
        <v>840</v>
      </c>
      <c r="B134" s="205" t="s">
        <v>841</v>
      </c>
      <c r="C134" s="207" t="s">
        <v>849</v>
      </c>
      <c r="D134" s="207" t="s">
        <v>843</v>
      </c>
      <c r="E134" s="208">
        <v>100</v>
      </c>
      <c r="F134" s="208">
        <v>273</v>
      </c>
      <c r="G134" s="208">
        <v>0</v>
      </c>
      <c r="H134" s="208">
        <v>30</v>
      </c>
      <c r="I134" s="207">
        <v>2593</v>
      </c>
      <c r="J134" s="207">
        <v>22</v>
      </c>
      <c r="K134" s="207">
        <v>21.97</v>
      </c>
      <c r="L134" s="208">
        <v>-7.23</v>
      </c>
      <c r="M134" s="208">
        <v>29.2</v>
      </c>
      <c r="N134" s="203">
        <f t="shared" si="0"/>
      </c>
      <c r="O134" s="207">
        <v>-36.48</v>
      </c>
      <c r="P134" s="208">
        <v>-36.19</v>
      </c>
      <c r="Q134" s="208">
        <v>-49.39</v>
      </c>
      <c r="R134" s="208">
        <v>-49.47</v>
      </c>
      <c r="S134" s="208">
        <v>-45.91</v>
      </c>
      <c r="T134" s="208">
        <v>-45.75</v>
      </c>
      <c r="U134" s="208">
        <v>-46.08</v>
      </c>
      <c r="V134" s="208">
        <v>-46.66</v>
      </c>
      <c r="W134" s="208">
        <v>2.97</v>
      </c>
      <c r="X134" s="205">
        <v>3.8</v>
      </c>
      <c r="Y134" s="207">
        <v>432.274</v>
      </c>
    </row>
    <row r="135">
      <c r="A135" s="205" t="s">
        <v>840</v>
      </c>
      <c r="B135" s="205" t="s">
        <v>841</v>
      </c>
      <c r="C135" s="207" t="s">
        <v>849</v>
      </c>
      <c r="D135" s="207" t="s">
        <v>843</v>
      </c>
      <c r="E135" s="208">
        <v>100</v>
      </c>
      <c r="F135" s="208">
        <v>273</v>
      </c>
      <c r="G135" s="208">
        <v>0</v>
      </c>
      <c r="H135" s="208">
        <v>30</v>
      </c>
      <c r="I135" s="207">
        <v>2593</v>
      </c>
      <c r="J135" s="207">
        <v>23</v>
      </c>
      <c r="K135" s="207">
        <v>22.97</v>
      </c>
      <c r="L135" s="208">
        <v>-6.01</v>
      </c>
      <c r="M135" s="208">
        <v>28.98</v>
      </c>
      <c r="N135" s="203">
        <f t="shared" si="0"/>
      </c>
      <c r="O135" s="207">
        <v>-33.36</v>
      </c>
      <c r="P135" s="208">
        <v>-32.92</v>
      </c>
      <c r="Q135" s="208">
        <v>-49.4</v>
      </c>
      <c r="R135" s="208">
        <v>-49.44</v>
      </c>
      <c r="S135" s="208">
        <v>-42.47</v>
      </c>
      <c r="T135" s="208">
        <v>-41.24</v>
      </c>
      <c r="U135" s="208">
        <v>-42.95</v>
      </c>
      <c r="V135" s="208">
        <v>-42.41</v>
      </c>
      <c r="W135" s="208">
        <v>4.81</v>
      </c>
      <c r="X135" s="205">
        <v>3.8</v>
      </c>
      <c r="Y135" s="207">
        <v>469.232</v>
      </c>
    </row>
    <row r="136">
      <c r="A136" s="205" t="s">
        <v>840</v>
      </c>
      <c r="B136" s="205" t="s">
        <v>841</v>
      </c>
      <c r="C136" s="207" t="s">
        <v>849</v>
      </c>
      <c r="D136" s="207" t="s">
        <v>843</v>
      </c>
      <c r="E136" s="208">
        <v>100</v>
      </c>
      <c r="F136" s="208">
        <v>273</v>
      </c>
      <c r="G136" s="208">
        <v>0</v>
      </c>
      <c r="H136" s="208">
        <v>30</v>
      </c>
      <c r="I136" s="207">
        <v>2593</v>
      </c>
      <c r="J136" s="207">
        <v>24</v>
      </c>
      <c r="K136" s="207">
        <v>23.98</v>
      </c>
      <c r="L136" s="208">
        <v>-4.72</v>
      </c>
      <c r="M136" s="208">
        <v>28.7</v>
      </c>
      <c r="N136" s="203">
        <f t="shared" si="0"/>
      </c>
      <c r="O136" s="207">
        <v>-30.25</v>
      </c>
      <c r="P136" s="208">
        <v>-29.81</v>
      </c>
      <c r="Q136" s="208">
        <v>-49.45</v>
      </c>
      <c r="R136" s="208">
        <v>-49.36</v>
      </c>
      <c r="S136" s="208">
        <v>-38.75</v>
      </c>
      <c r="T136" s="208">
        <v>-38.03</v>
      </c>
      <c r="U136" s="208">
        <v>-39.38</v>
      </c>
      <c r="V136" s="208">
        <v>-38.72</v>
      </c>
      <c r="W136" s="208">
        <v>7.14</v>
      </c>
      <c r="X136" s="205">
        <v>3.8</v>
      </c>
      <c r="Y136" s="207">
        <v>515.425</v>
      </c>
    </row>
    <row r="137">
      <c r="A137" s="205" t="s">
        <v>840</v>
      </c>
      <c r="B137" s="205" t="s">
        <v>841</v>
      </c>
      <c r="C137" s="207" t="s">
        <v>849</v>
      </c>
      <c r="D137" s="207" t="s">
        <v>843</v>
      </c>
      <c r="E137" s="208">
        <v>100</v>
      </c>
      <c r="F137" s="208">
        <v>273</v>
      </c>
      <c r="G137" s="208">
        <v>0</v>
      </c>
      <c r="H137" s="208">
        <v>30</v>
      </c>
      <c r="I137" s="207">
        <v>2593</v>
      </c>
      <c r="J137" s="207">
        <v>25</v>
      </c>
      <c r="K137" s="207">
        <v>24.99</v>
      </c>
      <c r="L137" s="208">
        <v>-3.14</v>
      </c>
      <c r="M137" s="208">
        <v>28.13</v>
      </c>
      <c r="N137" s="203">
        <f t="shared" si="0"/>
      </c>
      <c r="O137" s="207">
        <v>-26.85</v>
      </c>
      <c r="P137" s="208">
        <v>-26.58</v>
      </c>
      <c r="Q137" s="208">
        <v>-49.45</v>
      </c>
      <c r="R137" s="208">
        <v>-49.45</v>
      </c>
      <c r="S137" s="208">
        <v>-35.28</v>
      </c>
      <c r="T137" s="208">
        <v>-34.58</v>
      </c>
      <c r="U137" s="208">
        <v>-36.01</v>
      </c>
      <c r="V137" s="208">
        <v>-35.5</v>
      </c>
      <c r="W137" s="208">
        <v>10.96</v>
      </c>
      <c r="X137" s="205">
        <v>3.8</v>
      </c>
      <c r="Y137" s="207">
        <v>571.998</v>
      </c>
    </row>
    <row r="138">
      <c r="A138" s="205" t="s">
        <v>840</v>
      </c>
      <c r="B138" s="205" t="s">
        <v>841</v>
      </c>
      <c r="C138" s="207" t="s">
        <v>849</v>
      </c>
      <c r="D138" s="207" t="s">
        <v>843</v>
      </c>
      <c r="E138" s="208">
        <v>100</v>
      </c>
      <c r="F138" s="208">
        <v>273</v>
      </c>
      <c r="G138" s="208">
        <v>0</v>
      </c>
      <c r="H138" s="208">
        <v>30</v>
      </c>
      <c r="I138" s="207">
        <v>2565</v>
      </c>
      <c r="J138" s="207">
        <v>18</v>
      </c>
      <c r="K138" s="207">
        <v>17.98</v>
      </c>
      <c r="L138" s="208">
        <v>-11.26</v>
      </c>
      <c r="M138" s="208">
        <v>29.24</v>
      </c>
      <c r="N138" s="203">
        <f t="shared" si="0"/>
      </c>
      <c r="O138" s="207">
        <v>-43.68</v>
      </c>
      <c r="P138" s="208">
        <v>-42.64</v>
      </c>
      <c r="Q138" s="208">
        <v>-49.84</v>
      </c>
      <c r="R138" s="208">
        <v>-49.42</v>
      </c>
      <c r="S138" s="208">
        <v>-52.12</v>
      </c>
      <c r="T138" s="208">
        <v>-55.06</v>
      </c>
      <c r="U138" s="208">
        <v>-52.85</v>
      </c>
      <c r="V138" s="208">
        <v>-55.23</v>
      </c>
      <c r="W138" s="208">
        <v>1.32</v>
      </c>
      <c r="X138" s="205">
        <v>3.8</v>
      </c>
      <c r="Y138" s="207">
        <v>333.094</v>
      </c>
    </row>
    <row r="139">
      <c r="A139" s="205" t="s">
        <v>840</v>
      </c>
      <c r="B139" s="205" t="s">
        <v>841</v>
      </c>
      <c r="C139" s="207" t="s">
        <v>849</v>
      </c>
      <c r="D139" s="207" t="s">
        <v>843</v>
      </c>
      <c r="E139" s="208">
        <v>100</v>
      </c>
      <c r="F139" s="208">
        <v>273</v>
      </c>
      <c r="G139" s="208">
        <v>0</v>
      </c>
      <c r="H139" s="208">
        <v>30</v>
      </c>
      <c r="I139" s="207">
        <v>2565</v>
      </c>
      <c r="J139" s="207">
        <v>19</v>
      </c>
      <c r="K139" s="207">
        <v>19</v>
      </c>
      <c r="L139" s="208">
        <v>-10.29</v>
      </c>
      <c r="M139" s="208">
        <v>29.29</v>
      </c>
      <c r="N139" s="203">
        <f t="shared" si="0"/>
      </c>
      <c r="O139" s="207">
        <v>-43.4</v>
      </c>
      <c r="P139" s="208">
        <v>-41.47</v>
      </c>
      <c r="Q139" s="208">
        <v>-49.91</v>
      </c>
      <c r="R139" s="208">
        <v>-49.28</v>
      </c>
      <c r="S139" s="208">
        <v>-51.85</v>
      </c>
      <c r="T139" s="208">
        <v>-53.41</v>
      </c>
      <c r="U139" s="208">
        <v>-52.42</v>
      </c>
      <c r="V139" s="208">
        <v>-54.85</v>
      </c>
      <c r="W139" s="208">
        <v>1.37</v>
      </c>
      <c r="X139" s="205">
        <v>3.8</v>
      </c>
      <c r="Y139" s="207">
        <v>351.903</v>
      </c>
    </row>
    <row r="140">
      <c r="A140" s="205" t="s">
        <v>840</v>
      </c>
      <c r="B140" s="205" t="s">
        <v>841</v>
      </c>
      <c r="C140" s="207" t="s">
        <v>849</v>
      </c>
      <c r="D140" s="207" t="s">
        <v>843</v>
      </c>
      <c r="E140" s="208">
        <v>100</v>
      </c>
      <c r="F140" s="208">
        <v>273</v>
      </c>
      <c r="G140" s="208">
        <v>0</v>
      </c>
      <c r="H140" s="208">
        <v>30</v>
      </c>
      <c r="I140" s="207">
        <v>2565</v>
      </c>
      <c r="J140" s="207">
        <v>20</v>
      </c>
      <c r="K140" s="207">
        <v>19.98</v>
      </c>
      <c r="L140" s="208">
        <v>-9.26</v>
      </c>
      <c r="M140" s="208">
        <v>29.24</v>
      </c>
      <c r="N140" s="203">
        <f t="shared" si="0"/>
      </c>
      <c r="O140" s="207">
        <v>-42.44</v>
      </c>
      <c r="P140" s="208">
        <v>-40.2</v>
      </c>
      <c r="Q140" s="208">
        <v>-49.86</v>
      </c>
      <c r="R140" s="208">
        <v>-49.26</v>
      </c>
      <c r="S140" s="208">
        <v>-50.46</v>
      </c>
      <c r="T140" s="208">
        <v>-52.76</v>
      </c>
      <c r="U140" s="208">
        <v>-51.23</v>
      </c>
      <c r="V140" s="208">
        <v>-53.47</v>
      </c>
      <c r="W140" s="208">
        <v>1.57</v>
      </c>
      <c r="X140" s="205">
        <v>3.8</v>
      </c>
      <c r="Y140" s="207">
        <v>373.16</v>
      </c>
    </row>
    <row r="141">
      <c r="A141" s="205" t="s">
        <v>840</v>
      </c>
      <c r="B141" s="205" t="s">
        <v>841</v>
      </c>
      <c r="C141" s="207" t="s">
        <v>849</v>
      </c>
      <c r="D141" s="207" t="s">
        <v>843</v>
      </c>
      <c r="E141" s="208">
        <v>100</v>
      </c>
      <c r="F141" s="208">
        <v>273</v>
      </c>
      <c r="G141" s="208">
        <v>0</v>
      </c>
      <c r="H141" s="208">
        <v>30</v>
      </c>
      <c r="I141" s="207">
        <v>2565</v>
      </c>
      <c r="J141" s="207">
        <v>21</v>
      </c>
      <c r="K141" s="207">
        <v>21.02</v>
      </c>
      <c r="L141" s="208">
        <v>-8.17</v>
      </c>
      <c r="M141" s="208">
        <v>29.19</v>
      </c>
      <c r="N141" s="203">
        <f t="shared" si="0"/>
      </c>
      <c r="O141" s="207">
        <v>-41.17</v>
      </c>
      <c r="P141" s="208">
        <v>-38.33</v>
      </c>
      <c r="Q141" s="208">
        <v>-49.93</v>
      </c>
      <c r="R141" s="208">
        <v>-49.28</v>
      </c>
      <c r="S141" s="208">
        <v>-48.69</v>
      </c>
      <c r="T141" s="208">
        <v>-50.1</v>
      </c>
      <c r="U141" s="208">
        <v>-49.79</v>
      </c>
      <c r="V141" s="208">
        <v>-50.74</v>
      </c>
      <c r="W141" s="208">
        <v>2</v>
      </c>
      <c r="X141" s="205">
        <v>3.8</v>
      </c>
      <c r="Y141" s="207">
        <v>404.121</v>
      </c>
    </row>
    <row r="142">
      <c r="A142" s="205" t="s">
        <v>840</v>
      </c>
      <c r="B142" s="205" t="s">
        <v>841</v>
      </c>
      <c r="C142" s="207" t="s">
        <v>849</v>
      </c>
      <c r="D142" s="207" t="s">
        <v>843</v>
      </c>
      <c r="E142" s="208">
        <v>100</v>
      </c>
      <c r="F142" s="208">
        <v>273</v>
      </c>
      <c r="G142" s="208">
        <v>0</v>
      </c>
      <c r="H142" s="208">
        <v>30</v>
      </c>
      <c r="I142" s="207">
        <v>2565</v>
      </c>
      <c r="J142" s="207">
        <v>22</v>
      </c>
      <c r="K142" s="207">
        <v>21.95</v>
      </c>
      <c r="L142" s="208">
        <v>-7.07</v>
      </c>
      <c r="M142" s="208">
        <v>29.02</v>
      </c>
      <c r="N142" s="203">
        <f t="shared" si="0"/>
      </c>
      <c r="O142" s="207">
        <v>-38.79</v>
      </c>
      <c r="P142" s="208">
        <v>-35.57</v>
      </c>
      <c r="Q142" s="208">
        <v>-49.85</v>
      </c>
      <c r="R142" s="208">
        <v>-48.96</v>
      </c>
      <c r="S142" s="208">
        <v>-45.69</v>
      </c>
      <c r="T142" s="208">
        <v>-45.44</v>
      </c>
      <c r="U142" s="208">
        <v>-47.05</v>
      </c>
      <c r="V142" s="208">
        <v>-46.4</v>
      </c>
      <c r="W142" s="208">
        <v>3.03</v>
      </c>
      <c r="X142" s="205">
        <v>3.8</v>
      </c>
      <c r="Y142" s="207">
        <v>435.854</v>
      </c>
    </row>
    <row r="143">
      <c r="A143" s="205" t="s">
        <v>840</v>
      </c>
      <c r="B143" s="205" t="s">
        <v>841</v>
      </c>
      <c r="C143" s="207" t="s">
        <v>849</v>
      </c>
      <c r="D143" s="207" t="s">
        <v>843</v>
      </c>
      <c r="E143" s="208">
        <v>100</v>
      </c>
      <c r="F143" s="208">
        <v>273</v>
      </c>
      <c r="G143" s="208">
        <v>0</v>
      </c>
      <c r="H143" s="208">
        <v>30</v>
      </c>
      <c r="I143" s="207">
        <v>2565</v>
      </c>
      <c r="J143" s="207">
        <v>23</v>
      </c>
      <c r="K143" s="207">
        <v>22.99</v>
      </c>
      <c r="L143" s="208">
        <v>-5.91</v>
      </c>
      <c r="M143" s="208">
        <v>28.9</v>
      </c>
      <c r="N143" s="203">
        <f t="shared" si="0"/>
      </c>
      <c r="O143" s="207">
        <v>-35.82</v>
      </c>
      <c r="P143" s="208">
        <v>-32.04</v>
      </c>
      <c r="Q143" s="208">
        <v>-49.86</v>
      </c>
      <c r="R143" s="208">
        <v>-48.48</v>
      </c>
      <c r="S143" s="208">
        <v>-42.86</v>
      </c>
      <c r="T143" s="208">
        <v>-41.42</v>
      </c>
      <c r="U143" s="208">
        <v>-44.12</v>
      </c>
      <c r="V143" s="208">
        <v>-41.99</v>
      </c>
      <c r="W143" s="208">
        <v>4.89</v>
      </c>
      <c r="X143" s="205">
        <v>3.8</v>
      </c>
      <c r="Y143" s="207">
        <v>471.786</v>
      </c>
    </row>
    <row r="144">
      <c r="A144" s="205" t="s">
        <v>840</v>
      </c>
      <c r="B144" s="205" t="s">
        <v>841</v>
      </c>
      <c r="C144" s="207" t="s">
        <v>849</v>
      </c>
      <c r="D144" s="207" t="s">
        <v>843</v>
      </c>
      <c r="E144" s="208">
        <v>100</v>
      </c>
      <c r="F144" s="208">
        <v>273</v>
      </c>
      <c r="G144" s="208">
        <v>0</v>
      </c>
      <c r="H144" s="208">
        <v>30</v>
      </c>
      <c r="I144" s="207">
        <v>2565</v>
      </c>
      <c r="J144" s="207">
        <v>24</v>
      </c>
      <c r="K144" s="207">
        <v>24.01</v>
      </c>
      <c r="L144" s="208">
        <v>-4.52</v>
      </c>
      <c r="M144" s="208">
        <v>28.53</v>
      </c>
      <c r="N144" s="203">
        <f t="shared" si="0"/>
      </c>
      <c r="O144" s="207">
        <v>-31.72</v>
      </c>
      <c r="P144" s="208">
        <v>-28.6</v>
      </c>
      <c r="Q144" s="208">
        <v>-49.89</v>
      </c>
      <c r="R144" s="208">
        <v>-47.65</v>
      </c>
      <c r="S144" s="208">
        <v>-38.8</v>
      </c>
      <c r="T144" s="208">
        <v>-37.79</v>
      </c>
      <c r="U144" s="208">
        <v>-39.34</v>
      </c>
      <c r="V144" s="208">
        <v>-38.65</v>
      </c>
      <c r="W144" s="208">
        <v>7.33</v>
      </c>
      <c r="X144" s="205">
        <v>3.8</v>
      </c>
      <c r="Y144" s="207">
        <v>523.115</v>
      </c>
    </row>
    <row r="145">
      <c r="A145" s="205" t="s">
        <v>840</v>
      </c>
      <c r="B145" s="205" t="s">
        <v>841</v>
      </c>
      <c r="C145" s="207" t="s">
        <v>849</v>
      </c>
      <c r="D145" s="207" t="s">
        <v>843</v>
      </c>
      <c r="E145" s="208">
        <v>100</v>
      </c>
      <c r="F145" s="208">
        <v>273</v>
      </c>
      <c r="G145" s="208">
        <v>0</v>
      </c>
      <c r="H145" s="208">
        <v>30</v>
      </c>
      <c r="I145" s="207">
        <v>2565</v>
      </c>
      <c r="J145" s="207">
        <v>25</v>
      </c>
      <c r="K145" s="207">
        <v>24.99</v>
      </c>
      <c r="L145" s="208">
        <v>-3.03</v>
      </c>
      <c r="M145" s="208">
        <v>28.02</v>
      </c>
      <c r="N145" s="203">
        <f t="shared" si="0"/>
      </c>
      <c r="O145" s="207">
        <v>-28.45</v>
      </c>
      <c r="P145" s="208">
        <v>-25.72</v>
      </c>
      <c r="Q145" s="208">
        <v>-49.86</v>
      </c>
      <c r="R145" s="208">
        <v>-46.54</v>
      </c>
      <c r="S145" s="208">
        <v>-35.14</v>
      </c>
      <c r="T145" s="208">
        <v>-34.72</v>
      </c>
      <c r="U145" s="208">
        <v>-36.16</v>
      </c>
      <c r="V145" s="208">
        <v>-35.36</v>
      </c>
      <c r="W145" s="208">
        <v>11.8</v>
      </c>
      <c r="X145" s="205">
        <v>3.8</v>
      </c>
      <c r="Y145" s="207">
        <v>570.898</v>
      </c>
    </row>
    <row r="146">
      <c r="A146" s="205" t="s">
        <v>840</v>
      </c>
      <c r="B146" s="205" t="s">
        <v>841</v>
      </c>
      <c r="C146" s="207" t="s">
        <v>849</v>
      </c>
      <c r="D146" s="207" t="s">
        <v>843</v>
      </c>
      <c r="E146" s="208">
        <v>100</v>
      </c>
      <c r="F146" s="208">
        <v>273</v>
      </c>
      <c r="G146" s="208">
        <v>0</v>
      </c>
      <c r="H146" s="208">
        <v>30</v>
      </c>
      <c r="I146" s="207">
        <v>2625</v>
      </c>
      <c r="J146" s="207">
        <v>18</v>
      </c>
      <c r="K146" s="207">
        <v>18</v>
      </c>
      <c r="L146" s="208">
        <v>-11.28</v>
      </c>
      <c r="M146" s="208">
        <v>29.28</v>
      </c>
      <c r="N146" s="203">
        <f t="shared" si="0"/>
      </c>
      <c r="O146" s="207">
        <v>-41.68</v>
      </c>
      <c r="P146" s="208">
        <v>-46.35</v>
      </c>
      <c r="Q146" s="208">
        <v>-49.01</v>
      </c>
      <c r="R146" s="208">
        <v>-49.48</v>
      </c>
      <c r="S146" s="208">
        <v>-53.04</v>
      </c>
      <c r="T146" s="208">
        <v>-56.98</v>
      </c>
      <c r="U146" s="208">
        <v>-53.07</v>
      </c>
      <c r="V146" s="208">
        <v>-57.7</v>
      </c>
      <c r="W146" s="208">
        <v>1.24</v>
      </c>
      <c r="X146" s="205">
        <v>3.8</v>
      </c>
      <c r="Y146" s="207">
        <v>329.949</v>
      </c>
    </row>
    <row r="147">
      <c r="A147" s="205" t="s">
        <v>840</v>
      </c>
      <c r="B147" s="205" t="s">
        <v>841</v>
      </c>
      <c r="C147" s="207" t="s">
        <v>849</v>
      </c>
      <c r="D147" s="207" t="s">
        <v>843</v>
      </c>
      <c r="E147" s="208">
        <v>100</v>
      </c>
      <c r="F147" s="208">
        <v>273</v>
      </c>
      <c r="G147" s="208">
        <v>0</v>
      </c>
      <c r="H147" s="208">
        <v>30</v>
      </c>
      <c r="I147" s="207">
        <v>2625</v>
      </c>
      <c r="J147" s="207">
        <v>19</v>
      </c>
      <c r="K147" s="207">
        <v>19.05</v>
      </c>
      <c r="L147" s="208">
        <v>-10.24</v>
      </c>
      <c r="M147" s="208">
        <v>29.29</v>
      </c>
      <c r="N147" s="203">
        <f t="shared" si="0"/>
      </c>
      <c r="O147" s="207">
        <v>-40.92</v>
      </c>
      <c r="P147" s="208">
        <v>-45.64</v>
      </c>
      <c r="Q147" s="208">
        <v>-49.08</v>
      </c>
      <c r="R147" s="208">
        <v>-49.47</v>
      </c>
      <c r="S147" s="208">
        <v>-51.94</v>
      </c>
      <c r="T147" s="208">
        <v>-56.25</v>
      </c>
      <c r="U147" s="208">
        <v>-52.64</v>
      </c>
      <c r="V147" s="208">
        <v>-56.9</v>
      </c>
      <c r="W147" s="208">
        <v>1.31</v>
      </c>
      <c r="X147" s="205">
        <v>3.8</v>
      </c>
      <c r="Y147" s="207">
        <v>349.277</v>
      </c>
    </row>
    <row r="148">
      <c r="A148" s="205" t="s">
        <v>840</v>
      </c>
      <c r="B148" s="205" t="s">
        <v>841</v>
      </c>
      <c r="C148" s="207" t="s">
        <v>849</v>
      </c>
      <c r="D148" s="207" t="s">
        <v>843</v>
      </c>
      <c r="E148" s="208">
        <v>100</v>
      </c>
      <c r="F148" s="208">
        <v>273</v>
      </c>
      <c r="G148" s="208">
        <v>0</v>
      </c>
      <c r="H148" s="208">
        <v>30</v>
      </c>
      <c r="I148" s="207">
        <v>2625</v>
      </c>
      <c r="J148" s="207">
        <v>20</v>
      </c>
      <c r="K148" s="207">
        <v>20.02</v>
      </c>
      <c r="L148" s="208">
        <v>-9.26</v>
      </c>
      <c r="M148" s="208">
        <v>29.28</v>
      </c>
      <c r="N148" s="203">
        <f t="shared" si="0"/>
      </c>
      <c r="O148" s="207">
        <v>-39.94</v>
      </c>
      <c r="P148" s="208">
        <v>-44.32</v>
      </c>
      <c r="Q148" s="208">
        <v>-49.07</v>
      </c>
      <c r="R148" s="208">
        <v>-49.41</v>
      </c>
      <c r="S148" s="208">
        <v>-50.78</v>
      </c>
      <c r="T148" s="208">
        <v>-54.77</v>
      </c>
      <c r="U148" s="208">
        <v>-51.69</v>
      </c>
      <c r="V148" s="208">
        <v>-54.99</v>
      </c>
      <c r="W148" s="208">
        <v>1.49</v>
      </c>
      <c r="X148" s="205">
        <v>3.8</v>
      </c>
      <c r="Y148" s="207">
        <v>371.258</v>
      </c>
    </row>
    <row r="149">
      <c r="A149" s="205" t="s">
        <v>840</v>
      </c>
      <c r="B149" s="205" t="s">
        <v>841</v>
      </c>
      <c r="C149" s="207" t="s">
        <v>849</v>
      </c>
      <c r="D149" s="207" t="s">
        <v>843</v>
      </c>
      <c r="E149" s="208">
        <v>100</v>
      </c>
      <c r="F149" s="208">
        <v>273</v>
      </c>
      <c r="G149" s="208">
        <v>0</v>
      </c>
      <c r="H149" s="208">
        <v>30</v>
      </c>
      <c r="I149" s="207">
        <v>2625</v>
      </c>
      <c r="J149" s="207">
        <v>21</v>
      </c>
      <c r="K149" s="207">
        <v>21.02</v>
      </c>
      <c r="L149" s="208">
        <v>-8.11</v>
      </c>
      <c r="M149" s="208">
        <v>29.13</v>
      </c>
      <c r="N149" s="203">
        <f t="shared" si="0"/>
      </c>
      <c r="O149" s="207">
        <v>-38.27</v>
      </c>
      <c r="P149" s="208">
        <v>-41.99</v>
      </c>
      <c r="Q149" s="208">
        <v>-49.13</v>
      </c>
      <c r="R149" s="208">
        <v>-49.5</v>
      </c>
      <c r="S149" s="208">
        <v>-48.67</v>
      </c>
      <c r="T149" s="208">
        <v>-51.07</v>
      </c>
      <c r="U149" s="208">
        <v>-49.86</v>
      </c>
      <c r="V149" s="208">
        <v>-52.29</v>
      </c>
      <c r="W149" s="208">
        <v>2.03</v>
      </c>
      <c r="X149" s="205">
        <v>3.8</v>
      </c>
      <c r="Y149" s="207">
        <v>400.369</v>
      </c>
    </row>
    <row r="150">
      <c r="A150" s="205" t="s">
        <v>840</v>
      </c>
      <c r="B150" s="205" t="s">
        <v>841</v>
      </c>
      <c r="C150" s="207" t="s">
        <v>849</v>
      </c>
      <c r="D150" s="207" t="s">
        <v>843</v>
      </c>
      <c r="E150" s="208">
        <v>100</v>
      </c>
      <c r="F150" s="208">
        <v>273</v>
      </c>
      <c r="G150" s="208">
        <v>0</v>
      </c>
      <c r="H150" s="208">
        <v>30</v>
      </c>
      <c r="I150" s="207">
        <v>2625</v>
      </c>
      <c r="J150" s="207">
        <v>22</v>
      </c>
      <c r="K150" s="207">
        <v>21.97</v>
      </c>
      <c r="L150" s="208">
        <v>-7</v>
      </c>
      <c r="M150" s="208">
        <v>28.97</v>
      </c>
      <c r="N150" s="203">
        <f t="shared" si="0"/>
      </c>
      <c r="O150" s="207">
        <v>-35.71</v>
      </c>
      <c r="P150" s="208">
        <v>-38.64</v>
      </c>
      <c r="Q150" s="208">
        <v>-49</v>
      </c>
      <c r="R150" s="208">
        <v>-49.47</v>
      </c>
      <c r="S150" s="208">
        <v>-45.24</v>
      </c>
      <c r="T150" s="208">
        <v>-47.46</v>
      </c>
      <c r="U150" s="208">
        <v>-46.16</v>
      </c>
      <c r="V150" s="208">
        <v>-48.03</v>
      </c>
      <c r="W150" s="208">
        <v>3.08</v>
      </c>
      <c r="X150" s="205">
        <v>3.8</v>
      </c>
      <c r="Y150" s="207">
        <v>430.916</v>
      </c>
    </row>
    <row r="151">
      <c r="A151" s="205" t="s">
        <v>840</v>
      </c>
      <c r="B151" s="205" t="s">
        <v>841</v>
      </c>
      <c r="C151" s="207" t="s">
        <v>849</v>
      </c>
      <c r="D151" s="207" t="s">
        <v>843</v>
      </c>
      <c r="E151" s="208">
        <v>100</v>
      </c>
      <c r="F151" s="208">
        <v>273</v>
      </c>
      <c r="G151" s="208">
        <v>0</v>
      </c>
      <c r="H151" s="208">
        <v>30</v>
      </c>
      <c r="I151" s="207">
        <v>2625</v>
      </c>
      <c r="J151" s="207">
        <v>23</v>
      </c>
      <c r="K151" s="207">
        <v>23.02</v>
      </c>
      <c r="L151" s="208">
        <v>-5.82</v>
      </c>
      <c r="M151" s="208">
        <v>28.84</v>
      </c>
      <c r="N151" s="203">
        <f t="shared" si="0"/>
      </c>
      <c r="O151" s="207">
        <v>-32.66</v>
      </c>
      <c r="P151" s="208">
        <v>-34.96</v>
      </c>
      <c r="Q151" s="208">
        <v>-49.04</v>
      </c>
      <c r="R151" s="208">
        <v>-49.48</v>
      </c>
      <c r="S151" s="208">
        <v>-41.71</v>
      </c>
      <c r="T151" s="208">
        <v>-43.63</v>
      </c>
      <c r="U151" s="208">
        <v>-42.57</v>
      </c>
      <c r="V151" s="208">
        <v>-43.49</v>
      </c>
      <c r="W151" s="208">
        <v>5.02</v>
      </c>
      <c r="X151" s="205">
        <v>3.8</v>
      </c>
      <c r="Y151" s="207">
        <v>468.777</v>
      </c>
    </row>
    <row r="152">
      <c r="A152" s="205" t="s">
        <v>840</v>
      </c>
      <c r="B152" s="205" t="s">
        <v>841</v>
      </c>
      <c r="C152" s="207" t="s">
        <v>849</v>
      </c>
      <c r="D152" s="207" t="s">
        <v>843</v>
      </c>
      <c r="E152" s="208">
        <v>100</v>
      </c>
      <c r="F152" s="208">
        <v>273</v>
      </c>
      <c r="G152" s="208">
        <v>0</v>
      </c>
      <c r="H152" s="208">
        <v>30</v>
      </c>
      <c r="I152" s="207">
        <v>2625</v>
      </c>
      <c r="J152" s="207">
        <v>24</v>
      </c>
      <c r="K152" s="207">
        <v>24.05</v>
      </c>
      <c r="L152" s="208">
        <v>-4.61</v>
      </c>
      <c r="M152" s="208">
        <v>28.66</v>
      </c>
      <c r="N152" s="203">
        <f t="shared" si="0"/>
      </c>
      <c r="O152" s="207">
        <v>-29.96</v>
      </c>
      <c r="P152" s="208">
        <v>-31.93</v>
      </c>
      <c r="Q152" s="208">
        <v>-49</v>
      </c>
      <c r="R152" s="208">
        <v>-49.49</v>
      </c>
      <c r="S152" s="208">
        <v>-39</v>
      </c>
      <c r="T152" s="208">
        <v>-39.97</v>
      </c>
      <c r="U152" s="208">
        <v>-39.89</v>
      </c>
      <c r="V152" s="208">
        <v>-40.54</v>
      </c>
      <c r="W152" s="208">
        <v>7.01</v>
      </c>
      <c r="X152" s="205">
        <v>3.8</v>
      </c>
      <c r="Y152" s="207">
        <v>511.064</v>
      </c>
    </row>
    <row r="153">
      <c r="A153" s="205" t="s">
        <v>840</v>
      </c>
      <c r="B153" s="205" t="s">
        <v>841</v>
      </c>
      <c r="C153" s="207" t="s">
        <v>849</v>
      </c>
      <c r="D153" s="207" t="s">
        <v>843</v>
      </c>
      <c r="E153" s="208">
        <v>100</v>
      </c>
      <c r="F153" s="208">
        <v>273</v>
      </c>
      <c r="G153" s="208">
        <v>0</v>
      </c>
      <c r="H153" s="208">
        <v>30</v>
      </c>
      <c r="I153" s="207">
        <v>2625</v>
      </c>
      <c r="J153" s="207">
        <v>25</v>
      </c>
      <c r="K153" s="207">
        <v>25.03</v>
      </c>
      <c r="L153" s="208">
        <v>-2.94</v>
      </c>
      <c r="M153" s="208">
        <v>27.97</v>
      </c>
      <c r="N153" s="203">
        <f t="shared" si="0"/>
      </c>
      <c r="O153" s="207">
        <v>-26.2</v>
      </c>
      <c r="P153" s="208">
        <v>-27.94</v>
      </c>
      <c r="Q153" s="208">
        <v>-48.88</v>
      </c>
      <c r="R153" s="208">
        <v>-49.48</v>
      </c>
      <c r="S153" s="208">
        <v>-34.6</v>
      </c>
      <c r="T153" s="208">
        <v>-35.87</v>
      </c>
      <c r="U153" s="208">
        <v>-35.27</v>
      </c>
      <c r="V153" s="208">
        <v>-36.63</v>
      </c>
      <c r="W153" s="208">
        <v>11.47</v>
      </c>
      <c r="X153" s="205">
        <v>3.8</v>
      </c>
      <c r="Y153" s="207">
        <v>570.27</v>
      </c>
    </row>
    <row r="154">
      <c r="A154" s="205" t="s">
        <v>840</v>
      </c>
      <c r="B154" s="205" t="s">
        <v>841</v>
      </c>
      <c r="C154" s="207" t="s">
        <v>849</v>
      </c>
      <c r="D154" s="207" t="s">
        <v>843</v>
      </c>
      <c r="E154" s="208">
        <v>100</v>
      </c>
      <c r="F154" s="208">
        <v>273</v>
      </c>
      <c r="G154" s="208">
        <v>0</v>
      </c>
      <c r="H154" s="208">
        <v>30</v>
      </c>
      <c r="I154" s="207">
        <v>2545</v>
      </c>
      <c r="J154" s="207">
        <v>18</v>
      </c>
      <c r="K154" s="207">
        <v>17.99</v>
      </c>
      <c r="L154" s="208">
        <v>-11.09</v>
      </c>
      <c r="M154" s="208">
        <v>29.08</v>
      </c>
      <c r="N154" s="203">
        <f t="shared" si="0"/>
      </c>
      <c r="O154" s="207">
        <v>-45.68</v>
      </c>
      <c r="P154" s="208">
        <v>-41.22</v>
      </c>
      <c r="Q154" s="208">
        <v>-49.86</v>
      </c>
      <c r="R154" s="208">
        <v>-48.78</v>
      </c>
      <c r="S154" s="208">
        <v>-53.46</v>
      </c>
      <c r="T154" s="208">
        <v>-53.77</v>
      </c>
      <c r="U154" s="208">
        <v>-53.99</v>
      </c>
      <c r="V154" s="208">
        <v>-54.52</v>
      </c>
      <c r="W154" s="208">
        <v>1.41</v>
      </c>
      <c r="X154" s="205">
        <v>3.8</v>
      </c>
      <c r="Y154" s="207">
        <v>341.693</v>
      </c>
    </row>
    <row r="155">
      <c r="A155" s="205" t="s">
        <v>840</v>
      </c>
      <c r="B155" s="205" t="s">
        <v>841</v>
      </c>
      <c r="C155" s="207" t="s">
        <v>849</v>
      </c>
      <c r="D155" s="207" t="s">
        <v>843</v>
      </c>
      <c r="E155" s="208">
        <v>100</v>
      </c>
      <c r="F155" s="208">
        <v>273</v>
      </c>
      <c r="G155" s="208">
        <v>0</v>
      </c>
      <c r="H155" s="208">
        <v>30</v>
      </c>
      <c r="I155" s="207">
        <v>2545</v>
      </c>
      <c r="J155" s="207">
        <v>19</v>
      </c>
      <c r="K155" s="207">
        <v>19.01</v>
      </c>
      <c r="L155" s="208">
        <v>-10.04</v>
      </c>
      <c r="M155" s="208">
        <v>29.05</v>
      </c>
      <c r="N155" s="203">
        <f t="shared" si="0"/>
      </c>
      <c r="O155" s="207">
        <v>-45.28</v>
      </c>
      <c r="P155" s="208">
        <v>-40.05</v>
      </c>
      <c r="Q155" s="208">
        <v>-49.86</v>
      </c>
      <c r="R155" s="208">
        <v>-48.47</v>
      </c>
      <c r="S155" s="208">
        <v>-52.62</v>
      </c>
      <c r="T155" s="208">
        <v>-53.58</v>
      </c>
      <c r="U155" s="208">
        <v>-53.48</v>
      </c>
      <c r="V155" s="208">
        <v>-54.13</v>
      </c>
      <c r="W155" s="208">
        <v>1.47</v>
      </c>
      <c r="X155" s="205">
        <v>3.8</v>
      </c>
      <c r="Y155" s="207">
        <v>363.27</v>
      </c>
    </row>
    <row r="156">
      <c r="A156" s="205" t="s">
        <v>840</v>
      </c>
      <c r="B156" s="205" t="s">
        <v>841</v>
      </c>
      <c r="C156" s="207" t="s">
        <v>849</v>
      </c>
      <c r="D156" s="207" t="s">
        <v>843</v>
      </c>
      <c r="E156" s="208">
        <v>100</v>
      </c>
      <c r="F156" s="208">
        <v>273</v>
      </c>
      <c r="G156" s="208">
        <v>0</v>
      </c>
      <c r="H156" s="208">
        <v>30</v>
      </c>
      <c r="I156" s="207">
        <v>2545</v>
      </c>
      <c r="J156" s="207">
        <v>20</v>
      </c>
      <c r="K156" s="207">
        <v>19.97</v>
      </c>
      <c r="L156" s="208">
        <v>-9</v>
      </c>
      <c r="M156" s="208">
        <v>28.97</v>
      </c>
      <c r="N156" s="203">
        <f t="shared" si="0"/>
      </c>
      <c r="O156" s="207">
        <v>-44.84</v>
      </c>
      <c r="P156" s="208">
        <v>-38.52</v>
      </c>
      <c r="Q156" s="208">
        <v>-49.85</v>
      </c>
      <c r="R156" s="208">
        <v>-48.12</v>
      </c>
      <c r="S156" s="208">
        <v>-51.75</v>
      </c>
      <c r="T156" s="208">
        <v>-51.66</v>
      </c>
      <c r="U156" s="208">
        <v>-53.12</v>
      </c>
      <c r="V156" s="208">
        <v>-52.2</v>
      </c>
      <c r="W156" s="208">
        <v>1.64</v>
      </c>
      <c r="X156" s="205">
        <v>3.8</v>
      </c>
      <c r="Y156" s="207">
        <v>387.823</v>
      </c>
    </row>
    <row r="157">
      <c r="A157" s="205" t="s">
        <v>840</v>
      </c>
      <c r="B157" s="205" t="s">
        <v>841</v>
      </c>
      <c r="C157" s="207" t="s">
        <v>849</v>
      </c>
      <c r="D157" s="207" t="s">
        <v>843</v>
      </c>
      <c r="E157" s="208">
        <v>100</v>
      </c>
      <c r="F157" s="208">
        <v>273</v>
      </c>
      <c r="G157" s="208">
        <v>0</v>
      </c>
      <c r="H157" s="208">
        <v>30</v>
      </c>
      <c r="I157" s="207">
        <v>2545</v>
      </c>
      <c r="J157" s="207">
        <v>21</v>
      </c>
      <c r="K157" s="207">
        <v>20.99</v>
      </c>
      <c r="L157" s="208">
        <v>-7.92</v>
      </c>
      <c r="M157" s="208">
        <v>28.91</v>
      </c>
      <c r="N157" s="203">
        <f t="shared" si="0"/>
      </c>
      <c r="O157" s="207">
        <v>-43.43</v>
      </c>
      <c r="P157" s="208">
        <v>-36.26</v>
      </c>
      <c r="Q157" s="208">
        <v>-49.88</v>
      </c>
      <c r="R157" s="208">
        <v>-47.32</v>
      </c>
      <c r="S157" s="208">
        <v>-50.2</v>
      </c>
      <c r="T157" s="208">
        <v>-48.62</v>
      </c>
      <c r="U157" s="208">
        <v>-50.99</v>
      </c>
      <c r="V157" s="208">
        <v>-49.23</v>
      </c>
      <c r="W157" s="208">
        <v>2.23</v>
      </c>
      <c r="X157" s="205">
        <v>3.8</v>
      </c>
      <c r="Y157" s="207">
        <v>416.621</v>
      </c>
    </row>
    <row r="158">
      <c r="A158" s="205" t="s">
        <v>840</v>
      </c>
      <c r="B158" s="205" t="s">
        <v>841</v>
      </c>
      <c r="C158" s="207" t="s">
        <v>849</v>
      </c>
      <c r="D158" s="207" t="s">
        <v>843</v>
      </c>
      <c r="E158" s="208">
        <v>100</v>
      </c>
      <c r="F158" s="208">
        <v>273</v>
      </c>
      <c r="G158" s="208">
        <v>0</v>
      </c>
      <c r="H158" s="208">
        <v>30</v>
      </c>
      <c r="I158" s="207">
        <v>2545</v>
      </c>
      <c r="J158" s="207">
        <v>22</v>
      </c>
      <c r="K158" s="207">
        <v>22.02</v>
      </c>
      <c r="L158" s="208">
        <v>-6.74</v>
      </c>
      <c r="M158" s="208">
        <v>28.76</v>
      </c>
      <c r="N158" s="203">
        <f t="shared" si="0"/>
      </c>
      <c r="O158" s="207">
        <v>-40.57</v>
      </c>
      <c r="P158" s="208">
        <v>-33.41</v>
      </c>
      <c r="Q158" s="208">
        <v>-49.82</v>
      </c>
      <c r="R158" s="208">
        <v>-46.12</v>
      </c>
      <c r="S158" s="208">
        <v>-46.19</v>
      </c>
      <c r="T158" s="208">
        <v>-44.17</v>
      </c>
      <c r="U158" s="208">
        <v>-47.38</v>
      </c>
      <c r="V158" s="208">
        <v>-44.61</v>
      </c>
      <c r="W158" s="208">
        <v>3.51</v>
      </c>
      <c r="X158" s="205">
        <v>3.8</v>
      </c>
      <c r="Y158" s="207">
        <v>453.269</v>
      </c>
    </row>
    <row r="159">
      <c r="A159" s="205" t="s">
        <v>840</v>
      </c>
      <c r="B159" s="205" t="s">
        <v>841</v>
      </c>
      <c r="C159" s="207" t="s">
        <v>849</v>
      </c>
      <c r="D159" s="207" t="s">
        <v>843</v>
      </c>
      <c r="E159" s="208">
        <v>100</v>
      </c>
      <c r="F159" s="208">
        <v>273</v>
      </c>
      <c r="G159" s="208">
        <v>0</v>
      </c>
      <c r="H159" s="208">
        <v>30</v>
      </c>
      <c r="I159" s="207">
        <v>2545</v>
      </c>
      <c r="J159" s="207">
        <v>23</v>
      </c>
      <c r="K159" s="207">
        <v>23.03</v>
      </c>
      <c r="L159" s="208">
        <v>-5.6</v>
      </c>
      <c r="M159" s="208">
        <v>28.63</v>
      </c>
      <c r="N159" s="203">
        <f t="shared" si="0"/>
      </c>
      <c r="O159" s="207">
        <v>-38.23</v>
      </c>
      <c r="P159" s="208">
        <v>-30.73</v>
      </c>
      <c r="Q159" s="208">
        <v>-49.83</v>
      </c>
      <c r="R159" s="208">
        <v>-44.69</v>
      </c>
      <c r="S159" s="208">
        <v>-43.92</v>
      </c>
      <c r="T159" s="208">
        <v>-40.47</v>
      </c>
      <c r="U159" s="208">
        <v>-44.72</v>
      </c>
      <c r="V159" s="208">
        <v>-41.2</v>
      </c>
      <c r="W159" s="208">
        <v>5.26</v>
      </c>
      <c r="X159" s="205">
        <v>3.8</v>
      </c>
      <c r="Y159" s="207">
        <v>491.975</v>
      </c>
    </row>
    <row r="160">
      <c r="A160" s="205" t="s">
        <v>840</v>
      </c>
      <c r="B160" s="205" t="s">
        <v>841</v>
      </c>
      <c r="C160" s="207" t="s">
        <v>849</v>
      </c>
      <c r="D160" s="207" t="s">
        <v>843</v>
      </c>
      <c r="E160" s="208">
        <v>100</v>
      </c>
      <c r="F160" s="208">
        <v>273</v>
      </c>
      <c r="G160" s="208">
        <v>0</v>
      </c>
      <c r="H160" s="208">
        <v>30</v>
      </c>
      <c r="I160" s="207">
        <v>2545</v>
      </c>
      <c r="J160" s="207">
        <v>24</v>
      </c>
      <c r="K160" s="207">
        <v>23.97</v>
      </c>
      <c r="L160" s="208">
        <v>-4.34</v>
      </c>
      <c r="M160" s="208">
        <v>28.31</v>
      </c>
      <c r="N160" s="203">
        <f t="shared" si="0"/>
      </c>
      <c r="O160" s="207">
        <v>-34.67</v>
      </c>
      <c r="P160" s="208">
        <v>-27.68</v>
      </c>
      <c r="Q160" s="208">
        <v>-49.78</v>
      </c>
      <c r="R160" s="208">
        <v>-42.6</v>
      </c>
      <c r="S160" s="208">
        <v>-39.89</v>
      </c>
      <c r="T160" s="208">
        <v>-36.77</v>
      </c>
      <c r="U160" s="208">
        <v>-41.28</v>
      </c>
      <c r="V160" s="208">
        <v>-37.04</v>
      </c>
      <c r="W160" s="208">
        <v>7.79</v>
      </c>
      <c r="X160" s="205">
        <v>3.8</v>
      </c>
      <c r="Y160" s="207">
        <v>538.887</v>
      </c>
    </row>
    <row r="161">
      <c r="A161" s="205" t="s">
        <v>840</v>
      </c>
      <c r="B161" s="205" t="s">
        <v>841</v>
      </c>
      <c r="C161" s="207" t="s">
        <v>849</v>
      </c>
      <c r="D161" s="207" t="s">
        <v>843</v>
      </c>
      <c r="E161" s="208">
        <v>100</v>
      </c>
      <c r="F161" s="208">
        <v>273</v>
      </c>
      <c r="G161" s="208">
        <v>0</v>
      </c>
      <c r="H161" s="208">
        <v>30</v>
      </c>
      <c r="I161" s="207">
        <v>2545</v>
      </c>
      <c r="J161" s="207">
        <v>25</v>
      </c>
      <c r="K161" s="207">
        <v>25.02</v>
      </c>
      <c r="L161" s="208">
        <v>-2.6</v>
      </c>
      <c r="M161" s="208">
        <v>27.62</v>
      </c>
      <c r="N161" s="203">
        <f t="shared" si="0"/>
      </c>
      <c r="O161" s="207">
        <v>-30.89</v>
      </c>
      <c r="P161" s="208">
        <v>-24.2</v>
      </c>
      <c r="Q161" s="208">
        <v>-49.81</v>
      </c>
      <c r="R161" s="208">
        <v>-39.96</v>
      </c>
      <c r="S161" s="208">
        <v>-36.07</v>
      </c>
      <c r="T161" s="208">
        <v>-33.1</v>
      </c>
      <c r="U161" s="208">
        <v>-37.59</v>
      </c>
      <c r="V161" s="208">
        <v>-33.92</v>
      </c>
      <c r="W161" s="208">
        <v>12.29</v>
      </c>
      <c r="X161" s="205">
        <v>3.8</v>
      </c>
      <c r="Y161" s="207">
        <v>603.012</v>
      </c>
    </row>
    <row r="162">
      <c r="A162" s="205" t="s">
        <v>840</v>
      </c>
      <c r="B162" s="205" t="s">
        <v>841</v>
      </c>
      <c r="C162" s="207" t="s">
        <v>849</v>
      </c>
      <c r="D162" s="207" t="s">
        <v>843</v>
      </c>
      <c r="E162" s="208">
        <v>100</v>
      </c>
      <c r="F162" s="208">
        <v>273</v>
      </c>
      <c r="G162" s="208">
        <v>0</v>
      </c>
      <c r="H162" s="208">
        <v>30</v>
      </c>
      <c r="I162" s="207">
        <v>2640</v>
      </c>
      <c r="J162" s="207">
        <v>18</v>
      </c>
      <c r="K162" s="207">
        <v>17.99</v>
      </c>
      <c r="L162" s="208">
        <v>-11.05</v>
      </c>
      <c r="M162" s="208">
        <v>29.04</v>
      </c>
      <c r="N162" s="203">
        <f t="shared" si="0"/>
      </c>
      <c r="O162" s="207">
        <v>-40.54</v>
      </c>
      <c r="P162" s="208">
        <v>-46.74</v>
      </c>
      <c r="Q162" s="208">
        <v>-48.58</v>
      </c>
      <c r="R162" s="208">
        <v>-49.5</v>
      </c>
      <c r="S162" s="208">
        <v>-51.61</v>
      </c>
      <c r="T162" s="208">
        <v>-56.26</v>
      </c>
      <c r="U162" s="208">
        <v>-52.01</v>
      </c>
      <c r="V162" s="208">
        <v>-56.15</v>
      </c>
      <c r="W162" s="208">
        <v>1.27</v>
      </c>
      <c r="X162" s="205">
        <v>3.8</v>
      </c>
      <c r="Y162" s="207">
        <v>338.257</v>
      </c>
    </row>
    <row r="163">
      <c r="A163" s="205" t="s">
        <v>840</v>
      </c>
      <c r="B163" s="205" t="s">
        <v>841</v>
      </c>
      <c r="C163" s="207" t="s">
        <v>849</v>
      </c>
      <c r="D163" s="207" t="s">
        <v>843</v>
      </c>
      <c r="E163" s="208">
        <v>100</v>
      </c>
      <c r="F163" s="208">
        <v>273</v>
      </c>
      <c r="G163" s="208">
        <v>0</v>
      </c>
      <c r="H163" s="208">
        <v>30</v>
      </c>
      <c r="I163" s="207">
        <v>2640</v>
      </c>
      <c r="J163" s="207">
        <v>19</v>
      </c>
      <c r="K163" s="207">
        <v>19.02</v>
      </c>
      <c r="L163" s="208">
        <v>-10</v>
      </c>
      <c r="M163" s="208">
        <v>29.02</v>
      </c>
      <c r="N163" s="203">
        <f t="shared" si="0"/>
      </c>
      <c r="O163" s="207">
        <v>-39.69</v>
      </c>
      <c r="P163" s="208">
        <v>-46.04</v>
      </c>
      <c r="Q163" s="208">
        <v>-48.49</v>
      </c>
      <c r="R163" s="208">
        <v>-49.49</v>
      </c>
      <c r="S163" s="208">
        <v>-50.98</v>
      </c>
      <c r="T163" s="208">
        <v>-55.2</v>
      </c>
      <c r="U163" s="208">
        <v>-51.22</v>
      </c>
      <c r="V163" s="208">
        <v>-55.57</v>
      </c>
      <c r="W163" s="208">
        <v>1.34</v>
      </c>
      <c r="X163" s="205">
        <v>3.8</v>
      </c>
      <c r="Y163" s="207">
        <v>358.473</v>
      </c>
    </row>
    <row r="164">
      <c r="A164" s="205" t="s">
        <v>840</v>
      </c>
      <c r="B164" s="205" t="s">
        <v>841</v>
      </c>
      <c r="C164" s="207" t="s">
        <v>849</v>
      </c>
      <c r="D164" s="207" t="s">
        <v>843</v>
      </c>
      <c r="E164" s="208">
        <v>100</v>
      </c>
      <c r="F164" s="208">
        <v>273</v>
      </c>
      <c r="G164" s="208">
        <v>0</v>
      </c>
      <c r="H164" s="208">
        <v>30</v>
      </c>
      <c r="I164" s="207">
        <v>2640</v>
      </c>
      <c r="J164" s="207">
        <v>20</v>
      </c>
      <c r="K164" s="207">
        <v>20.03</v>
      </c>
      <c r="L164" s="208">
        <v>-8.98</v>
      </c>
      <c r="M164" s="208">
        <v>29.01</v>
      </c>
      <c r="N164" s="203">
        <f t="shared" si="0"/>
      </c>
      <c r="O164" s="207">
        <v>-38.66</v>
      </c>
      <c r="P164" s="208">
        <v>-45.28</v>
      </c>
      <c r="Q164" s="208">
        <v>-48.45</v>
      </c>
      <c r="R164" s="208">
        <v>-49.56</v>
      </c>
      <c r="S164" s="208">
        <v>-49.67</v>
      </c>
      <c r="T164" s="208">
        <v>-53.98</v>
      </c>
      <c r="U164" s="208">
        <v>-50.2</v>
      </c>
      <c r="V164" s="208">
        <v>-54.37</v>
      </c>
      <c r="W164" s="208">
        <v>1.51</v>
      </c>
      <c r="X164" s="205">
        <v>3.8</v>
      </c>
      <c r="Y164" s="207">
        <v>382.317</v>
      </c>
    </row>
    <row customHeight="true" ht="19" r="165">
      <c r="A165" s="205" t="s">
        <v>840</v>
      </c>
      <c r="B165" s="205" t="s">
        <v>841</v>
      </c>
      <c r="C165" s="207" t="s">
        <v>849</v>
      </c>
      <c r="D165" s="207" t="s">
        <v>843</v>
      </c>
      <c r="E165" s="208">
        <v>100</v>
      </c>
      <c r="F165" s="208">
        <v>273</v>
      </c>
      <c r="G165" s="208">
        <v>0</v>
      </c>
      <c r="H165" s="208">
        <v>30</v>
      </c>
      <c r="I165" s="207">
        <v>2640</v>
      </c>
      <c r="J165" s="207">
        <v>21</v>
      </c>
      <c r="K165" s="207">
        <v>21.02</v>
      </c>
      <c r="L165" s="208">
        <v>-7.89</v>
      </c>
      <c r="M165" s="208">
        <v>28.91</v>
      </c>
      <c r="N165" s="203">
        <f t="shared" si="0"/>
      </c>
      <c r="O165" s="207">
        <v>-37.17</v>
      </c>
      <c r="P165" s="208">
        <v>-43.38</v>
      </c>
      <c r="Q165" s="208">
        <v>-48.13</v>
      </c>
      <c r="R165" s="208">
        <v>-49.51</v>
      </c>
      <c r="S165" s="208">
        <v>-47.76</v>
      </c>
      <c r="T165" s="208">
        <v>-51.25</v>
      </c>
      <c r="U165" s="208">
        <v>-48.11</v>
      </c>
      <c r="V165" s="208">
        <v>-51.54</v>
      </c>
      <c r="W165" s="208">
        <v>1.97</v>
      </c>
      <c r="X165" s="205">
        <v>3.8</v>
      </c>
      <c r="Y165" s="207">
        <v>411.204</v>
      </c>
    </row>
    <row customHeight="true" ht="19" r="166">
      <c r="A166" s="205" t="s">
        <v>840</v>
      </c>
      <c r="B166" s="205" t="s">
        <v>841</v>
      </c>
      <c r="C166" s="207" t="s">
        <v>849</v>
      </c>
      <c r="D166" s="207" t="s">
        <v>843</v>
      </c>
      <c r="E166" s="208">
        <v>100</v>
      </c>
      <c r="F166" s="208">
        <v>273</v>
      </c>
      <c r="G166" s="208">
        <v>0</v>
      </c>
      <c r="H166" s="208">
        <v>30</v>
      </c>
      <c r="I166" s="207">
        <v>2640</v>
      </c>
      <c r="J166" s="207">
        <v>22</v>
      </c>
      <c r="K166" s="207">
        <v>21.97</v>
      </c>
      <c r="L166" s="208">
        <v>-6.75</v>
      </c>
      <c r="M166" s="208">
        <v>28.72</v>
      </c>
      <c r="N166" s="203">
        <f t="shared" si="0"/>
      </c>
      <c r="O166" s="207">
        <v>-34.63</v>
      </c>
      <c r="P166" s="208">
        <v>-39.87</v>
      </c>
      <c r="Q166" s="208">
        <v>-47.8</v>
      </c>
      <c r="R166" s="208">
        <v>-49.48</v>
      </c>
      <c r="S166" s="208">
        <v>-44.92</v>
      </c>
      <c r="T166" s="208">
        <v>-46.68</v>
      </c>
      <c r="U166" s="208">
        <v>-45.06</v>
      </c>
      <c r="V166" s="208">
        <v>-47.05</v>
      </c>
      <c r="W166" s="208">
        <v>3.06</v>
      </c>
      <c r="X166" s="205">
        <v>3.8</v>
      </c>
      <c r="Y166" s="207">
        <v>443.02</v>
      </c>
    </row>
    <row customHeight="true" ht="19" r="167">
      <c r="A167" s="205" t="s">
        <v>840</v>
      </c>
      <c r="B167" s="205" t="s">
        <v>841</v>
      </c>
      <c r="C167" s="207" t="s">
        <v>849</v>
      </c>
      <c r="D167" s="207" t="s">
        <v>843</v>
      </c>
      <c r="E167" s="208">
        <v>100</v>
      </c>
      <c r="F167" s="208">
        <v>273</v>
      </c>
      <c r="G167" s="208">
        <v>0</v>
      </c>
      <c r="H167" s="208">
        <v>30</v>
      </c>
      <c r="I167" s="207">
        <v>2640</v>
      </c>
      <c r="J167" s="207">
        <v>23</v>
      </c>
      <c r="K167" s="207">
        <v>23.05</v>
      </c>
      <c r="L167" s="208">
        <v>-5.49</v>
      </c>
      <c r="M167" s="208">
        <v>28.54</v>
      </c>
      <c r="N167" s="203">
        <f t="shared" si="0"/>
      </c>
      <c r="O167" s="207">
        <v>-31.72</v>
      </c>
      <c r="P167" s="208">
        <v>-35.87</v>
      </c>
      <c r="Q167" s="208">
        <v>-46.99</v>
      </c>
      <c r="R167" s="208">
        <v>-49.58</v>
      </c>
      <c r="S167" s="208">
        <v>-41.21</v>
      </c>
      <c r="T167" s="208">
        <v>-42.82</v>
      </c>
      <c r="U167" s="208">
        <v>-41.82</v>
      </c>
      <c r="V167" s="208">
        <v>-42.56</v>
      </c>
      <c r="W167" s="208">
        <v>4.98</v>
      </c>
      <c r="X167" s="205">
        <v>3.8</v>
      </c>
      <c r="Y167" s="207">
        <v>483.714</v>
      </c>
    </row>
    <row customHeight="true" ht="19" r="168">
      <c r="A168" s="205" t="s">
        <v>840</v>
      </c>
      <c r="B168" s="205" t="s">
        <v>841</v>
      </c>
      <c r="C168" s="207" t="s">
        <v>849</v>
      </c>
      <c r="D168" s="207" t="s">
        <v>843</v>
      </c>
      <c r="E168" s="208">
        <v>100</v>
      </c>
      <c r="F168" s="208">
        <v>273</v>
      </c>
      <c r="G168" s="208">
        <v>0</v>
      </c>
      <c r="H168" s="208">
        <v>30</v>
      </c>
      <c r="I168" s="207">
        <v>2640</v>
      </c>
      <c r="J168" s="207">
        <v>24</v>
      </c>
      <c r="K168" s="207">
        <v>23.97</v>
      </c>
      <c r="L168" s="208">
        <v>-4.33</v>
      </c>
      <c r="M168" s="208">
        <v>28.3</v>
      </c>
      <c r="N168" s="203">
        <f t="shared" si="0"/>
      </c>
      <c r="O168" s="207">
        <v>-29.18</v>
      </c>
      <c r="P168" s="208">
        <v>-32.84</v>
      </c>
      <c r="Q168" s="208">
        <v>-46.05</v>
      </c>
      <c r="R168" s="208">
        <v>-49.41</v>
      </c>
      <c r="S168" s="208">
        <v>-38.35</v>
      </c>
      <c r="T168" s="208">
        <v>-39.04</v>
      </c>
      <c r="U168" s="208">
        <v>-38.59</v>
      </c>
      <c r="V168" s="208">
        <v>-39.67</v>
      </c>
      <c r="W168" s="208">
        <v>6.96</v>
      </c>
      <c r="X168" s="205">
        <v>3.8</v>
      </c>
      <c r="Y168" s="207">
        <v>528.018</v>
      </c>
    </row>
    <row customHeight="true" ht="19" r="169">
      <c r="A169" s="205" t="s">
        <v>840</v>
      </c>
      <c r="B169" s="205" t="s">
        <v>841</v>
      </c>
      <c r="C169" s="207" t="s">
        <v>849</v>
      </c>
      <c r="D169" s="207" t="s">
        <v>843</v>
      </c>
      <c r="E169" s="208">
        <v>100</v>
      </c>
      <c r="F169" s="208">
        <v>273</v>
      </c>
      <c r="G169" s="208">
        <v>0</v>
      </c>
      <c r="H169" s="208">
        <v>30</v>
      </c>
      <c r="I169" s="207">
        <v>2640</v>
      </c>
      <c r="J169" s="207">
        <v>25</v>
      </c>
      <c r="K169" s="207">
        <v>24.96</v>
      </c>
      <c r="L169" s="208">
        <v>-2.75</v>
      </c>
      <c r="M169" s="208">
        <v>27.71</v>
      </c>
      <c r="N169" s="203">
        <f t="shared" si="0"/>
      </c>
      <c r="O169" s="207">
        <v>-25.88</v>
      </c>
      <c r="P169" s="208">
        <v>-29.46</v>
      </c>
      <c r="Q169" s="208">
        <v>-44.5</v>
      </c>
      <c r="R169" s="208">
        <v>-49.43</v>
      </c>
      <c r="S169" s="208">
        <v>-34.78</v>
      </c>
      <c r="T169" s="208">
        <v>-35.73</v>
      </c>
      <c r="U169" s="208">
        <v>-35.01</v>
      </c>
      <c r="V169" s="208">
        <v>-36.43</v>
      </c>
      <c r="W169" s="208">
        <v>10.74</v>
      </c>
      <c r="X169" s="205">
        <v>3.8</v>
      </c>
      <c r="Y169" s="207">
        <v>586.876</v>
      </c>
    </row>
    <row customHeight="true" ht="19" r="170">
      <c r="A170" s="199" t="s">
        <v>840</v>
      </c>
      <c r="B170" s="199" t="s">
        <v>841</v>
      </c>
      <c r="C170" s="204" t="s">
        <v>850</v>
      </c>
      <c r="D170" s="201" t="s">
        <v>843</v>
      </c>
      <c r="E170" s="202">
        <v>80</v>
      </c>
      <c r="F170" s="202">
        <v>217</v>
      </c>
      <c r="G170" s="202">
        <v>0</v>
      </c>
      <c r="H170" s="202">
        <v>30</v>
      </c>
      <c r="I170" s="201">
        <v>2350</v>
      </c>
      <c r="J170" s="201">
        <v>18</v>
      </c>
      <c r="K170" s="201">
        <v>17.97</v>
      </c>
      <c r="L170" s="202">
        <v>-11.69</v>
      </c>
      <c r="M170" s="202">
        <v>29.66</v>
      </c>
      <c r="N170" s="203">
        <f t="shared" si="0"/>
      </c>
      <c r="O170" s="201">
        <v>-42.14</v>
      </c>
      <c r="P170" s="202">
        <v>-42.88</v>
      </c>
      <c r="Q170" s="202">
        <v>-50.85</v>
      </c>
      <c r="R170" s="202">
        <v>-49.38</v>
      </c>
      <c r="S170" s="202">
        <v>-49.31</v>
      </c>
      <c r="T170" s="202">
        <v>-49.48</v>
      </c>
      <c r="U170" s="202">
        <v>-49.98</v>
      </c>
      <c r="V170" s="202">
        <v>-50.93</v>
      </c>
      <c r="W170" s="202">
        <v>1.92</v>
      </c>
      <c r="X170" s="199">
        <v>4.8</v>
      </c>
      <c r="Y170" s="201">
        <v>371.328</v>
      </c>
    </row>
    <row customHeight="true" ht="19" r="171">
      <c r="A171" s="213" t="s">
        <v>840</v>
      </c>
      <c r="B171" s="213" t="s">
        <v>841</v>
      </c>
      <c r="C171" s="214" t="s">
        <v>850</v>
      </c>
      <c r="D171" s="215" t="s">
        <v>843</v>
      </c>
      <c r="E171" s="216">
        <v>80</v>
      </c>
      <c r="F171" s="216">
        <v>217</v>
      </c>
      <c r="G171" s="216">
        <v>0</v>
      </c>
      <c r="H171" s="216">
        <v>30</v>
      </c>
      <c r="I171" s="207">
        <v>2350</v>
      </c>
      <c r="J171" s="207">
        <v>19</v>
      </c>
      <c r="K171" s="207">
        <v>18.99</v>
      </c>
      <c r="L171" s="208">
        <v>-10.54</v>
      </c>
      <c r="M171" s="208">
        <v>29.53</v>
      </c>
      <c r="N171" s="203">
        <f t="shared" si="0"/>
      </c>
      <c r="O171" s="207">
        <v>-41.87</v>
      </c>
      <c r="P171" s="208">
        <v>-42.65</v>
      </c>
      <c r="Q171" s="208">
        <v>-50.82</v>
      </c>
      <c r="R171" s="208">
        <v>-49.34</v>
      </c>
      <c r="S171" s="208">
        <v>-49</v>
      </c>
      <c r="T171" s="208">
        <v>-49.19</v>
      </c>
      <c r="U171" s="208">
        <v>-49.61</v>
      </c>
      <c r="V171" s="208">
        <v>-50.51</v>
      </c>
      <c r="W171" s="208">
        <v>2</v>
      </c>
      <c r="X171" s="205">
        <v>4.8</v>
      </c>
      <c r="Y171" s="207">
        <v>391.922</v>
      </c>
    </row>
    <row customHeight="true" ht="19" r="172">
      <c r="A172" s="213" t="s">
        <v>840</v>
      </c>
      <c r="B172" s="213" t="s">
        <v>841</v>
      </c>
      <c r="C172" s="214" t="s">
        <v>850</v>
      </c>
      <c r="D172" s="215" t="s">
        <v>843</v>
      </c>
      <c r="E172" s="216">
        <v>80</v>
      </c>
      <c r="F172" s="216">
        <v>217</v>
      </c>
      <c r="G172" s="216">
        <v>0</v>
      </c>
      <c r="H172" s="216">
        <v>30</v>
      </c>
      <c r="I172" s="207">
        <v>2350</v>
      </c>
      <c r="J172" s="207">
        <v>20</v>
      </c>
      <c r="K172" s="207">
        <v>20.02</v>
      </c>
      <c r="L172" s="208">
        <v>-9.4</v>
      </c>
      <c r="M172" s="208">
        <v>29.42</v>
      </c>
      <c r="N172" s="203">
        <f t="shared" si="0"/>
      </c>
      <c r="O172" s="207">
        <v>-41.58</v>
      </c>
      <c r="P172" s="208">
        <v>-42.52</v>
      </c>
      <c r="Q172" s="208">
        <v>-50.87</v>
      </c>
      <c r="R172" s="208">
        <v>-49.46</v>
      </c>
      <c r="S172" s="208">
        <v>-48.65</v>
      </c>
      <c r="T172" s="208">
        <v>-49.1</v>
      </c>
      <c r="U172" s="208">
        <v>-49.37</v>
      </c>
      <c r="V172" s="208">
        <v>-50.56</v>
      </c>
      <c r="W172" s="208">
        <v>2.03</v>
      </c>
      <c r="X172" s="205">
        <v>4.8</v>
      </c>
      <c r="Y172" s="207">
        <v>414.002</v>
      </c>
    </row>
    <row customHeight="true" ht="19" r="173">
      <c r="A173" s="213" t="s">
        <v>840</v>
      </c>
      <c r="B173" s="213" t="s">
        <v>841</v>
      </c>
      <c r="C173" s="214" t="s">
        <v>850</v>
      </c>
      <c r="D173" s="215" t="s">
        <v>843</v>
      </c>
      <c r="E173" s="216">
        <v>80</v>
      </c>
      <c r="F173" s="216">
        <v>217</v>
      </c>
      <c r="G173" s="216">
        <v>0</v>
      </c>
      <c r="H173" s="216">
        <v>30</v>
      </c>
      <c r="I173" s="207">
        <v>2350</v>
      </c>
      <c r="J173" s="207">
        <v>21</v>
      </c>
      <c r="K173" s="207">
        <v>21.02</v>
      </c>
      <c r="L173" s="208">
        <v>-8.36</v>
      </c>
      <c r="M173" s="208">
        <v>29.38</v>
      </c>
      <c r="N173" s="203">
        <f t="shared" si="0"/>
      </c>
      <c r="O173" s="207">
        <v>-41.5</v>
      </c>
      <c r="P173" s="208">
        <v>-42.49</v>
      </c>
      <c r="Q173" s="208">
        <v>-50.87</v>
      </c>
      <c r="R173" s="208">
        <v>-49.44</v>
      </c>
      <c r="S173" s="208">
        <v>-48.68</v>
      </c>
      <c r="T173" s="208">
        <v>-49.13</v>
      </c>
      <c r="U173" s="208">
        <v>-49.38</v>
      </c>
      <c r="V173" s="208">
        <v>-50.52</v>
      </c>
      <c r="W173" s="208">
        <v>2.03</v>
      </c>
      <c r="X173" s="205">
        <v>4.8</v>
      </c>
      <c r="Y173" s="207">
        <v>437.446</v>
      </c>
    </row>
    <row customHeight="true" ht="19" r="174">
      <c r="A174" s="213" t="s">
        <v>840</v>
      </c>
      <c r="B174" s="213" t="s">
        <v>841</v>
      </c>
      <c r="C174" s="214" t="s">
        <v>850</v>
      </c>
      <c r="D174" s="215" t="s">
        <v>843</v>
      </c>
      <c r="E174" s="216">
        <v>80</v>
      </c>
      <c r="F174" s="216">
        <v>217</v>
      </c>
      <c r="G174" s="216">
        <v>0</v>
      </c>
      <c r="H174" s="216">
        <v>30</v>
      </c>
      <c r="I174" s="207">
        <v>2350</v>
      </c>
      <c r="J174" s="207">
        <v>22</v>
      </c>
      <c r="K174" s="207">
        <v>21.96</v>
      </c>
      <c r="L174" s="208">
        <v>-7.28</v>
      </c>
      <c r="M174" s="208">
        <v>29.24</v>
      </c>
      <c r="N174" s="203">
        <f t="shared" si="0"/>
      </c>
      <c r="O174" s="207">
        <v>-41.17</v>
      </c>
      <c r="P174" s="208">
        <v>-42.42</v>
      </c>
      <c r="Q174" s="208">
        <v>-50.84</v>
      </c>
      <c r="R174" s="208">
        <v>-49.4</v>
      </c>
      <c r="S174" s="208">
        <v>-48.24</v>
      </c>
      <c r="T174" s="208">
        <v>-48.98</v>
      </c>
      <c r="U174" s="208">
        <v>-49.1</v>
      </c>
      <c r="V174" s="208">
        <v>-50.57</v>
      </c>
      <c r="W174" s="208">
        <v>2.07</v>
      </c>
      <c r="X174" s="205">
        <v>4.8</v>
      </c>
      <c r="Y174" s="207">
        <v>464.199</v>
      </c>
    </row>
    <row customHeight="true" ht="19" r="175">
      <c r="A175" s="213" t="s">
        <v>840</v>
      </c>
      <c r="B175" s="213" t="s">
        <v>841</v>
      </c>
      <c r="C175" s="214" t="s">
        <v>850</v>
      </c>
      <c r="D175" s="215" t="s">
        <v>843</v>
      </c>
      <c r="E175" s="216">
        <v>80</v>
      </c>
      <c r="F175" s="216">
        <v>217</v>
      </c>
      <c r="G175" s="216">
        <v>0</v>
      </c>
      <c r="H175" s="216">
        <v>30</v>
      </c>
      <c r="I175" s="207">
        <v>2350</v>
      </c>
      <c r="J175" s="207">
        <v>23</v>
      </c>
      <c r="K175" s="207">
        <v>23</v>
      </c>
      <c r="L175" s="208">
        <v>-6.12</v>
      </c>
      <c r="M175" s="208">
        <v>29.12</v>
      </c>
      <c r="N175" s="203">
        <f t="shared" si="0"/>
      </c>
      <c r="O175" s="207">
        <v>-40.71</v>
      </c>
      <c r="P175" s="208">
        <v>-42.22</v>
      </c>
      <c r="Q175" s="208">
        <v>-50.87</v>
      </c>
      <c r="R175" s="208">
        <v>-49.45</v>
      </c>
      <c r="S175" s="208">
        <v>-47.96</v>
      </c>
      <c r="T175" s="208">
        <v>-48.82</v>
      </c>
      <c r="U175" s="208">
        <v>-48.53</v>
      </c>
      <c r="V175" s="208">
        <v>-50.11</v>
      </c>
      <c r="W175" s="208">
        <v>2.15</v>
      </c>
      <c r="X175" s="205">
        <v>4.8</v>
      </c>
      <c r="Y175" s="207">
        <v>497.901</v>
      </c>
    </row>
    <row customHeight="true" ht="19" r="176">
      <c r="A176" s="213" t="s">
        <v>840</v>
      </c>
      <c r="B176" s="213" t="s">
        <v>841</v>
      </c>
      <c r="C176" s="214" t="s">
        <v>850</v>
      </c>
      <c r="D176" s="215" t="s">
        <v>843</v>
      </c>
      <c r="E176" s="216">
        <v>80</v>
      </c>
      <c r="F176" s="216">
        <v>217</v>
      </c>
      <c r="G176" s="216">
        <v>0</v>
      </c>
      <c r="H176" s="216">
        <v>30</v>
      </c>
      <c r="I176" s="207">
        <v>2350</v>
      </c>
      <c r="J176" s="207">
        <v>24</v>
      </c>
      <c r="K176" s="207">
        <v>23.99</v>
      </c>
      <c r="L176" s="208">
        <v>-4.95</v>
      </c>
      <c r="M176" s="208">
        <v>28.94</v>
      </c>
      <c r="N176" s="203">
        <f t="shared" si="0"/>
      </c>
      <c r="O176" s="207">
        <v>-39.5</v>
      </c>
      <c r="P176" s="208">
        <v>-40.88</v>
      </c>
      <c r="Q176" s="208">
        <v>-50.86</v>
      </c>
      <c r="R176" s="208">
        <v>-49.4</v>
      </c>
      <c r="S176" s="208">
        <v>-46.63</v>
      </c>
      <c r="T176" s="208">
        <v>-47.57</v>
      </c>
      <c r="U176" s="208">
        <v>-47.63</v>
      </c>
      <c r="V176" s="208">
        <v>-48.84</v>
      </c>
      <c r="W176" s="208">
        <v>2.51</v>
      </c>
      <c r="X176" s="205">
        <v>4.8</v>
      </c>
      <c r="Y176" s="207">
        <v>536.103</v>
      </c>
    </row>
    <row customHeight="true" ht="19" r="177">
      <c r="A177" s="213" t="s">
        <v>840</v>
      </c>
      <c r="B177" s="213" t="s">
        <v>841</v>
      </c>
      <c r="C177" s="214" t="s">
        <v>850</v>
      </c>
      <c r="D177" s="215" t="s">
        <v>843</v>
      </c>
      <c r="E177" s="216">
        <v>80</v>
      </c>
      <c r="F177" s="216">
        <v>217</v>
      </c>
      <c r="G177" s="216">
        <v>0</v>
      </c>
      <c r="H177" s="216">
        <v>30</v>
      </c>
      <c r="I177" s="207">
        <v>2350</v>
      </c>
      <c r="J177" s="207">
        <v>25</v>
      </c>
      <c r="K177" s="207">
        <v>25</v>
      </c>
      <c r="L177" s="208">
        <v>-3.75</v>
      </c>
      <c r="M177" s="208">
        <v>28.75</v>
      </c>
      <c r="N177" s="203">
        <f t="shared" si="0"/>
      </c>
      <c r="O177" s="207">
        <v>-37.31</v>
      </c>
      <c r="P177" s="208">
        <v>-38.12</v>
      </c>
      <c r="Q177" s="208">
        <v>-50.85</v>
      </c>
      <c r="R177" s="208">
        <v>-49.45</v>
      </c>
      <c r="S177" s="208">
        <v>-44.28</v>
      </c>
      <c r="T177" s="208">
        <v>-44.27</v>
      </c>
      <c r="U177" s="208">
        <v>-45.19</v>
      </c>
      <c r="V177" s="208">
        <v>-46.05</v>
      </c>
      <c r="W177" s="208">
        <v>3.3</v>
      </c>
      <c r="X177" s="205">
        <v>4.8</v>
      </c>
      <c r="Y177" s="207">
        <v>578.933</v>
      </c>
    </row>
    <row customHeight="true" ht="19" r="178">
      <c r="A178" s="213" t="s">
        <v>840</v>
      </c>
      <c r="B178" s="213" t="s">
        <v>841</v>
      </c>
      <c r="C178" s="214" t="s">
        <v>850</v>
      </c>
      <c r="D178" s="215" t="s">
        <v>843</v>
      </c>
      <c r="E178" s="216">
        <v>80</v>
      </c>
      <c r="F178" s="216">
        <v>217</v>
      </c>
      <c r="G178" s="216">
        <v>0</v>
      </c>
      <c r="H178" s="216">
        <v>30</v>
      </c>
      <c r="I178" s="207">
        <v>2350</v>
      </c>
      <c r="J178" s="207">
        <v>26</v>
      </c>
      <c r="K178" s="207">
        <v>25.96</v>
      </c>
      <c r="L178" s="208">
        <v>-2.53</v>
      </c>
      <c r="M178" s="208">
        <v>28.49</v>
      </c>
      <c r="N178" s="203">
        <f t="shared" si="0"/>
      </c>
      <c r="O178" s="207">
        <v>-34.44</v>
      </c>
      <c r="P178" s="208">
        <v>-34.52</v>
      </c>
      <c r="Q178" s="208">
        <v>-50.81</v>
      </c>
      <c r="R178" s="208">
        <v>-49.36</v>
      </c>
      <c r="S178" s="208">
        <v>-40.79</v>
      </c>
      <c r="T178" s="208">
        <v>-40.86</v>
      </c>
      <c r="U178" s="208">
        <v>-42.19</v>
      </c>
      <c r="V178" s="208">
        <v>-41.58</v>
      </c>
      <c r="W178" s="208">
        <v>4.88</v>
      </c>
      <c r="X178" s="205">
        <v>4.8</v>
      </c>
      <c r="Y178" s="207">
        <v>629.33</v>
      </c>
    </row>
    <row customHeight="true" ht="19" r="179">
      <c r="A179" s="213" t="s">
        <v>840</v>
      </c>
      <c r="B179" s="213" t="s">
        <v>841</v>
      </c>
      <c r="C179" s="214" t="s">
        <v>850</v>
      </c>
      <c r="D179" s="215" t="s">
        <v>843</v>
      </c>
      <c r="E179" s="216">
        <v>80</v>
      </c>
      <c r="F179" s="216">
        <v>217</v>
      </c>
      <c r="G179" s="216">
        <v>0</v>
      </c>
      <c r="H179" s="216">
        <v>30</v>
      </c>
      <c r="I179" s="207">
        <v>2350</v>
      </c>
      <c r="J179" s="207">
        <v>27</v>
      </c>
      <c r="K179" s="207">
        <v>26.98</v>
      </c>
      <c r="L179" s="208">
        <v>-1.11</v>
      </c>
      <c r="M179" s="208">
        <v>28.09</v>
      </c>
      <c r="N179" s="203">
        <f t="shared" si="0"/>
      </c>
      <c r="O179" s="207">
        <v>-30.79</v>
      </c>
      <c r="P179" s="208">
        <v>-30.62</v>
      </c>
      <c r="Q179" s="208">
        <v>-50.84</v>
      </c>
      <c r="R179" s="208">
        <v>-49.46</v>
      </c>
      <c r="S179" s="208">
        <v>-37.49</v>
      </c>
      <c r="T179" s="208">
        <v>-36.51</v>
      </c>
      <c r="U179" s="208">
        <v>-38.34</v>
      </c>
      <c r="V179" s="208">
        <v>-37.74</v>
      </c>
      <c r="W179" s="208">
        <v>7.59</v>
      </c>
      <c r="X179" s="205">
        <v>4.8</v>
      </c>
      <c r="Y179" s="207">
        <v>692.42</v>
      </c>
    </row>
    <row customHeight="true" ht="19" r="180">
      <c r="A180" s="213" t="s">
        <v>840</v>
      </c>
      <c r="B180" s="213" t="s">
        <v>841</v>
      </c>
      <c r="C180" s="214" t="s">
        <v>850</v>
      </c>
      <c r="D180" s="215" t="s">
        <v>843</v>
      </c>
      <c r="E180" s="216">
        <v>80</v>
      </c>
      <c r="F180" s="216">
        <v>217</v>
      </c>
      <c r="G180" s="216">
        <v>0</v>
      </c>
      <c r="H180" s="216">
        <v>30</v>
      </c>
      <c r="I180" s="207">
        <v>2340</v>
      </c>
      <c r="J180" s="207">
        <v>18</v>
      </c>
      <c r="K180" s="207">
        <v>17.95</v>
      </c>
      <c r="L180" s="208">
        <v>-11.35</v>
      </c>
      <c r="M180" s="208">
        <v>29.3</v>
      </c>
      <c r="N180" s="203">
        <f t="shared" si="0"/>
      </c>
      <c r="O180" s="207">
        <v>-42.97</v>
      </c>
      <c r="P180" s="208">
        <v>-41.54</v>
      </c>
      <c r="Q180" s="208">
        <v>-50.79</v>
      </c>
      <c r="R180" s="208">
        <v>-49.43</v>
      </c>
      <c r="S180" s="208">
        <v>-49.07</v>
      </c>
      <c r="T180" s="208">
        <v>-48.88</v>
      </c>
      <c r="U180" s="208">
        <v>-50.16</v>
      </c>
      <c r="V180" s="208">
        <v>-49.72</v>
      </c>
      <c r="W180" s="208">
        <v>2.01</v>
      </c>
      <c r="X180" s="205">
        <v>4.8</v>
      </c>
      <c r="Y180" s="207">
        <v>373.79</v>
      </c>
    </row>
    <row customHeight="true" ht="19" r="181">
      <c r="A181" s="213" t="s">
        <v>840</v>
      </c>
      <c r="B181" s="213" t="s">
        <v>841</v>
      </c>
      <c r="C181" s="214" t="s">
        <v>850</v>
      </c>
      <c r="D181" s="215" t="s">
        <v>843</v>
      </c>
      <c r="E181" s="216">
        <v>80</v>
      </c>
      <c r="F181" s="216">
        <v>217</v>
      </c>
      <c r="G181" s="216">
        <v>0</v>
      </c>
      <c r="H181" s="216">
        <v>30</v>
      </c>
      <c r="I181" s="207">
        <v>2340</v>
      </c>
      <c r="J181" s="207">
        <v>19</v>
      </c>
      <c r="K181" s="207">
        <v>19.02</v>
      </c>
      <c r="L181" s="208">
        <v>-10.28</v>
      </c>
      <c r="M181" s="208">
        <v>29.3</v>
      </c>
      <c r="N181" s="203">
        <f t="shared" si="0"/>
      </c>
      <c r="O181" s="207">
        <v>-42.86</v>
      </c>
      <c r="P181" s="208">
        <v>-41.36</v>
      </c>
      <c r="Q181" s="208">
        <v>-50.87</v>
      </c>
      <c r="R181" s="208">
        <v>-49.46</v>
      </c>
      <c r="S181" s="208">
        <v>-48.81</v>
      </c>
      <c r="T181" s="208">
        <v>-48.63</v>
      </c>
      <c r="U181" s="208">
        <v>-50.17</v>
      </c>
      <c r="V181" s="208">
        <v>-49.63</v>
      </c>
      <c r="W181" s="208">
        <v>2.04</v>
      </c>
      <c r="X181" s="205">
        <v>4.8</v>
      </c>
      <c r="Y181" s="207">
        <v>392.758</v>
      </c>
    </row>
    <row customHeight="true" ht="19" r="182">
      <c r="A182" s="213" t="s">
        <v>840</v>
      </c>
      <c r="B182" s="213" t="s">
        <v>841</v>
      </c>
      <c r="C182" s="214" t="s">
        <v>850</v>
      </c>
      <c r="D182" s="215" t="s">
        <v>843</v>
      </c>
      <c r="E182" s="216">
        <v>80</v>
      </c>
      <c r="F182" s="216">
        <v>217</v>
      </c>
      <c r="G182" s="216">
        <v>0</v>
      </c>
      <c r="H182" s="216">
        <v>30</v>
      </c>
      <c r="I182" s="207">
        <v>2340</v>
      </c>
      <c r="J182" s="207">
        <v>20</v>
      </c>
      <c r="K182" s="207">
        <v>20.05</v>
      </c>
      <c r="L182" s="208">
        <v>-9.17</v>
      </c>
      <c r="M182" s="208">
        <v>29.22</v>
      </c>
      <c r="N182" s="203">
        <f t="shared" si="0"/>
      </c>
      <c r="O182" s="207">
        <v>-42.56</v>
      </c>
      <c r="P182" s="208">
        <v>-41.14</v>
      </c>
      <c r="Q182" s="208">
        <v>-50.93</v>
      </c>
      <c r="R182" s="208">
        <v>-49.54</v>
      </c>
      <c r="S182" s="208">
        <v>-48.41</v>
      </c>
      <c r="T182" s="208">
        <v>-48.5</v>
      </c>
      <c r="U182" s="208">
        <v>-49.76</v>
      </c>
      <c r="V182" s="208">
        <v>-49.31</v>
      </c>
      <c r="W182" s="208">
        <v>2.08</v>
      </c>
      <c r="X182" s="205">
        <v>4.8</v>
      </c>
      <c r="Y182" s="207">
        <v>415.542</v>
      </c>
    </row>
    <row customHeight="true" ht="19" r="183">
      <c r="A183" s="213" t="s">
        <v>840</v>
      </c>
      <c r="B183" s="213" t="s">
        <v>841</v>
      </c>
      <c r="C183" s="214" t="s">
        <v>850</v>
      </c>
      <c r="D183" s="215" t="s">
        <v>843</v>
      </c>
      <c r="E183" s="216">
        <v>80</v>
      </c>
      <c r="F183" s="216">
        <v>217</v>
      </c>
      <c r="G183" s="216">
        <v>0</v>
      </c>
      <c r="H183" s="216">
        <v>30</v>
      </c>
      <c r="I183" s="207">
        <v>2340</v>
      </c>
      <c r="J183" s="207">
        <v>21</v>
      </c>
      <c r="K183" s="207">
        <v>21.03</v>
      </c>
      <c r="L183" s="208">
        <v>-8.11</v>
      </c>
      <c r="M183" s="208">
        <v>29.14</v>
      </c>
      <c r="N183" s="203">
        <f t="shared" si="0"/>
      </c>
      <c r="O183" s="207">
        <v>-42.59</v>
      </c>
      <c r="P183" s="208">
        <v>-41.26</v>
      </c>
      <c r="Q183" s="208">
        <v>-50.86</v>
      </c>
      <c r="R183" s="208">
        <v>-49.52</v>
      </c>
      <c r="S183" s="208">
        <v>-48.63</v>
      </c>
      <c r="T183" s="208">
        <v>-48.45</v>
      </c>
      <c r="U183" s="208">
        <v>-49.5</v>
      </c>
      <c r="V183" s="208">
        <v>-49.48</v>
      </c>
      <c r="W183" s="208">
        <v>2.07</v>
      </c>
      <c r="X183" s="205">
        <v>4.8</v>
      </c>
      <c r="Y183" s="207">
        <v>439.569</v>
      </c>
    </row>
    <row customHeight="true" ht="19" r="184">
      <c r="A184" s="213" t="s">
        <v>840</v>
      </c>
      <c r="B184" s="213" t="s">
        <v>841</v>
      </c>
      <c r="C184" s="214" t="s">
        <v>850</v>
      </c>
      <c r="D184" s="215" t="s">
        <v>843</v>
      </c>
      <c r="E184" s="216">
        <v>80</v>
      </c>
      <c r="F184" s="216">
        <v>217</v>
      </c>
      <c r="G184" s="216">
        <v>0</v>
      </c>
      <c r="H184" s="216">
        <v>30</v>
      </c>
      <c r="I184" s="207">
        <v>2340</v>
      </c>
      <c r="J184" s="207">
        <v>22</v>
      </c>
      <c r="K184" s="207">
        <v>22.03</v>
      </c>
      <c r="L184" s="208">
        <v>-7.07</v>
      </c>
      <c r="M184" s="208">
        <v>29.1</v>
      </c>
      <c r="N184" s="203">
        <f t="shared" si="0"/>
      </c>
      <c r="O184" s="207">
        <v>-42.47</v>
      </c>
      <c r="P184" s="208">
        <v>-41.27</v>
      </c>
      <c r="Q184" s="208">
        <v>-50.88</v>
      </c>
      <c r="R184" s="208">
        <v>-49.55</v>
      </c>
      <c r="S184" s="208">
        <v>-48.51</v>
      </c>
      <c r="T184" s="208">
        <v>-48.55</v>
      </c>
      <c r="U184" s="208">
        <v>-49.7</v>
      </c>
      <c r="V184" s="208">
        <v>-49.7</v>
      </c>
      <c r="W184" s="208">
        <v>2.09</v>
      </c>
      <c r="X184" s="205">
        <v>4.8</v>
      </c>
      <c r="Y184" s="207">
        <v>466.832</v>
      </c>
    </row>
    <row customHeight="true" ht="19" r="185">
      <c r="A185" s="213" t="s">
        <v>840</v>
      </c>
      <c r="B185" s="213" t="s">
        <v>841</v>
      </c>
      <c r="C185" s="214" t="s">
        <v>850</v>
      </c>
      <c r="D185" s="215" t="s">
        <v>843</v>
      </c>
      <c r="E185" s="216">
        <v>80</v>
      </c>
      <c r="F185" s="216">
        <v>217</v>
      </c>
      <c r="G185" s="216">
        <v>0</v>
      </c>
      <c r="H185" s="216">
        <v>30</v>
      </c>
      <c r="I185" s="207">
        <v>2340</v>
      </c>
      <c r="J185" s="207">
        <v>23</v>
      </c>
      <c r="K185" s="207">
        <v>23.02</v>
      </c>
      <c r="L185" s="208">
        <v>-5.94</v>
      </c>
      <c r="M185" s="208">
        <v>28.96</v>
      </c>
      <c r="N185" s="203">
        <f t="shared" si="0"/>
      </c>
      <c r="O185" s="207">
        <v>-41.96</v>
      </c>
      <c r="P185" s="208">
        <v>-41</v>
      </c>
      <c r="Q185" s="208">
        <v>-50.85</v>
      </c>
      <c r="R185" s="208">
        <v>-49.51</v>
      </c>
      <c r="S185" s="208">
        <v>-48.02</v>
      </c>
      <c r="T185" s="208">
        <v>-48.67</v>
      </c>
      <c r="U185" s="208">
        <v>-49.12</v>
      </c>
      <c r="V185" s="208">
        <v>-49.42</v>
      </c>
      <c r="W185" s="208">
        <v>2.18</v>
      </c>
      <c r="X185" s="205">
        <v>4.8</v>
      </c>
      <c r="Y185" s="207">
        <v>499.458</v>
      </c>
    </row>
    <row customHeight="true" ht="19" r="186">
      <c r="A186" s="213" t="s">
        <v>840</v>
      </c>
      <c r="B186" s="213" t="s">
        <v>841</v>
      </c>
      <c r="C186" s="214" t="s">
        <v>850</v>
      </c>
      <c r="D186" s="215" t="s">
        <v>843</v>
      </c>
      <c r="E186" s="216">
        <v>80</v>
      </c>
      <c r="F186" s="216">
        <v>217</v>
      </c>
      <c r="G186" s="216">
        <v>0</v>
      </c>
      <c r="H186" s="216">
        <v>30</v>
      </c>
      <c r="I186" s="207">
        <v>2340</v>
      </c>
      <c r="J186" s="207">
        <v>24</v>
      </c>
      <c r="K186" s="207">
        <v>24.04</v>
      </c>
      <c r="L186" s="208">
        <v>-4.86</v>
      </c>
      <c r="M186" s="208">
        <v>28.9</v>
      </c>
      <c r="N186" s="203">
        <f t="shared" si="0"/>
      </c>
      <c r="O186" s="207">
        <v>-40.92</v>
      </c>
      <c r="P186" s="208">
        <v>-39.8</v>
      </c>
      <c r="Q186" s="208">
        <v>-50.88</v>
      </c>
      <c r="R186" s="208">
        <v>-49.51</v>
      </c>
      <c r="S186" s="208">
        <v>-46.71</v>
      </c>
      <c r="T186" s="208">
        <v>-47.18</v>
      </c>
      <c r="U186" s="208">
        <v>-48.16</v>
      </c>
      <c r="V186" s="208">
        <v>-47.82</v>
      </c>
      <c r="W186" s="208">
        <v>2.52</v>
      </c>
      <c r="X186" s="205">
        <v>4.8</v>
      </c>
      <c r="Y186" s="207">
        <v>535.983</v>
      </c>
    </row>
    <row customHeight="true" ht="19" r="187">
      <c r="A187" s="213" t="s">
        <v>840</v>
      </c>
      <c r="B187" s="213" t="s">
        <v>841</v>
      </c>
      <c r="C187" s="214" t="s">
        <v>850</v>
      </c>
      <c r="D187" s="215" t="s">
        <v>843</v>
      </c>
      <c r="E187" s="216">
        <v>80</v>
      </c>
      <c r="F187" s="216">
        <v>217</v>
      </c>
      <c r="G187" s="216">
        <v>0</v>
      </c>
      <c r="H187" s="216">
        <v>30</v>
      </c>
      <c r="I187" s="207">
        <v>2340</v>
      </c>
      <c r="J187" s="207">
        <v>25</v>
      </c>
      <c r="K187" s="207">
        <v>25.05</v>
      </c>
      <c r="L187" s="208">
        <v>-3.6</v>
      </c>
      <c r="M187" s="208">
        <v>28.65</v>
      </c>
      <c r="N187" s="203">
        <f t="shared" si="0"/>
      </c>
      <c r="O187" s="207">
        <v>-38.76</v>
      </c>
      <c r="P187" s="208">
        <v>-36.95</v>
      </c>
      <c r="Q187" s="208">
        <v>-50.87</v>
      </c>
      <c r="R187" s="208">
        <v>-49.49</v>
      </c>
      <c r="S187" s="208">
        <v>-44.53</v>
      </c>
      <c r="T187" s="208">
        <v>-44.35</v>
      </c>
      <c r="U187" s="208">
        <v>-45.6</v>
      </c>
      <c r="V187" s="208">
        <v>-44.86</v>
      </c>
      <c r="W187" s="208">
        <v>3.43</v>
      </c>
      <c r="X187" s="205">
        <v>4.8</v>
      </c>
      <c r="Y187" s="207">
        <v>582.858</v>
      </c>
    </row>
    <row customHeight="true" ht="19" r="188">
      <c r="A188" s="213" t="s">
        <v>840</v>
      </c>
      <c r="B188" s="213" t="s">
        <v>841</v>
      </c>
      <c r="C188" s="214" t="s">
        <v>850</v>
      </c>
      <c r="D188" s="215" t="s">
        <v>843</v>
      </c>
      <c r="E188" s="216">
        <v>80</v>
      </c>
      <c r="F188" s="216">
        <v>217</v>
      </c>
      <c r="G188" s="216">
        <v>0</v>
      </c>
      <c r="H188" s="216">
        <v>30</v>
      </c>
      <c r="I188" s="207">
        <v>2340</v>
      </c>
      <c r="J188" s="207">
        <v>26</v>
      </c>
      <c r="K188" s="207">
        <v>25.97</v>
      </c>
      <c r="L188" s="208">
        <v>-2.41</v>
      </c>
      <c r="M188" s="208">
        <v>28.38</v>
      </c>
      <c r="N188" s="203">
        <f t="shared" si="0"/>
      </c>
      <c r="O188" s="207">
        <v>-35.6</v>
      </c>
      <c r="P188" s="208">
        <v>-33.36</v>
      </c>
      <c r="Q188" s="208">
        <v>-50.83</v>
      </c>
      <c r="R188" s="208">
        <v>-49.41</v>
      </c>
      <c r="S188" s="208">
        <v>-41.22</v>
      </c>
      <c r="T188" s="208">
        <v>-40.22</v>
      </c>
      <c r="U188" s="208">
        <v>-42.53</v>
      </c>
      <c r="V188" s="208">
        <v>-41.32</v>
      </c>
      <c r="W188" s="208">
        <v>5.01</v>
      </c>
      <c r="X188" s="205">
        <v>4.8</v>
      </c>
      <c r="Y188" s="207">
        <v>631.726</v>
      </c>
    </row>
    <row customHeight="true" ht="19" r="189">
      <c r="A189" s="213" t="s">
        <v>840</v>
      </c>
      <c r="B189" s="213" t="s">
        <v>841</v>
      </c>
      <c r="C189" s="214" t="s">
        <v>850</v>
      </c>
      <c r="D189" s="215" t="s">
        <v>843</v>
      </c>
      <c r="E189" s="216">
        <v>80</v>
      </c>
      <c r="F189" s="216">
        <v>217</v>
      </c>
      <c r="G189" s="216">
        <v>0</v>
      </c>
      <c r="H189" s="216">
        <v>30</v>
      </c>
      <c r="I189" s="207">
        <v>2340</v>
      </c>
      <c r="J189" s="207">
        <v>27</v>
      </c>
      <c r="K189" s="207">
        <v>26.99</v>
      </c>
      <c r="L189" s="208">
        <v>-1.04</v>
      </c>
      <c r="M189" s="208">
        <v>28.03</v>
      </c>
      <c r="N189" s="203">
        <f t="shared" si="0"/>
      </c>
      <c r="O189" s="207">
        <v>-32.22</v>
      </c>
      <c r="P189" s="208">
        <v>-29.81</v>
      </c>
      <c r="Q189" s="208">
        <v>-50.8</v>
      </c>
      <c r="R189" s="208">
        <v>-49.48</v>
      </c>
      <c r="S189" s="208">
        <v>-37.55</v>
      </c>
      <c r="T189" s="208">
        <v>-36.87</v>
      </c>
      <c r="U189" s="208">
        <v>-38.81</v>
      </c>
      <c r="V189" s="208">
        <v>-37.64</v>
      </c>
      <c r="W189" s="208">
        <v>7.59</v>
      </c>
      <c r="X189" s="205">
        <v>4.8</v>
      </c>
      <c r="Y189" s="207">
        <v>693.284</v>
      </c>
    </row>
    <row customHeight="true" ht="19" r="190">
      <c r="A190" s="213" t="s">
        <v>840</v>
      </c>
      <c r="B190" s="213" t="s">
        <v>841</v>
      </c>
      <c r="C190" s="214" t="s">
        <v>850</v>
      </c>
      <c r="D190" s="215" t="s">
        <v>843</v>
      </c>
      <c r="E190" s="216">
        <v>80</v>
      </c>
      <c r="F190" s="216">
        <v>217</v>
      </c>
      <c r="G190" s="216">
        <v>0</v>
      </c>
      <c r="H190" s="216">
        <v>30</v>
      </c>
      <c r="I190" s="207">
        <v>2360</v>
      </c>
      <c r="J190" s="207">
        <v>18</v>
      </c>
      <c r="K190" s="207">
        <v>17.99</v>
      </c>
      <c r="L190" s="208">
        <v>-11.38</v>
      </c>
      <c r="M190" s="208">
        <v>29.37</v>
      </c>
      <c r="N190" s="203">
        <f t="shared" si="0"/>
      </c>
      <c r="O190" s="207">
        <v>-41.2</v>
      </c>
      <c r="P190" s="208">
        <v>-44.53</v>
      </c>
      <c r="Q190" s="208">
        <v>-50.8</v>
      </c>
      <c r="R190" s="208">
        <v>-49.44</v>
      </c>
      <c r="S190" s="208">
        <v>-48.87</v>
      </c>
      <c r="T190" s="208">
        <v>-50.24</v>
      </c>
      <c r="U190" s="208">
        <v>-49.69</v>
      </c>
      <c r="V190" s="208">
        <v>-51.97</v>
      </c>
      <c r="W190" s="208">
        <v>1.94</v>
      </c>
      <c r="X190" s="205">
        <v>4.8</v>
      </c>
      <c r="Y190" s="207">
        <v>372.831</v>
      </c>
    </row>
    <row customHeight="true" ht="19" r="191">
      <c r="A191" s="213" t="s">
        <v>840</v>
      </c>
      <c r="B191" s="213" t="s">
        <v>841</v>
      </c>
      <c r="C191" s="214" t="s">
        <v>850</v>
      </c>
      <c r="D191" s="215" t="s">
        <v>843</v>
      </c>
      <c r="E191" s="216">
        <v>80</v>
      </c>
      <c r="F191" s="216">
        <v>217</v>
      </c>
      <c r="G191" s="216">
        <v>0</v>
      </c>
      <c r="H191" s="216">
        <v>30</v>
      </c>
      <c r="I191" s="207">
        <v>2360</v>
      </c>
      <c r="J191" s="207">
        <v>19</v>
      </c>
      <c r="K191" s="207">
        <v>18.99</v>
      </c>
      <c r="L191" s="208">
        <v>-10.44</v>
      </c>
      <c r="M191" s="208">
        <v>29.43</v>
      </c>
      <c r="N191" s="203">
        <f t="shared" si="0"/>
      </c>
      <c r="O191" s="207">
        <v>-41.07</v>
      </c>
      <c r="P191" s="208">
        <v>-44.59</v>
      </c>
      <c r="Q191" s="208">
        <v>-50.74</v>
      </c>
      <c r="R191" s="208">
        <v>-49.35</v>
      </c>
      <c r="S191" s="208">
        <v>-48.53</v>
      </c>
      <c r="T191" s="208">
        <v>-50.48</v>
      </c>
      <c r="U191" s="208">
        <v>-49.57</v>
      </c>
      <c r="V191" s="208">
        <v>-51.96</v>
      </c>
      <c r="W191" s="208">
        <v>1.94</v>
      </c>
      <c r="X191" s="205">
        <v>4.8</v>
      </c>
      <c r="Y191" s="207">
        <v>389.307</v>
      </c>
    </row>
    <row customHeight="true" ht="19" r="192">
      <c r="A192" s="213" t="s">
        <v>840</v>
      </c>
      <c r="B192" s="213" t="s">
        <v>841</v>
      </c>
      <c r="C192" s="214" t="s">
        <v>850</v>
      </c>
      <c r="D192" s="215" t="s">
        <v>843</v>
      </c>
      <c r="E192" s="216">
        <v>80</v>
      </c>
      <c r="F192" s="216">
        <v>217</v>
      </c>
      <c r="G192" s="216">
        <v>0</v>
      </c>
      <c r="H192" s="216">
        <v>30</v>
      </c>
      <c r="I192" s="207">
        <v>2360</v>
      </c>
      <c r="J192" s="207">
        <v>20</v>
      </c>
      <c r="K192" s="207">
        <v>19.95</v>
      </c>
      <c r="L192" s="208">
        <v>-9.37</v>
      </c>
      <c r="M192" s="208">
        <v>29.32</v>
      </c>
      <c r="N192" s="203">
        <f t="shared" si="0"/>
      </c>
      <c r="O192" s="207">
        <v>-40.84</v>
      </c>
      <c r="P192" s="208">
        <v>-44.31</v>
      </c>
      <c r="Q192" s="208">
        <v>-50.77</v>
      </c>
      <c r="R192" s="208">
        <v>-49.38</v>
      </c>
      <c r="S192" s="208">
        <v>-48.31</v>
      </c>
      <c r="T192" s="208">
        <v>-50.06</v>
      </c>
      <c r="U192" s="208">
        <v>-49.32</v>
      </c>
      <c r="V192" s="208">
        <v>-51.69</v>
      </c>
      <c r="W192" s="208">
        <v>1.98</v>
      </c>
      <c r="X192" s="205">
        <v>4.8</v>
      </c>
      <c r="Y192" s="207">
        <v>411.022</v>
      </c>
    </row>
    <row customHeight="true" ht="19" r="193">
      <c r="A193" s="213" t="s">
        <v>840</v>
      </c>
      <c r="B193" s="213" t="s">
        <v>841</v>
      </c>
      <c r="C193" s="214" t="s">
        <v>850</v>
      </c>
      <c r="D193" s="215" t="s">
        <v>843</v>
      </c>
      <c r="E193" s="216">
        <v>80</v>
      </c>
      <c r="F193" s="216">
        <v>217</v>
      </c>
      <c r="G193" s="216">
        <v>0</v>
      </c>
      <c r="H193" s="216">
        <v>30</v>
      </c>
      <c r="I193" s="207">
        <v>2360</v>
      </c>
      <c r="J193" s="207">
        <v>21</v>
      </c>
      <c r="K193" s="207">
        <v>21.03</v>
      </c>
      <c r="L193" s="208">
        <v>-8.25</v>
      </c>
      <c r="M193" s="208">
        <v>29.28</v>
      </c>
      <c r="N193" s="203">
        <f t="shared" si="0"/>
      </c>
      <c r="O193" s="207">
        <v>-40.69</v>
      </c>
      <c r="P193" s="208">
        <v>-44.32</v>
      </c>
      <c r="Q193" s="208">
        <v>-50.83</v>
      </c>
      <c r="R193" s="208">
        <v>-49.46</v>
      </c>
      <c r="S193" s="208">
        <v>-48.3</v>
      </c>
      <c r="T193" s="208">
        <v>-50.09</v>
      </c>
      <c r="U193" s="208">
        <v>-49.29</v>
      </c>
      <c r="V193" s="208">
        <v>-51.79</v>
      </c>
      <c r="W193" s="208">
        <v>2</v>
      </c>
      <c r="X193" s="205">
        <v>4.8</v>
      </c>
      <c r="Y193" s="207">
        <v>436.284</v>
      </c>
    </row>
    <row customHeight="true" ht="19" r="194">
      <c r="A194" s="213" t="s">
        <v>840</v>
      </c>
      <c r="B194" s="213" t="s">
        <v>841</v>
      </c>
      <c r="C194" s="214" t="s">
        <v>850</v>
      </c>
      <c r="D194" s="215" t="s">
        <v>843</v>
      </c>
      <c r="E194" s="216">
        <v>80</v>
      </c>
      <c r="F194" s="216">
        <v>217</v>
      </c>
      <c r="G194" s="216">
        <v>0</v>
      </c>
      <c r="H194" s="216">
        <v>30</v>
      </c>
      <c r="I194" s="207">
        <v>2360</v>
      </c>
      <c r="J194" s="207">
        <v>22</v>
      </c>
      <c r="K194" s="207">
        <v>22</v>
      </c>
      <c r="L194" s="208">
        <v>-7.12</v>
      </c>
      <c r="M194" s="208">
        <v>29.12</v>
      </c>
      <c r="N194" s="203">
        <f t="shared" si="0"/>
      </c>
      <c r="O194" s="207">
        <v>-40.45</v>
      </c>
      <c r="P194" s="208">
        <v>-44.22</v>
      </c>
      <c r="Q194" s="208">
        <v>-50.84</v>
      </c>
      <c r="R194" s="208">
        <v>-49.45</v>
      </c>
      <c r="S194" s="208">
        <v>-48.07</v>
      </c>
      <c r="T194" s="208">
        <v>-49.95</v>
      </c>
      <c r="U194" s="208">
        <v>-48.94</v>
      </c>
      <c r="V194" s="208">
        <v>-51.64</v>
      </c>
      <c r="W194" s="208">
        <v>2.04</v>
      </c>
      <c r="X194" s="205">
        <v>4.8</v>
      </c>
      <c r="Y194" s="207">
        <v>465.384</v>
      </c>
    </row>
    <row customHeight="true" ht="19" r="195">
      <c r="A195" s="213" t="s">
        <v>840</v>
      </c>
      <c r="B195" s="213" t="s">
        <v>841</v>
      </c>
      <c r="C195" s="214" t="s">
        <v>850</v>
      </c>
      <c r="D195" s="215" t="s">
        <v>843</v>
      </c>
      <c r="E195" s="216">
        <v>80</v>
      </c>
      <c r="F195" s="216">
        <v>217</v>
      </c>
      <c r="G195" s="216">
        <v>0</v>
      </c>
      <c r="H195" s="216">
        <v>30</v>
      </c>
      <c r="I195" s="207">
        <v>2360</v>
      </c>
      <c r="J195" s="207">
        <v>23</v>
      </c>
      <c r="K195" s="207">
        <v>23.01</v>
      </c>
      <c r="L195" s="208">
        <v>-6.03</v>
      </c>
      <c r="M195" s="208">
        <v>29.04</v>
      </c>
      <c r="N195" s="203">
        <f t="shared" si="0"/>
      </c>
      <c r="O195" s="207">
        <v>-39.94</v>
      </c>
      <c r="P195" s="208">
        <v>-44.01</v>
      </c>
      <c r="Q195" s="208">
        <v>-50.85</v>
      </c>
      <c r="R195" s="208">
        <v>-49.47</v>
      </c>
      <c r="S195" s="208">
        <v>-47.77</v>
      </c>
      <c r="T195" s="208">
        <v>-49.65</v>
      </c>
      <c r="U195" s="208">
        <v>-48.34</v>
      </c>
      <c r="V195" s="208">
        <v>-51.37</v>
      </c>
      <c r="W195" s="208">
        <v>2.15</v>
      </c>
      <c r="X195" s="205">
        <v>4.8</v>
      </c>
      <c r="Y195" s="207">
        <v>496.882</v>
      </c>
    </row>
    <row customHeight="true" ht="19" r="196">
      <c r="A196" s="213" t="s">
        <v>840</v>
      </c>
      <c r="B196" s="213" t="s">
        <v>841</v>
      </c>
      <c r="C196" s="214" t="s">
        <v>850</v>
      </c>
      <c r="D196" s="215" t="s">
        <v>843</v>
      </c>
      <c r="E196" s="216">
        <v>80</v>
      </c>
      <c r="F196" s="216">
        <v>217</v>
      </c>
      <c r="G196" s="216">
        <v>0</v>
      </c>
      <c r="H196" s="216">
        <v>30</v>
      </c>
      <c r="I196" s="207">
        <v>2360</v>
      </c>
      <c r="J196" s="207">
        <v>24</v>
      </c>
      <c r="K196" s="207">
        <v>23.99</v>
      </c>
      <c r="L196" s="208">
        <v>-4.94</v>
      </c>
      <c r="M196" s="208">
        <v>28.93</v>
      </c>
      <c r="N196" s="203">
        <f t="shared" si="0"/>
      </c>
      <c r="O196" s="207">
        <v>-38.69</v>
      </c>
      <c r="P196" s="208">
        <v>-42.47</v>
      </c>
      <c r="Q196" s="208">
        <v>-50.79</v>
      </c>
      <c r="R196" s="208">
        <v>-49.43</v>
      </c>
      <c r="S196" s="208">
        <v>-46.27</v>
      </c>
      <c r="T196" s="208">
        <v>-47.6</v>
      </c>
      <c r="U196" s="208">
        <v>-47.38</v>
      </c>
      <c r="V196" s="208">
        <v>-49.79</v>
      </c>
      <c r="W196" s="208">
        <v>2.49</v>
      </c>
      <c r="X196" s="205">
        <v>4.8</v>
      </c>
      <c r="Y196" s="207">
        <v>533.212</v>
      </c>
    </row>
    <row customHeight="true" ht="19" r="197">
      <c r="A197" s="213" t="s">
        <v>840</v>
      </c>
      <c r="B197" s="213" t="s">
        <v>841</v>
      </c>
      <c r="C197" s="214" t="s">
        <v>850</v>
      </c>
      <c r="D197" s="215" t="s">
        <v>843</v>
      </c>
      <c r="E197" s="216">
        <v>80</v>
      </c>
      <c r="F197" s="216">
        <v>217</v>
      </c>
      <c r="G197" s="216">
        <v>0</v>
      </c>
      <c r="H197" s="216">
        <v>30</v>
      </c>
      <c r="I197" s="207">
        <v>2360</v>
      </c>
      <c r="J197" s="207">
        <v>25</v>
      </c>
      <c r="K197" s="207">
        <v>24.96</v>
      </c>
      <c r="L197" s="208">
        <v>-3.8</v>
      </c>
      <c r="M197" s="208">
        <v>28.76</v>
      </c>
      <c r="N197" s="203">
        <f t="shared" si="0"/>
      </c>
      <c r="O197" s="207">
        <v>-36.47</v>
      </c>
      <c r="P197" s="208">
        <v>-39.94</v>
      </c>
      <c r="Q197" s="208">
        <v>-50.8</v>
      </c>
      <c r="R197" s="208">
        <v>-49.42</v>
      </c>
      <c r="S197" s="208">
        <v>-44.07</v>
      </c>
      <c r="T197" s="208">
        <v>-44.72</v>
      </c>
      <c r="U197" s="208">
        <v>-44.62</v>
      </c>
      <c r="V197" s="208">
        <v>-46.82</v>
      </c>
      <c r="W197" s="208">
        <v>3.35</v>
      </c>
      <c r="X197" s="205">
        <v>4.8</v>
      </c>
      <c r="Y197" s="207">
        <v>574.92</v>
      </c>
    </row>
    <row customHeight="true" ht="19" r="198">
      <c r="A198" s="213" t="s">
        <v>840</v>
      </c>
      <c r="B198" s="213" t="s">
        <v>841</v>
      </c>
      <c r="C198" s="214" t="s">
        <v>850</v>
      </c>
      <c r="D198" s="215" t="s">
        <v>843</v>
      </c>
      <c r="E198" s="216">
        <v>80</v>
      </c>
      <c r="F198" s="216">
        <v>217</v>
      </c>
      <c r="G198" s="216">
        <v>0</v>
      </c>
      <c r="H198" s="216">
        <v>30</v>
      </c>
      <c r="I198" s="207">
        <v>2360</v>
      </c>
      <c r="J198" s="207">
        <v>26</v>
      </c>
      <c r="K198" s="207">
        <v>26</v>
      </c>
      <c r="L198" s="208">
        <v>-2.42</v>
      </c>
      <c r="M198" s="208">
        <v>28.42</v>
      </c>
      <c r="N198" s="203">
        <f t="shared" si="0"/>
      </c>
      <c r="O198" s="207">
        <v>-33.64</v>
      </c>
      <c r="P198" s="208">
        <v>-36.21</v>
      </c>
      <c r="Q198" s="208">
        <v>-50.81</v>
      </c>
      <c r="R198" s="208">
        <v>-49.43</v>
      </c>
      <c r="S198" s="208">
        <v>-40.96</v>
      </c>
      <c r="T198" s="208">
        <v>-40.92</v>
      </c>
      <c r="U198" s="208">
        <v>-41.75</v>
      </c>
      <c r="V198" s="208">
        <v>-42.72</v>
      </c>
      <c r="W198" s="208">
        <v>5.06</v>
      </c>
      <c r="X198" s="205">
        <v>4.8</v>
      </c>
      <c r="Y198" s="207">
        <v>631.431</v>
      </c>
    </row>
    <row customHeight="true" ht="19" r="199">
      <c r="A199" s="213" t="s">
        <v>840</v>
      </c>
      <c r="B199" s="213" t="s">
        <v>841</v>
      </c>
      <c r="C199" s="214" t="s">
        <v>850</v>
      </c>
      <c r="D199" s="215" t="s">
        <v>843</v>
      </c>
      <c r="E199" s="216">
        <v>80</v>
      </c>
      <c r="F199" s="216">
        <v>217</v>
      </c>
      <c r="G199" s="216">
        <v>0</v>
      </c>
      <c r="H199" s="216">
        <v>30</v>
      </c>
      <c r="I199" s="207">
        <v>2360</v>
      </c>
      <c r="J199" s="207">
        <v>27</v>
      </c>
      <c r="K199" s="207">
        <v>26.96</v>
      </c>
      <c r="L199" s="208">
        <v>-1.08</v>
      </c>
      <c r="M199" s="208">
        <v>28.04</v>
      </c>
      <c r="N199" s="203">
        <f t="shared" si="0"/>
      </c>
      <c r="O199" s="207">
        <v>-29.98</v>
      </c>
      <c r="P199" s="208">
        <v>-32.5</v>
      </c>
      <c r="Q199" s="208">
        <v>-50.81</v>
      </c>
      <c r="R199" s="208">
        <v>-49.42</v>
      </c>
      <c r="S199" s="208">
        <v>-37.31</v>
      </c>
      <c r="T199" s="208">
        <v>-36.86</v>
      </c>
      <c r="U199" s="208">
        <v>-37.96</v>
      </c>
      <c r="V199" s="208">
        <v>-38.98</v>
      </c>
      <c r="W199" s="208">
        <v>7.8</v>
      </c>
      <c r="X199" s="205">
        <v>4.8</v>
      </c>
      <c r="Y199" s="207">
        <v>691.288</v>
      </c>
    </row>
    <row customHeight="true" ht="19" r="200">
      <c r="A200" s="213" t="s">
        <v>840</v>
      </c>
      <c r="B200" s="213" t="s">
        <v>841</v>
      </c>
      <c r="C200" s="214" t="s">
        <v>850</v>
      </c>
      <c r="D200" s="215" t="s">
        <v>843</v>
      </c>
      <c r="E200" s="216">
        <v>80</v>
      </c>
      <c r="F200" s="216">
        <v>217</v>
      </c>
      <c r="G200" s="216">
        <v>0</v>
      </c>
      <c r="H200" s="216">
        <v>30</v>
      </c>
      <c r="I200" s="207">
        <v>2345</v>
      </c>
      <c r="J200" s="207">
        <v>18</v>
      </c>
      <c r="K200" s="207">
        <v>18</v>
      </c>
      <c r="L200" s="208">
        <v>-11.33</v>
      </c>
      <c r="M200" s="208">
        <v>29.33</v>
      </c>
      <c r="N200" s="203">
        <f t="shared" si="0"/>
      </c>
      <c r="O200" s="207">
        <v>-42.22</v>
      </c>
      <c r="P200" s="208">
        <v>-42.13</v>
      </c>
      <c r="Q200" s="208">
        <v>-50.81</v>
      </c>
      <c r="R200" s="208">
        <v>-49.47</v>
      </c>
      <c r="S200" s="208">
        <v>-48.85</v>
      </c>
      <c r="T200" s="208">
        <v>-48.82</v>
      </c>
      <c r="U200" s="208">
        <v>-49.61</v>
      </c>
      <c r="V200" s="208">
        <v>-50.29</v>
      </c>
      <c r="W200" s="208">
        <v>2</v>
      </c>
      <c r="X200" s="205">
        <v>4.8</v>
      </c>
      <c r="Y200" s="207">
        <v>373.961</v>
      </c>
    </row>
    <row customHeight="true" ht="19" r="201">
      <c r="A201" s="213" t="s">
        <v>840</v>
      </c>
      <c r="B201" s="213" t="s">
        <v>841</v>
      </c>
      <c r="C201" s="214" t="s">
        <v>850</v>
      </c>
      <c r="D201" s="215" t="s">
        <v>843</v>
      </c>
      <c r="E201" s="216">
        <v>80</v>
      </c>
      <c r="F201" s="216">
        <v>217</v>
      </c>
      <c r="G201" s="216">
        <v>0</v>
      </c>
      <c r="H201" s="216">
        <v>30</v>
      </c>
      <c r="I201" s="207">
        <v>2345</v>
      </c>
      <c r="J201" s="207">
        <v>19</v>
      </c>
      <c r="K201" s="207">
        <v>18.96</v>
      </c>
      <c r="L201" s="208">
        <v>-10.38</v>
      </c>
      <c r="M201" s="208">
        <v>29.34</v>
      </c>
      <c r="N201" s="203">
        <f t="shared" si="0"/>
      </c>
      <c r="O201" s="207">
        <v>-42.19</v>
      </c>
      <c r="P201" s="208">
        <v>-41.99</v>
      </c>
      <c r="Q201" s="208">
        <v>-50.73</v>
      </c>
      <c r="R201" s="208">
        <v>-49.36</v>
      </c>
      <c r="S201" s="208">
        <v>-48.89</v>
      </c>
      <c r="T201" s="208">
        <v>-48.9</v>
      </c>
      <c r="U201" s="208">
        <v>-49.64</v>
      </c>
      <c r="V201" s="208">
        <v>-50.25</v>
      </c>
      <c r="W201" s="208">
        <v>2.03</v>
      </c>
      <c r="X201" s="205">
        <v>4.8</v>
      </c>
      <c r="Y201" s="207">
        <v>390.729</v>
      </c>
    </row>
    <row customHeight="true" ht="19" r="202">
      <c r="A202" s="213" t="s">
        <v>840</v>
      </c>
      <c r="B202" s="213" t="s">
        <v>841</v>
      </c>
      <c r="C202" s="214" t="s">
        <v>850</v>
      </c>
      <c r="D202" s="215" t="s">
        <v>843</v>
      </c>
      <c r="E202" s="216">
        <v>80</v>
      </c>
      <c r="F202" s="216">
        <v>217</v>
      </c>
      <c r="G202" s="216">
        <v>0</v>
      </c>
      <c r="H202" s="216">
        <v>30</v>
      </c>
      <c r="I202" s="207">
        <v>2345</v>
      </c>
      <c r="J202" s="207">
        <v>20</v>
      </c>
      <c r="K202" s="207">
        <v>20</v>
      </c>
      <c r="L202" s="208">
        <v>-9.26</v>
      </c>
      <c r="M202" s="208">
        <v>29.26</v>
      </c>
      <c r="N202" s="203">
        <f t="shared" si="0"/>
      </c>
      <c r="O202" s="207">
        <v>-42.03</v>
      </c>
      <c r="P202" s="208">
        <v>-41.81</v>
      </c>
      <c r="Q202" s="208">
        <v>-50.88</v>
      </c>
      <c r="R202" s="208">
        <v>-49.46</v>
      </c>
      <c r="S202" s="208">
        <v>-48.55</v>
      </c>
      <c r="T202" s="208">
        <v>-48.6</v>
      </c>
      <c r="U202" s="208">
        <v>-49.51</v>
      </c>
      <c r="V202" s="208">
        <v>-49.97</v>
      </c>
      <c r="W202" s="208">
        <v>2.04</v>
      </c>
      <c r="X202" s="205">
        <v>4.8</v>
      </c>
      <c r="Y202" s="207">
        <v>413.185</v>
      </c>
    </row>
    <row customHeight="true" ht="19" r="203">
      <c r="A203" s="213" t="s">
        <v>840</v>
      </c>
      <c r="B203" s="213" t="s">
        <v>841</v>
      </c>
      <c r="C203" s="214" t="s">
        <v>850</v>
      </c>
      <c r="D203" s="215" t="s">
        <v>843</v>
      </c>
      <c r="E203" s="216">
        <v>80</v>
      </c>
      <c r="F203" s="216">
        <v>217</v>
      </c>
      <c r="G203" s="216">
        <v>0</v>
      </c>
      <c r="H203" s="216">
        <v>30</v>
      </c>
      <c r="I203" s="207">
        <v>2345</v>
      </c>
      <c r="J203" s="207">
        <v>21</v>
      </c>
      <c r="K203" s="207">
        <v>20.98</v>
      </c>
      <c r="L203" s="208">
        <v>-8.26</v>
      </c>
      <c r="M203" s="208">
        <v>29.24</v>
      </c>
      <c r="N203" s="203">
        <f t="shared" si="0"/>
      </c>
      <c r="O203" s="207">
        <v>-41.93</v>
      </c>
      <c r="P203" s="208">
        <v>-41.82</v>
      </c>
      <c r="Q203" s="208">
        <v>-50.78</v>
      </c>
      <c r="R203" s="208">
        <v>-49.49</v>
      </c>
      <c r="S203" s="208">
        <v>-48.61</v>
      </c>
      <c r="T203" s="208">
        <v>-48.71</v>
      </c>
      <c r="U203" s="208">
        <v>-49.51</v>
      </c>
      <c r="V203" s="208">
        <v>-49.74</v>
      </c>
      <c r="W203" s="208">
        <v>2.05</v>
      </c>
      <c r="X203" s="205">
        <v>4.8</v>
      </c>
      <c r="Y203" s="207">
        <v>435.629</v>
      </c>
    </row>
    <row customHeight="true" ht="19" r="204">
      <c r="A204" s="213" t="s">
        <v>840</v>
      </c>
      <c r="B204" s="213" t="s">
        <v>841</v>
      </c>
      <c r="C204" s="214" t="s">
        <v>850</v>
      </c>
      <c r="D204" s="215" t="s">
        <v>843</v>
      </c>
      <c r="E204" s="216">
        <v>80</v>
      </c>
      <c r="F204" s="216">
        <v>217</v>
      </c>
      <c r="G204" s="216">
        <v>0</v>
      </c>
      <c r="H204" s="216">
        <v>30</v>
      </c>
      <c r="I204" s="207">
        <v>2345</v>
      </c>
      <c r="J204" s="207">
        <v>22</v>
      </c>
      <c r="K204" s="207">
        <v>21.97</v>
      </c>
      <c r="L204" s="208">
        <v>-7.2</v>
      </c>
      <c r="M204" s="208">
        <v>29.17</v>
      </c>
      <c r="N204" s="203">
        <f t="shared" si="0"/>
      </c>
      <c r="O204" s="207">
        <v>-41.75</v>
      </c>
      <c r="P204" s="208">
        <v>-41.88</v>
      </c>
      <c r="Q204" s="208">
        <v>-50.86</v>
      </c>
      <c r="R204" s="208">
        <v>-49.44</v>
      </c>
      <c r="S204" s="208">
        <v>-48.43</v>
      </c>
      <c r="T204" s="208">
        <v>-48.85</v>
      </c>
      <c r="U204" s="208">
        <v>-49.08</v>
      </c>
      <c r="V204" s="208">
        <v>-50.08</v>
      </c>
      <c r="W204" s="208">
        <v>2.07</v>
      </c>
      <c r="X204" s="205">
        <v>4.8</v>
      </c>
      <c r="Y204" s="207">
        <v>462.517</v>
      </c>
    </row>
    <row customHeight="true" ht="19" r="205">
      <c r="A205" s="213" t="s">
        <v>840</v>
      </c>
      <c r="B205" s="213" t="s">
        <v>841</v>
      </c>
      <c r="C205" s="214" t="s">
        <v>850</v>
      </c>
      <c r="D205" s="215" t="s">
        <v>843</v>
      </c>
      <c r="E205" s="216">
        <v>80</v>
      </c>
      <c r="F205" s="216">
        <v>217</v>
      </c>
      <c r="G205" s="216">
        <v>0</v>
      </c>
      <c r="H205" s="216">
        <v>30</v>
      </c>
      <c r="I205" s="207">
        <v>2345</v>
      </c>
      <c r="J205" s="207">
        <v>23</v>
      </c>
      <c r="K205" s="207">
        <v>22.98</v>
      </c>
      <c r="L205" s="208">
        <v>-6.06</v>
      </c>
      <c r="M205" s="208">
        <v>29.04</v>
      </c>
      <c r="N205" s="203">
        <f t="shared" si="0"/>
      </c>
      <c r="O205" s="207">
        <v>-41.16</v>
      </c>
      <c r="P205" s="208">
        <v>-41.6</v>
      </c>
      <c r="Q205" s="208">
        <v>-50.81</v>
      </c>
      <c r="R205" s="208">
        <v>-49.51</v>
      </c>
      <c r="S205" s="208">
        <v>-47.91</v>
      </c>
      <c r="T205" s="208">
        <v>-48.58</v>
      </c>
      <c r="U205" s="208">
        <v>-48.45</v>
      </c>
      <c r="V205" s="208">
        <v>-49.99</v>
      </c>
      <c r="W205" s="208">
        <v>2.15</v>
      </c>
      <c r="X205" s="205">
        <v>4.8</v>
      </c>
      <c r="Y205" s="207">
        <v>495.338</v>
      </c>
    </row>
    <row customHeight="true" ht="19" r="206">
      <c r="A206" s="213" t="s">
        <v>840</v>
      </c>
      <c r="B206" s="213" t="s">
        <v>841</v>
      </c>
      <c r="C206" s="214" t="s">
        <v>850</v>
      </c>
      <c r="D206" s="215" t="s">
        <v>843</v>
      </c>
      <c r="E206" s="216">
        <v>80</v>
      </c>
      <c r="F206" s="216">
        <v>217</v>
      </c>
      <c r="G206" s="216">
        <v>0</v>
      </c>
      <c r="H206" s="216">
        <v>30</v>
      </c>
      <c r="I206" s="207">
        <v>2345</v>
      </c>
      <c r="J206" s="207">
        <v>24</v>
      </c>
      <c r="K206" s="207">
        <v>23.98</v>
      </c>
      <c r="L206" s="208">
        <v>-4.97</v>
      </c>
      <c r="M206" s="208">
        <v>28.95</v>
      </c>
      <c r="N206" s="203">
        <f t="shared" si="0"/>
      </c>
      <c r="O206" s="207">
        <v>-40.35</v>
      </c>
      <c r="P206" s="208">
        <v>-40.7</v>
      </c>
      <c r="Q206" s="208">
        <v>-50.76</v>
      </c>
      <c r="R206" s="208">
        <v>-49.44</v>
      </c>
      <c r="S206" s="208">
        <v>-47.08</v>
      </c>
      <c r="T206" s="208">
        <v>-47.72</v>
      </c>
      <c r="U206" s="208">
        <v>-47.78</v>
      </c>
      <c r="V206" s="208">
        <v>-48.97</v>
      </c>
      <c r="W206" s="208">
        <v>2.41</v>
      </c>
      <c r="X206" s="205">
        <v>4.8</v>
      </c>
      <c r="Y206" s="207">
        <v>530.62</v>
      </c>
    </row>
    <row customHeight="true" ht="19" r="207">
      <c r="A207" s="213" t="s">
        <v>840</v>
      </c>
      <c r="B207" s="213" t="s">
        <v>841</v>
      </c>
      <c r="C207" s="214" t="s">
        <v>850</v>
      </c>
      <c r="D207" s="215" t="s">
        <v>843</v>
      </c>
      <c r="E207" s="216">
        <v>80</v>
      </c>
      <c r="F207" s="216">
        <v>217</v>
      </c>
      <c r="G207" s="216">
        <v>0</v>
      </c>
      <c r="H207" s="216">
        <v>30</v>
      </c>
      <c r="I207" s="207">
        <v>2345</v>
      </c>
      <c r="J207" s="207">
        <v>25</v>
      </c>
      <c r="K207" s="207">
        <v>24.96</v>
      </c>
      <c r="L207" s="208">
        <v>-3.71</v>
      </c>
      <c r="M207" s="208">
        <v>28.67</v>
      </c>
      <c r="N207" s="203">
        <f t="shared" si="0"/>
      </c>
      <c r="O207" s="207">
        <v>-38.39</v>
      </c>
      <c r="P207" s="208">
        <v>-37.86</v>
      </c>
      <c r="Q207" s="208">
        <v>-50.74</v>
      </c>
      <c r="R207" s="208">
        <v>-49.43</v>
      </c>
      <c r="S207" s="208">
        <v>-44.99</v>
      </c>
      <c r="T207" s="208">
        <v>-44.88</v>
      </c>
      <c r="U207" s="208">
        <v>-45.66</v>
      </c>
      <c r="V207" s="208">
        <v>-45.61</v>
      </c>
      <c r="W207" s="208">
        <v>3.2</v>
      </c>
      <c r="X207" s="205">
        <v>4.8</v>
      </c>
      <c r="Y207" s="207">
        <v>576.536</v>
      </c>
    </row>
    <row customHeight="true" ht="19" r="208">
      <c r="A208" s="213" t="s">
        <v>840</v>
      </c>
      <c r="B208" s="213" t="s">
        <v>841</v>
      </c>
      <c r="C208" s="214" t="s">
        <v>850</v>
      </c>
      <c r="D208" s="215" t="s">
        <v>843</v>
      </c>
      <c r="E208" s="216">
        <v>80</v>
      </c>
      <c r="F208" s="216">
        <v>217</v>
      </c>
      <c r="G208" s="216">
        <v>0</v>
      </c>
      <c r="H208" s="216">
        <v>30</v>
      </c>
      <c r="I208" s="207">
        <v>2345</v>
      </c>
      <c r="J208" s="207">
        <v>26</v>
      </c>
      <c r="K208" s="207">
        <v>25.99</v>
      </c>
      <c r="L208" s="208">
        <v>-2.45</v>
      </c>
      <c r="M208" s="208">
        <v>28.44</v>
      </c>
      <c r="N208" s="203">
        <f t="shared" si="0"/>
      </c>
      <c r="O208" s="207">
        <v>-35.29</v>
      </c>
      <c r="P208" s="208">
        <v>-34.22</v>
      </c>
      <c r="Q208" s="208">
        <v>-50.8</v>
      </c>
      <c r="R208" s="208">
        <v>-49.42</v>
      </c>
      <c r="S208" s="208">
        <v>-41.69</v>
      </c>
      <c r="T208" s="208">
        <v>-40.99</v>
      </c>
      <c r="U208" s="208">
        <v>-42.14</v>
      </c>
      <c r="V208" s="208">
        <v>-41.65</v>
      </c>
      <c r="W208" s="208">
        <v>4.83</v>
      </c>
      <c r="X208" s="205">
        <v>4.8</v>
      </c>
      <c r="Y208" s="207">
        <v>628.685</v>
      </c>
    </row>
    <row customHeight="true" ht="19" r="209">
      <c r="A209" s="213" t="s">
        <v>840</v>
      </c>
      <c r="B209" s="213" t="s">
        <v>841</v>
      </c>
      <c r="C209" s="214" t="s">
        <v>850</v>
      </c>
      <c r="D209" s="215" t="s">
        <v>843</v>
      </c>
      <c r="E209" s="216">
        <v>80</v>
      </c>
      <c r="F209" s="216">
        <v>217</v>
      </c>
      <c r="G209" s="216">
        <v>0</v>
      </c>
      <c r="H209" s="216">
        <v>30</v>
      </c>
      <c r="I209" s="207">
        <v>2345</v>
      </c>
      <c r="J209" s="207">
        <v>27</v>
      </c>
      <c r="K209" s="207">
        <v>27.02</v>
      </c>
      <c r="L209" s="208">
        <v>-1.05</v>
      </c>
      <c r="M209" s="208">
        <v>28.07</v>
      </c>
      <c r="N209" s="203">
        <f t="shared" si="0"/>
      </c>
      <c r="O209" s="207">
        <v>-31.75</v>
      </c>
      <c r="P209" s="208">
        <v>-30.45</v>
      </c>
      <c r="Q209" s="208">
        <v>-50.92</v>
      </c>
      <c r="R209" s="208">
        <v>-49.49</v>
      </c>
      <c r="S209" s="208">
        <v>-37.9</v>
      </c>
      <c r="T209" s="208">
        <v>-36.95</v>
      </c>
      <c r="U209" s="208">
        <v>-38.92</v>
      </c>
      <c r="V209" s="208">
        <v>-37.77</v>
      </c>
      <c r="W209" s="208">
        <v>7.48</v>
      </c>
      <c r="X209" s="205">
        <v>4.8</v>
      </c>
      <c r="Y209" s="207">
        <v>691.375</v>
      </c>
    </row>
    <row customHeight="true" ht="19" r="210">
      <c r="A210" s="213" t="s">
        <v>840</v>
      </c>
      <c r="B210" s="213" t="s">
        <v>841</v>
      </c>
      <c r="C210" s="214" t="s">
        <v>850</v>
      </c>
      <c r="D210" s="215" t="s">
        <v>843</v>
      </c>
      <c r="E210" s="216">
        <v>80</v>
      </c>
      <c r="F210" s="216">
        <v>217</v>
      </c>
      <c r="G210" s="216">
        <v>0</v>
      </c>
      <c r="H210" s="216">
        <v>30</v>
      </c>
      <c r="I210" s="207">
        <v>2355</v>
      </c>
      <c r="J210" s="207">
        <v>18</v>
      </c>
      <c r="K210" s="207">
        <v>17.99</v>
      </c>
      <c r="L210" s="208">
        <v>-11.36</v>
      </c>
      <c r="M210" s="208">
        <v>29.35</v>
      </c>
      <c r="N210" s="203">
        <f t="shared" si="0"/>
      </c>
      <c r="O210" s="207">
        <v>-41.23</v>
      </c>
      <c r="P210" s="208">
        <v>-43.55</v>
      </c>
      <c r="Q210" s="208">
        <v>-50.8</v>
      </c>
      <c r="R210" s="208">
        <v>-49.46</v>
      </c>
      <c r="S210" s="208">
        <v>-48.43</v>
      </c>
      <c r="T210" s="208">
        <v>-49.97</v>
      </c>
      <c r="U210" s="208">
        <v>-49.33</v>
      </c>
      <c r="V210" s="208">
        <v>-50.95</v>
      </c>
      <c r="W210" s="208">
        <v>1.97</v>
      </c>
      <c r="X210" s="205">
        <v>4.8</v>
      </c>
      <c r="Y210" s="207">
        <v>373.296</v>
      </c>
    </row>
    <row customHeight="true" ht="19" r="211">
      <c r="A211" s="213" t="s">
        <v>840</v>
      </c>
      <c r="B211" s="213" t="s">
        <v>841</v>
      </c>
      <c r="C211" s="214" t="s">
        <v>850</v>
      </c>
      <c r="D211" s="215" t="s">
        <v>843</v>
      </c>
      <c r="E211" s="216">
        <v>80</v>
      </c>
      <c r="F211" s="216">
        <v>217</v>
      </c>
      <c r="G211" s="216">
        <v>0</v>
      </c>
      <c r="H211" s="216">
        <v>30</v>
      </c>
      <c r="I211" s="207">
        <v>2355</v>
      </c>
      <c r="J211" s="207">
        <v>19</v>
      </c>
      <c r="K211" s="207">
        <v>18.97</v>
      </c>
      <c r="L211" s="208">
        <v>-10.4</v>
      </c>
      <c r="M211" s="208">
        <v>29.37</v>
      </c>
      <c r="N211" s="203">
        <f t="shared" si="0"/>
      </c>
      <c r="O211" s="207">
        <v>-41.29</v>
      </c>
      <c r="P211" s="208">
        <v>-43.49</v>
      </c>
      <c r="Q211" s="208">
        <v>-50.75</v>
      </c>
      <c r="R211" s="208">
        <v>-49.39</v>
      </c>
      <c r="S211" s="208">
        <v>-48.72</v>
      </c>
      <c r="T211" s="208">
        <v>-49.89</v>
      </c>
      <c r="U211" s="208">
        <v>-49.6</v>
      </c>
      <c r="V211" s="208">
        <v>-51.05</v>
      </c>
      <c r="W211" s="208">
        <v>1.99</v>
      </c>
      <c r="X211" s="205">
        <v>4.8</v>
      </c>
      <c r="Y211" s="207">
        <v>390.082</v>
      </c>
    </row>
    <row customHeight="true" ht="19" r="212">
      <c r="A212" s="213" t="s">
        <v>840</v>
      </c>
      <c r="B212" s="213" t="s">
        <v>841</v>
      </c>
      <c r="C212" s="214" t="s">
        <v>850</v>
      </c>
      <c r="D212" s="215" t="s">
        <v>843</v>
      </c>
      <c r="E212" s="216">
        <v>80</v>
      </c>
      <c r="F212" s="216">
        <v>217</v>
      </c>
      <c r="G212" s="216">
        <v>0</v>
      </c>
      <c r="H212" s="216">
        <v>30</v>
      </c>
      <c r="I212" s="207">
        <v>2355</v>
      </c>
      <c r="J212" s="207">
        <v>20</v>
      </c>
      <c r="K212" s="207">
        <v>19.96</v>
      </c>
      <c r="L212" s="208">
        <v>-9.35</v>
      </c>
      <c r="M212" s="208">
        <v>29.31</v>
      </c>
      <c r="N212" s="203">
        <f t="shared" si="0"/>
      </c>
      <c r="O212" s="207">
        <v>-41.12</v>
      </c>
      <c r="P212" s="208">
        <v>-43.35</v>
      </c>
      <c r="Q212" s="208">
        <v>-50.77</v>
      </c>
      <c r="R212" s="208">
        <v>-49.38</v>
      </c>
      <c r="S212" s="208">
        <v>-48.61</v>
      </c>
      <c r="T212" s="208">
        <v>-49.78</v>
      </c>
      <c r="U212" s="208">
        <v>-49.32</v>
      </c>
      <c r="V212" s="208">
        <v>-50.84</v>
      </c>
      <c r="W212" s="208">
        <v>2.01</v>
      </c>
      <c r="X212" s="205">
        <v>4.8</v>
      </c>
      <c r="Y212" s="207">
        <v>410.941</v>
      </c>
    </row>
    <row customHeight="true" ht="19" r="213">
      <c r="A213" s="213" t="s">
        <v>840</v>
      </c>
      <c r="B213" s="213" t="s">
        <v>841</v>
      </c>
      <c r="C213" s="214" t="s">
        <v>850</v>
      </c>
      <c r="D213" s="215" t="s">
        <v>843</v>
      </c>
      <c r="E213" s="216">
        <v>80</v>
      </c>
      <c r="F213" s="216">
        <v>217</v>
      </c>
      <c r="G213" s="216">
        <v>0</v>
      </c>
      <c r="H213" s="216">
        <v>30</v>
      </c>
      <c r="I213" s="207">
        <v>2355</v>
      </c>
      <c r="J213" s="207">
        <v>21</v>
      </c>
      <c r="K213" s="207">
        <v>20.98</v>
      </c>
      <c r="L213" s="208">
        <v>-8.36</v>
      </c>
      <c r="M213" s="208">
        <v>29.34</v>
      </c>
      <c r="N213" s="203">
        <f t="shared" si="0"/>
      </c>
      <c r="O213" s="207">
        <v>-41.1</v>
      </c>
      <c r="P213" s="208">
        <v>-43.36</v>
      </c>
      <c r="Q213" s="208">
        <v>-50.77</v>
      </c>
      <c r="R213" s="208">
        <v>-49.41</v>
      </c>
      <c r="S213" s="208">
        <v>-48.48</v>
      </c>
      <c r="T213" s="208">
        <v>-49.84</v>
      </c>
      <c r="U213" s="208">
        <v>-49.42</v>
      </c>
      <c r="V213" s="208">
        <v>-50.84</v>
      </c>
      <c r="W213" s="208">
        <v>2.01</v>
      </c>
      <c r="X213" s="205">
        <v>4.8</v>
      </c>
      <c r="Y213" s="207">
        <v>433.041</v>
      </c>
    </row>
    <row customHeight="true" ht="19" r="214">
      <c r="A214" s="213" t="s">
        <v>840</v>
      </c>
      <c r="B214" s="213" t="s">
        <v>841</v>
      </c>
      <c r="C214" s="214" t="s">
        <v>850</v>
      </c>
      <c r="D214" s="215" t="s">
        <v>843</v>
      </c>
      <c r="E214" s="216">
        <v>80</v>
      </c>
      <c r="F214" s="216">
        <v>217</v>
      </c>
      <c r="G214" s="216">
        <v>0</v>
      </c>
      <c r="H214" s="216">
        <v>30</v>
      </c>
      <c r="I214" s="207">
        <v>2355</v>
      </c>
      <c r="J214" s="207">
        <v>22</v>
      </c>
      <c r="K214" s="207">
        <v>21.99</v>
      </c>
      <c r="L214" s="208">
        <v>-7.22</v>
      </c>
      <c r="M214" s="208">
        <v>29.21</v>
      </c>
      <c r="N214" s="203">
        <f t="shared" si="0"/>
      </c>
      <c r="O214" s="207">
        <v>-40.77</v>
      </c>
      <c r="P214" s="208">
        <v>-43.43</v>
      </c>
      <c r="Q214" s="208">
        <v>-50.81</v>
      </c>
      <c r="R214" s="208">
        <v>-49.48</v>
      </c>
      <c r="S214" s="208">
        <v>-48.36</v>
      </c>
      <c r="T214" s="208">
        <v>-49.68</v>
      </c>
      <c r="U214" s="208">
        <v>-48.83</v>
      </c>
      <c r="V214" s="208">
        <v>-50.94</v>
      </c>
      <c r="W214" s="208">
        <v>2.04</v>
      </c>
      <c r="X214" s="205">
        <v>4.8</v>
      </c>
      <c r="Y214" s="207">
        <v>462.332</v>
      </c>
    </row>
    <row customHeight="true" ht="19" r="215">
      <c r="A215" s="213" t="s">
        <v>840</v>
      </c>
      <c r="B215" s="213" t="s">
        <v>841</v>
      </c>
      <c r="C215" s="214" t="s">
        <v>850</v>
      </c>
      <c r="D215" s="215" t="s">
        <v>843</v>
      </c>
      <c r="E215" s="216">
        <v>80</v>
      </c>
      <c r="F215" s="216">
        <v>217</v>
      </c>
      <c r="G215" s="216">
        <v>0</v>
      </c>
      <c r="H215" s="216">
        <v>30</v>
      </c>
      <c r="I215" s="207">
        <v>2355</v>
      </c>
      <c r="J215" s="207">
        <v>23</v>
      </c>
      <c r="K215" s="207">
        <v>22.99</v>
      </c>
      <c r="L215" s="208">
        <v>-6.1</v>
      </c>
      <c r="M215" s="208">
        <v>29.09</v>
      </c>
      <c r="N215" s="203">
        <f t="shared" si="0"/>
      </c>
      <c r="O215" s="207">
        <v>-40.3</v>
      </c>
      <c r="P215" s="208">
        <v>-43.06</v>
      </c>
      <c r="Q215" s="208">
        <v>-50.8</v>
      </c>
      <c r="R215" s="208">
        <v>-49.45</v>
      </c>
      <c r="S215" s="208">
        <v>-47.74</v>
      </c>
      <c r="T215" s="208">
        <v>-49.31</v>
      </c>
      <c r="U215" s="208">
        <v>-48.65</v>
      </c>
      <c r="V215" s="208">
        <v>-50.65</v>
      </c>
      <c r="W215" s="208">
        <v>2.15</v>
      </c>
      <c r="X215" s="205">
        <v>4.8</v>
      </c>
      <c r="Y215" s="207">
        <v>494.384</v>
      </c>
    </row>
    <row customHeight="true" ht="19" r="216">
      <c r="A216" s="213" t="s">
        <v>840</v>
      </c>
      <c r="B216" s="213" t="s">
        <v>841</v>
      </c>
      <c r="C216" s="214" t="s">
        <v>850</v>
      </c>
      <c r="D216" s="215" t="s">
        <v>843</v>
      </c>
      <c r="E216" s="216">
        <v>80</v>
      </c>
      <c r="F216" s="216">
        <v>217</v>
      </c>
      <c r="G216" s="216">
        <v>0</v>
      </c>
      <c r="H216" s="216">
        <v>30</v>
      </c>
      <c r="I216" s="207">
        <v>2355</v>
      </c>
      <c r="J216" s="207">
        <v>24</v>
      </c>
      <c r="K216" s="207">
        <v>23.98</v>
      </c>
      <c r="L216" s="208">
        <v>-5</v>
      </c>
      <c r="M216" s="208">
        <v>28.98</v>
      </c>
      <c r="N216" s="203">
        <f t="shared" si="0"/>
      </c>
      <c r="O216" s="207">
        <v>-39.23</v>
      </c>
      <c r="P216" s="208">
        <v>-41.88</v>
      </c>
      <c r="Q216" s="208">
        <v>-50.75</v>
      </c>
      <c r="R216" s="208">
        <v>-49.42</v>
      </c>
      <c r="S216" s="208">
        <v>-46.9</v>
      </c>
      <c r="T216" s="208">
        <v>-48.09</v>
      </c>
      <c r="U216" s="208">
        <v>-47.17</v>
      </c>
      <c r="V216" s="208">
        <v>-49.23</v>
      </c>
      <c r="W216" s="208">
        <v>2.45</v>
      </c>
      <c r="X216" s="205">
        <v>4.8</v>
      </c>
      <c r="Y216" s="207">
        <v>530.073</v>
      </c>
    </row>
    <row customHeight="true" ht="19" r="217">
      <c r="A217" s="213" t="s">
        <v>840</v>
      </c>
      <c r="B217" s="213" t="s">
        <v>841</v>
      </c>
      <c r="C217" s="214" t="s">
        <v>850</v>
      </c>
      <c r="D217" s="215" t="s">
        <v>843</v>
      </c>
      <c r="E217" s="216">
        <v>80</v>
      </c>
      <c r="F217" s="216">
        <v>217</v>
      </c>
      <c r="G217" s="216">
        <v>0</v>
      </c>
      <c r="H217" s="216">
        <v>30</v>
      </c>
      <c r="I217" s="207">
        <v>2355</v>
      </c>
      <c r="J217" s="207">
        <v>25</v>
      </c>
      <c r="K217" s="207">
        <v>24.97</v>
      </c>
      <c r="L217" s="208">
        <v>-3.83</v>
      </c>
      <c r="M217" s="208">
        <v>28.8</v>
      </c>
      <c r="N217" s="203">
        <f t="shared" si="0"/>
      </c>
      <c r="O217" s="207">
        <v>-37.1</v>
      </c>
      <c r="P217" s="208">
        <v>-39.13</v>
      </c>
      <c r="Q217" s="208">
        <v>-50.8</v>
      </c>
      <c r="R217" s="208">
        <v>-49.39</v>
      </c>
      <c r="S217" s="208">
        <v>-44.48</v>
      </c>
      <c r="T217" s="208">
        <v>-45.35</v>
      </c>
      <c r="U217" s="208">
        <v>-45.31</v>
      </c>
      <c r="V217" s="208">
        <v>-45.71</v>
      </c>
      <c r="W217" s="208">
        <v>3.26</v>
      </c>
      <c r="X217" s="205">
        <v>4.8</v>
      </c>
      <c r="Y217" s="207">
        <v>573.326</v>
      </c>
    </row>
    <row customHeight="true" ht="19" r="218">
      <c r="A218" s="213" t="s">
        <v>840</v>
      </c>
      <c r="B218" s="213" t="s">
        <v>841</v>
      </c>
      <c r="C218" s="214" t="s">
        <v>850</v>
      </c>
      <c r="D218" s="215" t="s">
        <v>843</v>
      </c>
      <c r="E218" s="216">
        <v>80</v>
      </c>
      <c r="F218" s="216">
        <v>217</v>
      </c>
      <c r="G218" s="216">
        <v>0</v>
      </c>
      <c r="H218" s="216">
        <v>30</v>
      </c>
      <c r="I218" s="207">
        <v>2355</v>
      </c>
      <c r="J218" s="207">
        <v>26</v>
      </c>
      <c r="K218" s="207">
        <v>26.01</v>
      </c>
      <c r="L218" s="208">
        <v>-2.56</v>
      </c>
      <c r="M218" s="208">
        <v>28.57</v>
      </c>
      <c r="N218" s="203">
        <f t="shared" si="0"/>
      </c>
      <c r="O218" s="207">
        <v>-33.95</v>
      </c>
      <c r="P218" s="208">
        <v>-35.3</v>
      </c>
      <c r="Q218" s="208">
        <v>-50.82</v>
      </c>
      <c r="R218" s="208">
        <v>-49.44</v>
      </c>
      <c r="S218" s="208">
        <v>-40.95</v>
      </c>
      <c r="T218" s="208">
        <v>-41.21</v>
      </c>
      <c r="U218" s="208">
        <v>-41.99</v>
      </c>
      <c r="V218" s="208">
        <v>-41.64</v>
      </c>
      <c r="W218" s="208">
        <v>4.84</v>
      </c>
      <c r="X218" s="205">
        <v>4.8</v>
      </c>
      <c r="Y218" s="207">
        <v>625.015</v>
      </c>
    </row>
    <row customHeight="true" ht="19" r="219">
      <c r="A219" s="213" t="s">
        <v>840</v>
      </c>
      <c r="B219" s="213" t="s">
        <v>841</v>
      </c>
      <c r="C219" s="214" t="s">
        <v>850</v>
      </c>
      <c r="D219" s="215" t="s">
        <v>843</v>
      </c>
      <c r="E219" s="216">
        <v>80</v>
      </c>
      <c r="F219" s="216">
        <v>217</v>
      </c>
      <c r="G219" s="216">
        <v>0</v>
      </c>
      <c r="H219" s="216">
        <v>30</v>
      </c>
      <c r="I219" s="207">
        <v>2355</v>
      </c>
      <c r="J219" s="207">
        <v>27</v>
      </c>
      <c r="K219" s="207">
        <v>26.98</v>
      </c>
      <c r="L219" s="208">
        <v>-1.23</v>
      </c>
      <c r="M219" s="208">
        <v>28.21</v>
      </c>
      <c r="N219" s="203">
        <f t="shared" si="0"/>
      </c>
      <c r="O219" s="207">
        <v>-30.52</v>
      </c>
      <c r="P219" s="208">
        <v>-31.67</v>
      </c>
      <c r="Q219" s="208">
        <v>-50.83</v>
      </c>
      <c r="R219" s="208">
        <v>-49.44</v>
      </c>
      <c r="S219" s="208">
        <v>-37.36</v>
      </c>
      <c r="T219" s="208">
        <v>-37.25</v>
      </c>
      <c r="U219" s="208">
        <v>-38.37</v>
      </c>
      <c r="V219" s="208">
        <v>-38.14</v>
      </c>
      <c r="W219" s="208">
        <v>7.52</v>
      </c>
      <c r="X219" s="205">
        <v>4.8</v>
      </c>
      <c r="Y219" s="207">
        <v>685.637</v>
      </c>
    </row>
    <row customHeight="true" ht="19" r="220">
      <c r="A220" s="199" t="s">
        <v>840</v>
      </c>
      <c r="B220" s="199" t="s">
        <v>841</v>
      </c>
      <c r="C220" s="204" t="s">
        <v>851</v>
      </c>
      <c r="D220" s="201" t="s">
        <v>843</v>
      </c>
      <c r="E220" s="202">
        <v>100</v>
      </c>
      <c r="F220" s="202">
        <v>273</v>
      </c>
      <c r="G220" s="202">
        <v>0</v>
      </c>
      <c r="H220" s="202">
        <v>30</v>
      </c>
      <c r="I220" s="201">
        <v>2593</v>
      </c>
      <c r="J220" s="201">
        <v>18</v>
      </c>
      <c r="K220" s="201">
        <v>18.01</v>
      </c>
      <c r="L220" s="202">
        <v>-11.28</v>
      </c>
      <c r="M220" s="202">
        <v>29.29</v>
      </c>
      <c r="N220" s="203">
        <f t="shared" si="0"/>
      </c>
      <c r="O220" s="201">
        <v>-42.37</v>
      </c>
      <c r="P220" s="202">
        <v>-44.32</v>
      </c>
      <c r="Q220" s="202">
        <v>-49.46</v>
      </c>
      <c r="R220" s="202">
        <v>-49.57</v>
      </c>
      <c r="S220" s="202">
        <v>-51.85</v>
      </c>
      <c r="T220" s="202">
        <v>-54.13</v>
      </c>
      <c r="U220" s="202">
        <v>-52.54</v>
      </c>
      <c r="V220" s="202">
        <v>-54.57</v>
      </c>
      <c r="W220" s="202">
        <v>1.45</v>
      </c>
      <c r="X220" s="199">
        <v>4.8</v>
      </c>
      <c r="Y220" s="201">
        <v>387.823</v>
      </c>
    </row>
    <row customHeight="true" ht="19" r="221">
      <c r="A221" s="213" t="s">
        <v>840</v>
      </c>
      <c r="B221" s="213" t="s">
        <v>841</v>
      </c>
      <c r="C221" s="214" t="s">
        <v>851</v>
      </c>
      <c r="D221" s="215" t="s">
        <v>843</v>
      </c>
      <c r="E221" s="216">
        <v>80</v>
      </c>
      <c r="F221" s="216">
        <v>217</v>
      </c>
      <c r="G221" s="216">
        <v>0</v>
      </c>
      <c r="H221" s="216">
        <v>30</v>
      </c>
      <c r="I221" s="207">
        <v>2593</v>
      </c>
      <c r="J221" s="207">
        <v>19</v>
      </c>
      <c r="K221" s="207">
        <v>18.98</v>
      </c>
      <c r="L221" s="208">
        <v>-10.22</v>
      </c>
      <c r="M221" s="208">
        <v>29.2</v>
      </c>
      <c r="N221" s="203">
        <f t="shared" si="0"/>
      </c>
      <c r="O221" s="207">
        <v>-41.89</v>
      </c>
      <c r="P221" s="208">
        <v>-43.68</v>
      </c>
      <c r="Q221" s="208">
        <v>-49.42</v>
      </c>
      <c r="R221" s="208">
        <v>-49.44</v>
      </c>
      <c r="S221" s="208">
        <v>-51.65</v>
      </c>
      <c r="T221" s="208">
        <v>-52.7</v>
      </c>
      <c r="U221" s="208">
        <v>-52</v>
      </c>
      <c r="V221" s="208">
        <v>-54.28</v>
      </c>
      <c r="W221" s="208">
        <v>1.47</v>
      </c>
      <c r="X221" s="205">
        <v>4.8</v>
      </c>
      <c r="Y221" s="207">
        <v>406.356</v>
      </c>
    </row>
    <row customHeight="true" ht="19" r="222">
      <c r="A222" s="213" t="s">
        <v>840</v>
      </c>
      <c r="B222" s="213" t="s">
        <v>841</v>
      </c>
      <c r="C222" s="214" t="s">
        <v>851</v>
      </c>
      <c r="D222" s="215" t="s">
        <v>843</v>
      </c>
      <c r="E222" s="216">
        <v>80</v>
      </c>
      <c r="F222" s="216">
        <v>217</v>
      </c>
      <c r="G222" s="216">
        <v>0</v>
      </c>
      <c r="H222" s="216">
        <v>30</v>
      </c>
      <c r="I222" s="207">
        <v>2593</v>
      </c>
      <c r="J222" s="207">
        <v>20</v>
      </c>
      <c r="K222" s="207">
        <v>19.97</v>
      </c>
      <c r="L222" s="208">
        <v>-9.17</v>
      </c>
      <c r="M222" s="208">
        <v>29.14</v>
      </c>
      <c r="N222" s="203">
        <f t="shared" si="0"/>
      </c>
      <c r="O222" s="207">
        <v>-41.59</v>
      </c>
      <c r="P222" s="208">
        <v>-43.39</v>
      </c>
      <c r="Q222" s="208">
        <v>-49.4</v>
      </c>
      <c r="R222" s="208">
        <v>-49.43</v>
      </c>
      <c r="S222" s="208">
        <v>-51.39</v>
      </c>
      <c r="T222" s="208">
        <v>-53.85</v>
      </c>
      <c r="U222" s="208">
        <v>-52.28</v>
      </c>
      <c r="V222" s="208">
        <v>-54.19</v>
      </c>
      <c r="W222" s="208">
        <v>1.49</v>
      </c>
      <c r="X222" s="205">
        <v>4.8</v>
      </c>
      <c r="Y222" s="207">
        <v>427.933</v>
      </c>
    </row>
    <row customHeight="true" ht="19" r="223">
      <c r="A223" s="213" t="s">
        <v>840</v>
      </c>
      <c r="B223" s="213" t="s">
        <v>841</v>
      </c>
      <c r="C223" s="214" t="s">
        <v>851</v>
      </c>
      <c r="D223" s="215" t="s">
        <v>843</v>
      </c>
      <c r="E223" s="216">
        <v>80</v>
      </c>
      <c r="F223" s="216">
        <v>217</v>
      </c>
      <c r="G223" s="216">
        <v>0</v>
      </c>
      <c r="H223" s="216">
        <v>30</v>
      </c>
      <c r="I223" s="207">
        <v>2593</v>
      </c>
      <c r="J223" s="207">
        <v>21</v>
      </c>
      <c r="K223" s="207">
        <v>20.96</v>
      </c>
      <c r="L223" s="208">
        <v>-8.09</v>
      </c>
      <c r="M223" s="208">
        <v>29.05</v>
      </c>
      <c r="N223" s="203">
        <f t="shared" si="0"/>
      </c>
      <c r="O223" s="207">
        <v>-41.17</v>
      </c>
      <c r="P223" s="208">
        <v>-42.75</v>
      </c>
      <c r="Q223" s="208">
        <v>-49.42</v>
      </c>
      <c r="R223" s="208">
        <v>-49.44</v>
      </c>
      <c r="S223" s="208">
        <v>-50.82</v>
      </c>
      <c r="T223" s="208">
        <v>-52.59</v>
      </c>
      <c r="U223" s="208">
        <v>-51.5</v>
      </c>
      <c r="V223" s="208">
        <v>-54.01</v>
      </c>
      <c r="W223" s="208">
        <v>1.5</v>
      </c>
      <c r="X223" s="205">
        <v>4.8</v>
      </c>
      <c r="Y223" s="207">
        <v>453.626</v>
      </c>
    </row>
    <row customHeight="true" ht="19" r="224">
      <c r="A224" s="213" t="s">
        <v>840</v>
      </c>
      <c r="B224" s="213" t="s">
        <v>841</v>
      </c>
      <c r="C224" s="214" t="s">
        <v>851</v>
      </c>
      <c r="D224" s="215" t="s">
        <v>843</v>
      </c>
      <c r="E224" s="216">
        <v>80</v>
      </c>
      <c r="F224" s="216">
        <v>217</v>
      </c>
      <c r="G224" s="216">
        <v>0</v>
      </c>
      <c r="H224" s="216">
        <v>30</v>
      </c>
      <c r="I224" s="207">
        <v>2593</v>
      </c>
      <c r="J224" s="207">
        <v>22</v>
      </c>
      <c r="K224" s="207">
        <v>21.95</v>
      </c>
      <c r="L224" s="208">
        <v>-7.02</v>
      </c>
      <c r="M224" s="208">
        <v>28.97</v>
      </c>
      <c r="N224" s="203">
        <f t="shared" si="0"/>
      </c>
      <c r="O224" s="207">
        <v>-40.5</v>
      </c>
      <c r="P224" s="208">
        <v>-41.81</v>
      </c>
      <c r="Q224" s="208">
        <v>-49.46</v>
      </c>
      <c r="R224" s="208">
        <v>-49.47</v>
      </c>
      <c r="S224" s="208">
        <v>-50.33</v>
      </c>
      <c r="T224" s="208">
        <v>-53.12</v>
      </c>
      <c r="U224" s="208">
        <v>-50.62</v>
      </c>
      <c r="V224" s="208">
        <v>-53.12</v>
      </c>
      <c r="W224" s="208">
        <v>1.6</v>
      </c>
      <c r="X224" s="205">
        <v>4.8</v>
      </c>
      <c r="Y224" s="207">
        <v>482.333</v>
      </c>
    </row>
    <row customHeight="true" ht="19" r="225">
      <c r="A225" s="213" t="s">
        <v>840</v>
      </c>
      <c r="B225" s="213" t="s">
        <v>841</v>
      </c>
      <c r="C225" s="214" t="s">
        <v>851</v>
      </c>
      <c r="D225" s="215" t="s">
        <v>843</v>
      </c>
      <c r="E225" s="216">
        <v>80</v>
      </c>
      <c r="F225" s="216">
        <v>217</v>
      </c>
      <c r="G225" s="216">
        <v>0</v>
      </c>
      <c r="H225" s="216">
        <v>30</v>
      </c>
      <c r="I225" s="207">
        <v>2593</v>
      </c>
      <c r="J225" s="207">
        <v>23</v>
      </c>
      <c r="K225" s="207">
        <v>22.97</v>
      </c>
      <c r="L225" s="208">
        <v>-5.83</v>
      </c>
      <c r="M225" s="208">
        <v>28.8</v>
      </c>
      <c r="N225" s="203">
        <f t="shared" si="0"/>
      </c>
      <c r="O225" s="207">
        <v>-38.95</v>
      </c>
      <c r="P225" s="208">
        <v>-39.63</v>
      </c>
      <c r="Q225" s="208">
        <v>-49.44</v>
      </c>
      <c r="R225" s="208">
        <v>-49.45</v>
      </c>
      <c r="S225" s="208">
        <v>-48.1</v>
      </c>
      <c r="T225" s="208">
        <v>-49.33</v>
      </c>
      <c r="U225" s="208">
        <v>-48.56</v>
      </c>
      <c r="V225" s="208">
        <v>-50.1</v>
      </c>
      <c r="W225" s="208">
        <v>2.06</v>
      </c>
      <c r="X225" s="205">
        <v>4.8</v>
      </c>
      <c r="Y225" s="207">
        <v>519.256</v>
      </c>
    </row>
    <row customHeight="true" ht="19" r="226">
      <c r="A226" s="213" t="s">
        <v>840</v>
      </c>
      <c r="B226" s="213" t="s">
        <v>841</v>
      </c>
      <c r="C226" s="214" t="s">
        <v>851</v>
      </c>
      <c r="D226" s="215" t="s">
        <v>843</v>
      </c>
      <c r="E226" s="216">
        <v>80</v>
      </c>
      <c r="F226" s="216">
        <v>217</v>
      </c>
      <c r="G226" s="216">
        <v>0</v>
      </c>
      <c r="H226" s="216">
        <v>30</v>
      </c>
      <c r="I226" s="207">
        <v>2593</v>
      </c>
      <c r="J226" s="207">
        <v>24</v>
      </c>
      <c r="K226" s="207">
        <v>23.98</v>
      </c>
      <c r="L226" s="208">
        <v>-4.67</v>
      </c>
      <c r="M226" s="208">
        <v>28.65</v>
      </c>
      <c r="N226" s="203">
        <f t="shared" si="0"/>
      </c>
      <c r="O226" s="207">
        <v>-36.7</v>
      </c>
      <c r="P226" s="208">
        <v>-36.67</v>
      </c>
      <c r="Q226" s="208">
        <v>-49.41</v>
      </c>
      <c r="R226" s="208">
        <v>-49.42</v>
      </c>
      <c r="S226" s="208">
        <v>-45.79</v>
      </c>
      <c r="T226" s="208">
        <v>-45.45</v>
      </c>
      <c r="U226" s="208">
        <v>-46.04</v>
      </c>
      <c r="V226" s="208">
        <v>-46.03</v>
      </c>
      <c r="W226" s="208">
        <v>3.12</v>
      </c>
      <c r="X226" s="205">
        <v>4.8</v>
      </c>
      <c r="Y226" s="207">
        <v>560.033</v>
      </c>
    </row>
    <row customHeight="true" ht="19" r="227">
      <c r="A227" s="213" t="s">
        <v>840</v>
      </c>
      <c r="B227" s="213" t="s">
        <v>841</v>
      </c>
      <c r="C227" s="214" t="s">
        <v>851</v>
      </c>
      <c r="D227" s="215" t="s">
        <v>843</v>
      </c>
      <c r="E227" s="216">
        <v>80</v>
      </c>
      <c r="F227" s="216">
        <v>217</v>
      </c>
      <c r="G227" s="216">
        <v>0</v>
      </c>
      <c r="H227" s="216">
        <v>30</v>
      </c>
      <c r="I227" s="207">
        <v>2593</v>
      </c>
      <c r="J227" s="207">
        <v>25</v>
      </c>
      <c r="K227" s="207">
        <v>24.99</v>
      </c>
      <c r="L227" s="208">
        <v>-3.36</v>
      </c>
      <c r="M227" s="208">
        <v>28.35</v>
      </c>
      <c r="N227" s="203">
        <f t="shared" si="0"/>
      </c>
      <c r="O227" s="207">
        <v>-33.26</v>
      </c>
      <c r="P227" s="208">
        <v>-32.74</v>
      </c>
      <c r="Q227" s="208">
        <v>-49.47</v>
      </c>
      <c r="R227" s="208">
        <v>-49.43</v>
      </c>
      <c r="S227" s="208">
        <v>-42.02</v>
      </c>
      <c r="T227" s="208">
        <v>-40.58</v>
      </c>
      <c r="U227" s="208">
        <v>-42.63</v>
      </c>
      <c r="V227" s="208">
        <v>-41.37</v>
      </c>
      <c r="W227" s="208">
        <v>5</v>
      </c>
      <c r="X227" s="205">
        <v>4.8</v>
      </c>
      <c r="Y227" s="207">
        <v>610.207</v>
      </c>
    </row>
    <row customHeight="true" ht="19" r="228">
      <c r="A228" s="213" t="s">
        <v>840</v>
      </c>
      <c r="B228" s="213" t="s">
        <v>841</v>
      </c>
      <c r="C228" s="214" t="s">
        <v>851</v>
      </c>
      <c r="D228" s="215" t="s">
        <v>843</v>
      </c>
      <c r="E228" s="216">
        <v>80</v>
      </c>
      <c r="F228" s="216">
        <v>217</v>
      </c>
      <c r="G228" s="216">
        <v>0</v>
      </c>
      <c r="H228" s="216">
        <v>30</v>
      </c>
      <c r="I228" s="207">
        <v>2593</v>
      </c>
      <c r="J228" s="207">
        <v>26</v>
      </c>
      <c r="K228" s="207">
        <v>25.99</v>
      </c>
      <c r="L228" s="208">
        <v>-2.06</v>
      </c>
      <c r="M228" s="208">
        <v>28.05</v>
      </c>
      <c r="N228" s="203">
        <f t="shared" si="0"/>
      </c>
      <c r="O228" s="207">
        <v>-29.99</v>
      </c>
      <c r="P228" s="208">
        <v>-29.42</v>
      </c>
      <c r="Q228" s="208">
        <v>-49.5</v>
      </c>
      <c r="R228" s="208">
        <v>-49.51</v>
      </c>
      <c r="S228" s="208">
        <v>-38.57</v>
      </c>
      <c r="T228" s="208">
        <v>-36.87</v>
      </c>
      <c r="U228" s="208">
        <v>-39.24</v>
      </c>
      <c r="V228" s="208">
        <v>-37.87</v>
      </c>
      <c r="W228" s="208">
        <v>7.64</v>
      </c>
      <c r="X228" s="205">
        <v>4.8</v>
      </c>
      <c r="Y228" s="207">
        <v>665.447</v>
      </c>
    </row>
    <row customHeight="true" ht="19" r="229">
      <c r="A229" s="213" t="s">
        <v>840</v>
      </c>
      <c r="B229" s="213" t="s">
        <v>841</v>
      </c>
      <c r="C229" s="214" t="s">
        <v>851</v>
      </c>
      <c r="D229" s="215" t="s">
        <v>843</v>
      </c>
      <c r="E229" s="216">
        <v>80</v>
      </c>
      <c r="F229" s="216">
        <v>217</v>
      </c>
      <c r="G229" s="216">
        <v>0</v>
      </c>
      <c r="H229" s="216">
        <v>30</v>
      </c>
      <c r="I229" s="207">
        <v>2593</v>
      </c>
      <c r="J229" s="207">
        <v>27</v>
      </c>
      <c r="K229" s="207">
        <v>27.02</v>
      </c>
      <c r="L229" s="208">
        <v>-0.28</v>
      </c>
      <c r="M229" s="208">
        <v>27.3</v>
      </c>
      <c r="N229" s="203">
        <f t="shared" si="0"/>
      </c>
      <c r="O229" s="207">
        <v>-25.95</v>
      </c>
      <c r="P229" s="208">
        <v>-25.54</v>
      </c>
      <c r="Q229" s="208">
        <v>-49.48</v>
      </c>
      <c r="R229" s="208">
        <v>-49.55</v>
      </c>
      <c r="S229" s="208">
        <v>-34.67</v>
      </c>
      <c r="T229" s="208">
        <v>-33.56</v>
      </c>
      <c r="U229" s="208">
        <v>-35.09</v>
      </c>
      <c r="V229" s="208">
        <v>-34.28</v>
      </c>
      <c r="W229" s="208">
        <v>12.38</v>
      </c>
      <c r="X229" s="205">
        <v>4.8</v>
      </c>
      <c r="Y229" s="207">
        <v>745.317</v>
      </c>
    </row>
    <row customHeight="true" ht="19" r="230">
      <c r="A230" s="213" t="s">
        <v>840</v>
      </c>
      <c r="B230" s="213" t="s">
        <v>841</v>
      </c>
      <c r="C230" s="214" t="s">
        <v>851</v>
      </c>
      <c r="D230" s="215" t="s">
        <v>843</v>
      </c>
      <c r="E230" s="216">
        <v>80</v>
      </c>
      <c r="F230" s="216">
        <v>217</v>
      </c>
      <c r="G230" s="216">
        <v>0</v>
      </c>
      <c r="H230" s="216">
        <v>30</v>
      </c>
      <c r="I230" s="207">
        <v>2565</v>
      </c>
      <c r="J230" s="207">
        <v>18</v>
      </c>
      <c r="K230" s="207">
        <v>17.97</v>
      </c>
      <c r="L230" s="208">
        <v>-11.02</v>
      </c>
      <c r="M230" s="208">
        <v>28.99</v>
      </c>
      <c r="N230" s="203">
        <f t="shared" si="0"/>
      </c>
      <c r="O230" s="207">
        <v>-43.48</v>
      </c>
      <c r="P230" s="208">
        <v>-43.63</v>
      </c>
      <c r="Q230" s="208">
        <v>-49.82</v>
      </c>
      <c r="R230" s="208">
        <v>-49.43</v>
      </c>
      <c r="S230" s="208">
        <v>-52.02</v>
      </c>
      <c r="T230" s="208">
        <v>-54.14</v>
      </c>
      <c r="U230" s="208">
        <v>-52.52</v>
      </c>
      <c r="V230" s="208">
        <v>-54.56</v>
      </c>
      <c r="W230" s="208">
        <v>1.46</v>
      </c>
      <c r="X230" s="205">
        <v>4.8</v>
      </c>
      <c r="Y230" s="207">
        <v>384.145</v>
      </c>
    </row>
    <row customHeight="true" ht="19" r="231">
      <c r="A231" s="213" t="s">
        <v>840</v>
      </c>
      <c r="B231" s="213" t="s">
        <v>841</v>
      </c>
      <c r="C231" s="214" t="s">
        <v>851</v>
      </c>
      <c r="D231" s="215" t="s">
        <v>843</v>
      </c>
      <c r="E231" s="216">
        <v>80</v>
      </c>
      <c r="F231" s="216">
        <v>217</v>
      </c>
      <c r="G231" s="216">
        <v>0</v>
      </c>
      <c r="H231" s="216">
        <v>30</v>
      </c>
      <c r="I231" s="207">
        <v>2565</v>
      </c>
      <c r="J231" s="207">
        <v>19</v>
      </c>
      <c r="K231" s="207">
        <v>19.03</v>
      </c>
      <c r="L231" s="208">
        <v>-10.02</v>
      </c>
      <c r="M231" s="208">
        <v>29.05</v>
      </c>
      <c r="N231" s="203">
        <f t="shared" si="0"/>
      </c>
      <c r="O231" s="207">
        <v>-43.49</v>
      </c>
      <c r="P231" s="208">
        <v>-43.04</v>
      </c>
      <c r="Q231" s="208">
        <v>-49.91</v>
      </c>
      <c r="R231" s="208">
        <v>-49.49</v>
      </c>
      <c r="S231" s="208">
        <v>-52.14</v>
      </c>
      <c r="T231" s="208">
        <v>-53.73</v>
      </c>
      <c r="U231" s="208">
        <v>-52.91</v>
      </c>
      <c r="V231" s="208">
        <v>-54.3</v>
      </c>
      <c r="W231" s="208">
        <v>1.48</v>
      </c>
      <c r="X231" s="205">
        <v>4.8</v>
      </c>
      <c r="Y231" s="207">
        <v>403.842</v>
      </c>
    </row>
    <row customHeight="true" ht="19" r="232">
      <c r="A232" s="213" t="s">
        <v>840</v>
      </c>
      <c r="B232" s="213" t="s">
        <v>841</v>
      </c>
      <c r="C232" s="214" t="s">
        <v>851</v>
      </c>
      <c r="D232" s="215" t="s">
        <v>843</v>
      </c>
      <c r="E232" s="216">
        <v>80</v>
      </c>
      <c r="F232" s="216">
        <v>217</v>
      </c>
      <c r="G232" s="216">
        <v>0</v>
      </c>
      <c r="H232" s="216">
        <v>30</v>
      </c>
      <c r="I232" s="207">
        <v>2565</v>
      </c>
      <c r="J232" s="207">
        <v>20</v>
      </c>
      <c r="K232" s="207">
        <v>20.04</v>
      </c>
      <c r="L232" s="208">
        <v>-9.04</v>
      </c>
      <c r="M232" s="208">
        <v>29.08</v>
      </c>
      <c r="N232" s="203">
        <f t="shared" si="0"/>
      </c>
      <c r="O232" s="207">
        <v>-43.2</v>
      </c>
      <c r="P232" s="208">
        <v>-42.45</v>
      </c>
      <c r="Q232" s="208">
        <v>-49.94</v>
      </c>
      <c r="R232" s="208">
        <v>-49.5</v>
      </c>
      <c r="S232" s="208">
        <v>-51.58</v>
      </c>
      <c r="T232" s="208">
        <v>-53.49</v>
      </c>
      <c r="U232" s="208">
        <v>-52.28</v>
      </c>
      <c r="V232" s="208">
        <v>-53.91</v>
      </c>
      <c r="W232" s="208">
        <v>1.51</v>
      </c>
      <c r="X232" s="205">
        <v>4.8</v>
      </c>
      <c r="Y232" s="207">
        <v>425.807</v>
      </c>
    </row>
    <row customHeight="true" ht="19" r="233">
      <c r="A233" s="213" t="s">
        <v>840</v>
      </c>
      <c r="B233" s="213" t="s">
        <v>841</v>
      </c>
      <c r="C233" s="214" t="s">
        <v>851</v>
      </c>
      <c r="D233" s="215" t="s">
        <v>843</v>
      </c>
      <c r="E233" s="216">
        <v>80</v>
      </c>
      <c r="F233" s="216">
        <v>217</v>
      </c>
      <c r="G233" s="216">
        <v>0</v>
      </c>
      <c r="H233" s="216">
        <v>30</v>
      </c>
      <c r="I233" s="207">
        <v>2565</v>
      </c>
      <c r="J233" s="207">
        <v>21</v>
      </c>
      <c r="K233" s="207">
        <v>21.05</v>
      </c>
      <c r="L233" s="208">
        <v>-7.91</v>
      </c>
      <c r="M233" s="208">
        <v>28.96</v>
      </c>
      <c r="N233" s="203">
        <f t="shared" si="0"/>
      </c>
      <c r="O233" s="207">
        <v>-42.86</v>
      </c>
      <c r="P233" s="208">
        <v>-41.73</v>
      </c>
      <c r="Q233" s="208">
        <v>-49.92</v>
      </c>
      <c r="R233" s="208">
        <v>-49.48</v>
      </c>
      <c r="S233" s="208">
        <v>-51.36</v>
      </c>
      <c r="T233" s="208">
        <v>-53.31</v>
      </c>
      <c r="U233" s="208">
        <v>-51.91</v>
      </c>
      <c r="V233" s="208">
        <v>-53.68</v>
      </c>
      <c r="W233" s="208">
        <v>1.54</v>
      </c>
      <c r="X233" s="205">
        <v>4.8</v>
      </c>
      <c r="Y233" s="207">
        <v>453.96</v>
      </c>
    </row>
    <row customHeight="true" ht="19" r="234">
      <c r="A234" s="213" t="s">
        <v>840</v>
      </c>
      <c r="B234" s="213" t="s">
        <v>841</v>
      </c>
      <c r="C234" s="214" t="s">
        <v>851</v>
      </c>
      <c r="D234" s="215" t="s">
        <v>843</v>
      </c>
      <c r="E234" s="216">
        <v>80</v>
      </c>
      <c r="F234" s="216">
        <v>217</v>
      </c>
      <c r="G234" s="216">
        <v>0</v>
      </c>
      <c r="H234" s="216">
        <v>30</v>
      </c>
      <c r="I234" s="207">
        <v>2565</v>
      </c>
      <c r="J234" s="207">
        <v>22</v>
      </c>
      <c r="K234" s="207">
        <v>21.95</v>
      </c>
      <c r="L234" s="208">
        <v>-6.84</v>
      </c>
      <c r="M234" s="208">
        <v>28.79</v>
      </c>
      <c r="N234" s="203">
        <f t="shared" si="0"/>
      </c>
      <c r="O234" s="207">
        <v>-42.22</v>
      </c>
      <c r="P234" s="208">
        <v>-40.71</v>
      </c>
      <c r="Q234" s="208">
        <v>-49.87</v>
      </c>
      <c r="R234" s="208">
        <v>-49.37</v>
      </c>
      <c r="S234" s="208">
        <v>-50.21</v>
      </c>
      <c r="T234" s="208">
        <v>-53.06</v>
      </c>
      <c r="U234" s="208">
        <v>-50.95</v>
      </c>
      <c r="V234" s="208">
        <v>-53.23</v>
      </c>
      <c r="W234" s="208">
        <v>1.65</v>
      </c>
      <c r="X234" s="205">
        <v>4.8</v>
      </c>
      <c r="Y234" s="207">
        <v>483.568</v>
      </c>
    </row>
    <row customHeight="true" ht="19" r="235">
      <c r="A235" s="213" t="s">
        <v>840</v>
      </c>
      <c r="B235" s="213" t="s">
        <v>841</v>
      </c>
      <c r="C235" s="214" t="s">
        <v>851</v>
      </c>
      <c r="D235" s="215" t="s">
        <v>843</v>
      </c>
      <c r="E235" s="216">
        <v>80</v>
      </c>
      <c r="F235" s="216">
        <v>217</v>
      </c>
      <c r="G235" s="216">
        <v>0</v>
      </c>
      <c r="H235" s="216">
        <v>30</v>
      </c>
      <c r="I235" s="207">
        <v>2565</v>
      </c>
      <c r="J235" s="207">
        <v>23</v>
      </c>
      <c r="K235" s="207">
        <v>22.98</v>
      </c>
      <c r="L235" s="208">
        <v>-5.7</v>
      </c>
      <c r="M235" s="208">
        <v>28.68</v>
      </c>
      <c r="N235" s="203">
        <f t="shared" si="0"/>
      </c>
      <c r="O235" s="207">
        <v>-41.04</v>
      </c>
      <c r="P235" s="208">
        <v>-38.54</v>
      </c>
      <c r="Q235" s="208">
        <v>-49.83</v>
      </c>
      <c r="R235" s="208">
        <v>-49.34</v>
      </c>
      <c r="S235" s="208">
        <v>-48.68</v>
      </c>
      <c r="T235" s="208">
        <v>-49.59</v>
      </c>
      <c r="U235" s="208">
        <v>-49.47</v>
      </c>
      <c r="V235" s="208">
        <v>-49.47</v>
      </c>
      <c r="W235" s="208">
        <v>2.14</v>
      </c>
      <c r="X235" s="205">
        <v>4.8</v>
      </c>
      <c r="Y235" s="207">
        <v>520.527</v>
      </c>
    </row>
    <row customHeight="true" ht="19" r="236">
      <c r="A236" s="213" t="s">
        <v>840</v>
      </c>
      <c r="B236" s="213" t="s">
        <v>841</v>
      </c>
      <c r="C236" s="214" t="s">
        <v>851</v>
      </c>
      <c r="D236" s="215" t="s">
        <v>843</v>
      </c>
      <c r="E236" s="216">
        <v>80</v>
      </c>
      <c r="F236" s="216">
        <v>217</v>
      </c>
      <c r="G236" s="216">
        <v>0</v>
      </c>
      <c r="H236" s="216">
        <v>30</v>
      </c>
      <c r="I236" s="207">
        <v>2565</v>
      </c>
      <c r="J236" s="207">
        <v>24</v>
      </c>
      <c r="K236" s="207">
        <v>24.03</v>
      </c>
      <c r="L236" s="208">
        <v>-4.45</v>
      </c>
      <c r="M236" s="208">
        <v>28.48</v>
      </c>
      <c r="N236" s="203">
        <f t="shared" si="0"/>
      </c>
      <c r="O236" s="207">
        <v>-38.22</v>
      </c>
      <c r="P236" s="208">
        <v>-35.27</v>
      </c>
      <c r="Q236" s="208">
        <v>-49.97</v>
      </c>
      <c r="R236" s="208">
        <v>-49.19</v>
      </c>
      <c r="S236" s="208">
        <v>-45.75</v>
      </c>
      <c r="T236" s="208">
        <v>-45.24</v>
      </c>
      <c r="U236" s="208">
        <v>-46.37</v>
      </c>
      <c r="V236" s="208">
        <v>-45.51</v>
      </c>
      <c r="W236" s="208">
        <v>3.33</v>
      </c>
      <c r="X236" s="205">
        <v>4.8</v>
      </c>
      <c r="Y236" s="207">
        <v>565.085</v>
      </c>
    </row>
    <row customHeight="true" ht="19" r="237">
      <c r="A237" s="213" t="s">
        <v>840</v>
      </c>
      <c r="B237" s="213" t="s">
        <v>841</v>
      </c>
      <c r="C237" s="214" t="s">
        <v>851</v>
      </c>
      <c r="D237" s="215" t="s">
        <v>843</v>
      </c>
      <c r="E237" s="216">
        <v>80</v>
      </c>
      <c r="F237" s="216">
        <v>217</v>
      </c>
      <c r="G237" s="216">
        <v>0</v>
      </c>
      <c r="H237" s="216">
        <v>30</v>
      </c>
      <c r="I237" s="207">
        <v>2565</v>
      </c>
      <c r="J237" s="207">
        <v>25</v>
      </c>
      <c r="K237" s="207">
        <v>24.97</v>
      </c>
      <c r="L237" s="208">
        <v>-3.29</v>
      </c>
      <c r="M237" s="208">
        <v>28.26</v>
      </c>
      <c r="N237" s="203">
        <f t="shared" si="0"/>
      </c>
      <c r="O237" s="207">
        <v>-34.89</v>
      </c>
      <c r="P237" s="208">
        <v>-31.33</v>
      </c>
      <c r="Q237" s="208">
        <v>-49.87</v>
      </c>
      <c r="R237" s="208">
        <v>-48.89</v>
      </c>
      <c r="S237" s="208">
        <v>-41.87</v>
      </c>
      <c r="T237" s="208">
        <v>-40.08</v>
      </c>
      <c r="U237" s="208">
        <v>-43.05</v>
      </c>
      <c r="V237" s="208">
        <v>-40.65</v>
      </c>
      <c r="W237" s="208">
        <v>5.36</v>
      </c>
      <c r="X237" s="205">
        <v>4.8</v>
      </c>
      <c r="Y237" s="207">
        <v>612.445</v>
      </c>
    </row>
    <row customHeight="true" ht="19" r="238">
      <c r="A238" s="213" t="s">
        <v>840</v>
      </c>
      <c r="B238" s="213" t="s">
        <v>841</v>
      </c>
      <c r="C238" s="214" t="s">
        <v>851</v>
      </c>
      <c r="D238" s="215" t="s">
        <v>843</v>
      </c>
      <c r="E238" s="216">
        <v>80</v>
      </c>
      <c r="F238" s="216">
        <v>217</v>
      </c>
      <c r="G238" s="216">
        <v>0</v>
      </c>
      <c r="H238" s="216">
        <v>30</v>
      </c>
      <c r="I238" s="207">
        <v>2565</v>
      </c>
      <c r="J238" s="207">
        <v>26</v>
      </c>
      <c r="K238" s="207">
        <v>26</v>
      </c>
      <c r="L238" s="208">
        <v>-1.85</v>
      </c>
      <c r="M238" s="208">
        <v>27.85</v>
      </c>
      <c r="N238" s="203">
        <f t="shared" si="0"/>
      </c>
      <c r="O238" s="207">
        <v>-31.25</v>
      </c>
      <c r="P238" s="208">
        <v>-28.09</v>
      </c>
      <c r="Q238" s="208">
        <v>-49.93</v>
      </c>
      <c r="R238" s="208">
        <v>-48.49</v>
      </c>
      <c r="S238" s="208">
        <v>-38.29</v>
      </c>
      <c r="T238" s="208">
        <v>-36.43</v>
      </c>
      <c r="U238" s="208">
        <v>-39.1</v>
      </c>
      <c r="V238" s="208">
        <v>-37.19</v>
      </c>
      <c r="W238" s="208">
        <v>8.33</v>
      </c>
      <c r="X238" s="205">
        <v>4.8</v>
      </c>
      <c r="Y238" s="207">
        <v>674.985</v>
      </c>
    </row>
    <row customHeight="true" ht="19" r="239">
      <c r="A239" s="213" t="s">
        <v>840</v>
      </c>
      <c r="B239" s="213" t="s">
        <v>841</v>
      </c>
      <c r="C239" s="214" t="s">
        <v>851</v>
      </c>
      <c r="D239" s="215" t="s">
        <v>843</v>
      </c>
      <c r="E239" s="216">
        <v>80</v>
      </c>
      <c r="F239" s="216">
        <v>217</v>
      </c>
      <c r="G239" s="216">
        <v>0</v>
      </c>
      <c r="H239" s="216">
        <v>30</v>
      </c>
      <c r="I239" s="207">
        <v>2565</v>
      </c>
      <c r="J239" s="207">
        <v>27</v>
      </c>
      <c r="K239" s="207">
        <v>26.97</v>
      </c>
      <c r="L239" s="208">
        <v>-0.19</v>
      </c>
      <c r="M239" s="208">
        <v>27.16</v>
      </c>
      <c r="N239" s="203">
        <f t="shared" si="0"/>
      </c>
      <c r="O239" s="207">
        <v>-27.5</v>
      </c>
      <c r="P239" s="208">
        <v>-24.74</v>
      </c>
      <c r="Q239" s="208">
        <v>-49.82</v>
      </c>
      <c r="R239" s="208">
        <v>-47.05</v>
      </c>
      <c r="S239" s="208">
        <v>-34.56</v>
      </c>
      <c r="T239" s="208">
        <v>-33.56</v>
      </c>
      <c r="U239" s="208">
        <v>-35.57</v>
      </c>
      <c r="V239" s="208">
        <v>-34.23</v>
      </c>
      <c r="W239" s="208">
        <v>12.69</v>
      </c>
      <c r="X239" s="205">
        <v>4.8</v>
      </c>
      <c r="Y239" s="207">
        <v>748.847</v>
      </c>
    </row>
    <row customHeight="true" ht="19" r="240">
      <c r="A240" s="213" t="s">
        <v>840</v>
      </c>
      <c r="B240" s="213" t="s">
        <v>841</v>
      </c>
      <c r="C240" s="214" t="s">
        <v>851</v>
      </c>
      <c r="D240" s="215" t="s">
        <v>843</v>
      </c>
      <c r="E240" s="216">
        <v>80</v>
      </c>
      <c r="F240" s="216">
        <v>217</v>
      </c>
      <c r="G240" s="216">
        <v>0</v>
      </c>
      <c r="H240" s="216">
        <v>30</v>
      </c>
      <c r="I240" s="207">
        <v>2625</v>
      </c>
      <c r="J240" s="207">
        <v>18</v>
      </c>
      <c r="K240" s="207">
        <v>17.97</v>
      </c>
      <c r="L240" s="208">
        <v>-11.13</v>
      </c>
      <c r="M240" s="208">
        <v>29.1</v>
      </c>
      <c r="N240" s="203">
        <f t="shared" si="0"/>
      </c>
      <c r="O240" s="207">
        <v>-42.03</v>
      </c>
      <c r="P240" s="208">
        <v>-46.25</v>
      </c>
      <c r="Q240" s="208">
        <v>-49.01</v>
      </c>
      <c r="R240" s="208">
        <v>-49.46</v>
      </c>
      <c r="S240" s="208">
        <v>-52.46</v>
      </c>
      <c r="T240" s="208">
        <v>-56.1</v>
      </c>
      <c r="U240" s="208">
        <v>-52.89</v>
      </c>
      <c r="V240" s="208">
        <v>-56.73</v>
      </c>
      <c r="W240" s="208">
        <v>1.38</v>
      </c>
      <c r="X240" s="205">
        <v>4.8</v>
      </c>
      <c r="Y240" s="207">
        <v>380.775</v>
      </c>
    </row>
    <row customHeight="true" ht="19" r="241">
      <c r="A241" s="213" t="s">
        <v>840</v>
      </c>
      <c r="B241" s="213" t="s">
        <v>841</v>
      </c>
      <c r="C241" s="214" t="s">
        <v>851</v>
      </c>
      <c r="D241" s="215" t="s">
        <v>843</v>
      </c>
      <c r="E241" s="216">
        <v>80</v>
      </c>
      <c r="F241" s="216">
        <v>217</v>
      </c>
      <c r="G241" s="216">
        <v>0</v>
      </c>
      <c r="H241" s="216">
        <v>30</v>
      </c>
      <c r="I241" s="207">
        <v>2625</v>
      </c>
      <c r="J241" s="207">
        <v>19</v>
      </c>
      <c r="K241" s="207">
        <v>19</v>
      </c>
      <c r="L241" s="208">
        <v>-10.09</v>
      </c>
      <c r="M241" s="208">
        <v>29.09</v>
      </c>
      <c r="N241" s="203">
        <f t="shared" si="0"/>
      </c>
      <c r="O241" s="207">
        <v>-41.52</v>
      </c>
      <c r="P241" s="208">
        <v>-45.95</v>
      </c>
      <c r="Q241" s="208">
        <v>-49.01</v>
      </c>
      <c r="R241" s="208">
        <v>-49.39</v>
      </c>
      <c r="S241" s="208">
        <v>-51.87</v>
      </c>
      <c r="T241" s="208">
        <v>-55.35</v>
      </c>
      <c r="U241" s="208">
        <v>-52.29</v>
      </c>
      <c r="V241" s="208">
        <v>-56.79</v>
      </c>
      <c r="W241" s="208">
        <v>1.41</v>
      </c>
      <c r="X241" s="205">
        <v>4.8</v>
      </c>
      <c r="Y241" s="207">
        <v>400.956</v>
      </c>
    </row>
    <row customHeight="true" ht="19" r="242">
      <c r="A242" s="213" t="s">
        <v>840</v>
      </c>
      <c r="B242" s="213" t="s">
        <v>841</v>
      </c>
      <c r="C242" s="214" t="s">
        <v>851</v>
      </c>
      <c r="D242" s="215" t="s">
        <v>843</v>
      </c>
      <c r="E242" s="216">
        <v>80</v>
      </c>
      <c r="F242" s="216">
        <v>217</v>
      </c>
      <c r="G242" s="216">
        <v>0</v>
      </c>
      <c r="H242" s="216">
        <v>30</v>
      </c>
      <c r="I242" s="207">
        <v>2625</v>
      </c>
      <c r="J242" s="207">
        <v>20</v>
      </c>
      <c r="K242" s="207">
        <v>19.97</v>
      </c>
      <c r="L242" s="208">
        <v>-9.09</v>
      </c>
      <c r="M242" s="208">
        <v>29.06</v>
      </c>
      <c r="N242" s="203">
        <f t="shared" si="0"/>
      </c>
      <c r="O242" s="207">
        <v>-41.1</v>
      </c>
      <c r="P242" s="208">
        <v>-45.64</v>
      </c>
      <c r="Q242" s="208">
        <v>-49.02</v>
      </c>
      <c r="R242" s="208">
        <v>-49.41</v>
      </c>
      <c r="S242" s="208">
        <v>-51.59</v>
      </c>
      <c r="T242" s="208">
        <v>-55.11</v>
      </c>
      <c r="U242" s="208">
        <v>-51.88</v>
      </c>
      <c r="V242" s="208">
        <v>-56.44</v>
      </c>
      <c r="W242" s="208">
        <v>1.43</v>
      </c>
      <c r="X242" s="205">
        <v>4.8</v>
      </c>
      <c r="Y242" s="207">
        <v>422.132</v>
      </c>
    </row>
    <row customHeight="true" ht="19" r="243">
      <c r="A243" s="213" t="s">
        <v>840</v>
      </c>
      <c r="B243" s="213" t="s">
        <v>841</v>
      </c>
      <c r="C243" s="214" t="s">
        <v>851</v>
      </c>
      <c r="D243" s="215" t="s">
        <v>843</v>
      </c>
      <c r="E243" s="216">
        <v>80</v>
      </c>
      <c r="F243" s="216">
        <v>217</v>
      </c>
      <c r="G243" s="216">
        <v>0</v>
      </c>
      <c r="H243" s="216">
        <v>30</v>
      </c>
      <c r="I243" s="207">
        <v>2625</v>
      </c>
      <c r="J243" s="207">
        <v>21</v>
      </c>
      <c r="K243" s="207">
        <v>20.98</v>
      </c>
      <c r="L243" s="208">
        <v>-7.97</v>
      </c>
      <c r="M243" s="208">
        <v>28.95</v>
      </c>
      <c r="N243" s="203">
        <f t="shared" si="0"/>
      </c>
      <c r="O243" s="207">
        <v>-40.58</v>
      </c>
      <c r="P243" s="208">
        <v>-45.41</v>
      </c>
      <c r="Q243" s="208">
        <v>-49.03</v>
      </c>
      <c r="R243" s="208">
        <v>-49.5</v>
      </c>
      <c r="S243" s="208">
        <v>-51.66</v>
      </c>
      <c r="T243" s="208">
        <v>-54.86</v>
      </c>
      <c r="U243" s="208">
        <v>-51.63</v>
      </c>
      <c r="V243" s="208">
        <v>-56.31</v>
      </c>
      <c r="W243" s="208">
        <v>1.47</v>
      </c>
      <c r="X243" s="205">
        <v>4.8</v>
      </c>
      <c r="Y243" s="207">
        <v>449.277</v>
      </c>
    </row>
    <row customHeight="true" ht="19" r="244">
      <c r="A244" s="213" t="s">
        <v>840</v>
      </c>
      <c r="B244" s="213" t="s">
        <v>841</v>
      </c>
      <c r="C244" s="214" t="s">
        <v>851</v>
      </c>
      <c r="D244" s="215" t="s">
        <v>843</v>
      </c>
      <c r="E244" s="216">
        <v>80</v>
      </c>
      <c r="F244" s="216">
        <v>217</v>
      </c>
      <c r="G244" s="216">
        <v>0</v>
      </c>
      <c r="H244" s="216">
        <v>30</v>
      </c>
      <c r="I244" s="207">
        <v>2625</v>
      </c>
      <c r="J244" s="207">
        <v>22</v>
      </c>
      <c r="K244" s="207">
        <v>22</v>
      </c>
      <c r="L244" s="208">
        <v>-6.83</v>
      </c>
      <c r="M244" s="208">
        <v>28.83</v>
      </c>
      <c r="N244" s="203">
        <f t="shared" si="0"/>
      </c>
      <c r="O244" s="207">
        <v>-39.6</v>
      </c>
      <c r="P244" s="208">
        <v>-44.48</v>
      </c>
      <c r="Q244" s="208">
        <v>-49.05</v>
      </c>
      <c r="R244" s="208">
        <v>-49.49</v>
      </c>
      <c r="S244" s="208">
        <v>-49.93</v>
      </c>
      <c r="T244" s="208">
        <v>-55.07</v>
      </c>
      <c r="U244" s="208">
        <v>-50.5</v>
      </c>
      <c r="V244" s="208">
        <v>-54.86</v>
      </c>
      <c r="W244" s="208">
        <v>1.6</v>
      </c>
      <c r="X244" s="205">
        <v>4.8</v>
      </c>
      <c r="Y244" s="207">
        <v>480.049</v>
      </c>
    </row>
    <row customHeight="true" ht="19" r="245">
      <c r="A245" s="213" t="s">
        <v>840</v>
      </c>
      <c r="B245" s="213" t="s">
        <v>841</v>
      </c>
      <c r="C245" s="214" t="s">
        <v>851</v>
      </c>
      <c r="D245" s="215" t="s">
        <v>843</v>
      </c>
      <c r="E245" s="216">
        <v>80</v>
      </c>
      <c r="F245" s="216">
        <v>217</v>
      </c>
      <c r="G245" s="216">
        <v>0</v>
      </c>
      <c r="H245" s="216">
        <v>30</v>
      </c>
      <c r="I245" s="207">
        <v>2625</v>
      </c>
      <c r="J245" s="207">
        <v>23</v>
      </c>
      <c r="K245" s="207">
        <v>23.04</v>
      </c>
      <c r="L245" s="208">
        <v>-5.67</v>
      </c>
      <c r="M245" s="208">
        <v>28.71</v>
      </c>
      <c r="N245" s="203">
        <f t="shared" si="0"/>
      </c>
      <c r="O245" s="207">
        <v>-38.34</v>
      </c>
      <c r="P245" s="208">
        <v>-42.15</v>
      </c>
      <c r="Q245" s="208">
        <v>-49.06</v>
      </c>
      <c r="R245" s="208">
        <v>-49.47</v>
      </c>
      <c r="S245" s="208">
        <v>-49.12</v>
      </c>
      <c r="T245" s="208">
        <v>-51.46</v>
      </c>
      <c r="U245" s="208">
        <v>-49.02</v>
      </c>
      <c r="V245" s="208">
        <v>-51.92</v>
      </c>
      <c r="W245" s="208">
        <v>2.05</v>
      </c>
      <c r="X245" s="205">
        <v>4.8</v>
      </c>
      <c r="Y245" s="207">
        <v>515.517</v>
      </c>
    </row>
    <row customHeight="true" ht="19" r="246">
      <c r="A246" s="213" t="s">
        <v>840</v>
      </c>
      <c r="B246" s="213" t="s">
        <v>841</v>
      </c>
      <c r="C246" s="214" t="s">
        <v>851</v>
      </c>
      <c r="D246" s="215" t="s">
        <v>843</v>
      </c>
      <c r="E246" s="216">
        <v>80</v>
      </c>
      <c r="F246" s="216">
        <v>217</v>
      </c>
      <c r="G246" s="216">
        <v>0</v>
      </c>
      <c r="H246" s="216">
        <v>30</v>
      </c>
      <c r="I246" s="207">
        <v>2625</v>
      </c>
      <c r="J246" s="207">
        <v>24</v>
      </c>
      <c r="K246" s="207">
        <v>23.98</v>
      </c>
      <c r="L246" s="208">
        <v>-4.51</v>
      </c>
      <c r="M246" s="208">
        <v>28.49</v>
      </c>
      <c r="N246" s="203">
        <f t="shared" si="0"/>
      </c>
      <c r="O246" s="207">
        <v>-36.06</v>
      </c>
      <c r="P246" s="208">
        <v>-38.63</v>
      </c>
      <c r="Q246" s="208">
        <v>-49</v>
      </c>
      <c r="R246" s="208">
        <v>-49.45</v>
      </c>
      <c r="S246" s="208">
        <v>-45.75</v>
      </c>
      <c r="T246" s="208">
        <v>-47.72</v>
      </c>
      <c r="U246" s="208">
        <v>-46.31</v>
      </c>
      <c r="V246" s="208">
        <v>-47.94</v>
      </c>
      <c r="W246" s="208">
        <v>3.05</v>
      </c>
      <c r="X246" s="205">
        <v>4.8</v>
      </c>
      <c r="Y246" s="207">
        <v>555.807</v>
      </c>
    </row>
    <row customHeight="true" ht="19" r="247">
      <c r="A247" s="213" t="s">
        <v>840</v>
      </c>
      <c r="B247" s="213" t="s">
        <v>841</v>
      </c>
      <c r="C247" s="214" t="s">
        <v>851</v>
      </c>
      <c r="D247" s="215" t="s">
        <v>843</v>
      </c>
      <c r="E247" s="216">
        <v>80</v>
      </c>
      <c r="F247" s="216">
        <v>217</v>
      </c>
      <c r="G247" s="216">
        <v>0</v>
      </c>
      <c r="H247" s="216">
        <v>30</v>
      </c>
      <c r="I247" s="207">
        <v>2625</v>
      </c>
      <c r="J247" s="207">
        <v>25</v>
      </c>
      <c r="K247" s="207">
        <v>24.96</v>
      </c>
      <c r="L247" s="208">
        <v>-3.29</v>
      </c>
      <c r="M247" s="208">
        <v>28.25</v>
      </c>
      <c r="N247" s="203">
        <f t="shared" si="0"/>
      </c>
      <c r="O247" s="207">
        <v>-32.55</v>
      </c>
      <c r="P247" s="208">
        <v>-34.83</v>
      </c>
      <c r="Q247" s="208">
        <v>-48.94</v>
      </c>
      <c r="R247" s="208">
        <v>-49.43</v>
      </c>
      <c r="S247" s="208">
        <v>-41.42</v>
      </c>
      <c r="T247" s="208">
        <v>-43.16</v>
      </c>
      <c r="U247" s="208">
        <v>-42.02</v>
      </c>
      <c r="V247" s="208">
        <v>-43.62</v>
      </c>
      <c r="W247" s="208">
        <v>4.95</v>
      </c>
      <c r="X247" s="205">
        <v>4.8</v>
      </c>
      <c r="Y247" s="207">
        <v>603.973</v>
      </c>
    </row>
    <row customHeight="true" ht="19" r="248">
      <c r="A248" s="213" t="s">
        <v>840</v>
      </c>
      <c r="B248" s="213" t="s">
        <v>841</v>
      </c>
      <c r="C248" s="214" t="s">
        <v>851</v>
      </c>
      <c r="D248" s="215" t="s">
        <v>843</v>
      </c>
      <c r="E248" s="216">
        <v>80</v>
      </c>
      <c r="F248" s="216">
        <v>217</v>
      </c>
      <c r="G248" s="216">
        <v>0</v>
      </c>
      <c r="H248" s="216">
        <v>30</v>
      </c>
      <c r="I248" s="207">
        <v>2625</v>
      </c>
      <c r="J248" s="207">
        <v>26</v>
      </c>
      <c r="K248" s="207">
        <v>26.01</v>
      </c>
      <c r="L248" s="208">
        <v>-1.77</v>
      </c>
      <c r="M248" s="208">
        <v>27.78</v>
      </c>
      <c r="N248" s="203">
        <f t="shared" si="0"/>
      </c>
      <c r="O248" s="207">
        <v>-28.98</v>
      </c>
      <c r="P248" s="208">
        <v>-30.73</v>
      </c>
      <c r="Q248" s="208">
        <v>-48.92</v>
      </c>
      <c r="R248" s="208">
        <v>-49.5</v>
      </c>
      <c r="S248" s="208">
        <v>-37.47</v>
      </c>
      <c r="T248" s="208">
        <v>-38.32</v>
      </c>
      <c r="U248" s="208">
        <v>-38.32</v>
      </c>
      <c r="V248" s="208">
        <v>-39.46</v>
      </c>
      <c r="W248" s="208">
        <v>7.95</v>
      </c>
      <c r="X248" s="205">
        <v>4.8</v>
      </c>
      <c r="Y248" s="207">
        <v>667.127</v>
      </c>
    </row>
    <row customHeight="true" ht="19" r="249">
      <c r="A249" s="213" t="s">
        <v>840</v>
      </c>
      <c r="B249" s="213" t="s">
        <v>841</v>
      </c>
      <c r="C249" s="214" t="s">
        <v>851</v>
      </c>
      <c r="D249" s="215" t="s">
        <v>843</v>
      </c>
      <c r="E249" s="216">
        <v>80</v>
      </c>
      <c r="F249" s="216">
        <v>217</v>
      </c>
      <c r="G249" s="216">
        <v>0</v>
      </c>
      <c r="H249" s="216">
        <v>30</v>
      </c>
      <c r="I249" s="207">
        <v>2625</v>
      </c>
      <c r="J249" s="207">
        <v>27</v>
      </c>
      <c r="K249" s="207">
        <v>27</v>
      </c>
      <c r="L249" s="208">
        <v>-0.12</v>
      </c>
      <c r="M249" s="208">
        <v>27.12</v>
      </c>
      <c r="N249" s="203">
        <f t="shared" si="0"/>
      </c>
      <c r="O249" s="207">
        <v>-25.73</v>
      </c>
      <c r="P249" s="208">
        <v>-27.39</v>
      </c>
      <c r="Q249" s="208">
        <v>-48.7</v>
      </c>
      <c r="R249" s="208">
        <v>-49.5</v>
      </c>
      <c r="S249" s="208">
        <v>-34.57</v>
      </c>
      <c r="T249" s="208">
        <v>-34.76</v>
      </c>
      <c r="U249" s="208">
        <v>-35.15</v>
      </c>
      <c r="V249" s="208">
        <v>-36.04</v>
      </c>
      <c r="W249" s="208">
        <v>12.03</v>
      </c>
      <c r="X249" s="205">
        <v>4.8</v>
      </c>
      <c r="Y249" s="207">
        <v>739.255</v>
      </c>
    </row>
    <row customHeight="true" ht="19" r="250">
      <c r="A250" s="213" t="s">
        <v>840</v>
      </c>
      <c r="B250" s="213" t="s">
        <v>841</v>
      </c>
      <c r="C250" s="214" t="s">
        <v>851</v>
      </c>
      <c r="D250" s="215" t="s">
        <v>843</v>
      </c>
      <c r="E250" s="216">
        <v>80</v>
      </c>
      <c r="F250" s="216">
        <v>217</v>
      </c>
      <c r="G250" s="216">
        <v>0</v>
      </c>
      <c r="H250" s="216">
        <v>30</v>
      </c>
      <c r="I250" s="207">
        <v>2545</v>
      </c>
      <c r="J250" s="207">
        <v>18</v>
      </c>
      <c r="K250" s="207">
        <v>18</v>
      </c>
      <c r="L250" s="208">
        <v>-10.76</v>
      </c>
      <c r="M250" s="208">
        <v>28.76</v>
      </c>
      <c r="N250" s="203">
        <f t="shared" si="0"/>
      </c>
      <c r="O250" s="207">
        <v>-45.2</v>
      </c>
      <c r="P250" s="208">
        <v>-42.73</v>
      </c>
      <c r="Q250" s="208">
        <v>-49.89</v>
      </c>
      <c r="R250" s="208">
        <v>-49.25</v>
      </c>
      <c r="S250" s="208">
        <v>-52.52</v>
      </c>
      <c r="T250" s="208">
        <v>-53.16</v>
      </c>
      <c r="U250" s="208">
        <v>-53.5</v>
      </c>
      <c r="V250" s="208">
        <v>-53.65</v>
      </c>
      <c r="W250" s="208">
        <v>1.57</v>
      </c>
      <c r="X250" s="205">
        <v>4.8</v>
      </c>
      <c r="Y250" s="207">
        <v>392.258</v>
      </c>
    </row>
    <row customHeight="true" ht="19" r="251">
      <c r="A251" s="213" t="s">
        <v>840</v>
      </c>
      <c r="B251" s="213" t="s">
        <v>841</v>
      </c>
      <c r="C251" s="214" t="s">
        <v>851</v>
      </c>
      <c r="D251" s="215" t="s">
        <v>843</v>
      </c>
      <c r="E251" s="216">
        <v>80</v>
      </c>
      <c r="F251" s="216">
        <v>217</v>
      </c>
      <c r="G251" s="216">
        <v>0</v>
      </c>
      <c r="H251" s="216">
        <v>30</v>
      </c>
      <c r="I251" s="207">
        <v>2545</v>
      </c>
      <c r="J251" s="207">
        <v>19</v>
      </c>
      <c r="K251" s="207">
        <v>19</v>
      </c>
      <c r="L251" s="208">
        <v>-9.7</v>
      </c>
      <c r="M251" s="208">
        <v>28.7</v>
      </c>
      <c r="N251" s="203">
        <f t="shared" si="0"/>
      </c>
      <c r="O251" s="207">
        <v>-44.85</v>
      </c>
      <c r="P251" s="208">
        <v>-42.06</v>
      </c>
      <c r="Q251" s="208">
        <v>-49.89</v>
      </c>
      <c r="R251" s="208">
        <v>-48.98</v>
      </c>
      <c r="S251" s="208">
        <v>-52.16</v>
      </c>
      <c r="T251" s="208">
        <v>-53.01</v>
      </c>
      <c r="U251" s="208">
        <v>-52.92</v>
      </c>
      <c r="V251" s="208">
        <v>-53.45</v>
      </c>
      <c r="W251" s="208">
        <v>1.6</v>
      </c>
      <c r="X251" s="205">
        <v>4.8</v>
      </c>
      <c r="Y251" s="207">
        <v>414.326</v>
      </c>
    </row>
    <row customHeight="true" ht="19" r="252">
      <c r="A252" s="213" t="s">
        <v>840</v>
      </c>
      <c r="B252" s="213" t="s">
        <v>841</v>
      </c>
      <c r="C252" s="214" t="s">
        <v>851</v>
      </c>
      <c r="D252" s="215" t="s">
        <v>843</v>
      </c>
      <c r="E252" s="216">
        <v>80</v>
      </c>
      <c r="F252" s="216">
        <v>217</v>
      </c>
      <c r="G252" s="216">
        <v>0</v>
      </c>
      <c r="H252" s="216">
        <v>30</v>
      </c>
      <c r="I252" s="207">
        <v>2545</v>
      </c>
      <c r="J252" s="207">
        <v>20</v>
      </c>
      <c r="K252" s="207">
        <v>19.98</v>
      </c>
      <c r="L252" s="208">
        <v>-8.73</v>
      </c>
      <c r="M252" s="208">
        <v>28.71</v>
      </c>
      <c r="N252" s="203">
        <f t="shared" si="0"/>
      </c>
      <c r="O252" s="207">
        <v>-44.77</v>
      </c>
      <c r="P252" s="208">
        <v>-41.47</v>
      </c>
      <c r="Q252" s="208">
        <v>-49.85</v>
      </c>
      <c r="R252" s="208">
        <v>-48.91</v>
      </c>
      <c r="S252" s="208">
        <v>-51.91</v>
      </c>
      <c r="T252" s="208">
        <v>-52.53</v>
      </c>
      <c r="U252" s="208">
        <v>-52.62</v>
      </c>
      <c r="V252" s="208">
        <v>-53.1</v>
      </c>
      <c r="W252" s="208">
        <v>1.62</v>
      </c>
      <c r="X252" s="205">
        <v>4.8</v>
      </c>
      <c r="Y252" s="207">
        <v>436.779</v>
      </c>
    </row>
    <row customHeight="true" ht="19" r="253">
      <c r="A253" s="213" t="s">
        <v>840</v>
      </c>
      <c r="B253" s="213" t="s">
        <v>841</v>
      </c>
      <c r="C253" s="214" t="s">
        <v>851</v>
      </c>
      <c r="D253" s="215" t="s">
        <v>843</v>
      </c>
      <c r="E253" s="216">
        <v>80</v>
      </c>
      <c r="F253" s="216">
        <v>217</v>
      </c>
      <c r="G253" s="216">
        <v>0</v>
      </c>
      <c r="H253" s="216">
        <v>30</v>
      </c>
      <c r="I253" s="207">
        <v>2545</v>
      </c>
      <c r="J253" s="207">
        <v>21</v>
      </c>
      <c r="K253" s="207">
        <v>20.98</v>
      </c>
      <c r="L253" s="208">
        <v>-7.64</v>
      </c>
      <c r="M253" s="208">
        <v>28.62</v>
      </c>
      <c r="N253" s="203">
        <f t="shared" si="0"/>
      </c>
      <c r="O253" s="207">
        <v>-44.7</v>
      </c>
      <c r="P253" s="208">
        <v>-40.64</v>
      </c>
      <c r="Q253" s="208">
        <v>-49.85</v>
      </c>
      <c r="R253" s="208">
        <v>-48.64</v>
      </c>
      <c r="S253" s="208">
        <v>-51.67</v>
      </c>
      <c r="T253" s="208">
        <v>-52.65</v>
      </c>
      <c r="U253" s="208">
        <v>-52.74</v>
      </c>
      <c r="V253" s="208">
        <v>-52.71</v>
      </c>
      <c r="W253" s="208">
        <v>1.63</v>
      </c>
      <c r="X253" s="205">
        <v>4.8</v>
      </c>
      <c r="Y253" s="207">
        <v>465.479</v>
      </c>
    </row>
    <row customHeight="true" ht="19" r="254">
      <c r="A254" s="213" t="s">
        <v>840</v>
      </c>
      <c r="B254" s="213" t="s">
        <v>841</v>
      </c>
      <c r="C254" s="214" t="s">
        <v>851</v>
      </c>
      <c r="D254" s="215" t="s">
        <v>843</v>
      </c>
      <c r="E254" s="216">
        <v>80</v>
      </c>
      <c r="F254" s="216">
        <v>217</v>
      </c>
      <c r="G254" s="216">
        <v>0</v>
      </c>
      <c r="H254" s="216">
        <v>30</v>
      </c>
      <c r="I254" s="207">
        <v>2545</v>
      </c>
      <c r="J254" s="207">
        <v>22</v>
      </c>
      <c r="K254" s="207">
        <v>22.05</v>
      </c>
      <c r="L254" s="208">
        <v>-6.48</v>
      </c>
      <c r="M254" s="208">
        <v>28.53</v>
      </c>
      <c r="N254" s="203">
        <f t="shared" si="0"/>
      </c>
      <c r="O254" s="207">
        <v>-44.25</v>
      </c>
      <c r="P254" s="208">
        <v>-39.25</v>
      </c>
      <c r="Q254" s="208">
        <v>-49.9</v>
      </c>
      <c r="R254" s="208">
        <v>-48.41</v>
      </c>
      <c r="S254" s="208">
        <v>-50.91</v>
      </c>
      <c r="T254" s="208">
        <v>-51.18</v>
      </c>
      <c r="U254" s="208">
        <v>-52.01</v>
      </c>
      <c r="V254" s="208">
        <v>-51.73</v>
      </c>
      <c r="W254" s="208">
        <v>1.76</v>
      </c>
      <c r="X254" s="205">
        <v>4.8</v>
      </c>
      <c r="Y254" s="207">
        <v>499.269</v>
      </c>
    </row>
    <row customHeight="true" ht="19" r="255">
      <c r="A255" s="213" t="s">
        <v>840</v>
      </c>
      <c r="B255" s="213" t="s">
        <v>841</v>
      </c>
      <c r="C255" s="214" t="s">
        <v>851</v>
      </c>
      <c r="D255" s="215" t="s">
        <v>843</v>
      </c>
      <c r="E255" s="216">
        <v>80</v>
      </c>
      <c r="F255" s="216">
        <v>217</v>
      </c>
      <c r="G255" s="216">
        <v>0</v>
      </c>
      <c r="H255" s="216">
        <v>30</v>
      </c>
      <c r="I255" s="207">
        <v>2545</v>
      </c>
      <c r="J255" s="207">
        <v>23</v>
      </c>
      <c r="K255" s="207">
        <v>23.01</v>
      </c>
      <c r="L255" s="208">
        <v>-5.34</v>
      </c>
      <c r="M255" s="208">
        <v>28.35</v>
      </c>
      <c r="N255" s="203">
        <f t="shared" si="0"/>
      </c>
      <c r="O255" s="207">
        <v>-43.16</v>
      </c>
      <c r="P255" s="208">
        <v>-37.14</v>
      </c>
      <c r="Q255" s="208">
        <v>-49.89</v>
      </c>
      <c r="R255" s="208">
        <v>-47.92</v>
      </c>
      <c r="S255" s="208">
        <v>-49.83</v>
      </c>
      <c r="T255" s="208">
        <v>-48.09</v>
      </c>
      <c r="U255" s="208">
        <v>-50.69</v>
      </c>
      <c r="V255" s="208">
        <v>-49.07</v>
      </c>
      <c r="W255" s="208">
        <v>2.29</v>
      </c>
      <c r="X255" s="205">
        <v>4.8</v>
      </c>
      <c r="Y255" s="207">
        <v>536.687</v>
      </c>
    </row>
    <row customHeight="true" ht="19" r="256">
      <c r="A256" s="213" t="s">
        <v>840</v>
      </c>
      <c r="B256" s="213" t="s">
        <v>841</v>
      </c>
      <c r="C256" s="214" t="s">
        <v>851</v>
      </c>
      <c r="D256" s="215" t="s">
        <v>843</v>
      </c>
      <c r="E256" s="216">
        <v>80</v>
      </c>
      <c r="F256" s="216">
        <v>217</v>
      </c>
      <c r="G256" s="216">
        <v>0</v>
      </c>
      <c r="H256" s="216">
        <v>30</v>
      </c>
      <c r="I256" s="207">
        <v>2545</v>
      </c>
      <c r="J256" s="207">
        <v>24</v>
      </c>
      <c r="K256" s="207">
        <v>24.04</v>
      </c>
      <c r="L256" s="208">
        <v>-4.12</v>
      </c>
      <c r="M256" s="208">
        <v>28.16</v>
      </c>
      <c r="N256" s="203">
        <f t="shared" si="0"/>
      </c>
      <c r="O256" s="207">
        <v>-40.52</v>
      </c>
      <c r="P256" s="208">
        <v>-33.57</v>
      </c>
      <c r="Q256" s="208">
        <v>-49.97</v>
      </c>
      <c r="R256" s="208">
        <v>-47.01</v>
      </c>
      <c r="S256" s="208">
        <v>-46.25</v>
      </c>
      <c r="T256" s="208">
        <v>-43.37</v>
      </c>
      <c r="U256" s="208">
        <v>-47.27</v>
      </c>
      <c r="V256" s="208">
        <v>-44</v>
      </c>
      <c r="W256" s="208">
        <v>3.65</v>
      </c>
      <c r="X256" s="205">
        <v>4.8</v>
      </c>
      <c r="Y256" s="207">
        <v>583.175</v>
      </c>
    </row>
    <row customHeight="true" ht="19" r="257">
      <c r="A257" s="213" t="s">
        <v>840</v>
      </c>
      <c r="B257" s="213" t="s">
        <v>841</v>
      </c>
      <c r="C257" s="214" t="s">
        <v>851</v>
      </c>
      <c r="D257" s="215" t="s">
        <v>843</v>
      </c>
      <c r="E257" s="216">
        <v>80</v>
      </c>
      <c r="F257" s="216">
        <v>217</v>
      </c>
      <c r="G257" s="216">
        <v>0</v>
      </c>
      <c r="H257" s="216">
        <v>30</v>
      </c>
      <c r="I257" s="207">
        <v>2545</v>
      </c>
      <c r="J257" s="207">
        <v>25</v>
      </c>
      <c r="K257" s="207">
        <v>25.01</v>
      </c>
      <c r="L257" s="208">
        <v>-2.88</v>
      </c>
      <c r="M257" s="208">
        <v>27.89</v>
      </c>
      <c r="N257" s="203">
        <f t="shared" si="0"/>
      </c>
      <c r="O257" s="207">
        <v>-37.3</v>
      </c>
      <c r="P257" s="208">
        <v>-30.21</v>
      </c>
      <c r="Q257" s="208">
        <v>-49.91</v>
      </c>
      <c r="R257" s="208">
        <v>-45.62</v>
      </c>
      <c r="S257" s="208">
        <v>-42.74</v>
      </c>
      <c r="T257" s="208">
        <v>-39.63</v>
      </c>
      <c r="U257" s="208">
        <v>-44.09</v>
      </c>
      <c r="V257" s="208">
        <v>-39.89</v>
      </c>
      <c r="W257" s="208">
        <v>5.71</v>
      </c>
      <c r="X257" s="205">
        <v>4.8</v>
      </c>
      <c r="Y257" s="207">
        <v>634.083</v>
      </c>
    </row>
    <row customHeight="true" ht="19" r="258">
      <c r="A258" s="213" t="s">
        <v>840</v>
      </c>
      <c r="B258" s="213" t="s">
        <v>841</v>
      </c>
      <c r="C258" s="214" t="s">
        <v>851</v>
      </c>
      <c r="D258" s="215" t="s">
        <v>843</v>
      </c>
      <c r="E258" s="216">
        <v>80</v>
      </c>
      <c r="F258" s="216">
        <v>217</v>
      </c>
      <c r="G258" s="216">
        <v>0</v>
      </c>
      <c r="H258" s="216">
        <v>30</v>
      </c>
      <c r="I258" s="207">
        <v>2545</v>
      </c>
      <c r="J258" s="207">
        <v>26</v>
      </c>
      <c r="K258" s="207">
        <v>25.95</v>
      </c>
      <c r="L258" s="208">
        <v>-1.57</v>
      </c>
      <c r="M258" s="208">
        <v>27.52</v>
      </c>
      <c r="N258" s="203">
        <f t="shared" si="0"/>
      </c>
      <c r="O258" s="207">
        <v>-33.47</v>
      </c>
      <c r="P258" s="208">
        <v>-26.95</v>
      </c>
      <c r="Q258" s="208">
        <v>-49.77</v>
      </c>
      <c r="R258" s="208">
        <v>-43.44</v>
      </c>
      <c r="S258" s="208">
        <v>-38.93</v>
      </c>
      <c r="T258" s="208">
        <v>-35.71</v>
      </c>
      <c r="U258" s="208">
        <v>-39.87</v>
      </c>
      <c r="V258" s="208">
        <v>-36.59</v>
      </c>
      <c r="W258" s="208">
        <v>8.72</v>
      </c>
      <c r="X258" s="205">
        <v>4.8</v>
      </c>
      <c r="Y258" s="207">
        <v>693.95</v>
      </c>
    </row>
    <row customHeight="true" ht="19" r="259">
      <c r="A259" s="213" t="s">
        <v>840</v>
      </c>
      <c r="B259" s="213" t="s">
        <v>841</v>
      </c>
      <c r="C259" s="214" t="s">
        <v>851</v>
      </c>
      <c r="D259" s="215" t="s">
        <v>843</v>
      </c>
      <c r="E259" s="216">
        <v>80</v>
      </c>
      <c r="F259" s="216">
        <v>217</v>
      </c>
      <c r="G259" s="216">
        <v>0</v>
      </c>
      <c r="H259" s="216">
        <v>30</v>
      </c>
      <c r="I259" s="207">
        <v>2545</v>
      </c>
      <c r="J259" s="207">
        <v>27</v>
      </c>
      <c r="K259" s="207">
        <v>27.02</v>
      </c>
      <c r="L259" s="208">
        <v>0.42</v>
      </c>
      <c r="M259" s="208">
        <v>26.6</v>
      </c>
      <c r="N259" s="203">
        <f t="shared" si="0"/>
      </c>
      <c r="O259" s="207">
        <v>-29.53</v>
      </c>
      <c r="P259" s="208">
        <v>-23.38</v>
      </c>
      <c r="Q259" s="208">
        <v>-49.81</v>
      </c>
      <c r="R259" s="208">
        <v>-39.42</v>
      </c>
      <c r="S259" s="208">
        <v>-34.63</v>
      </c>
      <c r="T259" s="208">
        <v>-32.2</v>
      </c>
      <c r="U259" s="208">
        <v>-36.25</v>
      </c>
      <c r="V259" s="208">
        <v>-32.89</v>
      </c>
      <c r="W259" s="208">
        <v>13.13</v>
      </c>
      <c r="X259" s="205">
        <v>4.8</v>
      </c>
      <c r="Y259" s="207">
        <v>784.663</v>
      </c>
    </row>
    <row customHeight="true" ht="19" r="260">
      <c r="A260" s="213" t="s">
        <v>840</v>
      </c>
      <c r="B260" s="213" t="s">
        <v>841</v>
      </c>
      <c r="C260" s="214" t="s">
        <v>851</v>
      </c>
      <c r="D260" s="215" t="s">
        <v>843</v>
      </c>
      <c r="E260" s="216">
        <v>80</v>
      </c>
      <c r="F260" s="216">
        <v>217</v>
      </c>
      <c r="G260" s="216">
        <v>0</v>
      </c>
      <c r="H260" s="216">
        <v>30</v>
      </c>
      <c r="I260" s="207">
        <v>2640</v>
      </c>
      <c r="J260" s="207">
        <v>18</v>
      </c>
      <c r="K260" s="207">
        <v>18.04</v>
      </c>
      <c r="L260" s="208">
        <v>-10.72</v>
      </c>
      <c r="M260" s="208">
        <v>28.76</v>
      </c>
      <c r="N260" s="203">
        <f t="shared" si="0"/>
      </c>
      <c r="O260" s="207">
        <v>-41.25</v>
      </c>
      <c r="P260" s="208">
        <v>-46.55</v>
      </c>
      <c r="Q260" s="208">
        <v>-48.67</v>
      </c>
      <c r="R260" s="208">
        <v>-49.56</v>
      </c>
      <c r="S260" s="208">
        <v>-51.79</v>
      </c>
      <c r="T260" s="208">
        <v>-54.71</v>
      </c>
      <c r="U260" s="208">
        <v>-51.98</v>
      </c>
      <c r="V260" s="208">
        <v>-55.69</v>
      </c>
      <c r="W260" s="208">
        <v>1.38</v>
      </c>
      <c r="X260" s="205">
        <v>4.8</v>
      </c>
      <c r="Y260" s="207">
        <v>389.861</v>
      </c>
    </row>
    <row customHeight="true" ht="19" r="261">
      <c r="A261" s="213" t="s">
        <v>840</v>
      </c>
      <c r="B261" s="213" t="s">
        <v>841</v>
      </c>
      <c r="C261" s="214" t="s">
        <v>851</v>
      </c>
      <c r="D261" s="215" t="s">
        <v>843</v>
      </c>
      <c r="E261" s="216">
        <v>80</v>
      </c>
      <c r="F261" s="216">
        <v>217</v>
      </c>
      <c r="G261" s="216">
        <v>0</v>
      </c>
      <c r="H261" s="216">
        <v>30</v>
      </c>
      <c r="I261" s="207">
        <v>2640</v>
      </c>
      <c r="J261" s="207">
        <v>19</v>
      </c>
      <c r="K261" s="207">
        <v>18.97</v>
      </c>
      <c r="L261" s="208">
        <v>-9.76</v>
      </c>
      <c r="M261" s="208">
        <v>28.73</v>
      </c>
      <c r="N261" s="203">
        <f t="shared" si="0"/>
      </c>
      <c r="O261" s="207">
        <v>-40.73</v>
      </c>
      <c r="P261" s="208">
        <v>-46.42</v>
      </c>
      <c r="Q261" s="208">
        <v>-48.53</v>
      </c>
      <c r="R261" s="208">
        <v>-49.49</v>
      </c>
      <c r="S261" s="208">
        <v>-51.54</v>
      </c>
      <c r="T261" s="208">
        <v>-55.46</v>
      </c>
      <c r="U261" s="208">
        <v>-51.8</v>
      </c>
      <c r="V261" s="208">
        <v>-55.56</v>
      </c>
      <c r="W261" s="208">
        <v>1.4</v>
      </c>
      <c r="X261" s="205">
        <v>4.8</v>
      </c>
      <c r="Y261" s="207">
        <v>409.421</v>
      </c>
    </row>
    <row customHeight="true" ht="19" r="262">
      <c r="A262" s="213" t="s">
        <v>840</v>
      </c>
      <c r="B262" s="213" t="s">
        <v>841</v>
      </c>
      <c r="C262" s="214" t="s">
        <v>851</v>
      </c>
      <c r="D262" s="215" t="s">
        <v>843</v>
      </c>
      <c r="E262" s="216">
        <v>80</v>
      </c>
      <c r="F262" s="216">
        <v>217</v>
      </c>
      <c r="G262" s="216">
        <v>0</v>
      </c>
      <c r="H262" s="216">
        <v>30</v>
      </c>
      <c r="I262" s="207">
        <v>2640</v>
      </c>
      <c r="J262" s="207">
        <v>20</v>
      </c>
      <c r="K262" s="207">
        <v>20.03</v>
      </c>
      <c r="L262" s="208">
        <v>-8.66</v>
      </c>
      <c r="M262" s="208">
        <v>28.69</v>
      </c>
      <c r="N262" s="203">
        <f t="shared" si="0"/>
      </c>
      <c r="O262" s="207">
        <v>-40.2</v>
      </c>
      <c r="P262" s="208">
        <v>-46.32</v>
      </c>
      <c r="Q262" s="208">
        <v>-48.53</v>
      </c>
      <c r="R262" s="208">
        <v>-49.57</v>
      </c>
      <c r="S262" s="208">
        <v>-51.09</v>
      </c>
      <c r="T262" s="208">
        <v>-55.22</v>
      </c>
      <c r="U262" s="208">
        <v>-51.65</v>
      </c>
      <c r="V262" s="208">
        <v>-55.45</v>
      </c>
      <c r="W262" s="208">
        <v>1.43</v>
      </c>
      <c r="X262" s="205">
        <v>4.8</v>
      </c>
      <c r="Y262" s="207">
        <v>434.339</v>
      </c>
    </row>
    <row customHeight="true" ht="19" r="263">
      <c r="A263" s="213" t="s">
        <v>840</v>
      </c>
      <c r="B263" s="213" t="s">
        <v>841</v>
      </c>
      <c r="C263" s="214" t="s">
        <v>851</v>
      </c>
      <c r="D263" s="215" t="s">
        <v>843</v>
      </c>
      <c r="E263" s="216">
        <v>80</v>
      </c>
      <c r="F263" s="216">
        <v>217</v>
      </c>
      <c r="G263" s="216">
        <v>0</v>
      </c>
      <c r="H263" s="216">
        <v>30</v>
      </c>
      <c r="I263" s="207">
        <v>2640</v>
      </c>
      <c r="J263" s="207">
        <v>21</v>
      </c>
      <c r="K263" s="207">
        <v>21.02</v>
      </c>
      <c r="L263" s="208">
        <v>-7.55</v>
      </c>
      <c r="M263" s="208">
        <v>28.57</v>
      </c>
      <c r="N263" s="203">
        <f t="shared" si="0"/>
      </c>
      <c r="O263" s="207">
        <v>-39.5</v>
      </c>
      <c r="P263" s="208">
        <v>-46.01</v>
      </c>
      <c r="Q263" s="208">
        <v>-48.39</v>
      </c>
      <c r="R263" s="208">
        <v>-49.57</v>
      </c>
      <c r="S263" s="208">
        <v>-50.5</v>
      </c>
      <c r="T263" s="208">
        <v>-54.27</v>
      </c>
      <c r="U263" s="208">
        <v>-50.69</v>
      </c>
      <c r="V263" s="208">
        <v>-55.41</v>
      </c>
      <c r="W263" s="208">
        <v>1.48</v>
      </c>
      <c r="X263" s="205">
        <v>4.8</v>
      </c>
      <c r="Y263" s="207">
        <v>461.607</v>
      </c>
    </row>
    <row customHeight="true" ht="19" r="264">
      <c r="A264" s="213" t="s">
        <v>840</v>
      </c>
      <c r="B264" s="213" t="s">
        <v>841</v>
      </c>
      <c r="C264" s="214" t="s">
        <v>851</v>
      </c>
      <c r="D264" s="215" t="s">
        <v>843</v>
      </c>
      <c r="E264" s="216">
        <v>80</v>
      </c>
      <c r="F264" s="216">
        <v>217</v>
      </c>
      <c r="G264" s="216">
        <v>0</v>
      </c>
      <c r="H264" s="216">
        <v>30</v>
      </c>
      <c r="I264" s="207">
        <v>2640</v>
      </c>
      <c r="J264" s="207">
        <v>22</v>
      </c>
      <c r="K264" s="207">
        <v>21.96</v>
      </c>
      <c r="L264" s="208">
        <v>-6.49</v>
      </c>
      <c r="M264" s="208">
        <v>28.45</v>
      </c>
      <c r="N264" s="203">
        <f t="shared" si="0"/>
      </c>
      <c r="O264" s="207">
        <v>-38.56</v>
      </c>
      <c r="P264" s="208">
        <v>-45.2</v>
      </c>
      <c r="Q264" s="208">
        <v>-48.24</v>
      </c>
      <c r="R264" s="208">
        <v>-49.4</v>
      </c>
      <c r="S264" s="208">
        <v>-49.07</v>
      </c>
      <c r="T264" s="208">
        <v>-53.6</v>
      </c>
      <c r="U264" s="208">
        <v>-49.58</v>
      </c>
      <c r="V264" s="208">
        <v>-54.06</v>
      </c>
      <c r="W264" s="208">
        <v>1.6</v>
      </c>
      <c r="X264" s="205">
        <v>4.8</v>
      </c>
      <c r="Y264" s="207">
        <v>491.807</v>
      </c>
    </row>
    <row customHeight="true" ht="19" r="265">
      <c r="A265" s="213" t="s">
        <v>840</v>
      </c>
      <c r="B265" s="213" t="s">
        <v>841</v>
      </c>
      <c r="C265" s="214" t="s">
        <v>851</v>
      </c>
      <c r="D265" s="215" t="s">
        <v>843</v>
      </c>
      <c r="E265" s="216">
        <v>80</v>
      </c>
      <c r="F265" s="216">
        <v>217</v>
      </c>
      <c r="G265" s="216">
        <v>0</v>
      </c>
      <c r="H265" s="216">
        <v>30</v>
      </c>
      <c r="I265" s="207">
        <v>2640</v>
      </c>
      <c r="J265" s="207">
        <v>23</v>
      </c>
      <c r="K265" s="207">
        <v>22.99</v>
      </c>
      <c r="L265" s="208">
        <v>-5.38</v>
      </c>
      <c r="M265" s="208">
        <v>28.37</v>
      </c>
      <c r="N265" s="203">
        <f t="shared" si="0"/>
      </c>
      <c r="O265" s="207">
        <v>-37.58</v>
      </c>
      <c r="P265" s="208">
        <v>-42.88</v>
      </c>
      <c r="Q265" s="208">
        <v>-47.9</v>
      </c>
      <c r="R265" s="208">
        <v>-49.53</v>
      </c>
      <c r="S265" s="208">
        <v>-48.31</v>
      </c>
      <c r="T265" s="208">
        <v>-50.26</v>
      </c>
      <c r="U265" s="208">
        <v>-49</v>
      </c>
      <c r="V265" s="208">
        <v>-50.59</v>
      </c>
      <c r="W265" s="208">
        <v>2.03</v>
      </c>
      <c r="X265" s="205">
        <v>4.8</v>
      </c>
      <c r="Y265" s="207">
        <v>527.605</v>
      </c>
    </row>
    <row customHeight="true" ht="19" r="266">
      <c r="A266" s="213" t="s">
        <v>840</v>
      </c>
      <c r="B266" s="213" t="s">
        <v>841</v>
      </c>
      <c r="C266" s="214" t="s">
        <v>851</v>
      </c>
      <c r="D266" s="215" t="s">
        <v>843</v>
      </c>
      <c r="E266" s="216">
        <v>80</v>
      </c>
      <c r="F266" s="216">
        <v>217</v>
      </c>
      <c r="G266" s="216">
        <v>0</v>
      </c>
      <c r="H266" s="216">
        <v>30</v>
      </c>
      <c r="I266" s="207">
        <v>2640</v>
      </c>
      <c r="J266" s="207">
        <v>24</v>
      </c>
      <c r="K266" s="207">
        <v>24.01</v>
      </c>
      <c r="L266" s="208">
        <v>-4.1</v>
      </c>
      <c r="M266" s="208">
        <v>28.11</v>
      </c>
      <c r="N266" s="203">
        <f t="shared" si="0"/>
      </c>
      <c r="O266" s="207">
        <v>-34.93</v>
      </c>
      <c r="P266" s="208">
        <v>-39.09</v>
      </c>
      <c r="Q266" s="208">
        <v>-47.42</v>
      </c>
      <c r="R266" s="208">
        <v>-49.49</v>
      </c>
      <c r="S266" s="208">
        <v>-44.83</v>
      </c>
      <c r="T266" s="208">
        <v>-45.58</v>
      </c>
      <c r="U266" s="208">
        <v>-45.67</v>
      </c>
      <c r="V266" s="208">
        <v>-46.01</v>
      </c>
      <c r="W266" s="208">
        <v>3.24</v>
      </c>
      <c r="X266" s="205">
        <v>4.8</v>
      </c>
      <c r="Y266" s="207">
        <v>574.053</v>
      </c>
    </row>
    <row customHeight="true" ht="19" r="267">
      <c r="A267" s="213" t="s">
        <v>840</v>
      </c>
      <c r="B267" s="213" t="s">
        <v>841</v>
      </c>
      <c r="C267" s="214" t="s">
        <v>851</v>
      </c>
      <c r="D267" s="215" t="s">
        <v>843</v>
      </c>
      <c r="E267" s="216">
        <v>80</v>
      </c>
      <c r="F267" s="216">
        <v>217</v>
      </c>
      <c r="G267" s="216">
        <v>0</v>
      </c>
      <c r="H267" s="216">
        <v>30</v>
      </c>
      <c r="I267" s="207">
        <v>2640</v>
      </c>
      <c r="J267" s="207">
        <v>25</v>
      </c>
      <c r="K267" s="207">
        <v>24.98</v>
      </c>
      <c r="L267" s="208">
        <v>-2.88</v>
      </c>
      <c r="M267" s="208">
        <v>27.86</v>
      </c>
      <c r="N267" s="203">
        <f t="shared" si="0"/>
      </c>
      <c r="O267" s="207">
        <v>-31.9</v>
      </c>
      <c r="P267" s="208">
        <v>-35.49</v>
      </c>
      <c r="Q267" s="208">
        <v>-46.83</v>
      </c>
      <c r="R267" s="208">
        <v>-49.5</v>
      </c>
      <c r="S267" s="208">
        <v>-40.97</v>
      </c>
      <c r="T267" s="208">
        <v>-42</v>
      </c>
      <c r="U267" s="208">
        <v>-41.31</v>
      </c>
      <c r="V267" s="208">
        <v>-42.72</v>
      </c>
      <c r="W267" s="208">
        <v>5.12</v>
      </c>
      <c r="X267" s="205">
        <v>4.8</v>
      </c>
      <c r="Y267" s="207">
        <v>622.405</v>
      </c>
    </row>
    <row customHeight="true" ht="19" r="268">
      <c r="A268" s="213" t="s">
        <v>840</v>
      </c>
      <c r="B268" s="213" t="s">
        <v>841</v>
      </c>
      <c r="C268" s="214" t="s">
        <v>851</v>
      </c>
      <c r="D268" s="215" t="s">
        <v>843</v>
      </c>
      <c r="E268" s="216">
        <v>80</v>
      </c>
      <c r="F268" s="216">
        <v>217</v>
      </c>
      <c r="G268" s="216">
        <v>0</v>
      </c>
      <c r="H268" s="216">
        <v>30</v>
      </c>
      <c r="I268" s="207">
        <v>2640</v>
      </c>
      <c r="J268" s="207">
        <v>26</v>
      </c>
      <c r="K268" s="207">
        <v>25.97</v>
      </c>
      <c r="L268" s="208">
        <v>-1.43</v>
      </c>
      <c r="M268" s="208">
        <v>27.4</v>
      </c>
      <c r="N268" s="203">
        <f t="shared" si="0"/>
      </c>
      <c r="O268" s="207">
        <v>-28.41</v>
      </c>
      <c r="P268" s="208">
        <v>-31.92</v>
      </c>
      <c r="Q268" s="208">
        <v>-45.79</v>
      </c>
      <c r="R268" s="208">
        <v>-49.54</v>
      </c>
      <c r="S268" s="208">
        <v>-37.6</v>
      </c>
      <c r="T268" s="208">
        <v>-38.26</v>
      </c>
      <c r="U268" s="208">
        <v>-38.11</v>
      </c>
      <c r="V268" s="208">
        <v>-38.72</v>
      </c>
      <c r="W268" s="208">
        <v>8.22</v>
      </c>
      <c r="X268" s="205">
        <v>4.8</v>
      </c>
      <c r="Y268" s="207">
        <v>686.062</v>
      </c>
    </row>
    <row customHeight="true" ht="19" r="269">
      <c r="A269" s="213" t="s">
        <v>840</v>
      </c>
      <c r="B269" s="213" t="s">
        <v>841</v>
      </c>
      <c r="C269" s="214" t="s">
        <v>851</v>
      </c>
      <c r="D269" s="215" t="s">
        <v>843</v>
      </c>
      <c r="E269" s="216">
        <v>80</v>
      </c>
      <c r="F269" s="216">
        <v>217</v>
      </c>
      <c r="G269" s="216">
        <v>0</v>
      </c>
      <c r="H269" s="216">
        <v>30</v>
      </c>
      <c r="I269" s="207">
        <v>2640</v>
      </c>
      <c r="J269" s="207">
        <v>27</v>
      </c>
      <c r="K269" s="207">
        <v>26.97</v>
      </c>
      <c r="L269" s="208">
        <v>0.34</v>
      </c>
      <c r="M269" s="208">
        <v>26.63</v>
      </c>
      <c r="N269" s="203">
        <f t="shared" si="0"/>
      </c>
      <c r="O269" s="207">
        <v>-24.55</v>
      </c>
      <c r="P269" s="208">
        <v>-28.17</v>
      </c>
      <c r="Q269" s="208">
        <v>-43.84</v>
      </c>
      <c r="R269" s="208">
        <v>-49.5</v>
      </c>
      <c r="S269" s="208">
        <v>-33.5</v>
      </c>
      <c r="T269" s="208">
        <v>-34.13</v>
      </c>
      <c r="U269" s="208">
        <v>-33.64</v>
      </c>
      <c r="V269" s="208">
        <v>-34.95</v>
      </c>
      <c r="W269" s="208">
        <v>12.74</v>
      </c>
      <c r="X269" s="205">
        <v>4.8</v>
      </c>
      <c r="Y269" s="207">
        <v>766.432</v>
      </c>
    </row>
    <row r="270">
      <c r="A270" s="199" t="s">
        <v>840</v>
      </c>
      <c r="B270" s="199" t="s">
        <v>852</v>
      </c>
      <c r="C270" s="201" t="s">
        <v>853</v>
      </c>
      <c r="D270" s="201" t="s">
        <v>843</v>
      </c>
      <c r="E270" s="202">
        <v>20</v>
      </c>
      <c r="F270" s="202">
        <v>51</v>
      </c>
      <c r="G270" s="202">
        <v>0</v>
      </c>
      <c r="H270" s="202">
        <v>30</v>
      </c>
      <c r="I270" s="201">
        <v>897.5</v>
      </c>
      <c r="J270" s="201">
        <v>18</v>
      </c>
      <c r="K270" s="201">
        <v>17.97</v>
      </c>
      <c r="L270" s="202">
        <v>-9.92</v>
      </c>
      <c r="M270" s="202">
        <v>27.89</v>
      </c>
      <c r="N270" s="203">
        <f t="shared" si="0"/>
      </c>
      <c r="O270" s="201">
        <v>-43.65</v>
      </c>
      <c r="P270" s="202">
        <v>-42.54</v>
      </c>
      <c r="Q270" s="202">
        <v>-58.04</v>
      </c>
      <c r="R270" s="202">
        <v>-58.4</v>
      </c>
      <c r="S270" s="202">
        <v>-46.55</v>
      </c>
      <c r="T270" s="202">
        <v>-45.37</v>
      </c>
      <c r="U270" s="202">
        <v>-49.79</v>
      </c>
      <c r="V270" s="202">
        <v>-48.09</v>
      </c>
      <c r="W270" s="201">
        <v>1.4</v>
      </c>
      <c r="X270" s="204">
        <v>3.4</v>
      </c>
      <c r="Y270" s="201">
        <v>311.073</v>
      </c>
    </row>
    <row r="271">
      <c r="A271" s="205" t="s">
        <v>840</v>
      </c>
      <c r="B271" s="205" t="s">
        <v>852</v>
      </c>
      <c r="C271" s="207" t="s">
        <v>853</v>
      </c>
      <c r="D271" s="207" t="s">
        <v>843</v>
      </c>
      <c r="E271" s="208">
        <v>20</v>
      </c>
      <c r="F271" s="208">
        <v>51</v>
      </c>
      <c r="G271" s="208">
        <v>0</v>
      </c>
      <c r="H271" s="208">
        <v>30</v>
      </c>
      <c r="I271" s="207">
        <v>897.5</v>
      </c>
      <c r="J271" s="207">
        <v>19</v>
      </c>
      <c r="K271" s="207">
        <v>18.99</v>
      </c>
      <c r="L271" s="208">
        <v>-8.63</v>
      </c>
      <c r="M271" s="208">
        <v>27.62</v>
      </c>
      <c r="N271" s="203">
        <f t="shared" si="0"/>
      </c>
      <c r="O271" s="207">
        <v>-43.93</v>
      </c>
      <c r="P271" s="208">
        <v>-42.8</v>
      </c>
      <c r="Q271" s="208">
        <v>-58.08</v>
      </c>
      <c r="R271" s="208">
        <v>-58.29</v>
      </c>
      <c r="S271" s="208">
        <v>-46.92</v>
      </c>
      <c r="T271" s="208">
        <v>-45.7</v>
      </c>
      <c r="U271" s="208">
        <v>-50.1</v>
      </c>
      <c r="V271" s="208">
        <v>-48.31</v>
      </c>
      <c r="W271" s="207">
        <v>1.31</v>
      </c>
      <c r="X271" s="205">
        <v>3.4</v>
      </c>
      <c r="Y271" s="207">
        <v>335.816</v>
      </c>
    </row>
    <row r="272">
      <c r="A272" s="205" t="s">
        <v>840</v>
      </c>
      <c r="B272" s="205" t="s">
        <v>852</v>
      </c>
      <c r="C272" s="207" t="s">
        <v>853</v>
      </c>
      <c r="D272" s="207" t="s">
        <v>843</v>
      </c>
      <c r="E272" s="208">
        <v>20</v>
      </c>
      <c r="F272" s="208">
        <v>51</v>
      </c>
      <c r="G272" s="208">
        <v>0</v>
      </c>
      <c r="H272" s="208">
        <v>30</v>
      </c>
      <c r="I272" s="207">
        <v>897.5</v>
      </c>
      <c r="J272" s="207">
        <v>20</v>
      </c>
      <c r="K272" s="207">
        <v>19.97</v>
      </c>
      <c r="L272" s="208">
        <v>-7.65</v>
      </c>
      <c r="M272" s="208">
        <v>27.62</v>
      </c>
      <c r="N272" s="203">
        <f t="shared" si="0"/>
      </c>
      <c r="O272" s="207">
        <v>-44.16</v>
      </c>
      <c r="P272" s="208">
        <v>-43.18</v>
      </c>
      <c r="Q272" s="208">
        <v>-58.06</v>
      </c>
      <c r="R272" s="208">
        <v>-58.3</v>
      </c>
      <c r="S272" s="208">
        <v>-47.37</v>
      </c>
      <c r="T272" s="208">
        <v>-46.26</v>
      </c>
      <c r="U272" s="208">
        <v>-50.23</v>
      </c>
      <c r="V272" s="208">
        <v>-48.59</v>
      </c>
      <c r="W272" s="207">
        <v>1.21</v>
      </c>
      <c r="X272" s="205">
        <v>3.4</v>
      </c>
      <c r="Y272" s="207">
        <v>360.544</v>
      </c>
    </row>
    <row r="273">
      <c r="A273" s="205" t="s">
        <v>840</v>
      </c>
      <c r="B273" s="205" t="s">
        <v>852</v>
      </c>
      <c r="C273" s="207" t="s">
        <v>853</v>
      </c>
      <c r="D273" s="207" t="s">
        <v>843</v>
      </c>
      <c r="E273" s="208">
        <v>20</v>
      </c>
      <c r="F273" s="208">
        <v>51</v>
      </c>
      <c r="G273" s="208">
        <v>0</v>
      </c>
      <c r="H273" s="208">
        <v>30</v>
      </c>
      <c r="I273" s="207">
        <v>897.5</v>
      </c>
      <c r="J273" s="207">
        <v>21</v>
      </c>
      <c r="K273" s="207">
        <v>20.96</v>
      </c>
      <c r="L273" s="208">
        <v>-6.63</v>
      </c>
      <c r="M273" s="208">
        <v>27.59</v>
      </c>
      <c r="N273" s="203">
        <f t="shared" si="0"/>
      </c>
      <c r="O273" s="207">
        <v>-43.79</v>
      </c>
      <c r="P273" s="208">
        <v>-43.16</v>
      </c>
      <c r="Q273" s="208">
        <v>-58.09</v>
      </c>
      <c r="R273" s="208">
        <v>-58.33</v>
      </c>
      <c r="S273" s="208">
        <v>-47.29</v>
      </c>
      <c r="T273" s="208">
        <v>-46.38</v>
      </c>
      <c r="U273" s="208">
        <v>-49.66</v>
      </c>
      <c r="V273" s="208">
        <v>-48.46</v>
      </c>
      <c r="W273" s="207">
        <v>1.16</v>
      </c>
      <c r="X273" s="205">
        <v>3.4</v>
      </c>
      <c r="Y273" s="207">
        <v>390.084</v>
      </c>
    </row>
    <row r="274">
      <c r="A274" s="205" t="s">
        <v>840</v>
      </c>
      <c r="B274" s="205" t="s">
        <v>852</v>
      </c>
      <c r="C274" s="207" t="s">
        <v>853</v>
      </c>
      <c r="D274" s="207" t="s">
        <v>843</v>
      </c>
      <c r="E274" s="208">
        <v>20</v>
      </c>
      <c r="F274" s="208">
        <v>51</v>
      </c>
      <c r="G274" s="208">
        <v>0</v>
      </c>
      <c r="H274" s="208">
        <v>30</v>
      </c>
      <c r="I274" s="207">
        <v>897.5</v>
      </c>
      <c r="J274" s="207">
        <v>22</v>
      </c>
      <c r="K274" s="207">
        <v>22</v>
      </c>
      <c r="L274" s="208">
        <v>-5.5</v>
      </c>
      <c r="M274" s="208">
        <v>27.5</v>
      </c>
      <c r="N274" s="203">
        <f t="shared" si="0"/>
      </c>
      <c r="O274" s="207">
        <v>-41.57</v>
      </c>
      <c r="P274" s="208">
        <v>-41.77</v>
      </c>
      <c r="Q274" s="208">
        <v>-58.07</v>
      </c>
      <c r="R274" s="208">
        <v>-58.36</v>
      </c>
      <c r="S274" s="208">
        <v>-45.02</v>
      </c>
      <c r="T274" s="208">
        <v>-44.8</v>
      </c>
      <c r="U274" s="208">
        <v>-47.34</v>
      </c>
      <c r="V274" s="208">
        <v>-47.18</v>
      </c>
      <c r="W274" s="207">
        <v>1.51</v>
      </c>
      <c r="X274" s="205">
        <v>3.4</v>
      </c>
      <c r="Y274" s="207">
        <v>426.197</v>
      </c>
    </row>
    <row r="275">
      <c r="A275" s="205" t="s">
        <v>840</v>
      </c>
      <c r="B275" s="205" t="s">
        <v>852</v>
      </c>
      <c r="C275" s="207" t="s">
        <v>853</v>
      </c>
      <c r="D275" s="207" t="s">
        <v>843</v>
      </c>
      <c r="E275" s="208">
        <v>20</v>
      </c>
      <c r="F275" s="208">
        <v>51</v>
      </c>
      <c r="G275" s="208">
        <v>0</v>
      </c>
      <c r="H275" s="208">
        <v>30</v>
      </c>
      <c r="I275" s="207">
        <v>897.5</v>
      </c>
      <c r="J275" s="207">
        <v>23</v>
      </c>
      <c r="K275" s="207">
        <v>23.02</v>
      </c>
      <c r="L275" s="208">
        <v>-4.41</v>
      </c>
      <c r="M275" s="208">
        <v>27.43</v>
      </c>
      <c r="N275" s="203">
        <f t="shared" si="0"/>
      </c>
      <c r="O275" s="207">
        <v>-38.06</v>
      </c>
      <c r="P275" s="208">
        <v>-38.54</v>
      </c>
      <c r="Q275" s="208">
        <v>-58.08</v>
      </c>
      <c r="R275" s="208">
        <v>-58.42</v>
      </c>
      <c r="S275" s="208">
        <v>-41.03</v>
      </c>
      <c r="T275" s="208">
        <v>-41.15</v>
      </c>
      <c r="U275" s="208">
        <v>-44.13</v>
      </c>
      <c r="V275" s="208">
        <v>-44.23</v>
      </c>
      <c r="W275" s="207">
        <v>2.48</v>
      </c>
      <c r="X275" s="205">
        <v>3.4</v>
      </c>
      <c r="Y275" s="207">
        <v>465.462</v>
      </c>
    </row>
    <row r="276">
      <c r="A276" s="205" t="s">
        <v>840</v>
      </c>
      <c r="B276" s="205" t="s">
        <v>852</v>
      </c>
      <c r="C276" s="207" t="s">
        <v>853</v>
      </c>
      <c r="D276" s="207" t="s">
        <v>843</v>
      </c>
      <c r="E276" s="208">
        <v>20</v>
      </c>
      <c r="F276" s="208">
        <v>51</v>
      </c>
      <c r="G276" s="208">
        <v>0</v>
      </c>
      <c r="H276" s="208">
        <v>30</v>
      </c>
      <c r="I276" s="207">
        <v>897.5</v>
      </c>
      <c r="J276" s="207">
        <v>24</v>
      </c>
      <c r="K276" s="207">
        <v>23.97</v>
      </c>
      <c r="L276" s="208">
        <v>-3.27</v>
      </c>
      <c r="M276" s="208">
        <v>27.24</v>
      </c>
      <c r="N276" s="203">
        <f t="shared" si="0"/>
      </c>
      <c r="O276" s="207">
        <v>-34.35</v>
      </c>
      <c r="P276" s="208">
        <v>-34.9</v>
      </c>
      <c r="Q276" s="208">
        <v>-58.02</v>
      </c>
      <c r="R276" s="208">
        <v>-58.31</v>
      </c>
      <c r="S276" s="208">
        <v>-37.03</v>
      </c>
      <c r="T276" s="208">
        <v>-37.22</v>
      </c>
      <c r="U276" s="208">
        <v>-40.33</v>
      </c>
      <c r="V276" s="208">
        <v>-40.86</v>
      </c>
      <c r="W276" s="207">
        <v>4.08</v>
      </c>
      <c r="X276" s="205">
        <v>3.4</v>
      </c>
      <c r="Y276" s="207">
        <v>510.378</v>
      </c>
    </row>
    <row r="277">
      <c r="A277" s="205" t="s">
        <v>840</v>
      </c>
      <c r="B277" s="205" t="s">
        <v>852</v>
      </c>
      <c r="C277" s="207" t="s">
        <v>853</v>
      </c>
      <c r="D277" s="207" t="s">
        <v>843</v>
      </c>
      <c r="E277" s="208">
        <v>20</v>
      </c>
      <c r="F277" s="208">
        <v>51</v>
      </c>
      <c r="G277" s="208">
        <v>0</v>
      </c>
      <c r="H277" s="208">
        <v>30</v>
      </c>
      <c r="I277" s="207">
        <v>897.5</v>
      </c>
      <c r="J277" s="207">
        <v>25</v>
      </c>
      <c r="K277" s="207">
        <v>25.02</v>
      </c>
      <c r="L277" s="208">
        <v>-1.97</v>
      </c>
      <c r="M277" s="208">
        <v>26.99</v>
      </c>
      <c r="N277" s="203">
        <f t="shared" si="0"/>
      </c>
      <c r="O277" s="207">
        <v>-30.73</v>
      </c>
      <c r="P277" s="208">
        <v>-31.31</v>
      </c>
      <c r="Q277" s="208">
        <v>-57.97</v>
      </c>
      <c r="R277" s="208">
        <v>-58.41</v>
      </c>
      <c r="S277" s="208">
        <v>-33.21</v>
      </c>
      <c r="T277" s="208">
        <v>-33.47</v>
      </c>
      <c r="U277" s="208">
        <v>-36.82</v>
      </c>
      <c r="V277" s="208">
        <v>-37.37</v>
      </c>
      <c r="W277" s="207">
        <v>6.43</v>
      </c>
      <c r="X277" s="205">
        <v>3.4</v>
      </c>
      <c r="Y277" s="207">
        <v>564.788</v>
      </c>
    </row>
    <row r="278">
      <c r="A278" s="205" t="s">
        <v>840</v>
      </c>
      <c r="B278" s="205" t="s">
        <v>852</v>
      </c>
      <c r="C278" s="207" t="s">
        <v>853</v>
      </c>
      <c r="D278" s="207" t="s">
        <v>843</v>
      </c>
      <c r="E278" s="208">
        <v>20</v>
      </c>
      <c r="F278" s="208">
        <v>51</v>
      </c>
      <c r="G278" s="208">
        <v>0</v>
      </c>
      <c r="H278" s="208">
        <v>30</v>
      </c>
      <c r="I278" s="207">
        <v>885</v>
      </c>
      <c r="J278" s="207">
        <v>18</v>
      </c>
      <c r="K278" s="207">
        <v>18.01</v>
      </c>
      <c r="L278" s="208">
        <v>-9.86</v>
      </c>
      <c r="M278" s="208">
        <v>27.87</v>
      </c>
      <c r="N278" s="203">
        <f t="shared" si="0"/>
      </c>
      <c r="O278" s="207">
        <v>-46.97</v>
      </c>
      <c r="P278" s="208">
        <v>-41.86</v>
      </c>
      <c r="Q278" s="208">
        <v>-58.09</v>
      </c>
      <c r="R278" s="208">
        <v>-56.2</v>
      </c>
      <c r="S278" s="208">
        <v>-47.89</v>
      </c>
      <c r="T278" s="208">
        <v>-45.23</v>
      </c>
      <c r="U278" s="208">
        <v>-57.25</v>
      </c>
      <c r="V278" s="208">
        <v>-47.94</v>
      </c>
      <c r="W278" s="207">
        <v>1.34</v>
      </c>
      <c r="X278" s="205">
        <v>3.4</v>
      </c>
      <c r="Y278" s="207">
        <v>317.683</v>
      </c>
    </row>
    <row r="279">
      <c r="A279" s="205" t="s">
        <v>840</v>
      </c>
      <c r="B279" s="205" t="s">
        <v>852</v>
      </c>
      <c r="C279" s="207" t="s">
        <v>853</v>
      </c>
      <c r="D279" s="207" t="s">
        <v>843</v>
      </c>
      <c r="E279" s="208">
        <v>20</v>
      </c>
      <c r="F279" s="208">
        <v>51</v>
      </c>
      <c r="G279" s="208">
        <v>0</v>
      </c>
      <c r="H279" s="208">
        <v>30</v>
      </c>
      <c r="I279" s="207">
        <v>885</v>
      </c>
      <c r="J279" s="207">
        <v>19</v>
      </c>
      <c r="K279" s="207">
        <v>19.05</v>
      </c>
      <c r="L279" s="208">
        <v>-8.63</v>
      </c>
      <c r="M279" s="208">
        <v>27.68</v>
      </c>
      <c r="N279" s="203">
        <f t="shared" si="0"/>
      </c>
      <c r="O279" s="207">
        <v>-47.34</v>
      </c>
      <c r="P279" s="208">
        <v>-42.17</v>
      </c>
      <c r="Q279" s="208">
        <v>-58.26</v>
      </c>
      <c r="R279" s="208">
        <v>-55.96</v>
      </c>
      <c r="S279" s="208">
        <v>-48.31</v>
      </c>
      <c r="T279" s="208">
        <v>-45.75</v>
      </c>
      <c r="U279" s="208">
        <v>-57.49</v>
      </c>
      <c r="V279" s="208">
        <v>-48.24</v>
      </c>
      <c r="W279" s="207">
        <v>1.24</v>
      </c>
      <c r="X279" s="205">
        <v>3.4</v>
      </c>
      <c r="Y279" s="207">
        <v>341.036</v>
      </c>
    </row>
    <row r="280">
      <c r="A280" s="205" t="s">
        <v>840</v>
      </c>
      <c r="B280" s="205" t="s">
        <v>852</v>
      </c>
      <c r="C280" s="207" t="s">
        <v>853</v>
      </c>
      <c r="D280" s="207" t="s">
        <v>843</v>
      </c>
      <c r="E280" s="208">
        <v>20</v>
      </c>
      <c r="F280" s="208">
        <v>51</v>
      </c>
      <c r="G280" s="208">
        <v>0</v>
      </c>
      <c r="H280" s="208">
        <v>30</v>
      </c>
      <c r="I280" s="207">
        <v>885</v>
      </c>
      <c r="J280" s="207">
        <v>20</v>
      </c>
      <c r="K280" s="207">
        <v>19.99</v>
      </c>
      <c r="L280" s="208">
        <v>-7.67</v>
      </c>
      <c r="M280" s="208">
        <v>27.66</v>
      </c>
      <c r="N280" s="203">
        <f t="shared" si="0"/>
      </c>
      <c r="O280" s="207">
        <v>-47.59</v>
      </c>
      <c r="P280" s="208">
        <v>-42.4</v>
      </c>
      <c r="Q280" s="208">
        <v>-58.16</v>
      </c>
      <c r="R280" s="208">
        <v>-55.7</v>
      </c>
      <c r="S280" s="208">
        <v>-48.65</v>
      </c>
      <c r="T280" s="208">
        <v>-46.23</v>
      </c>
      <c r="U280" s="208">
        <v>-57.48</v>
      </c>
      <c r="V280" s="208">
        <v>-48.5</v>
      </c>
      <c r="W280" s="207">
        <v>1.14</v>
      </c>
      <c r="X280" s="205">
        <v>3.4</v>
      </c>
      <c r="Y280" s="207">
        <v>366.23</v>
      </c>
    </row>
    <row r="281">
      <c r="A281" s="205" t="s">
        <v>840</v>
      </c>
      <c r="B281" s="205" t="s">
        <v>852</v>
      </c>
      <c r="C281" s="207" t="s">
        <v>853</v>
      </c>
      <c r="D281" s="207" t="s">
        <v>843</v>
      </c>
      <c r="E281" s="208">
        <v>20</v>
      </c>
      <c r="F281" s="208">
        <v>51</v>
      </c>
      <c r="G281" s="208">
        <v>0</v>
      </c>
      <c r="H281" s="208">
        <v>30</v>
      </c>
      <c r="I281" s="207">
        <v>885</v>
      </c>
      <c r="J281" s="207">
        <v>21</v>
      </c>
      <c r="K281" s="207">
        <v>21</v>
      </c>
      <c r="L281" s="208">
        <v>-6.63</v>
      </c>
      <c r="M281" s="208">
        <v>27.63</v>
      </c>
      <c r="N281" s="203">
        <f t="shared" si="0"/>
      </c>
      <c r="O281" s="207">
        <v>-47.14</v>
      </c>
      <c r="P281" s="208">
        <v>-42.13</v>
      </c>
      <c r="Q281" s="208">
        <v>-58.16</v>
      </c>
      <c r="R281" s="208">
        <v>-55.5</v>
      </c>
      <c r="S281" s="208">
        <v>-48.26</v>
      </c>
      <c r="T281" s="208">
        <v>-46.18</v>
      </c>
      <c r="U281" s="208">
        <v>-56.58</v>
      </c>
      <c r="V281" s="208">
        <v>-48.14</v>
      </c>
      <c r="W281" s="207">
        <v>1.13</v>
      </c>
      <c r="X281" s="205">
        <v>3.4</v>
      </c>
      <c r="Y281" s="207">
        <v>397.046</v>
      </c>
    </row>
    <row r="282">
      <c r="A282" s="205" t="s">
        <v>840</v>
      </c>
      <c r="B282" s="205" t="s">
        <v>852</v>
      </c>
      <c r="C282" s="207" t="s">
        <v>853</v>
      </c>
      <c r="D282" s="207" t="s">
        <v>843</v>
      </c>
      <c r="E282" s="208">
        <v>20</v>
      </c>
      <c r="F282" s="208">
        <v>51</v>
      </c>
      <c r="G282" s="208">
        <v>0</v>
      </c>
      <c r="H282" s="208">
        <v>30</v>
      </c>
      <c r="I282" s="207">
        <v>885</v>
      </c>
      <c r="J282" s="207">
        <v>22</v>
      </c>
      <c r="K282" s="207">
        <v>21.97</v>
      </c>
      <c r="L282" s="208">
        <v>-5.62</v>
      </c>
      <c r="M282" s="208">
        <v>27.59</v>
      </c>
      <c r="N282" s="203">
        <f t="shared" si="0"/>
      </c>
      <c r="O282" s="207">
        <v>-44.56</v>
      </c>
      <c r="P282" s="208">
        <v>-40.43</v>
      </c>
      <c r="Q282" s="208">
        <v>-58.13</v>
      </c>
      <c r="R282" s="208">
        <v>-54.89</v>
      </c>
      <c r="S282" s="208">
        <v>-45.65</v>
      </c>
      <c r="T282" s="208">
        <v>-44.28</v>
      </c>
      <c r="U282" s="208">
        <v>-53.93</v>
      </c>
      <c r="V282" s="208">
        <v>-46.51</v>
      </c>
      <c r="W282" s="207">
        <v>1.51</v>
      </c>
      <c r="X282" s="205">
        <v>3.4</v>
      </c>
      <c r="Y282" s="207">
        <v>430.416</v>
      </c>
    </row>
    <row r="283">
      <c r="A283" s="205" t="s">
        <v>840</v>
      </c>
      <c r="B283" s="205" t="s">
        <v>852</v>
      </c>
      <c r="C283" s="207" t="s">
        <v>853</v>
      </c>
      <c r="D283" s="207" t="s">
        <v>843</v>
      </c>
      <c r="E283" s="208">
        <v>20</v>
      </c>
      <c r="F283" s="208">
        <v>51</v>
      </c>
      <c r="G283" s="208">
        <v>0</v>
      </c>
      <c r="H283" s="208">
        <v>30</v>
      </c>
      <c r="I283" s="207">
        <v>885</v>
      </c>
      <c r="J283" s="207">
        <v>23</v>
      </c>
      <c r="K283" s="207">
        <v>22.96</v>
      </c>
      <c r="L283" s="208">
        <v>-4.58</v>
      </c>
      <c r="M283" s="208">
        <v>27.54</v>
      </c>
      <c r="N283" s="203">
        <f t="shared" si="0"/>
      </c>
      <c r="O283" s="207">
        <v>-41.06</v>
      </c>
      <c r="P283" s="208">
        <v>-37.56</v>
      </c>
      <c r="Q283" s="208">
        <v>-58.03</v>
      </c>
      <c r="R283" s="208">
        <v>-54.11</v>
      </c>
      <c r="S283" s="208">
        <v>-42.04</v>
      </c>
      <c r="T283" s="208">
        <v>-40.96</v>
      </c>
      <c r="U283" s="208">
        <v>-50.57</v>
      </c>
      <c r="V283" s="208">
        <v>-43.62</v>
      </c>
      <c r="W283" s="207">
        <v>2.45</v>
      </c>
      <c r="X283" s="205">
        <v>3.4</v>
      </c>
      <c r="Y283" s="207">
        <v>468.514</v>
      </c>
    </row>
    <row r="284">
      <c r="A284" s="205" t="s">
        <v>840</v>
      </c>
      <c r="B284" s="205" t="s">
        <v>852</v>
      </c>
      <c r="C284" s="207" t="s">
        <v>853</v>
      </c>
      <c r="D284" s="207" t="s">
        <v>843</v>
      </c>
      <c r="E284" s="208">
        <v>20</v>
      </c>
      <c r="F284" s="208">
        <v>51</v>
      </c>
      <c r="G284" s="208">
        <v>0</v>
      </c>
      <c r="H284" s="208">
        <v>30</v>
      </c>
      <c r="I284" s="207">
        <v>885</v>
      </c>
      <c r="J284" s="207">
        <v>24</v>
      </c>
      <c r="K284" s="207">
        <v>23.97</v>
      </c>
      <c r="L284" s="208">
        <v>-3.36</v>
      </c>
      <c r="M284" s="208">
        <v>27.33</v>
      </c>
      <c r="N284" s="203">
        <f t="shared" si="0"/>
      </c>
      <c r="O284" s="207">
        <v>-36.74</v>
      </c>
      <c r="P284" s="208">
        <v>-33.73</v>
      </c>
      <c r="Q284" s="208">
        <v>-58.17</v>
      </c>
      <c r="R284" s="208">
        <v>-52.93</v>
      </c>
      <c r="S284" s="208">
        <v>-37.65</v>
      </c>
      <c r="T284" s="208">
        <v>-36.63</v>
      </c>
      <c r="U284" s="208">
        <v>-46.44</v>
      </c>
      <c r="V284" s="208">
        <v>-39.82</v>
      </c>
      <c r="W284" s="207">
        <v>4.14</v>
      </c>
      <c r="X284" s="205">
        <v>3.4</v>
      </c>
      <c r="Y284" s="207">
        <v>517.431</v>
      </c>
    </row>
    <row r="285">
      <c r="A285" s="205" t="s">
        <v>840</v>
      </c>
      <c r="B285" s="205" t="s">
        <v>852</v>
      </c>
      <c r="C285" s="207" t="s">
        <v>853</v>
      </c>
      <c r="D285" s="207" t="s">
        <v>843</v>
      </c>
      <c r="E285" s="208">
        <v>20</v>
      </c>
      <c r="F285" s="208">
        <v>51</v>
      </c>
      <c r="G285" s="208">
        <v>0</v>
      </c>
      <c r="H285" s="208">
        <v>30</v>
      </c>
      <c r="I285" s="207">
        <v>885</v>
      </c>
      <c r="J285" s="207">
        <v>25</v>
      </c>
      <c r="K285" s="207">
        <v>24.95</v>
      </c>
      <c r="L285" s="208">
        <v>-2.08</v>
      </c>
      <c r="M285" s="208">
        <v>27.03</v>
      </c>
      <c r="N285" s="203">
        <f t="shared" si="0"/>
      </c>
      <c r="O285" s="207">
        <v>-33.33</v>
      </c>
      <c r="P285" s="208">
        <v>-30.47</v>
      </c>
      <c r="Q285" s="208">
        <v>-58.11</v>
      </c>
      <c r="R285" s="208">
        <v>-51.75</v>
      </c>
      <c r="S285" s="208">
        <v>-34.12</v>
      </c>
      <c r="T285" s="208">
        <v>-33.13</v>
      </c>
      <c r="U285" s="208">
        <v>-43.29</v>
      </c>
      <c r="V285" s="208">
        <v>-36.62</v>
      </c>
      <c r="W285" s="207">
        <v>6.43</v>
      </c>
      <c r="X285" s="205">
        <v>3.4</v>
      </c>
      <c r="Y285" s="207">
        <v>571.892</v>
      </c>
    </row>
    <row r="286">
      <c r="A286" s="205" t="s">
        <v>840</v>
      </c>
      <c r="B286" s="205" t="s">
        <v>852</v>
      </c>
      <c r="C286" s="207" t="s">
        <v>853</v>
      </c>
      <c r="D286" s="207" t="s">
        <v>843</v>
      </c>
      <c r="E286" s="208">
        <v>20</v>
      </c>
      <c r="F286" s="208">
        <v>51</v>
      </c>
      <c r="G286" s="208">
        <v>0</v>
      </c>
      <c r="H286" s="208">
        <v>30</v>
      </c>
      <c r="I286" s="207">
        <v>910</v>
      </c>
      <c r="J286" s="207">
        <v>18</v>
      </c>
      <c r="K286" s="207">
        <v>17.97</v>
      </c>
      <c r="L286" s="208">
        <v>-8.91</v>
      </c>
      <c r="M286" s="208">
        <v>26.88</v>
      </c>
      <c r="N286" s="203">
        <f t="shared" si="0"/>
      </c>
      <c r="O286" s="207">
        <v>-42.67</v>
      </c>
      <c r="P286" s="208">
        <v>-54.41</v>
      </c>
      <c r="Q286" s="208">
        <v>-55.35</v>
      </c>
      <c r="R286" s="208">
        <v>-58.34</v>
      </c>
      <c r="S286" s="208">
        <v>-45.69</v>
      </c>
      <c r="T286" s="208">
        <v>-54.57</v>
      </c>
      <c r="U286" s="208">
        <v>-48.91</v>
      </c>
      <c r="V286" s="208">
        <v>-65.25</v>
      </c>
      <c r="W286" s="207">
        <v>1.47</v>
      </c>
      <c r="X286" s="205">
        <v>3.4</v>
      </c>
      <c r="Y286" s="207">
        <v>329.161</v>
      </c>
    </row>
    <row r="287">
      <c r="A287" s="205" t="s">
        <v>840</v>
      </c>
      <c r="B287" s="205" t="s">
        <v>852</v>
      </c>
      <c r="C287" s="207" t="s">
        <v>853</v>
      </c>
      <c r="D287" s="207" t="s">
        <v>843</v>
      </c>
      <c r="E287" s="208">
        <v>20</v>
      </c>
      <c r="F287" s="208">
        <v>51</v>
      </c>
      <c r="G287" s="208">
        <v>0</v>
      </c>
      <c r="H287" s="208">
        <v>30</v>
      </c>
      <c r="I287" s="207">
        <v>910</v>
      </c>
      <c r="J287" s="207">
        <v>19</v>
      </c>
      <c r="K287" s="207">
        <v>18.99</v>
      </c>
      <c r="L287" s="208">
        <v>-7.82</v>
      </c>
      <c r="M287" s="208">
        <v>26.81</v>
      </c>
      <c r="N287" s="203">
        <f t="shared" si="0"/>
      </c>
      <c r="O287" s="207">
        <v>-42.84</v>
      </c>
      <c r="P287" s="208">
        <v>-54.51</v>
      </c>
      <c r="Q287" s="208">
        <v>-55.25</v>
      </c>
      <c r="R287" s="208">
        <v>-58.28</v>
      </c>
      <c r="S287" s="208">
        <v>-46</v>
      </c>
      <c r="T287" s="208">
        <v>-54.86</v>
      </c>
      <c r="U287" s="208">
        <v>-49.08</v>
      </c>
      <c r="V287" s="208">
        <v>-65.01</v>
      </c>
      <c r="W287" s="207">
        <v>1.38</v>
      </c>
      <c r="X287" s="205">
        <v>3.4</v>
      </c>
      <c r="Y287" s="207">
        <v>355.276</v>
      </c>
    </row>
    <row r="288">
      <c r="A288" s="205" t="s">
        <v>840</v>
      </c>
      <c r="B288" s="205" t="s">
        <v>852</v>
      </c>
      <c r="C288" s="207" t="s">
        <v>853</v>
      </c>
      <c r="D288" s="207" t="s">
        <v>843</v>
      </c>
      <c r="E288" s="208">
        <v>20</v>
      </c>
      <c r="F288" s="208">
        <v>51</v>
      </c>
      <c r="G288" s="208">
        <v>0</v>
      </c>
      <c r="H288" s="208">
        <v>30</v>
      </c>
      <c r="I288" s="207">
        <v>910</v>
      </c>
      <c r="J288" s="207">
        <v>20</v>
      </c>
      <c r="K288" s="207">
        <v>19.97</v>
      </c>
      <c r="L288" s="208">
        <v>-6.82</v>
      </c>
      <c r="M288" s="208">
        <v>26.79</v>
      </c>
      <c r="N288" s="203">
        <f t="shared" si="0"/>
      </c>
      <c r="O288" s="207">
        <v>-43.02</v>
      </c>
      <c r="P288" s="208">
        <v>-54.89</v>
      </c>
      <c r="Q288" s="208">
        <v>-55.16</v>
      </c>
      <c r="R288" s="208">
        <v>-58.23</v>
      </c>
      <c r="S288" s="208">
        <v>-46.49</v>
      </c>
      <c r="T288" s="208">
        <v>-55.49</v>
      </c>
      <c r="U288" s="208">
        <v>-49.17</v>
      </c>
      <c r="V288" s="208">
        <v>-64.94</v>
      </c>
      <c r="W288" s="207">
        <v>1.26</v>
      </c>
      <c r="X288" s="205">
        <v>3.4</v>
      </c>
      <c r="Y288" s="207">
        <v>383.287</v>
      </c>
    </row>
    <row r="289">
      <c r="A289" s="205" t="s">
        <v>840</v>
      </c>
      <c r="B289" s="205" t="s">
        <v>852</v>
      </c>
      <c r="C289" s="207" t="s">
        <v>853</v>
      </c>
      <c r="D289" s="207" t="s">
        <v>843</v>
      </c>
      <c r="E289" s="208">
        <v>20</v>
      </c>
      <c r="F289" s="208">
        <v>51</v>
      </c>
      <c r="G289" s="208">
        <v>0</v>
      </c>
      <c r="H289" s="208">
        <v>30</v>
      </c>
      <c r="I289" s="207">
        <v>910</v>
      </c>
      <c r="J289" s="207">
        <v>21</v>
      </c>
      <c r="K289" s="207">
        <v>20.99</v>
      </c>
      <c r="L289" s="208">
        <v>-5.75</v>
      </c>
      <c r="M289" s="208">
        <v>26.74</v>
      </c>
      <c r="N289" s="203">
        <f t="shared" si="0"/>
      </c>
      <c r="O289" s="207">
        <v>-42.42</v>
      </c>
      <c r="P289" s="208">
        <v>-55.18</v>
      </c>
      <c r="Q289" s="208">
        <v>-54.83</v>
      </c>
      <c r="R289" s="208">
        <v>-58.35</v>
      </c>
      <c r="S289" s="208">
        <v>-46.25</v>
      </c>
      <c r="T289" s="208">
        <v>-55.87</v>
      </c>
      <c r="U289" s="208">
        <v>-48.45</v>
      </c>
      <c r="V289" s="208">
        <v>-65.1</v>
      </c>
      <c r="W289" s="207">
        <v>1.23</v>
      </c>
      <c r="X289" s="205">
        <v>3.4</v>
      </c>
      <c r="Y289" s="207">
        <v>417.076</v>
      </c>
    </row>
    <row r="290">
      <c r="A290" s="205" t="s">
        <v>840</v>
      </c>
      <c r="B290" s="205" t="s">
        <v>852</v>
      </c>
      <c r="C290" s="207" t="s">
        <v>853</v>
      </c>
      <c r="D290" s="207" t="s">
        <v>843</v>
      </c>
      <c r="E290" s="208">
        <v>20</v>
      </c>
      <c r="F290" s="208">
        <v>51</v>
      </c>
      <c r="G290" s="208">
        <v>0</v>
      </c>
      <c r="H290" s="208">
        <v>30</v>
      </c>
      <c r="I290" s="207">
        <v>910</v>
      </c>
      <c r="J290" s="207">
        <v>22</v>
      </c>
      <c r="K290" s="207">
        <v>22.01</v>
      </c>
      <c r="L290" s="208">
        <v>-4.71</v>
      </c>
      <c r="M290" s="208">
        <v>26.72</v>
      </c>
      <c r="N290" s="203">
        <f t="shared" si="0"/>
      </c>
      <c r="O290" s="207">
        <v>-40.08</v>
      </c>
      <c r="P290" s="208">
        <v>-54.58</v>
      </c>
      <c r="Q290" s="208">
        <v>-54.25</v>
      </c>
      <c r="R290" s="208">
        <v>-58.3</v>
      </c>
      <c r="S290" s="208">
        <v>-43.78</v>
      </c>
      <c r="T290" s="208">
        <v>-54.84</v>
      </c>
      <c r="U290" s="208">
        <v>-45.98</v>
      </c>
      <c r="V290" s="208">
        <v>-65.03</v>
      </c>
      <c r="W290" s="207">
        <v>1.63</v>
      </c>
      <c r="X290" s="205">
        <v>3.4</v>
      </c>
      <c r="Y290" s="207">
        <v>453.888</v>
      </c>
    </row>
    <row customHeight="true" ht="19" r="291">
      <c r="A291" s="205" t="s">
        <v>840</v>
      </c>
      <c r="B291" s="205" t="s">
        <v>852</v>
      </c>
      <c r="C291" s="207" t="s">
        <v>853</v>
      </c>
      <c r="D291" s="207" t="s">
        <v>843</v>
      </c>
      <c r="E291" s="208">
        <v>20</v>
      </c>
      <c r="F291" s="208">
        <v>51</v>
      </c>
      <c r="G291" s="208">
        <v>0</v>
      </c>
      <c r="H291" s="208">
        <v>30</v>
      </c>
      <c r="I291" s="207">
        <v>910</v>
      </c>
      <c r="J291" s="207">
        <v>23</v>
      </c>
      <c r="K291" s="207">
        <v>23.01</v>
      </c>
      <c r="L291" s="208">
        <v>-3.58</v>
      </c>
      <c r="M291" s="208">
        <v>26.59</v>
      </c>
      <c r="N291" s="203">
        <f t="shared" si="0"/>
      </c>
      <c r="O291" s="207">
        <v>-36.46</v>
      </c>
      <c r="P291" s="208">
        <v>-52.66</v>
      </c>
      <c r="Q291" s="208">
        <v>-53.05</v>
      </c>
      <c r="R291" s="208">
        <v>-58.35</v>
      </c>
      <c r="S291" s="208">
        <v>-39.69</v>
      </c>
      <c r="T291" s="208">
        <v>-52.03</v>
      </c>
      <c r="U291" s="208">
        <v>-42.38</v>
      </c>
      <c r="V291" s="208">
        <v>-65.04</v>
      </c>
      <c r="W291" s="207">
        <v>2.69</v>
      </c>
      <c r="X291" s="205">
        <v>3.4</v>
      </c>
      <c r="Y291" s="207">
        <v>497.932</v>
      </c>
    </row>
    <row customHeight="true" ht="19" r="292">
      <c r="A292" s="205" t="s">
        <v>840</v>
      </c>
      <c r="B292" s="205" t="s">
        <v>852</v>
      </c>
      <c r="C292" s="207" t="s">
        <v>853</v>
      </c>
      <c r="D292" s="207" t="s">
        <v>843</v>
      </c>
      <c r="E292" s="208">
        <v>20</v>
      </c>
      <c r="F292" s="208">
        <v>51</v>
      </c>
      <c r="G292" s="208">
        <v>0</v>
      </c>
      <c r="H292" s="208">
        <v>30</v>
      </c>
      <c r="I292" s="207">
        <v>910</v>
      </c>
      <c r="J292" s="207">
        <v>24</v>
      </c>
      <c r="K292" s="207">
        <v>23.97</v>
      </c>
      <c r="L292" s="208">
        <v>-2.43</v>
      </c>
      <c r="M292" s="208">
        <v>26.4</v>
      </c>
      <c r="N292" s="203">
        <f t="shared" si="0"/>
      </c>
      <c r="O292" s="207">
        <v>-32.7</v>
      </c>
      <c r="P292" s="208">
        <v>-49.8</v>
      </c>
      <c r="Q292" s="208">
        <v>-51.42</v>
      </c>
      <c r="R292" s="208">
        <v>-58.22</v>
      </c>
      <c r="S292" s="208">
        <v>-35.52</v>
      </c>
      <c r="T292" s="208">
        <v>-48.46</v>
      </c>
      <c r="U292" s="208">
        <v>-38.78</v>
      </c>
      <c r="V292" s="208">
        <v>-64.95</v>
      </c>
      <c r="W292" s="207">
        <v>4.37</v>
      </c>
      <c r="X292" s="205">
        <v>3.4</v>
      </c>
      <c r="Y292" s="207">
        <v>547.507</v>
      </c>
    </row>
    <row customHeight="true" ht="19" r="293">
      <c r="A293" s="205" t="s">
        <v>840</v>
      </c>
      <c r="B293" s="205" t="s">
        <v>852</v>
      </c>
      <c r="C293" s="207" t="s">
        <v>853</v>
      </c>
      <c r="D293" s="207" t="s">
        <v>843</v>
      </c>
      <c r="E293" s="208">
        <v>20</v>
      </c>
      <c r="F293" s="208">
        <v>51</v>
      </c>
      <c r="G293" s="208">
        <v>0</v>
      </c>
      <c r="H293" s="208">
        <v>30</v>
      </c>
      <c r="I293" s="207">
        <v>910</v>
      </c>
      <c r="J293" s="207">
        <v>25</v>
      </c>
      <c r="K293" s="207">
        <v>25.01</v>
      </c>
      <c r="L293" s="208">
        <v>-1.03</v>
      </c>
      <c r="M293" s="208">
        <v>26.04</v>
      </c>
      <c r="N293" s="203">
        <f t="shared" si="0"/>
      </c>
      <c r="O293" s="207">
        <v>-29.17</v>
      </c>
      <c r="P293" s="208">
        <v>-47.2</v>
      </c>
      <c r="Q293" s="208">
        <v>-49.58</v>
      </c>
      <c r="R293" s="208">
        <v>-58.25</v>
      </c>
      <c r="S293" s="208">
        <v>-31.71</v>
      </c>
      <c r="T293" s="208">
        <v>-45.27</v>
      </c>
      <c r="U293" s="208">
        <v>-35.33</v>
      </c>
      <c r="V293" s="208">
        <v>-64.94</v>
      </c>
      <c r="W293" s="207">
        <v>6.97</v>
      </c>
      <c r="X293" s="205">
        <v>3.4</v>
      </c>
      <c r="Y293" s="207">
        <v>611.231</v>
      </c>
    </row>
    <row r="294">
      <c r="A294" s="199" t="s">
        <v>840</v>
      </c>
      <c r="B294" s="199" t="s">
        <v>852</v>
      </c>
      <c r="C294" s="211" t="s">
        <v>854</v>
      </c>
      <c r="D294" s="211" t="s">
        <v>843</v>
      </c>
      <c r="E294" s="212">
        <v>20</v>
      </c>
      <c r="F294" s="212">
        <v>51</v>
      </c>
      <c r="G294" s="212">
        <v>0</v>
      </c>
      <c r="H294" s="212">
        <v>30</v>
      </c>
      <c r="I294" s="211">
        <v>847</v>
      </c>
      <c r="J294" s="211">
        <v>18</v>
      </c>
      <c r="K294" s="211">
        <v>18</v>
      </c>
      <c r="L294" s="212">
        <v>-10.95</v>
      </c>
      <c r="M294" s="212">
        <v>28.95</v>
      </c>
      <c r="N294" s="203">
        <f t="shared" si="0"/>
      </c>
      <c r="O294" s="211">
        <v>-46.84</v>
      </c>
      <c r="P294" s="212">
        <v>-43.41</v>
      </c>
      <c r="Q294" s="212">
        <v>-57.9</v>
      </c>
      <c r="R294" s="212">
        <v>-58.19</v>
      </c>
      <c r="S294" s="212">
        <v>-48.96</v>
      </c>
      <c r="T294" s="212">
        <v>-46.8</v>
      </c>
      <c r="U294" s="212">
        <v>-53.28</v>
      </c>
      <c r="V294" s="212">
        <v>-48.75</v>
      </c>
      <c r="W294" s="211">
        <v>1.07</v>
      </c>
      <c r="X294" s="199">
        <v>3.4</v>
      </c>
      <c r="Y294" s="211">
        <v>301.292</v>
      </c>
    </row>
    <row r="295">
      <c r="A295" s="205" t="s">
        <v>840</v>
      </c>
      <c r="B295" s="205" t="s">
        <v>852</v>
      </c>
      <c r="C295" s="207" t="s">
        <v>854</v>
      </c>
      <c r="D295" s="207" t="s">
        <v>843</v>
      </c>
      <c r="E295" s="208">
        <v>20</v>
      </c>
      <c r="F295" s="208">
        <v>51</v>
      </c>
      <c r="G295" s="208">
        <v>0</v>
      </c>
      <c r="H295" s="208">
        <v>30</v>
      </c>
      <c r="I295" s="207">
        <v>847</v>
      </c>
      <c r="J295" s="207">
        <v>19</v>
      </c>
      <c r="K295" s="207">
        <v>19</v>
      </c>
      <c r="L295" s="208">
        <v>-9.93</v>
      </c>
      <c r="M295" s="208">
        <v>28.93</v>
      </c>
      <c r="N295" s="203">
        <f t="shared" si="0"/>
      </c>
      <c r="O295" s="207">
        <v>-47.19</v>
      </c>
      <c r="P295" s="208">
        <v>-43.72</v>
      </c>
      <c r="Q295" s="208">
        <v>-58</v>
      </c>
      <c r="R295" s="208">
        <v>-58.07</v>
      </c>
      <c r="S295" s="208">
        <v>-49.35</v>
      </c>
      <c r="T295" s="208">
        <v>-47.2</v>
      </c>
      <c r="U295" s="208">
        <v>-53.58</v>
      </c>
      <c r="V295" s="208">
        <v>-49.09</v>
      </c>
      <c r="W295" s="207">
        <v>1</v>
      </c>
      <c r="X295" s="205">
        <v>3.4</v>
      </c>
      <c r="Y295" s="207">
        <v>322.247</v>
      </c>
    </row>
    <row r="296">
      <c r="A296" s="205" t="s">
        <v>840</v>
      </c>
      <c r="B296" s="205" t="s">
        <v>852</v>
      </c>
      <c r="C296" s="207" t="s">
        <v>854</v>
      </c>
      <c r="D296" s="207" t="s">
        <v>843</v>
      </c>
      <c r="E296" s="208">
        <v>20</v>
      </c>
      <c r="F296" s="208">
        <v>51</v>
      </c>
      <c r="G296" s="208">
        <v>0</v>
      </c>
      <c r="H296" s="208">
        <v>30</v>
      </c>
      <c r="I296" s="207">
        <v>847</v>
      </c>
      <c r="J296" s="207">
        <v>20</v>
      </c>
      <c r="K296" s="207">
        <v>19.95</v>
      </c>
      <c r="L296" s="208">
        <v>-8.96</v>
      </c>
      <c r="M296" s="208">
        <v>28.91</v>
      </c>
      <c r="N296" s="203">
        <f t="shared" si="0"/>
      </c>
      <c r="O296" s="207">
        <v>-47.29</v>
      </c>
      <c r="P296" s="208">
        <v>-44.04</v>
      </c>
      <c r="Q296" s="208">
        <v>-57.89</v>
      </c>
      <c r="R296" s="208">
        <v>-58</v>
      </c>
      <c r="S296" s="208">
        <v>-49.62</v>
      </c>
      <c r="T296" s="208">
        <v>-47.7</v>
      </c>
      <c r="U296" s="208">
        <v>-53.55</v>
      </c>
      <c r="V296" s="208">
        <v>-49.34</v>
      </c>
      <c r="W296" s="207">
        <v>0.92</v>
      </c>
      <c r="X296" s="205">
        <v>3.4</v>
      </c>
      <c r="Y296" s="207">
        <v>345.295</v>
      </c>
    </row>
    <row r="297">
      <c r="A297" s="205" t="s">
        <v>840</v>
      </c>
      <c r="B297" s="205" t="s">
        <v>852</v>
      </c>
      <c r="C297" s="207" t="s">
        <v>854</v>
      </c>
      <c r="D297" s="207" t="s">
        <v>843</v>
      </c>
      <c r="E297" s="208">
        <v>20</v>
      </c>
      <c r="F297" s="208">
        <v>51</v>
      </c>
      <c r="G297" s="208">
        <v>0</v>
      </c>
      <c r="H297" s="208">
        <v>30</v>
      </c>
      <c r="I297" s="207">
        <v>847</v>
      </c>
      <c r="J297" s="207">
        <v>21</v>
      </c>
      <c r="K297" s="207">
        <v>20.99</v>
      </c>
      <c r="L297" s="208">
        <v>-7.9</v>
      </c>
      <c r="M297" s="208">
        <v>28.89</v>
      </c>
      <c r="N297" s="203">
        <f t="shared" si="0"/>
      </c>
      <c r="O297" s="207">
        <v>-46.43</v>
      </c>
      <c r="P297" s="208">
        <v>-43.84</v>
      </c>
      <c r="Q297" s="208">
        <v>-57.94</v>
      </c>
      <c r="R297" s="208">
        <v>-58.13</v>
      </c>
      <c r="S297" s="208">
        <v>-48.92</v>
      </c>
      <c r="T297" s="208">
        <v>-47.66</v>
      </c>
      <c r="U297" s="208">
        <v>-52.4</v>
      </c>
      <c r="V297" s="208">
        <v>-49.03</v>
      </c>
      <c r="W297" s="207">
        <v>0.94</v>
      </c>
      <c r="X297" s="205">
        <v>3.4</v>
      </c>
      <c r="Y297" s="207">
        <v>373.909</v>
      </c>
    </row>
    <row r="298">
      <c r="A298" s="205" t="s">
        <v>840</v>
      </c>
      <c r="B298" s="205" t="s">
        <v>852</v>
      </c>
      <c r="C298" s="207" t="s">
        <v>854</v>
      </c>
      <c r="D298" s="207" t="s">
        <v>843</v>
      </c>
      <c r="E298" s="208">
        <v>20</v>
      </c>
      <c r="F298" s="208">
        <v>51</v>
      </c>
      <c r="G298" s="208">
        <v>0</v>
      </c>
      <c r="H298" s="208">
        <v>30</v>
      </c>
      <c r="I298" s="207">
        <v>847</v>
      </c>
      <c r="J298" s="207">
        <v>22</v>
      </c>
      <c r="K298" s="207">
        <v>22</v>
      </c>
      <c r="L298" s="208">
        <v>-6.82</v>
      </c>
      <c r="M298" s="208">
        <v>28.82</v>
      </c>
      <c r="N298" s="203">
        <f t="shared" si="0"/>
      </c>
      <c r="O298" s="207">
        <v>-43.78</v>
      </c>
      <c r="P298" s="208">
        <v>-42.2</v>
      </c>
      <c r="Q298" s="208">
        <v>-57.9</v>
      </c>
      <c r="R298" s="208">
        <v>-58.15</v>
      </c>
      <c r="S298" s="208">
        <v>-46.26</v>
      </c>
      <c r="T298" s="208">
        <v>-45.85</v>
      </c>
      <c r="U298" s="208">
        <v>-49.65</v>
      </c>
      <c r="V298" s="208">
        <v>-47.31</v>
      </c>
      <c r="W298" s="207">
        <v>1.31</v>
      </c>
      <c r="X298" s="205">
        <v>3.4</v>
      </c>
      <c r="Y298" s="207">
        <v>403.914</v>
      </c>
    </row>
    <row r="299">
      <c r="A299" s="205" t="s">
        <v>840</v>
      </c>
      <c r="B299" s="205" t="s">
        <v>852</v>
      </c>
      <c r="C299" s="207" t="s">
        <v>854</v>
      </c>
      <c r="D299" s="207" t="s">
        <v>843</v>
      </c>
      <c r="E299" s="208">
        <v>20</v>
      </c>
      <c r="F299" s="208">
        <v>51</v>
      </c>
      <c r="G299" s="208">
        <v>0</v>
      </c>
      <c r="H299" s="208">
        <v>30</v>
      </c>
      <c r="I299" s="207">
        <v>847</v>
      </c>
      <c r="J299" s="207">
        <v>23</v>
      </c>
      <c r="K299" s="207">
        <v>23.01</v>
      </c>
      <c r="L299" s="208">
        <v>-5.74</v>
      </c>
      <c r="M299" s="208">
        <v>28.75</v>
      </c>
      <c r="N299" s="203">
        <f t="shared" si="0"/>
      </c>
      <c r="O299" s="207">
        <v>-39.57</v>
      </c>
      <c r="P299" s="208">
        <v>-38.93</v>
      </c>
      <c r="Q299" s="208">
        <v>-57.96</v>
      </c>
      <c r="R299" s="208">
        <v>-58.17</v>
      </c>
      <c r="S299" s="208">
        <v>-41.71</v>
      </c>
      <c r="T299" s="208">
        <v>-41.95</v>
      </c>
      <c r="U299" s="208">
        <v>-45.75</v>
      </c>
      <c r="V299" s="208">
        <v>-44.43</v>
      </c>
      <c r="W299" s="207">
        <v>2.23</v>
      </c>
      <c r="X299" s="205">
        <v>3.4</v>
      </c>
      <c r="Y299" s="207">
        <v>440.638</v>
      </c>
    </row>
    <row r="300">
      <c r="A300" s="205" t="s">
        <v>840</v>
      </c>
      <c r="B300" s="205" t="s">
        <v>852</v>
      </c>
      <c r="C300" s="207" t="s">
        <v>854</v>
      </c>
      <c r="D300" s="207" t="s">
        <v>843</v>
      </c>
      <c r="E300" s="208">
        <v>20</v>
      </c>
      <c r="F300" s="208">
        <v>51</v>
      </c>
      <c r="G300" s="208">
        <v>0</v>
      </c>
      <c r="H300" s="208">
        <v>30</v>
      </c>
      <c r="I300" s="207">
        <v>847</v>
      </c>
      <c r="J300" s="207">
        <v>24</v>
      </c>
      <c r="K300" s="207">
        <v>24.01</v>
      </c>
      <c r="L300" s="208">
        <v>-4.58</v>
      </c>
      <c r="M300" s="208">
        <v>28.59</v>
      </c>
      <c r="N300" s="203">
        <f t="shared" si="0"/>
      </c>
      <c r="O300" s="207">
        <v>-35.49</v>
      </c>
      <c r="P300" s="208">
        <v>-35.04</v>
      </c>
      <c r="Q300" s="208">
        <v>-57.97</v>
      </c>
      <c r="R300" s="208">
        <v>-58.11</v>
      </c>
      <c r="S300" s="208">
        <v>-37.45</v>
      </c>
      <c r="T300" s="208">
        <v>-37.66</v>
      </c>
      <c r="U300" s="208">
        <v>-41.8</v>
      </c>
      <c r="V300" s="208">
        <v>-40.67</v>
      </c>
      <c r="W300" s="207">
        <v>3.78</v>
      </c>
      <c r="X300" s="205">
        <v>3.4</v>
      </c>
      <c r="Y300" s="207">
        <v>484.337</v>
      </c>
    </row>
    <row r="301">
      <c r="A301" s="205" t="s">
        <v>840</v>
      </c>
      <c r="B301" s="205" t="s">
        <v>852</v>
      </c>
      <c r="C301" s="207" t="s">
        <v>854</v>
      </c>
      <c r="D301" s="207" t="s">
        <v>843</v>
      </c>
      <c r="E301" s="208">
        <v>20</v>
      </c>
      <c r="F301" s="208">
        <v>51</v>
      </c>
      <c r="G301" s="208">
        <v>0</v>
      </c>
      <c r="H301" s="208">
        <v>30</v>
      </c>
      <c r="I301" s="207">
        <v>847</v>
      </c>
      <c r="J301" s="207">
        <v>25</v>
      </c>
      <c r="K301" s="207">
        <v>24.98</v>
      </c>
      <c r="L301" s="208">
        <v>-3.31</v>
      </c>
      <c r="M301" s="208">
        <v>28.29</v>
      </c>
      <c r="N301" s="203">
        <f t="shared" si="0"/>
      </c>
      <c r="O301" s="207">
        <v>-31.76</v>
      </c>
      <c r="P301" s="208">
        <v>-31.48</v>
      </c>
      <c r="Q301" s="208">
        <v>-57.9</v>
      </c>
      <c r="R301" s="208">
        <v>-58.09</v>
      </c>
      <c r="S301" s="208">
        <v>-33.59</v>
      </c>
      <c r="T301" s="208">
        <v>-33.92</v>
      </c>
      <c r="U301" s="208">
        <v>-38.34</v>
      </c>
      <c r="V301" s="208">
        <v>-37.22</v>
      </c>
      <c r="W301" s="207">
        <v>6.02</v>
      </c>
      <c r="X301" s="205">
        <v>3.4</v>
      </c>
      <c r="Y301" s="207">
        <v>536.294</v>
      </c>
    </row>
    <row r="302">
      <c r="A302" s="205" t="s">
        <v>840</v>
      </c>
      <c r="B302" s="205" t="s">
        <v>852</v>
      </c>
      <c r="C302" s="207" t="s">
        <v>854</v>
      </c>
      <c r="D302" s="207" t="s">
        <v>843</v>
      </c>
      <c r="E302" s="208">
        <v>20</v>
      </c>
      <c r="F302" s="208">
        <v>51</v>
      </c>
      <c r="G302" s="208">
        <v>0</v>
      </c>
      <c r="H302" s="208">
        <v>30</v>
      </c>
      <c r="I302" s="207">
        <v>837</v>
      </c>
      <c r="J302" s="207">
        <v>18</v>
      </c>
      <c r="K302" s="207">
        <v>18.01</v>
      </c>
      <c r="L302" s="208">
        <v>-10.82</v>
      </c>
      <c r="M302" s="208">
        <v>28.83</v>
      </c>
      <c r="N302" s="203">
        <f t="shared" si="0"/>
      </c>
      <c r="O302" s="207">
        <v>-55.22</v>
      </c>
      <c r="P302" s="208">
        <v>-43.99</v>
      </c>
      <c r="Q302" s="208">
        <v>-57.96</v>
      </c>
      <c r="R302" s="208">
        <v>-56.56</v>
      </c>
      <c r="S302" s="208">
        <v>-56.5</v>
      </c>
      <c r="T302" s="208">
        <v>-47.79</v>
      </c>
      <c r="U302" s="208">
        <v>-64.93</v>
      </c>
      <c r="V302" s="208">
        <v>-50.03</v>
      </c>
      <c r="W302" s="207">
        <v>1</v>
      </c>
      <c r="X302" s="205">
        <v>3.4</v>
      </c>
      <c r="Y302" s="207">
        <v>303.907</v>
      </c>
    </row>
    <row r="303">
      <c r="A303" s="205" t="s">
        <v>840</v>
      </c>
      <c r="B303" s="205" t="s">
        <v>852</v>
      </c>
      <c r="C303" s="207" t="s">
        <v>854</v>
      </c>
      <c r="D303" s="207" t="s">
        <v>843</v>
      </c>
      <c r="E303" s="208">
        <v>20</v>
      </c>
      <c r="F303" s="208">
        <v>51</v>
      </c>
      <c r="G303" s="208">
        <v>0</v>
      </c>
      <c r="H303" s="208">
        <v>30</v>
      </c>
      <c r="I303" s="207">
        <v>837</v>
      </c>
      <c r="J303" s="207">
        <v>19</v>
      </c>
      <c r="K303" s="207">
        <v>19</v>
      </c>
      <c r="L303" s="208">
        <v>-9.86</v>
      </c>
      <c r="M303" s="208">
        <v>28.86</v>
      </c>
      <c r="N303" s="203">
        <f t="shared" si="0"/>
      </c>
      <c r="O303" s="207">
        <v>-55.48</v>
      </c>
      <c r="P303" s="208">
        <v>-44.26</v>
      </c>
      <c r="Q303" s="208">
        <v>-57.89</v>
      </c>
      <c r="R303" s="208">
        <v>-56.39</v>
      </c>
      <c r="S303" s="208">
        <v>-56.97</v>
      </c>
      <c r="T303" s="208">
        <v>-48.3</v>
      </c>
      <c r="U303" s="208">
        <v>-64.87</v>
      </c>
      <c r="V303" s="208">
        <v>-50.3</v>
      </c>
      <c r="W303" s="207">
        <v>0.93</v>
      </c>
      <c r="X303" s="205">
        <v>3.4</v>
      </c>
      <c r="Y303" s="207">
        <v>324.052</v>
      </c>
    </row>
    <row r="304">
      <c r="A304" s="205" t="s">
        <v>840</v>
      </c>
      <c r="B304" s="205" t="s">
        <v>852</v>
      </c>
      <c r="C304" s="207" t="s">
        <v>854</v>
      </c>
      <c r="D304" s="207" t="s">
        <v>843</v>
      </c>
      <c r="E304" s="208">
        <v>20</v>
      </c>
      <c r="F304" s="208">
        <v>51</v>
      </c>
      <c r="G304" s="208">
        <v>0</v>
      </c>
      <c r="H304" s="208">
        <v>30</v>
      </c>
      <c r="I304" s="207">
        <v>837</v>
      </c>
      <c r="J304" s="207">
        <v>20</v>
      </c>
      <c r="K304" s="207">
        <v>19.99</v>
      </c>
      <c r="L304" s="208">
        <v>-8.82</v>
      </c>
      <c r="M304" s="208">
        <v>28.81</v>
      </c>
      <c r="N304" s="203">
        <f t="shared" si="0"/>
      </c>
      <c r="O304" s="207">
        <v>-55.34</v>
      </c>
      <c r="P304" s="208">
        <v>-44.16</v>
      </c>
      <c r="Q304" s="208">
        <v>-57.83</v>
      </c>
      <c r="R304" s="208">
        <v>-56.08</v>
      </c>
      <c r="S304" s="208">
        <v>-56.84</v>
      </c>
      <c r="T304" s="208">
        <v>-48.51</v>
      </c>
      <c r="U304" s="208">
        <v>-64.86</v>
      </c>
      <c r="V304" s="208">
        <v>-50.13</v>
      </c>
      <c r="W304" s="207">
        <v>0.87</v>
      </c>
      <c r="X304" s="205">
        <v>3.4</v>
      </c>
      <c r="Y304" s="207">
        <v>349.026</v>
      </c>
    </row>
    <row r="305">
      <c r="A305" s="205" t="s">
        <v>840</v>
      </c>
      <c r="B305" s="205" t="s">
        <v>852</v>
      </c>
      <c r="C305" s="207" t="s">
        <v>854</v>
      </c>
      <c r="D305" s="207" t="s">
        <v>843</v>
      </c>
      <c r="E305" s="208">
        <v>20</v>
      </c>
      <c r="F305" s="208">
        <v>51</v>
      </c>
      <c r="G305" s="208">
        <v>0</v>
      </c>
      <c r="H305" s="208">
        <v>30</v>
      </c>
      <c r="I305" s="207">
        <v>837</v>
      </c>
      <c r="J305" s="207">
        <v>21</v>
      </c>
      <c r="K305" s="207">
        <v>21</v>
      </c>
      <c r="L305" s="208">
        <v>-7.78</v>
      </c>
      <c r="M305" s="208">
        <v>28.78</v>
      </c>
      <c r="N305" s="203">
        <f t="shared" si="0"/>
      </c>
      <c r="O305" s="207">
        <v>-54.08</v>
      </c>
      <c r="P305" s="208">
        <v>-42.91</v>
      </c>
      <c r="Q305" s="208">
        <v>-57.89</v>
      </c>
      <c r="R305" s="208">
        <v>-55.8</v>
      </c>
      <c r="S305" s="208">
        <v>-54.88</v>
      </c>
      <c r="T305" s="208">
        <v>-47.47</v>
      </c>
      <c r="U305" s="208">
        <v>-64.77</v>
      </c>
      <c r="V305" s="208">
        <v>-48.75</v>
      </c>
      <c r="W305" s="207">
        <v>1.02</v>
      </c>
      <c r="X305" s="205">
        <v>3.4</v>
      </c>
      <c r="Y305" s="207">
        <v>377.669</v>
      </c>
    </row>
    <row r="306">
      <c r="A306" s="205" t="s">
        <v>840</v>
      </c>
      <c r="B306" s="205" t="s">
        <v>852</v>
      </c>
      <c r="C306" s="207" t="s">
        <v>854</v>
      </c>
      <c r="D306" s="207" t="s">
        <v>843</v>
      </c>
      <c r="E306" s="208">
        <v>20</v>
      </c>
      <c r="F306" s="208">
        <v>51</v>
      </c>
      <c r="G306" s="208">
        <v>0</v>
      </c>
      <c r="H306" s="208">
        <v>30</v>
      </c>
      <c r="I306" s="207">
        <v>837</v>
      </c>
      <c r="J306" s="207">
        <v>22</v>
      </c>
      <c r="K306" s="207">
        <v>21.96</v>
      </c>
      <c r="L306" s="208">
        <v>-6.72</v>
      </c>
      <c r="M306" s="208">
        <v>28.68</v>
      </c>
      <c r="N306" s="203">
        <f t="shared" si="0"/>
      </c>
      <c r="O306" s="207">
        <v>-51.34</v>
      </c>
      <c r="P306" s="208">
        <v>-40.12</v>
      </c>
      <c r="Q306" s="208">
        <v>-57.88</v>
      </c>
      <c r="R306" s="208">
        <v>-55.15</v>
      </c>
      <c r="S306" s="208">
        <v>-51.27</v>
      </c>
      <c r="T306" s="208">
        <v>-44.2</v>
      </c>
      <c r="U306" s="208">
        <v>-64.63</v>
      </c>
      <c r="V306" s="208">
        <v>-46.05</v>
      </c>
      <c r="W306" s="207">
        <v>1.58</v>
      </c>
      <c r="X306" s="205">
        <v>3.4</v>
      </c>
      <c r="Y306" s="207">
        <v>408.229</v>
      </c>
    </row>
    <row r="307">
      <c r="A307" s="205" t="s">
        <v>840</v>
      </c>
      <c r="B307" s="205" t="s">
        <v>852</v>
      </c>
      <c r="C307" s="207" t="s">
        <v>854</v>
      </c>
      <c r="D307" s="207" t="s">
        <v>843</v>
      </c>
      <c r="E307" s="208">
        <v>20</v>
      </c>
      <c r="F307" s="208">
        <v>51</v>
      </c>
      <c r="G307" s="208">
        <v>0</v>
      </c>
      <c r="H307" s="208">
        <v>30</v>
      </c>
      <c r="I307" s="207">
        <v>837</v>
      </c>
      <c r="J307" s="207">
        <v>23</v>
      </c>
      <c r="K307" s="207">
        <v>22.97</v>
      </c>
      <c r="L307" s="208">
        <v>-5.58</v>
      </c>
      <c r="M307" s="208">
        <v>28.55</v>
      </c>
      <c r="N307" s="203">
        <f t="shared" si="0"/>
      </c>
      <c r="O307" s="207">
        <v>-47.16</v>
      </c>
      <c r="P307" s="208">
        <v>-36.23</v>
      </c>
      <c r="Q307" s="208">
        <v>-57.93</v>
      </c>
      <c r="R307" s="208">
        <v>-54.26</v>
      </c>
      <c r="S307" s="208">
        <v>-46.57</v>
      </c>
      <c r="T307" s="208">
        <v>-39.77</v>
      </c>
      <c r="U307" s="208">
        <v>-64.66</v>
      </c>
      <c r="V307" s="208">
        <v>-41.99</v>
      </c>
      <c r="W307" s="207">
        <v>2.76</v>
      </c>
      <c r="X307" s="205">
        <v>3.4</v>
      </c>
      <c r="Y307" s="207">
        <v>447.768</v>
      </c>
    </row>
    <row r="308">
      <c r="A308" s="205" t="s">
        <v>840</v>
      </c>
      <c r="B308" s="205" t="s">
        <v>852</v>
      </c>
      <c r="C308" s="207" t="s">
        <v>854</v>
      </c>
      <c r="D308" s="207" t="s">
        <v>843</v>
      </c>
      <c r="E308" s="208">
        <v>20</v>
      </c>
      <c r="F308" s="208">
        <v>51</v>
      </c>
      <c r="G308" s="208">
        <v>0</v>
      </c>
      <c r="H308" s="208">
        <v>30</v>
      </c>
      <c r="I308" s="207">
        <v>837</v>
      </c>
      <c r="J308" s="207">
        <v>24</v>
      </c>
      <c r="K308" s="207">
        <v>23.97</v>
      </c>
      <c r="L308" s="208">
        <v>-4.42</v>
      </c>
      <c r="M308" s="208">
        <v>28.39</v>
      </c>
      <c r="N308" s="203">
        <f t="shared" si="0"/>
      </c>
      <c r="O308" s="207">
        <v>-43.5</v>
      </c>
      <c r="P308" s="208">
        <v>-32.71</v>
      </c>
      <c r="Q308" s="208">
        <v>-57.83</v>
      </c>
      <c r="R308" s="208">
        <v>-53.13</v>
      </c>
      <c r="S308" s="208">
        <v>-42.76</v>
      </c>
      <c r="T308" s="208">
        <v>-35.92</v>
      </c>
      <c r="U308" s="208">
        <v>-64.85</v>
      </c>
      <c r="V308" s="208">
        <v>-38.41</v>
      </c>
      <c r="W308" s="207">
        <v>4.49</v>
      </c>
      <c r="X308" s="205">
        <v>3.4</v>
      </c>
      <c r="Y308" s="207">
        <v>492.141</v>
      </c>
    </row>
    <row r="309">
      <c r="A309" s="205" t="s">
        <v>840</v>
      </c>
      <c r="B309" s="205" t="s">
        <v>852</v>
      </c>
      <c r="C309" s="207" t="s">
        <v>854</v>
      </c>
      <c r="D309" s="207" t="s">
        <v>843</v>
      </c>
      <c r="E309" s="208">
        <v>20</v>
      </c>
      <c r="F309" s="208">
        <v>51</v>
      </c>
      <c r="G309" s="208">
        <v>0</v>
      </c>
      <c r="H309" s="208">
        <v>30</v>
      </c>
      <c r="I309" s="207">
        <v>837</v>
      </c>
      <c r="J309" s="207">
        <v>25</v>
      </c>
      <c r="K309" s="207">
        <v>24.98</v>
      </c>
      <c r="L309" s="208">
        <v>-3.17</v>
      </c>
      <c r="M309" s="208">
        <v>28.15</v>
      </c>
      <c r="N309" s="203">
        <f t="shared" si="0"/>
      </c>
      <c r="O309" s="207">
        <v>-39.98</v>
      </c>
      <c r="P309" s="208">
        <v>-29.49</v>
      </c>
      <c r="Q309" s="208">
        <v>-57.86</v>
      </c>
      <c r="R309" s="208">
        <v>-52.12</v>
      </c>
      <c r="S309" s="208">
        <v>-39.21</v>
      </c>
      <c r="T309" s="208">
        <v>-32.34</v>
      </c>
      <c r="U309" s="208">
        <v>-64.82</v>
      </c>
      <c r="V309" s="208">
        <v>-35.41</v>
      </c>
      <c r="W309" s="207">
        <v>6.81</v>
      </c>
      <c r="X309" s="205">
        <v>3.4</v>
      </c>
      <c r="Y309" s="207">
        <v>543.573</v>
      </c>
    </row>
    <row r="310">
      <c r="A310" s="205" t="s">
        <v>840</v>
      </c>
      <c r="B310" s="205" t="s">
        <v>852</v>
      </c>
      <c r="C310" s="207" t="s">
        <v>854</v>
      </c>
      <c r="D310" s="207" t="s">
        <v>843</v>
      </c>
      <c r="E310" s="208">
        <v>20</v>
      </c>
      <c r="F310" s="208">
        <v>51</v>
      </c>
      <c r="G310" s="208">
        <v>0</v>
      </c>
      <c r="H310" s="208">
        <v>30</v>
      </c>
      <c r="I310" s="207">
        <v>857</v>
      </c>
      <c r="J310" s="207">
        <v>18</v>
      </c>
      <c r="K310" s="207">
        <v>18.04</v>
      </c>
      <c r="L310" s="208">
        <v>-10.87</v>
      </c>
      <c r="M310" s="208">
        <v>28.91</v>
      </c>
      <c r="N310" s="203">
        <f t="shared" si="0"/>
      </c>
      <c r="O310" s="207">
        <v>-45.01</v>
      </c>
      <c r="P310" s="208">
        <v>-47.47</v>
      </c>
      <c r="Q310" s="208">
        <v>-57.84</v>
      </c>
      <c r="R310" s="208">
        <v>-58.24</v>
      </c>
      <c r="S310" s="208">
        <v>-48.33</v>
      </c>
      <c r="T310" s="208">
        <v>-48.43</v>
      </c>
      <c r="U310" s="208">
        <v>-51.03</v>
      </c>
      <c r="V310" s="208">
        <v>-57.41</v>
      </c>
      <c r="W310" s="207">
        <v>1.15</v>
      </c>
      <c r="X310" s="205">
        <v>3.4</v>
      </c>
      <c r="Y310" s="207">
        <v>301.318</v>
      </c>
    </row>
    <row r="311">
      <c r="A311" s="205" t="s">
        <v>840</v>
      </c>
      <c r="B311" s="205" t="s">
        <v>852</v>
      </c>
      <c r="C311" s="207" t="s">
        <v>854</v>
      </c>
      <c r="D311" s="207" t="s">
        <v>843</v>
      </c>
      <c r="E311" s="208">
        <v>20</v>
      </c>
      <c r="F311" s="208">
        <v>51</v>
      </c>
      <c r="G311" s="208">
        <v>0</v>
      </c>
      <c r="H311" s="208">
        <v>30</v>
      </c>
      <c r="I311" s="207">
        <v>857</v>
      </c>
      <c r="J311" s="207">
        <v>19</v>
      </c>
      <c r="K311" s="207">
        <v>19.04</v>
      </c>
      <c r="L311" s="208">
        <v>-9.91</v>
      </c>
      <c r="M311" s="208">
        <v>28.95</v>
      </c>
      <c r="N311" s="203">
        <f t="shared" si="0"/>
      </c>
      <c r="O311" s="207">
        <v>-45.19</v>
      </c>
      <c r="P311" s="208">
        <v>-47.71</v>
      </c>
      <c r="Q311" s="208">
        <v>-57.9</v>
      </c>
      <c r="R311" s="208">
        <v>-58.2</v>
      </c>
      <c r="S311" s="208">
        <v>-48.64</v>
      </c>
      <c r="T311" s="208">
        <v>-48.75</v>
      </c>
      <c r="U311" s="208">
        <v>-51.17</v>
      </c>
      <c r="V311" s="208">
        <v>-57.49</v>
      </c>
      <c r="W311" s="207">
        <v>1.09</v>
      </c>
      <c r="X311" s="205">
        <v>3.4</v>
      </c>
      <c r="Y311" s="207">
        <v>321</v>
      </c>
    </row>
    <row r="312">
      <c r="A312" s="205" t="s">
        <v>840</v>
      </c>
      <c r="B312" s="205" t="s">
        <v>852</v>
      </c>
      <c r="C312" s="207" t="s">
        <v>854</v>
      </c>
      <c r="D312" s="207" t="s">
        <v>843</v>
      </c>
      <c r="E312" s="208">
        <v>20</v>
      </c>
      <c r="F312" s="208">
        <v>51</v>
      </c>
      <c r="G312" s="208">
        <v>0</v>
      </c>
      <c r="H312" s="208">
        <v>30</v>
      </c>
      <c r="I312" s="207">
        <v>857</v>
      </c>
      <c r="J312" s="207">
        <v>20</v>
      </c>
      <c r="K312" s="207">
        <v>19.97</v>
      </c>
      <c r="L312" s="208">
        <v>-8.91</v>
      </c>
      <c r="M312" s="208">
        <v>28.88</v>
      </c>
      <c r="N312" s="203">
        <f t="shared" si="0"/>
      </c>
      <c r="O312" s="207">
        <v>-45.07</v>
      </c>
      <c r="P312" s="208">
        <v>-47.87</v>
      </c>
      <c r="Q312" s="208">
        <v>-57.79</v>
      </c>
      <c r="R312" s="208">
        <v>-58.1</v>
      </c>
      <c r="S312" s="208">
        <v>-48.79</v>
      </c>
      <c r="T312" s="208">
        <v>-48.99</v>
      </c>
      <c r="U312" s="208">
        <v>-51.08</v>
      </c>
      <c r="V312" s="208">
        <v>-57.45</v>
      </c>
      <c r="W312" s="207">
        <v>1.02</v>
      </c>
      <c r="X312" s="205">
        <v>3.4</v>
      </c>
      <c r="Y312" s="207">
        <v>344.282</v>
      </c>
    </row>
    <row r="313">
      <c r="A313" s="205" t="s">
        <v>840</v>
      </c>
      <c r="B313" s="205" t="s">
        <v>852</v>
      </c>
      <c r="C313" s="207" t="s">
        <v>854</v>
      </c>
      <c r="D313" s="207" t="s">
        <v>843</v>
      </c>
      <c r="E313" s="208">
        <v>20</v>
      </c>
      <c r="F313" s="208">
        <v>51</v>
      </c>
      <c r="G313" s="208">
        <v>0</v>
      </c>
      <c r="H313" s="208">
        <v>30</v>
      </c>
      <c r="I313" s="207">
        <v>857</v>
      </c>
      <c r="J313" s="207">
        <v>21</v>
      </c>
      <c r="K313" s="207">
        <v>21</v>
      </c>
      <c r="L313" s="208">
        <v>-7.84</v>
      </c>
      <c r="M313" s="208">
        <v>28.84</v>
      </c>
      <c r="N313" s="203">
        <f t="shared" si="0"/>
      </c>
      <c r="O313" s="207">
        <v>-44.02</v>
      </c>
      <c r="P313" s="208">
        <v>-47.38</v>
      </c>
      <c r="Q313" s="208">
        <v>-57.7</v>
      </c>
      <c r="R313" s="208">
        <v>-58.17</v>
      </c>
      <c r="S313" s="208">
        <v>-48.12</v>
      </c>
      <c r="T313" s="208">
        <v>-48.47</v>
      </c>
      <c r="U313" s="208">
        <v>-49.88</v>
      </c>
      <c r="V313" s="208">
        <v>-57.04</v>
      </c>
      <c r="W313" s="207">
        <v>1.06</v>
      </c>
      <c r="X313" s="205">
        <v>3.4</v>
      </c>
      <c r="Y313" s="207">
        <v>372.852</v>
      </c>
    </row>
    <row r="314">
      <c r="A314" s="205" t="s">
        <v>840</v>
      </c>
      <c r="B314" s="205" t="s">
        <v>852</v>
      </c>
      <c r="C314" s="207" t="s">
        <v>854</v>
      </c>
      <c r="D314" s="207" t="s">
        <v>843</v>
      </c>
      <c r="E314" s="208">
        <v>20</v>
      </c>
      <c r="F314" s="208">
        <v>51</v>
      </c>
      <c r="G314" s="208">
        <v>0</v>
      </c>
      <c r="H314" s="208">
        <v>30</v>
      </c>
      <c r="I314" s="207">
        <v>857</v>
      </c>
      <c r="J314" s="207">
        <v>22</v>
      </c>
      <c r="K314" s="207">
        <v>22.03</v>
      </c>
      <c r="L314" s="208">
        <v>-6.68</v>
      </c>
      <c r="M314" s="208">
        <v>28.71</v>
      </c>
      <c r="N314" s="203">
        <f t="shared" si="0"/>
      </c>
      <c r="O314" s="207">
        <v>-41.39</v>
      </c>
      <c r="P314" s="208">
        <v>-45.22</v>
      </c>
      <c r="Q314" s="208">
        <v>-57.54</v>
      </c>
      <c r="R314" s="208">
        <v>-58.25</v>
      </c>
      <c r="S314" s="208">
        <v>-45.42</v>
      </c>
      <c r="T314" s="208">
        <v>-46.07</v>
      </c>
      <c r="U314" s="208">
        <v>-47.16</v>
      </c>
      <c r="V314" s="208">
        <v>-55.67</v>
      </c>
      <c r="W314" s="207">
        <v>1.51</v>
      </c>
      <c r="X314" s="205">
        <v>3.4</v>
      </c>
      <c r="Y314" s="207">
        <v>404.01</v>
      </c>
    </row>
    <row customHeight="true" ht="19" r="315">
      <c r="A315" s="205" t="s">
        <v>840</v>
      </c>
      <c r="B315" s="205" t="s">
        <v>852</v>
      </c>
      <c r="C315" s="207" t="s">
        <v>854</v>
      </c>
      <c r="D315" s="207" t="s">
        <v>843</v>
      </c>
      <c r="E315" s="208">
        <v>20</v>
      </c>
      <c r="F315" s="208">
        <v>51</v>
      </c>
      <c r="G315" s="208">
        <v>0</v>
      </c>
      <c r="H315" s="208">
        <v>30</v>
      </c>
      <c r="I315" s="207">
        <v>857</v>
      </c>
      <c r="J315" s="207">
        <v>23</v>
      </c>
      <c r="K315" s="207">
        <v>23</v>
      </c>
      <c r="L315" s="208">
        <v>-5.59</v>
      </c>
      <c r="M315" s="208">
        <v>28.59</v>
      </c>
      <c r="N315" s="203">
        <f t="shared" si="0"/>
      </c>
      <c r="O315" s="207">
        <v>-37.68</v>
      </c>
      <c r="P315" s="208">
        <v>-41.9</v>
      </c>
      <c r="Q315" s="208">
        <v>-57.15</v>
      </c>
      <c r="R315" s="208">
        <v>-58.22</v>
      </c>
      <c r="S315" s="208">
        <v>-41.13</v>
      </c>
      <c r="T315" s="208">
        <v>-42.55</v>
      </c>
      <c r="U315" s="208">
        <v>-43.54</v>
      </c>
      <c r="V315" s="208">
        <v>-52.97</v>
      </c>
      <c r="W315" s="207">
        <v>2.54</v>
      </c>
      <c r="X315" s="205">
        <v>3.4</v>
      </c>
      <c r="Y315" s="207">
        <v>440.504</v>
      </c>
    </row>
    <row customHeight="true" ht="19" r="316">
      <c r="A316" s="205" t="s">
        <v>840</v>
      </c>
      <c r="B316" s="205" t="s">
        <v>852</v>
      </c>
      <c r="C316" s="207" t="s">
        <v>854</v>
      </c>
      <c r="D316" s="207" t="s">
        <v>843</v>
      </c>
      <c r="E316" s="208">
        <v>20</v>
      </c>
      <c r="F316" s="208">
        <v>51</v>
      </c>
      <c r="G316" s="208">
        <v>0</v>
      </c>
      <c r="H316" s="208">
        <v>30</v>
      </c>
      <c r="I316" s="207">
        <v>857</v>
      </c>
      <c r="J316" s="207">
        <v>24</v>
      </c>
      <c r="K316" s="207">
        <v>23.99</v>
      </c>
      <c r="L316" s="208">
        <v>-4.47</v>
      </c>
      <c r="M316" s="208">
        <v>28.46</v>
      </c>
      <c r="N316" s="203">
        <f t="shared" si="0"/>
      </c>
      <c r="O316" s="207">
        <v>-34.1</v>
      </c>
      <c r="P316" s="208">
        <v>-38.22</v>
      </c>
      <c r="Q316" s="208">
        <v>-56.8</v>
      </c>
      <c r="R316" s="208">
        <v>-58.16</v>
      </c>
      <c r="S316" s="208">
        <v>-37.28</v>
      </c>
      <c r="T316" s="208">
        <v>-38.73</v>
      </c>
      <c r="U316" s="208">
        <v>-39.88</v>
      </c>
      <c r="V316" s="208">
        <v>-50.05</v>
      </c>
      <c r="W316" s="207">
        <v>4.11</v>
      </c>
      <c r="X316" s="205">
        <v>3.4</v>
      </c>
      <c r="Y316" s="207">
        <v>481.688</v>
      </c>
    </row>
    <row customHeight="true" ht="19" r="317">
      <c r="A317" s="205" t="s">
        <v>840</v>
      </c>
      <c r="B317" s="205" t="s">
        <v>852</v>
      </c>
      <c r="C317" s="207" t="s">
        <v>854</v>
      </c>
      <c r="D317" s="207" t="s">
        <v>843</v>
      </c>
      <c r="E317" s="208">
        <v>20</v>
      </c>
      <c r="F317" s="208">
        <v>51</v>
      </c>
      <c r="G317" s="208">
        <v>0</v>
      </c>
      <c r="H317" s="208">
        <v>30</v>
      </c>
      <c r="I317" s="207">
        <v>857</v>
      </c>
      <c r="J317" s="207">
        <v>25</v>
      </c>
      <c r="K317" s="207">
        <v>24.97</v>
      </c>
      <c r="L317" s="208">
        <v>-3.19</v>
      </c>
      <c r="M317" s="208">
        <v>28.16</v>
      </c>
      <c r="N317" s="203">
        <f t="shared" si="0"/>
      </c>
      <c r="O317" s="207">
        <v>-30.61</v>
      </c>
      <c r="P317" s="208">
        <v>-34.82</v>
      </c>
      <c r="Q317" s="208">
        <v>-56.07</v>
      </c>
      <c r="R317" s="208">
        <v>-58.1</v>
      </c>
      <c r="S317" s="208">
        <v>-33.46</v>
      </c>
      <c r="T317" s="208">
        <v>-35.28</v>
      </c>
      <c r="U317" s="208">
        <v>-36.55</v>
      </c>
      <c r="V317" s="208">
        <v>-46.69</v>
      </c>
      <c r="W317" s="207">
        <v>6.45</v>
      </c>
      <c r="X317" s="205">
        <v>3.4</v>
      </c>
      <c r="Y317" s="207">
        <v>532.339</v>
      </c>
    </row>
    <row r="318">
      <c r="A318" s="199" t="s">
        <v>840</v>
      </c>
      <c r="B318" s="199" t="s">
        <v>852</v>
      </c>
      <c r="C318" s="211" t="s">
        <v>855</v>
      </c>
      <c r="D318" s="211" t="s">
        <v>843</v>
      </c>
      <c r="E318" s="212">
        <v>20</v>
      </c>
      <c r="F318" s="212">
        <v>51</v>
      </c>
      <c r="G318" s="212">
        <v>0</v>
      </c>
      <c r="H318" s="212">
        <v>30</v>
      </c>
      <c r="I318" s="211">
        <v>831.5</v>
      </c>
      <c r="J318" s="211">
        <v>18</v>
      </c>
      <c r="K318" s="211">
        <v>18.02</v>
      </c>
      <c r="L318" s="212">
        <v>-10.7</v>
      </c>
      <c r="M318" s="212">
        <v>28.72</v>
      </c>
      <c r="N318" s="203">
        <f t="shared" si="0"/>
      </c>
      <c r="O318" s="211">
        <v>-46.56</v>
      </c>
      <c r="P318" s="212">
        <v>-44.83</v>
      </c>
      <c r="Q318" s="212">
        <v>-57.87</v>
      </c>
      <c r="R318" s="212">
        <v>-58.12</v>
      </c>
      <c r="S318" s="212">
        <v>-49.21</v>
      </c>
      <c r="T318" s="212">
        <v>-48.04</v>
      </c>
      <c r="U318" s="212">
        <v>-52.84</v>
      </c>
      <c r="V318" s="212">
        <v>-50.2</v>
      </c>
      <c r="W318" s="211">
        <v>0.97</v>
      </c>
      <c r="X318" s="199">
        <v>3.4</v>
      </c>
      <c r="Y318" s="211">
        <v>307.328</v>
      </c>
    </row>
    <row r="319">
      <c r="A319" s="205" t="s">
        <v>840</v>
      </c>
      <c r="B319" s="205" t="s">
        <v>852</v>
      </c>
      <c r="C319" s="207" t="s">
        <v>855</v>
      </c>
      <c r="D319" s="207" t="s">
        <v>843</v>
      </c>
      <c r="E319" s="208">
        <v>20</v>
      </c>
      <c r="F319" s="208">
        <v>51</v>
      </c>
      <c r="G319" s="208">
        <v>0</v>
      </c>
      <c r="H319" s="208">
        <v>30</v>
      </c>
      <c r="I319" s="207">
        <v>831.5</v>
      </c>
      <c r="J319" s="207">
        <v>19</v>
      </c>
      <c r="K319" s="207">
        <v>19.01</v>
      </c>
      <c r="L319" s="208">
        <v>-9.69</v>
      </c>
      <c r="M319" s="208">
        <v>28.7</v>
      </c>
      <c r="N319" s="203">
        <f t="shared" si="0"/>
      </c>
      <c r="O319" s="207">
        <v>-46.74</v>
      </c>
      <c r="P319" s="208">
        <v>-45.24</v>
      </c>
      <c r="Q319" s="208">
        <v>-57.84</v>
      </c>
      <c r="R319" s="208">
        <v>-58.04</v>
      </c>
      <c r="S319" s="208">
        <v>-49.5</v>
      </c>
      <c r="T319" s="208">
        <v>-48.52</v>
      </c>
      <c r="U319" s="208">
        <v>-52.92</v>
      </c>
      <c r="V319" s="208">
        <v>-50.6</v>
      </c>
      <c r="W319" s="207">
        <v>0.9</v>
      </c>
      <c r="X319" s="205">
        <v>3.4</v>
      </c>
      <c r="Y319" s="207">
        <v>329.68</v>
      </c>
    </row>
    <row r="320">
      <c r="A320" s="205" t="s">
        <v>840</v>
      </c>
      <c r="B320" s="205" t="s">
        <v>852</v>
      </c>
      <c r="C320" s="207" t="s">
        <v>855</v>
      </c>
      <c r="D320" s="207" t="s">
        <v>843</v>
      </c>
      <c r="E320" s="208">
        <v>20</v>
      </c>
      <c r="F320" s="208">
        <v>51</v>
      </c>
      <c r="G320" s="208">
        <v>0</v>
      </c>
      <c r="H320" s="208">
        <v>30</v>
      </c>
      <c r="I320" s="207">
        <v>831.5</v>
      </c>
      <c r="J320" s="207">
        <v>20</v>
      </c>
      <c r="K320" s="207">
        <v>19.97</v>
      </c>
      <c r="L320" s="208">
        <v>-8.69</v>
      </c>
      <c r="M320" s="208">
        <v>28.66</v>
      </c>
      <c r="N320" s="203">
        <f t="shared" si="0"/>
      </c>
      <c r="O320" s="207">
        <v>-46.64</v>
      </c>
      <c r="P320" s="208">
        <v>-45.63</v>
      </c>
      <c r="Q320" s="208">
        <v>-57.76</v>
      </c>
      <c r="R320" s="208">
        <v>-58.02</v>
      </c>
      <c r="S320" s="208">
        <v>-49.58</v>
      </c>
      <c r="T320" s="208">
        <v>-49.1</v>
      </c>
      <c r="U320" s="208">
        <v>-52.68</v>
      </c>
      <c r="V320" s="208">
        <v>-50.88</v>
      </c>
      <c r="W320" s="207">
        <v>0.83</v>
      </c>
      <c r="X320" s="205">
        <v>3.4</v>
      </c>
      <c r="Y320" s="207">
        <v>355.118</v>
      </c>
    </row>
    <row r="321">
      <c r="A321" s="205" t="s">
        <v>840</v>
      </c>
      <c r="B321" s="205" t="s">
        <v>852</v>
      </c>
      <c r="C321" s="207" t="s">
        <v>855</v>
      </c>
      <c r="D321" s="207" t="s">
        <v>843</v>
      </c>
      <c r="E321" s="208">
        <v>20</v>
      </c>
      <c r="F321" s="208">
        <v>51</v>
      </c>
      <c r="G321" s="208">
        <v>0</v>
      </c>
      <c r="H321" s="208">
        <v>30</v>
      </c>
      <c r="I321" s="207">
        <v>831.5</v>
      </c>
      <c r="J321" s="207">
        <v>21</v>
      </c>
      <c r="K321" s="207">
        <v>20.96</v>
      </c>
      <c r="L321" s="208">
        <v>-7.66</v>
      </c>
      <c r="M321" s="208">
        <v>28.62</v>
      </c>
      <c r="N321" s="203">
        <f t="shared" si="0"/>
      </c>
      <c r="O321" s="207">
        <v>-45.81</v>
      </c>
      <c r="P321" s="208">
        <v>-45.48</v>
      </c>
      <c r="Q321" s="208">
        <v>-57.84</v>
      </c>
      <c r="R321" s="208">
        <v>-58.06</v>
      </c>
      <c r="S321" s="208">
        <v>-49.02</v>
      </c>
      <c r="T321" s="208">
        <v>-49.1</v>
      </c>
      <c r="U321" s="208">
        <v>-51.65</v>
      </c>
      <c r="V321" s="208">
        <v>-50.63</v>
      </c>
      <c r="W321" s="207">
        <v>0.84</v>
      </c>
      <c r="X321" s="205">
        <v>3.4</v>
      </c>
      <c r="Y321" s="207">
        <v>384.974</v>
      </c>
    </row>
    <row r="322">
      <c r="A322" s="205" t="s">
        <v>840</v>
      </c>
      <c r="B322" s="205" t="s">
        <v>852</v>
      </c>
      <c r="C322" s="207" t="s">
        <v>855</v>
      </c>
      <c r="D322" s="207" t="s">
        <v>843</v>
      </c>
      <c r="E322" s="208">
        <v>20</v>
      </c>
      <c r="F322" s="208">
        <v>51</v>
      </c>
      <c r="G322" s="208">
        <v>0</v>
      </c>
      <c r="H322" s="208">
        <v>30</v>
      </c>
      <c r="I322" s="207">
        <v>831.5</v>
      </c>
      <c r="J322" s="207">
        <v>22</v>
      </c>
      <c r="K322" s="207">
        <v>22.02</v>
      </c>
      <c r="L322" s="208">
        <v>-6.53</v>
      </c>
      <c r="M322" s="208">
        <v>28.55</v>
      </c>
      <c r="N322" s="203">
        <f t="shared" si="0"/>
      </c>
      <c r="O322" s="207">
        <v>-42.94</v>
      </c>
      <c r="P322" s="208">
        <v>-43.29</v>
      </c>
      <c r="Q322" s="208">
        <v>-57.86</v>
      </c>
      <c r="R322" s="208">
        <v>-58.1</v>
      </c>
      <c r="S322" s="208">
        <v>-46.07</v>
      </c>
      <c r="T322" s="208">
        <v>-46.59</v>
      </c>
      <c r="U322" s="208">
        <v>-48.66</v>
      </c>
      <c r="V322" s="208">
        <v>-48.57</v>
      </c>
      <c r="W322" s="207">
        <v>1.22</v>
      </c>
      <c r="X322" s="205">
        <v>3.4</v>
      </c>
      <c r="Y322" s="207">
        <v>420.013</v>
      </c>
    </row>
    <row r="323">
      <c r="A323" s="205" t="s">
        <v>840</v>
      </c>
      <c r="B323" s="205" t="s">
        <v>852</v>
      </c>
      <c r="C323" s="207" t="s">
        <v>855</v>
      </c>
      <c r="D323" s="207" t="s">
        <v>843</v>
      </c>
      <c r="E323" s="208">
        <v>20</v>
      </c>
      <c r="F323" s="208">
        <v>51</v>
      </c>
      <c r="G323" s="208">
        <v>0</v>
      </c>
      <c r="H323" s="208">
        <v>30</v>
      </c>
      <c r="I323" s="207">
        <v>831.5</v>
      </c>
      <c r="J323" s="207">
        <v>23</v>
      </c>
      <c r="K323" s="207">
        <v>23.05</v>
      </c>
      <c r="L323" s="208">
        <v>-5.47</v>
      </c>
      <c r="M323" s="208">
        <v>28.52</v>
      </c>
      <c r="N323" s="203">
        <f t="shared" si="0"/>
      </c>
      <c r="O323" s="207">
        <v>-39.14</v>
      </c>
      <c r="P323" s="208">
        <v>-39.79</v>
      </c>
      <c r="Q323" s="208">
        <v>-57.88</v>
      </c>
      <c r="R323" s="208">
        <v>-58.18</v>
      </c>
      <c r="S323" s="208">
        <v>-41.94</v>
      </c>
      <c r="T323" s="208">
        <v>-42.69</v>
      </c>
      <c r="U323" s="208">
        <v>-45.05</v>
      </c>
      <c r="V323" s="208">
        <v>-45.3</v>
      </c>
      <c r="W323" s="207">
        <v>2.09</v>
      </c>
      <c r="X323" s="205">
        <v>3.4</v>
      </c>
      <c r="Y323" s="207">
        <v>459.29</v>
      </c>
    </row>
    <row r="324">
      <c r="A324" s="205" t="s">
        <v>840</v>
      </c>
      <c r="B324" s="205" t="s">
        <v>852</v>
      </c>
      <c r="C324" s="207" t="s">
        <v>855</v>
      </c>
      <c r="D324" s="207" t="s">
        <v>843</v>
      </c>
      <c r="E324" s="208">
        <v>20</v>
      </c>
      <c r="F324" s="208">
        <v>51</v>
      </c>
      <c r="G324" s="208">
        <v>0</v>
      </c>
      <c r="H324" s="208">
        <v>30</v>
      </c>
      <c r="I324" s="207">
        <v>831.5</v>
      </c>
      <c r="J324" s="207">
        <v>24</v>
      </c>
      <c r="K324" s="207">
        <v>24.01</v>
      </c>
      <c r="L324" s="208">
        <v>-4.33</v>
      </c>
      <c r="M324" s="208">
        <v>28.34</v>
      </c>
      <c r="N324" s="203">
        <f t="shared" si="0"/>
      </c>
      <c r="O324" s="207">
        <v>-35.09</v>
      </c>
      <c r="P324" s="208">
        <v>-35.77</v>
      </c>
      <c r="Q324" s="208">
        <v>-57.83</v>
      </c>
      <c r="R324" s="208">
        <v>-58.05</v>
      </c>
      <c r="S324" s="208">
        <v>-37.63</v>
      </c>
      <c r="T324" s="208">
        <v>-38.37</v>
      </c>
      <c r="U324" s="208">
        <v>-41.05</v>
      </c>
      <c r="V324" s="208">
        <v>-41.43</v>
      </c>
      <c r="W324" s="207">
        <v>3.52</v>
      </c>
      <c r="X324" s="205">
        <v>3.4</v>
      </c>
      <c r="Y324" s="207">
        <v>505.555</v>
      </c>
    </row>
    <row r="325">
      <c r="A325" s="205" t="s">
        <v>840</v>
      </c>
      <c r="B325" s="205" t="s">
        <v>852</v>
      </c>
      <c r="C325" s="207" t="s">
        <v>855</v>
      </c>
      <c r="D325" s="207" t="s">
        <v>843</v>
      </c>
      <c r="E325" s="208">
        <v>20</v>
      </c>
      <c r="F325" s="208">
        <v>51</v>
      </c>
      <c r="G325" s="208">
        <v>0</v>
      </c>
      <c r="H325" s="208">
        <v>30</v>
      </c>
      <c r="I325" s="207">
        <v>831.5</v>
      </c>
      <c r="J325" s="207">
        <v>25</v>
      </c>
      <c r="K325" s="207">
        <v>24.95</v>
      </c>
      <c r="L325" s="208">
        <v>-3.15</v>
      </c>
      <c r="M325" s="208">
        <v>28.1</v>
      </c>
      <c r="N325" s="203">
        <f t="shared" si="0"/>
      </c>
      <c r="O325" s="207">
        <v>-31.52</v>
      </c>
      <c r="P325" s="208">
        <v>-32.24</v>
      </c>
      <c r="Q325" s="208">
        <v>-57.75</v>
      </c>
      <c r="R325" s="208">
        <v>-58.05</v>
      </c>
      <c r="S325" s="208">
        <v>-33.97</v>
      </c>
      <c r="T325" s="208">
        <v>-34.68</v>
      </c>
      <c r="U325" s="208">
        <v>-37.47</v>
      </c>
      <c r="V325" s="208">
        <v>-38.02</v>
      </c>
      <c r="W325" s="207">
        <v>5.48</v>
      </c>
      <c r="X325" s="205">
        <v>3.4</v>
      </c>
      <c r="Y325" s="207">
        <v>557.605</v>
      </c>
    </row>
    <row r="326">
      <c r="A326" s="205" t="s">
        <v>840</v>
      </c>
      <c r="B326" s="205" t="s">
        <v>852</v>
      </c>
      <c r="C326" s="207" t="s">
        <v>855</v>
      </c>
      <c r="D326" s="207" t="s">
        <v>843</v>
      </c>
      <c r="E326" s="208">
        <v>20</v>
      </c>
      <c r="F326" s="208">
        <v>51</v>
      </c>
      <c r="G326" s="208">
        <v>0</v>
      </c>
      <c r="H326" s="208">
        <v>30</v>
      </c>
      <c r="I326" s="207">
        <v>819</v>
      </c>
      <c r="J326" s="207">
        <v>18</v>
      </c>
      <c r="K326" s="207">
        <v>17.97</v>
      </c>
      <c r="L326" s="208">
        <v>-10.7</v>
      </c>
      <c r="M326" s="208">
        <v>28.67</v>
      </c>
      <c r="N326" s="203">
        <f t="shared" si="0"/>
      </c>
      <c r="O326" s="207">
        <v>-53.34</v>
      </c>
      <c r="P326" s="208">
        <v>-44.39</v>
      </c>
      <c r="Q326" s="208">
        <v>-57.78</v>
      </c>
      <c r="R326" s="208">
        <v>-56.09</v>
      </c>
      <c r="S326" s="208">
        <v>-54.21</v>
      </c>
      <c r="T326" s="208">
        <v>-48.46</v>
      </c>
      <c r="U326" s="208">
        <v>-64.62</v>
      </c>
      <c r="V326" s="208">
        <v>-50.34</v>
      </c>
      <c r="W326" s="207">
        <v>0.92</v>
      </c>
      <c r="X326" s="205">
        <v>3.4</v>
      </c>
      <c r="Y326" s="207">
        <v>310.753</v>
      </c>
    </row>
    <row r="327">
      <c r="A327" s="205" t="s">
        <v>840</v>
      </c>
      <c r="B327" s="205" t="s">
        <v>852</v>
      </c>
      <c r="C327" s="207" t="s">
        <v>855</v>
      </c>
      <c r="D327" s="207" t="s">
        <v>843</v>
      </c>
      <c r="E327" s="208">
        <v>20</v>
      </c>
      <c r="F327" s="208">
        <v>51</v>
      </c>
      <c r="G327" s="208">
        <v>0</v>
      </c>
      <c r="H327" s="208">
        <v>30</v>
      </c>
      <c r="I327" s="207">
        <v>819</v>
      </c>
      <c r="J327" s="207">
        <v>19</v>
      </c>
      <c r="K327" s="207">
        <v>19.01</v>
      </c>
      <c r="L327" s="208">
        <v>-9.68</v>
      </c>
      <c r="M327" s="208">
        <v>28.69</v>
      </c>
      <c r="N327" s="203">
        <f t="shared" si="0"/>
      </c>
      <c r="O327" s="207">
        <v>-53.6</v>
      </c>
      <c r="P327" s="208">
        <v>-44.77</v>
      </c>
      <c r="Q327" s="208">
        <v>-57.83</v>
      </c>
      <c r="R327" s="208">
        <v>-55.9</v>
      </c>
      <c r="S327" s="208">
        <v>-54.56</v>
      </c>
      <c r="T327" s="208">
        <v>-48.97</v>
      </c>
      <c r="U327" s="208">
        <v>-64.66</v>
      </c>
      <c r="V327" s="208">
        <v>-50.75</v>
      </c>
      <c r="W327" s="207">
        <v>0.86</v>
      </c>
      <c r="X327" s="205">
        <v>3.4</v>
      </c>
      <c r="Y327" s="207">
        <v>333.871</v>
      </c>
    </row>
    <row r="328">
      <c r="A328" s="205" t="s">
        <v>840</v>
      </c>
      <c r="B328" s="205" t="s">
        <v>852</v>
      </c>
      <c r="C328" s="207" t="s">
        <v>855</v>
      </c>
      <c r="D328" s="207" t="s">
        <v>843</v>
      </c>
      <c r="E328" s="208">
        <v>20</v>
      </c>
      <c r="F328" s="208">
        <v>51</v>
      </c>
      <c r="G328" s="208">
        <v>0</v>
      </c>
      <c r="H328" s="208">
        <v>30</v>
      </c>
      <c r="I328" s="207">
        <v>819</v>
      </c>
      <c r="J328" s="207">
        <v>20</v>
      </c>
      <c r="K328" s="207">
        <v>19.97</v>
      </c>
      <c r="L328" s="208">
        <v>-8.72</v>
      </c>
      <c r="M328" s="208">
        <v>28.69</v>
      </c>
      <c r="N328" s="203">
        <f t="shared" si="0"/>
      </c>
      <c r="O328" s="207">
        <v>-53.68</v>
      </c>
      <c r="P328" s="208">
        <v>-44.92</v>
      </c>
      <c r="Q328" s="208">
        <v>-57.78</v>
      </c>
      <c r="R328" s="208">
        <v>-55.76</v>
      </c>
      <c r="S328" s="208">
        <v>-54.75</v>
      </c>
      <c r="T328" s="208">
        <v>-49.38</v>
      </c>
      <c r="U328" s="208">
        <v>-64.59</v>
      </c>
      <c r="V328" s="208">
        <v>-50.91</v>
      </c>
      <c r="W328" s="207">
        <v>0.81</v>
      </c>
      <c r="X328" s="205">
        <v>3.4</v>
      </c>
      <c r="Y328" s="207">
        <v>359.063</v>
      </c>
    </row>
    <row r="329">
      <c r="A329" s="205" t="s">
        <v>840</v>
      </c>
      <c r="B329" s="205" t="s">
        <v>852</v>
      </c>
      <c r="C329" s="207" t="s">
        <v>855</v>
      </c>
      <c r="D329" s="207" t="s">
        <v>843</v>
      </c>
      <c r="E329" s="208">
        <v>20</v>
      </c>
      <c r="F329" s="208">
        <v>51</v>
      </c>
      <c r="G329" s="208">
        <v>0</v>
      </c>
      <c r="H329" s="208">
        <v>30</v>
      </c>
      <c r="I329" s="207">
        <v>819</v>
      </c>
      <c r="J329" s="207">
        <v>21</v>
      </c>
      <c r="K329" s="207">
        <v>20.98</v>
      </c>
      <c r="L329" s="208">
        <v>-7.65</v>
      </c>
      <c r="M329" s="208">
        <v>28.63</v>
      </c>
      <c r="N329" s="203">
        <f t="shared" si="0"/>
      </c>
      <c r="O329" s="207">
        <v>-52.93</v>
      </c>
      <c r="P329" s="208">
        <v>-43.99</v>
      </c>
      <c r="Q329" s="208">
        <v>-57.8</v>
      </c>
      <c r="R329" s="208">
        <v>-55.51</v>
      </c>
      <c r="S329" s="208">
        <v>-53.7</v>
      </c>
      <c r="T329" s="208">
        <v>-48.45</v>
      </c>
      <c r="U329" s="208">
        <v>-64.57</v>
      </c>
      <c r="V329" s="208">
        <v>-50.02</v>
      </c>
      <c r="W329" s="207">
        <v>0.89</v>
      </c>
      <c r="X329" s="205">
        <v>3.4</v>
      </c>
      <c r="Y329" s="207">
        <v>390.687</v>
      </c>
    </row>
    <row r="330">
      <c r="A330" s="205" t="s">
        <v>840</v>
      </c>
      <c r="B330" s="205" t="s">
        <v>852</v>
      </c>
      <c r="C330" s="207" t="s">
        <v>855</v>
      </c>
      <c r="D330" s="207" t="s">
        <v>843</v>
      </c>
      <c r="E330" s="208">
        <v>20</v>
      </c>
      <c r="F330" s="208">
        <v>51</v>
      </c>
      <c r="G330" s="208">
        <v>0</v>
      </c>
      <c r="H330" s="208">
        <v>30</v>
      </c>
      <c r="I330" s="207">
        <v>819</v>
      </c>
      <c r="J330" s="207">
        <v>22</v>
      </c>
      <c r="K330" s="207">
        <v>22.01</v>
      </c>
      <c r="L330" s="208">
        <v>-6.53</v>
      </c>
      <c r="M330" s="208">
        <v>28.54</v>
      </c>
      <c r="N330" s="203">
        <f t="shared" si="0"/>
      </c>
      <c r="O330" s="207">
        <v>-50.3</v>
      </c>
      <c r="P330" s="208">
        <v>-41.4</v>
      </c>
      <c r="Q330" s="208">
        <v>-57.85</v>
      </c>
      <c r="R330" s="208">
        <v>-55</v>
      </c>
      <c r="S330" s="208">
        <v>-50.43</v>
      </c>
      <c r="T330" s="208">
        <v>-45.41</v>
      </c>
      <c r="U330" s="208">
        <v>-64.46</v>
      </c>
      <c r="V330" s="208">
        <v>-47.29</v>
      </c>
      <c r="W330" s="207">
        <v>1.38</v>
      </c>
      <c r="X330" s="205">
        <v>3.4</v>
      </c>
      <c r="Y330" s="207">
        <v>425.309</v>
      </c>
    </row>
    <row r="331">
      <c r="A331" s="205" t="s">
        <v>840</v>
      </c>
      <c r="B331" s="205" t="s">
        <v>852</v>
      </c>
      <c r="C331" s="207" t="s">
        <v>855</v>
      </c>
      <c r="D331" s="207" t="s">
        <v>843</v>
      </c>
      <c r="E331" s="208">
        <v>20</v>
      </c>
      <c r="F331" s="208">
        <v>51</v>
      </c>
      <c r="G331" s="208">
        <v>0</v>
      </c>
      <c r="H331" s="208">
        <v>30</v>
      </c>
      <c r="I331" s="207">
        <v>819</v>
      </c>
      <c r="J331" s="207">
        <v>23</v>
      </c>
      <c r="K331" s="207">
        <v>22.98</v>
      </c>
      <c r="L331" s="208">
        <v>-5.44</v>
      </c>
      <c r="M331" s="208">
        <v>28.42</v>
      </c>
      <c r="N331" s="203">
        <f t="shared" si="0"/>
      </c>
      <c r="O331" s="207">
        <v>-46.27</v>
      </c>
      <c r="P331" s="208">
        <v>-37.8</v>
      </c>
      <c r="Q331" s="208">
        <v>-57.81</v>
      </c>
      <c r="R331" s="208">
        <v>-54.16</v>
      </c>
      <c r="S331" s="208">
        <v>-45.99</v>
      </c>
      <c r="T331" s="208">
        <v>-41.21</v>
      </c>
      <c r="U331" s="208">
        <v>-63.79</v>
      </c>
      <c r="V331" s="208">
        <v>-43.76</v>
      </c>
      <c r="W331" s="207">
        <v>2.4</v>
      </c>
      <c r="X331" s="205">
        <v>3.4</v>
      </c>
      <c r="Y331" s="207">
        <v>466.216</v>
      </c>
    </row>
    <row r="332">
      <c r="A332" s="205" t="s">
        <v>840</v>
      </c>
      <c r="B332" s="205" t="s">
        <v>852</v>
      </c>
      <c r="C332" s="207" t="s">
        <v>855</v>
      </c>
      <c r="D332" s="207" t="s">
        <v>843</v>
      </c>
      <c r="E332" s="208">
        <v>20</v>
      </c>
      <c r="F332" s="208">
        <v>51</v>
      </c>
      <c r="G332" s="208">
        <v>0</v>
      </c>
      <c r="H332" s="208">
        <v>30</v>
      </c>
      <c r="I332" s="207">
        <v>819</v>
      </c>
      <c r="J332" s="207">
        <v>24</v>
      </c>
      <c r="K332" s="207">
        <v>23.96</v>
      </c>
      <c r="L332" s="208">
        <v>-4.34</v>
      </c>
      <c r="M332" s="208">
        <v>28.3</v>
      </c>
      <c r="N332" s="203">
        <f t="shared" si="0"/>
      </c>
      <c r="O332" s="207">
        <v>-42.31</v>
      </c>
      <c r="P332" s="208">
        <v>-34.15</v>
      </c>
      <c r="Q332" s="208">
        <v>-57.78</v>
      </c>
      <c r="R332" s="208">
        <v>-53.1</v>
      </c>
      <c r="S332" s="208">
        <v>-41.89</v>
      </c>
      <c r="T332" s="208">
        <v>-37.17</v>
      </c>
      <c r="U332" s="208">
        <v>-62.7</v>
      </c>
      <c r="V332" s="208">
        <v>-39.99</v>
      </c>
      <c r="W332" s="207">
        <v>3.9</v>
      </c>
      <c r="X332" s="205">
        <v>3.4</v>
      </c>
      <c r="Y332" s="207">
        <v>511.363</v>
      </c>
    </row>
    <row r="333">
      <c r="A333" s="205" t="s">
        <v>840</v>
      </c>
      <c r="B333" s="205" t="s">
        <v>852</v>
      </c>
      <c r="C333" s="207" t="s">
        <v>855</v>
      </c>
      <c r="D333" s="207" t="s">
        <v>843</v>
      </c>
      <c r="E333" s="208">
        <v>20</v>
      </c>
      <c r="F333" s="208">
        <v>51</v>
      </c>
      <c r="G333" s="208">
        <v>0</v>
      </c>
      <c r="H333" s="208">
        <v>30</v>
      </c>
      <c r="I333" s="207">
        <v>819</v>
      </c>
      <c r="J333" s="207">
        <v>25</v>
      </c>
      <c r="K333" s="207">
        <v>24.98</v>
      </c>
      <c r="L333" s="208">
        <v>-3.02</v>
      </c>
      <c r="M333" s="208">
        <v>28</v>
      </c>
      <c r="N333" s="203">
        <f t="shared" si="0"/>
      </c>
      <c r="O333" s="207">
        <v>-38.35</v>
      </c>
      <c r="P333" s="208">
        <v>-30.59</v>
      </c>
      <c r="Q333" s="208">
        <v>-57.82</v>
      </c>
      <c r="R333" s="208">
        <v>-51.72</v>
      </c>
      <c r="S333" s="208">
        <v>-37.86</v>
      </c>
      <c r="T333" s="208">
        <v>-33.39</v>
      </c>
      <c r="U333" s="208">
        <v>-60.88</v>
      </c>
      <c r="V333" s="208">
        <v>-36.37</v>
      </c>
      <c r="W333" s="207">
        <v>6.22</v>
      </c>
      <c r="X333" s="205">
        <v>3.4</v>
      </c>
      <c r="Y333" s="207">
        <v>569.978</v>
      </c>
    </row>
    <row r="334">
      <c r="A334" s="205" t="s">
        <v>840</v>
      </c>
      <c r="B334" s="205" t="s">
        <v>852</v>
      </c>
      <c r="C334" s="207" t="s">
        <v>855</v>
      </c>
      <c r="D334" s="207" t="s">
        <v>843</v>
      </c>
      <c r="E334" s="208">
        <v>20</v>
      </c>
      <c r="F334" s="208">
        <v>51</v>
      </c>
      <c r="G334" s="208">
        <v>0</v>
      </c>
      <c r="H334" s="208">
        <v>30</v>
      </c>
      <c r="I334" s="207">
        <v>844</v>
      </c>
      <c r="J334" s="207">
        <v>18</v>
      </c>
      <c r="K334" s="207">
        <v>18</v>
      </c>
      <c r="L334" s="208">
        <v>-10.33</v>
      </c>
      <c r="M334" s="208">
        <v>28.33</v>
      </c>
      <c r="N334" s="203">
        <f t="shared" si="0"/>
      </c>
      <c r="O334" s="207">
        <v>-44.94</v>
      </c>
      <c r="P334" s="208">
        <v>-56.31</v>
      </c>
      <c r="Q334" s="208">
        <v>-56.4</v>
      </c>
      <c r="R334" s="208">
        <v>-58.21</v>
      </c>
      <c r="S334" s="208">
        <v>-48.37</v>
      </c>
      <c r="T334" s="208">
        <v>-57.95</v>
      </c>
      <c r="U334" s="208">
        <v>-51.21</v>
      </c>
      <c r="V334" s="208">
        <v>-64.84</v>
      </c>
      <c r="W334" s="207">
        <v>1.09</v>
      </c>
      <c r="X334" s="205">
        <v>3.4</v>
      </c>
      <c r="Y334" s="207">
        <v>322.406</v>
      </c>
    </row>
    <row r="335">
      <c r="A335" s="205" t="s">
        <v>840</v>
      </c>
      <c r="B335" s="205" t="s">
        <v>852</v>
      </c>
      <c r="C335" s="207" t="s">
        <v>855</v>
      </c>
      <c r="D335" s="207" t="s">
        <v>843</v>
      </c>
      <c r="E335" s="208">
        <v>20</v>
      </c>
      <c r="F335" s="208">
        <v>51</v>
      </c>
      <c r="G335" s="208">
        <v>0</v>
      </c>
      <c r="H335" s="208">
        <v>30</v>
      </c>
      <c r="I335" s="207">
        <v>844</v>
      </c>
      <c r="J335" s="207">
        <v>19</v>
      </c>
      <c r="K335" s="207">
        <v>19</v>
      </c>
      <c r="L335" s="208">
        <v>-9.36</v>
      </c>
      <c r="M335" s="208">
        <v>28.36</v>
      </c>
      <c r="N335" s="203">
        <f t="shared" si="0"/>
      </c>
      <c r="O335" s="207">
        <v>-45.14</v>
      </c>
      <c r="P335" s="208">
        <v>-56.36</v>
      </c>
      <c r="Q335" s="208">
        <v>-56.36</v>
      </c>
      <c r="R335" s="208">
        <v>-58.06</v>
      </c>
      <c r="S335" s="208">
        <v>-48.61</v>
      </c>
      <c r="T335" s="208">
        <v>-58.2</v>
      </c>
      <c r="U335" s="208">
        <v>-51.51</v>
      </c>
      <c r="V335" s="208">
        <v>-65.02</v>
      </c>
      <c r="W335" s="207">
        <v>1.02</v>
      </c>
      <c r="X335" s="205">
        <v>3.4</v>
      </c>
      <c r="Y335" s="207">
        <v>345.989</v>
      </c>
    </row>
    <row r="336">
      <c r="A336" s="205" t="s">
        <v>840</v>
      </c>
      <c r="B336" s="205" t="s">
        <v>852</v>
      </c>
      <c r="C336" s="207" t="s">
        <v>855</v>
      </c>
      <c r="D336" s="207" t="s">
        <v>843</v>
      </c>
      <c r="E336" s="208">
        <v>20</v>
      </c>
      <c r="F336" s="208">
        <v>51</v>
      </c>
      <c r="G336" s="208">
        <v>0</v>
      </c>
      <c r="H336" s="208">
        <v>30</v>
      </c>
      <c r="I336" s="207">
        <v>844</v>
      </c>
      <c r="J336" s="207">
        <v>20</v>
      </c>
      <c r="K336" s="207">
        <v>19.97</v>
      </c>
      <c r="L336" s="208">
        <v>-8.38</v>
      </c>
      <c r="M336" s="208">
        <v>28.35</v>
      </c>
      <c r="N336" s="203">
        <f t="shared" si="0"/>
      </c>
      <c r="O336" s="207">
        <v>-45.16</v>
      </c>
      <c r="P336" s="208">
        <v>-56.54</v>
      </c>
      <c r="Q336" s="208">
        <v>-56.18</v>
      </c>
      <c r="R336" s="208">
        <v>-58.06</v>
      </c>
      <c r="S336" s="208">
        <v>-48.92</v>
      </c>
      <c r="T336" s="208">
        <v>-58.65</v>
      </c>
      <c r="U336" s="208">
        <v>-51.43</v>
      </c>
      <c r="V336" s="208">
        <v>-64.94</v>
      </c>
      <c r="W336" s="207">
        <v>0.94</v>
      </c>
      <c r="X336" s="205">
        <v>3.4</v>
      </c>
      <c r="Y336" s="207">
        <v>373.149</v>
      </c>
    </row>
    <row r="337">
      <c r="A337" s="205" t="s">
        <v>840</v>
      </c>
      <c r="B337" s="205" t="s">
        <v>852</v>
      </c>
      <c r="C337" s="207" t="s">
        <v>855</v>
      </c>
      <c r="D337" s="207" t="s">
        <v>843</v>
      </c>
      <c r="E337" s="208">
        <v>20</v>
      </c>
      <c r="F337" s="208">
        <v>51</v>
      </c>
      <c r="G337" s="208">
        <v>0</v>
      </c>
      <c r="H337" s="208">
        <v>30</v>
      </c>
      <c r="I337" s="207">
        <v>844</v>
      </c>
      <c r="J337" s="207">
        <v>21</v>
      </c>
      <c r="K337" s="207">
        <v>21.01</v>
      </c>
      <c r="L337" s="208">
        <v>-7.25</v>
      </c>
      <c r="M337" s="208">
        <v>28.26</v>
      </c>
      <c r="N337" s="203">
        <f t="shared" si="0"/>
      </c>
      <c r="O337" s="207">
        <v>-44.42</v>
      </c>
      <c r="P337" s="208">
        <v>-56.72</v>
      </c>
      <c r="Q337" s="208">
        <v>-56.1</v>
      </c>
      <c r="R337" s="208">
        <v>-58.17</v>
      </c>
      <c r="S337" s="208">
        <v>-48.4</v>
      </c>
      <c r="T337" s="208">
        <v>-59.04</v>
      </c>
      <c r="U337" s="208">
        <v>-50.59</v>
      </c>
      <c r="V337" s="208">
        <v>-64.93</v>
      </c>
      <c r="W337" s="207">
        <v>0.94</v>
      </c>
      <c r="X337" s="205">
        <v>3.4</v>
      </c>
      <c r="Y337" s="207">
        <v>405.976</v>
      </c>
    </row>
    <row r="338">
      <c r="A338" s="205" t="s">
        <v>840</v>
      </c>
      <c r="B338" s="205" t="s">
        <v>852</v>
      </c>
      <c r="C338" s="207" t="s">
        <v>855</v>
      </c>
      <c r="D338" s="207" t="s">
        <v>843</v>
      </c>
      <c r="E338" s="208">
        <v>20</v>
      </c>
      <c r="F338" s="208">
        <v>51</v>
      </c>
      <c r="G338" s="208">
        <v>0</v>
      </c>
      <c r="H338" s="208">
        <v>30</v>
      </c>
      <c r="I338" s="207">
        <v>844</v>
      </c>
      <c r="J338" s="207">
        <v>22</v>
      </c>
      <c r="K338" s="207">
        <v>21.97</v>
      </c>
      <c r="L338" s="208">
        <v>-6.23</v>
      </c>
      <c r="M338" s="208">
        <v>28.2</v>
      </c>
      <c r="N338" s="203">
        <f t="shared" si="0"/>
      </c>
      <c r="O338" s="207">
        <v>-42.53</v>
      </c>
      <c r="P338" s="208">
        <v>-56.52</v>
      </c>
      <c r="Q338" s="208">
        <v>-55.62</v>
      </c>
      <c r="R338" s="208">
        <v>-58.13</v>
      </c>
      <c r="S338" s="208">
        <v>-46.5</v>
      </c>
      <c r="T338" s="208">
        <v>-58.57</v>
      </c>
      <c r="U338" s="208">
        <v>-48.57</v>
      </c>
      <c r="V338" s="208">
        <v>-64.9</v>
      </c>
      <c r="W338" s="207">
        <v>1.18</v>
      </c>
      <c r="X338" s="205">
        <v>3.4</v>
      </c>
      <c r="Y338" s="207">
        <v>442.09</v>
      </c>
    </row>
    <row customHeight="true" ht="19" r="339">
      <c r="A339" s="205" t="s">
        <v>840</v>
      </c>
      <c r="B339" s="205" t="s">
        <v>852</v>
      </c>
      <c r="C339" s="207" t="s">
        <v>855</v>
      </c>
      <c r="D339" s="207" t="s">
        <v>843</v>
      </c>
      <c r="E339" s="208">
        <v>20</v>
      </c>
      <c r="F339" s="208">
        <v>51</v>
      </c>
      <c r="G339" s="208">
        <v>0</v>
      </c>
      <c r="H339" s="208">
        <v>30</v>
      </c>
      <c r="I339" s="207">
        <v>844</v>
      </c>
      <c r="J339" s="207">
        <v>23</v>
      </c>
      <c r="K339" s="207">
        <v>23.01</v>
      </c>
      <c r="L339" s="208">
        <v>-5.08</v>
      </c>
      <c r="M339" s="208">
        <v>28.09</v>
      </c>
      <c r="N339" s="203">
        <f t="shared" si="0"/>
      </c>
      <c r="O339" s="207">
        <v>-39</v>
      </c>
      <c r="P339" s="208">
        <v>-55.4</v>
      </c>
      <c r="Q339" s="208">
        <v>-54.81</v>
      </c>
      <c r="R339" s="208">
        <v>-58.19</v>
      </c>
      <c r="S339" s="208">
        <v>-42.43</v>
      </c>
      <c r="T339" s="208">
        <v>-56.06</v>
      </c>
      <c r="U339" s="208">
        <v>-44.97</v>
      </c>
      <c r="V339" s="208">
        <v>-64.85</v>
      </c>
      <c r="W339" s="207">
        <v>2.01</v>
      </c>
      <c r="X339" s="205">
        <v>3.4</v>
      </c>
      <c r="Y339" s="207">
        <v>487.939</v>
      </c>
    </row>
    <row customHeight="true" ht="19" r="340">
      <c r="A340" s="205" t="s">
        <v>840</v>
      </c>
      <c r="B340" s="205" t="s">
        <v>852</v>
      </c>
      <c r="C340" s="207" t="s">
        <v>855</v>
      </c>
      <c r="D340" s="207" t="s">
        <v>843</v>
      </c>
      <c r="E340" s="208">
        <v>20</v>
      </c>
      <c r="F340" s="208">
        <v>51</v>
      </c>
      <c r="G340" s="208">
        <v>0</v>
      </c>
      <c r="H340" s="208">
        <v>30</v>
      </c>
      <c r="I340" s="207">
        <v>844</v>
      </c>
      <c r="J340" s="207">
        <v>24</v>
      </c>
      <c r="K340" s="207">
        <v>23.97</v>
      </c>
      <c r="L340" s="208">
        <v>-3.98</v>
      </c>
      <c r="M340" s="208">
        <v>27.95</v>
      </c>
      <c r="N340" s="203">
        <f t="shared" si="0"/>
      </c>
      <c r="O340" s="207">
        <v>-35.68</v>
      </c>
      <c r="P340" s="208">
        <v>-53.43</v>
      </c>
      <c r="Q340" s="208">
        <v>-53.85</v>
      </c>
      <c r="R340" s="208">
        <v>-58.06</v>
      </c>
      <c r="S340" s="208">
        <v>-38.54</v>
      </c>
      <c r="T340" s="208">
        <v>-52.8</v>
      </c>
      <c r="U340" s="208">
        <v>-41.87</v>
      </c>
      <c r="V340" s="208">
        <v>-64.7</v>
      </c>
      <c r="W340" s="207">
        <v>3.31</v>
      </c>
      <c r="X340" s="205">
        <v>3.4</v>
      </c>
      <c r="Y340" s="207">
        <v>536.127</v>
      </c>
    </row>
    <row customHeight="true" ht="19" r="341">
      <c r="A341" s="205" t="s">
        <v>840</v>
      </c>
      <c r="B341" s="205" t="s">
        <v>852</v>
      </c>
      <c r="C341" s="207" t="s">
        <v>855</v>
      </c>
      <c r="D341" s="207" t="s">
        <v>843</v>
      </c>
      <c r="E341" s="208">
        <v>20</v>
      </c>
      <c r="F341" s="208">
        <v>51</v>
      </c>
      <c r="G341" s="208">
        <v>0</v>
      </c>
      <c r="H341" s="208">
        <v>30</v>
      </c>
      <c r="I341" s="207">
        <v>844</v>
      </c>
      <c r="J341" s="207">
        <v>25</v>
      </c>
      <c r="K341" s="207">
        <v>25</v>
      </c>
      <c r="L341" s="208">
        <v>-2.73</v>
      </c>
      <c r="M341" s="208">
        <v>27.73</v>
      </c>
      <c r="N341" s="203">
        <f t="shared" si="0"/>
      </c>
      <c r="O341" s="207">
        <v>-32.11</v>
      </c>
      <c r="P341" s="208">
        <v>-50.98</v>
      </c>
      <c r="Q341" s="208">
        <v>-52.37</v>
      </c>
      <c r="R341" s="208">
        <v>-58.11</v>
      </c>
      <c r="S341" s="208">
        <v>-34.71</v>
      </c>
      <c r="T341" s="208">
        <v>-49.65</v>
      </c>
      <c r="U341" s="208">
        <v>-38.26</v>
      </c>
      <c r="V341" s="208">
        <v>-64.8</v>
      </c>
      <c r="W341" s="207">
        <v>5.33</v>
      </c>
      <c r="X341" s="205">
        <v>3.4</v>
      </c>
      <c r="Y341" s="207">
        <v>596.251</v>
      </c>
    </row>
    <row r="342">
      <c r="A342" s="199" t="s">
        <v>840</v>
      </c>
      <c r="B342" s="199" t="s">
        <v>852</v>
      </c>
      <c r="C342" s="211" t="s">
        <v>856</v>
      </c>
      <c r="D342" s="211" t="s">
        <v>843</v>
      </c>
      <c r="E342" s="212">
        <v>20</v>
      </c>
      <c r="F342" s="212">
        <v>51</v>
      </c>
      <c r="G342" s="212">
        <v>0</v>
      </c>
      <c r="H342" s="212">
        <v>30</v>
      </c>
      <c r="I342" s="211">
        <v>708</v>
      </c>
      <c r="J342" s="211">
        <v>18</v>
      </c>
      <c r="K342" s="211">
        <v>17.97</v>
      </c>
      <c r="L342" s="212">
        <v>-8.58</v>
      </c>
      <c r="M342" s="212">
        <v>26.55</v>
      </c>
      <c r="N342" s="203">
        <f t="shared" si="0"/>
      </c>
      <c r="O342" s="211">
        <v>-57.01</v>
      </c>
      <c r="P342" s="212">
        <v>-45.59</v>
      </c>
      <c r="Q342" s="212">
        <v>-56.78</v>
      </c>
      <c r="R342" s="212">
        <v>-56.94</v>
      </c>
      <c r="S342" s="212">
        <v>-63.64</v>
      </c>
      <c r="T342" s="212">
        <v>-49.12</v>
      </c>
      <c r="U342" s="212">
        <v>-63.82</v>
      </c>
      <c r="V342" s="212">
        <v>-51.88</v>
      </c>
      <c r="W342" s="211">
        <v>0.79</v>
      </c>
      <c r="X342" s="199">
        <v>3.4</v>
      </c>
      <c r="Y342" s="211">
        <v>261.789</v>
      </c>
    </row>
    <row r="343">
      <c r="A343" s="205" t="s">
        <v>840</v>
      </c>
      <c r="B343" s="205" t="s">
        <v>852</v>
      </c>
      <c r="C343" s="207" t="s">
        <v>856</v>
      </c>
      <c r="D343" s="207" t="s">
        <v>843</v>
      </c>
      <c r="E343" s="208">
        <v>20</v>
      </c>
      <c r="F343" s="208">
        <v>51</v>
      </c>
      <c r="G343" s="208">
        <v>0</v>
      </c>
      <c r="H343" s="208">
        <v>30</v>
      </c>
      <c r="I343" s="207">
        <v>708</v>
      </c>
      <c r="J343" s="207">
        <v>19</v>
      </c>
      <c r="K343" s="207">
        <v>18.96</v>
      </c>
      <c r="L343" s="208">
        <v>-7.62</v>
      </c>
      <c r="M343" s="208">
        <v>26.58</v>
      </c>
      <c r="N343" s="203">
        <f t="shared" si="0"/>
      </c>
      <c r="O343" s="207">
        <v>-56.91</v>
      </c>
      <c r="P343" s="208">
        <v>-45.52</v>
      </c>
      <c r="Q343" s="208">
        <v>-56.64</v>
      </c>
      <c r="R343" s="208">
        <v>-57</v>
      </c>
      <c r="S343" s="208">
        <v>-63.54</v>
      </c>
      <c r="T343" s="208">
        <v>-49.13</v>
      </c>
      <c r="U343" s="208">
        <v>-63.75</v>
      </c>
      <c r="V343" s="208">
        <v>-51.76</v>
      </c>
      <c r="W343" s="207">
        <v>0.82</v>
      </c>
      <c r="X343" s="205">
        <v>3.4</v>
      </c>
      <c r="Y343" s="207">
        <v>281.803</v>
      </c>
    </row>
    <row r="344">
      <c r="A344" s="205" t="s">
        <v>840</v>
      </c>
      <c r="B344" s="205" t="s">
        <v>852</v>
      </c>
      <c r="C344" s="207" t="s">
        <v>856</v>
      </c>
      <c r="D344" s="207" t="s">
        <v>843</v>
      </c>
      <c r="E344" s="208">
        <v>20</v>
      </c>
      <c r="F344" s="208">
        <v>51</v>
      </c>
      <c r="G344" s="208">
        <v>0</v>
      </c>
      <c r="H344" s="208">
        <v>30</v>
      </c>
      <c r="I344" s="207">
        <v>708</v>
      </c>
      <c r="J344" s="207">
        <v>20</v>
      </c>
      <c r="K344" s="207">
        <v>20.01</v>
      </c>
      <c r="L344" s="208">
        <v>-6.46</v>
      </c>
      <c r="M344" s="208">
        <v>26.47</v>
      </c>
      <c r="N344" s="203">
        <f t="shared" si="0"/>
      </c>
      <c r="O344" s="207">
        <v>-57.01</v>
      </c>
      <c r="P344" s="208">
        <v>-44.95</v>
      </c>
      <c r="Q344" s="208">
        <v>-56.72</v>
      </c>
      <c r="R344" s="208">
        <v>-56.74</v>
      </c>
      <c r="S344" s="208">
        <v>-63.53</v>
      </c>
      <c r="T344" s="208">
        <v>-48.59</v>
      </c>
      <c r="U344" s="208">
        <v>-63.9</v>
      </c>
      <c r="V344" s="208">
        <v>-51.14</v>
      </c>
      <c r="W344" s="207">
        <v>0.86</v>
      </c>
      <c r="X344" s="205">
        <v>3.4</v>
      </c>
      <c r="Y344" s="207">
        <v>307.405</v>
      </c>
    </row>
    <row r="345">
      <c r="A345" s="205" t="s">
        <v>840</v>
      </c>
      <c r="B345" s="205" t="s">
        <v>852</v>
      </c>
      <c r="C345" s="207" t="s">
        <v>856</v>
      </c>
      <c r="D345" s="207" t="s">
        <v>843</v>
      </c>
      <c r="E345" s="208">
        <v>20</v>
      </c>
      <c r="F345" s="208">
        <v>51</v>
      </c>
      <c r="G345" s="208">
        <v>0</v>
      </c>
      <c r="H345" s="208">
        <v>30</v>
      </c>
      <c r="I345" s="207">
        <v>708</v>
      </c>
      <c r="J345" s="207">
        <v>21</v>
      </c>
      <c r="K345" s="207">
        <v>20.98</v>
      </c>
      <c r="L345" s="208">
        <v>-5.49</v>
      </c>
      <c r="M345" s="208">
        <v>26.47</v>
      </c>
      <c r="N345" s="203">
        <f t="shared" si="0"/>
      </c>
      <c r="O345" s="207">
        <v>-56.96</v>
      </c>
      <c r="P345" s="208">
        <v>-43.34</v>
      </c>
      <c r="Q345" s="208">
        <v>-56.78</v>
      </c>
      <c r="R345" s="208">
        <v>-56.35</v>
      </c>
      <c r="S345" s="208">
        <v>-63.3</v>
      </c>
      <c r="T345" s="208">
        <v>-47.19</v>
      </c>
      <c r="U345" s="208">
        <v>-63.72</v>
      </c>
      <c r="V345" s="208">
        <v>-49.46</v>
      </c>
      <c r="W345" s="207">
        <v>0.97</v>
      </c>
      <c r="X345" s="205">
        <v>3.4</v>
      </c>
      <c r="Y345" s="207">
        <v>334.572</v>
      </c>
    </row>
    <row r="346">
      <c r="A346" s="205" t="s">
        <v>840</v>
      </c>
      <c r="B346" s="205" t="s">
        <v>852</v>
      </c>
      <c r="C346" s="207" t="s">
        <v>856</v>
      </c>
      <c r="D346" s="207" t="s">
        <v>843</v>
      </c>
      <c r="E346" s="208">
        <v>20</v>
      </c>
      <c r="F346" s="208">
        <v>51</v>
      </c>
      <c r="G346" s="208">
        <v>0</v>
      </c>
      <c r="H346" s="208">
        <v>30</v>
      </c>
      <c r="I346" s="207">
        <v>708</v>
      </c>
      <c r="J346" s="207">
        <v>22</v>
      </c>
      <c r="K346" s="207">
        <v>21.96</v>
      </c>
      <c r="L346" s="208">
        <v>-4.47</v>
      </c>
      <c r="M346" s="208">
        <v>26.43</v>
      </c>
      <c r="N346" s="203">
        <f t="shared" si="0"/>
      </c>
      <c r="O346" s="207">
        <v>-56.82</v>
      </c>
      <c r="P346" s="208">
        <v>-40.09</v>
      </c>
      <c r="Q346" s="208">
        <v>-56.74</v>
      </c>
      <c r="R346" s="208">
        <v>-55.66</v>
      </c>
      <c r="S346" s="208">
        <v>-62.61</v>
      </c>
      <c r="T346" s="208">
        <v>-44.01</v>
      </c>
      <c r="U346" s="208">
        <v>-63.8</v>
      </c>
      <c r="V346" s="208">
        <v>-46.07</v>
      </c>
      <c r="W346" s="207">
        <v>1.4</v>
      </c>
      <c r="X346" s="205">
        <v>3.4</v>
      </c>
      <c r="Y346" s="207">
        <v>367.2</v>
      </c>
    </row>
    <row r="347">
      <c r="A347" s="205" t="s">
        <v>840</v>
      </c>
      <c r="B347" s="205" t="s">
        <v>852</v>
      </c>
      <c r="C347" s="207" t="s">
        <v>856</v>
      </c>
      <c r="D347" s="207" t="s">
        <v>843</v>
      </c>
      <c r="E347" s="208">
        <v>20</v>
      </c>
      <c r="F347" s="208">
        <v>51</v>
      </c>
      <c r="G347" s="208">
        <v>0</v>
      </c>
      <c r="H347" s="208">
        <v>30</v>
      </c>
      <c r="I347" s="207">
        <v>708</v>
      </c>
      <c r="J347" s="207">
        <v>23</v>
      </c>
      <c r="K347" s="207">
        <v>22.96</v>
      </c>
      <c r="L347" s="208">
        <v>-3.44</v>
      </c>
      <c r="M347" s="208">
        <v>26.4</v>
      </c>
      <c r="N347" s="203">
        <f t="shared" si="0"/>
      </c>
      <c r="O347" s="207">
        <v>-56.38</v>
      </c>
      <c r="P347" s="208">
        <v>-36.32</v>
      </c>
      <c r="Q347" s="208">
        <v>-56.77</v>
      </c>
      <c r="R347" s="208">
        <v>-54.67</v>
      </c>
      <c r="S347" s="208">
        <v>-61.02</v>
      </c>
      <c r="T347" s="208">
        <v>-39.86</v>
      </c>
      <c r="U347" s="208">
        <v>-63.69</v>
      </c>
      <c r="V347" s="208">
        <v>-42.36</v>
      </c>
      <c r="W347" s="207">
        <v>2.35</v>
      </c>
      <c r="X347" s="205">
        <v>3.4</v>
      </c>
      <c r="Y347" s="207">
        <v>404.023</v>
      </c>
    </row>
    <row r="348">
      <c r="A348" s="205" t="s">
        <v>840</v>
      </c>
      <c r="B348" s="205" t="s">
        <v>852</v>
      </c>
      <c r="C348" s="207" t="s">
        <v>856</v>
      </c>
      <c r="D348" s="207" t="s">
        <v>843</v>
      </c>
      <c r="E348" s="208">
        <v>20</v>
      </c>
      <c r="F348" s="208">
        <v>51</v>
      </c>
      <c r="G348" s="208">
        <v>0</v>
      </c>
      <c r="H348" s="208">
        <v>30</v>
      </c>
      <c r="I348" s="207">
        <v>708</v>
      </c>
      <c r="J348" s="207">
        <v>24</v>
      </c>
      <c r="K348" s="207">
        <v>23.97</v>
      </c>
      <c r="L348" s="208">
        <v>-2.26</v>
      </c>
      <c r="M348" s="208">
        <v>26.23</v>
      </c>
      <c r="N348" s="203">
        <f t="shared" si="0"/>
      </c>
      <c r="O348" s="207">
        <v>-55.37</v>
      </c>
      <c r="P348" s="208">
        <v>-32.17</v>
      </c>
      <c r="Q348" s="208">
        <v>-56.65</v>
      </c>
      <c r="R348" s="208">
        <v>-53.43</v>
      </c>
      <c r="S348" s="208">
        <v>-57.68</v>
      </c>
      <c r="T348" s="208">
        <v>-35.26</v>
      </c>
      <c r="U348" s="208">
        <v>-63.43</v>
      </c>
      <c r="V348" s="208">
        <v>-38.26</v>
      </c>
      <c r="W348" s="207">
        <v>4.07</v>
      </c>
      <c r="X348" s="205">
        <v>3.4</v>
      </c>
      <c r="Y348" s="207">
        <v>451.309</v>
      </c>
    </row>
    <row r="349">
      <c r="A349" s="205" t="s">
        <v>840</v>
      </c>
      <c r="B349" s="205" t="s">
        <v>852</v>
      </c>
      <c r="C349" s="207" t="s">
        <v>856</v>
      </c>
      <c r="D349" s="207" t="s">
        <v>843</v>
      </c>
      <c r="E349" s="208">
        <v>20</v>
      </c>
      <c r="F349" s="208">
        <v>51</v>
      </c>
      <c r="G349" s="208">
        <v>0</v>
      </c>
      <c r="H349" s="208">
        <v>30</v>
      </c>
      <c r="I349" s="207">
        <v>708</v>
      </c>
      <c r="J349" s="207">
        <v>25</v>
      </c>
      <c r="K349" s="207">
        <v>24.96</v>
      </c>
      <c r="L349" s="208">
        <v>-1.03</v>
      </c>
      <c r="M349" s="208">
        <v>25.99</v>
      </c>
      <c r="N349" s="203">
        <f t="shared" si="0"/>
      </c>
      <c r="O349" s="207">
        <v>-53.54</v>
      </c>
      <c r="P349" s="208">
        <v>-28.8</v>
      </c>
      <c r="Q349" s="208">
        <v>-56.68</v>
      </c>
      <c r="R349" s="208">
        <v>-52.07</v>
      </c>
      <c r="S349" s="208">
        <v>-54.08</v>
      </c>
      <c r="T349" s="208">
        <v>-31.77</v>
      </c>
      <c r="U349" s="208">
        <v>-63.07</v>
      </c>
      <c r="V349" s="208">
        <v>-34.72</v>
      </c>
      <c r="W349" s="207">
        <v>6.44</v>
      </c>
      <c r="X349" s="205">
        <v>3.4</v>
      </c>
      <c r="Y349" s="207">
        <v>505.575</v>
      </c>
    </row>
    <row r="350">
      <c r="A350" s="205" t="s">
        <v>840</v>
      </c>
      <c r="B350" s="205" t="s">
        <v>852</v>
      </c>
      <c r="C350" s="207" t="s">
        <v>856</v>
      </c>
      <c r="D350" s="207" t="s">
        <v>843</v>
      </c>
      <c r="E350" s="208">
        <v>20</v>
      </c>
      <c r="F350" s="208">
        <v>51</v>
      </c>
      <c r="G350" s="208">
        <v>0</v>
      </c>
      <c r="H350" s="208">
        <v>30</v>
      </c>
      <c r="I350" s="207">
        <v>718</v>
      </c>
      <c r="J350" s="207">
        <v>18</v>
      </c>
      <c r="K350" s="207">
        <v>18</v>
      </c>
      <c r="L350" s="208">
        <v>-9.31</v>
      </c>
      <c r="M350" s="208">
        <v>27.31</v>
      </c>
      <c r="N350" s="203">
        <f t="shared" si="0"/>
      </c>
      <c r="O350" s="207">
        <v>-51.23</v>
      </c>
      <c r="P350" s="208">
        <v>-48.53</v>
      </c>
      <c r="Q350" s="208">
        <v>-56.98</v>
      </c>
      <c r="R350" s="208">
        <v>-57.66</v>
      </c>
      <c r="S350" s="208">
        <v>-53.58</v>
      </c>
      <c r="T350" s="208">
        <v>-51.89</v>
      </c>
      <c r="U350" s="208">
        <v>-57.8</v>
      </c>
      <c r="V350" s="208">
        <v>-54.1</v>
      </c>
      <c r="W350" s="207">
        <v>0.64</v>
      </c>
      <c r="X350" s="205">
        <v>3.4</v>
      </c>
      <c r="Y350" s="207">
        <v>243.519</v>
      </c>
    </row>
    <row r="351">
      <c r="A351" s="205" t="s">
        <v>840</v>
      </c>
      <c r="B351" s="205" t="s">
        <v>852</v>
      </c>
      <c r="C351" s="207" t="s">
        <v>856</v>
      </c>
      <c r="D351" s="207" t="s">
        <v>843</v>
      </c>
      <c r="E351" s="208">
        <v>20</v>
      </c>
      <c r="F351" s="208">
        <v>51</v>
      </c>
      <c r="G351" s="208">
        <v>0</v>
      </c>
      <c r="H351" s="208">
        <v>30</v>
      </c>
      <c r="I351" s="207">
        <v>718</v>
      </c>
      <c r="J351" s="207">
        <v>19</v>
      </c>
      <c r="K351" s="207">
        <v>19</v>
      </c>
      <c r="L351" s="208">
        <v>-8.35</v>
      </c>
      <c r="M351" s="208">
        <v>27.35</v>
      </c>
      <c r="N351" s="203">
        <f t="shared" si="0"/>
      </c>
      <c r="O351" s="207">
        <v>-51.07</v>
      </c>
      <c r="P351" s="208">
        <v>-48.86</v>
      </c>
      <c r="Q351" s="208">
        <v>-56.9</v>
      </c>
      <c r="R351" s="208">
        <v>-57.77</v>
      </c>
      <c r="S351" s="208">
        <v>-53.45</v>
      </c>
      <c r="T351" s="208">
        <v>-52.3</v>
      </c>
      <c r="U351" s="208">
        <v>-57.53</v>
      </c>
      <c r="V351" s="208">
        <v>-54.38</v>
      </c>
      <c r="W351" s="207">
        <v>0.6</v>
      </c>
      <c r="X351" s="205">
        <v>3.4</v>
      </c>
      <c r="Y351" s="207">
        <v>260.8</v>
      </c>
    </row>
    <row r="352">
      <c r="A352" s="205" t="s">
        <v>840</v>
      </c>
      <c r="B352" s="205" t="s">
        <v>852</v>
      </c>
      <c r="C352" s="207" t="s">
        <v>856</v>
      </c>
      <c r="D352" s="207" t="s">
        <v>843</v>
      </c>
      <c r="E352" s="208">
        <v>20</v>
      </c>
      <c r="F352" s="208">
        <v>51</v>
      </c>
      <c r="G352" s="208">
        <v>0</v>
      </c>
      <c r="H352" s="208">
        <v>30</v>
      </c>
      <c r="I352" s="207">
        <v>718</v>
      </c>
      <c r="J352" s="207">
        <v>20</v>
      </c>
      <c r="K352" s="207">
        <v>19.97</v>
      </c>
      <c r="L352" s="208">
        <v>-7.34</v>
      </c>
      <c r="M352" s="208">
        <v>27.31</v>
      </c>
      <c r="N352" s="203">
        <f t="shared" si="0"/>
      </c>
      <c r="O352" s="207">
        <v>-50.62</v>
      </c>
      <c r="P352" s="208">
        <v>-48.75</v>
      </c>
      <c r="Q352" s="208">
        <v>-56.88</v>
      </c>
      <c r="R352" s="208">
        <v>-57.65</v>
      </c>
      <c r="S352" s="208">
        <v>-52.96</v>
      </c>
      <c r="T352" s="208">
        <v>-52.25</v>
      </c>
      <c r="U352" s="208">
        <v>-56.99</v>
      </c>
      <c r="V352" s="208">
        <v>-54.24</v>
      </c>
      <c r="W352" s="207">
        <v>0.61</v>
      </c>
      <c r="X352" s="205">
        <v>3.4</v>
      </c>
      <c r="Y352" s="207">
        <v>282.066</v>
      </c>
    </row>
    <row r="353">
      <c r="A353" s="205" t="s">
        <v>840</v>
      </c>
      <c r="B353" s="205" t="s">
        <v>852</v>
      </c>
      <c r="C353" s="207" t="s">
        <v>856</v>
      </c>
      <c r="D353" s="207" t="s">
        <v>843</v>
      </c>
      <c r="E353" s="208">
        <v>20</v>
      </c>
      <c r="F353" s="208">
        <v>51</v>
      </c>
      <c r="G353" s="208">
        <v>0</v>
      </c>
      <c r="H353" s="208">
        <v>30</v>
      </c>
      <c r="I353" s="207">
        <v>718</v>
      </c>
      <c r="J353" s="207">
        <v>21</v>
      </c>
      <c r="K353" s="207">
        <v>21.04</v>
      </c>
      <c r="L353" s="208">
        <v>-6.16</v>
      </c>
      <c r="M353" s="208">
        <v>27.2</v>
      </c>
      <c r="N353" s="203">
        <f t="shared" si="0"/>
      </c>
      <c r="O353" s="207">
        <v>-49.27</v>
      </c>
      <c r="P353" s="208">
        <v>-47.36</v>
      </c>
      <c r="Q353" s="208">
        <v>-56.95</v>
      </c>
      <c r="R353" s="208">
        <v>-57.74</v>
      </c>
      <c r="S353" s="208">
        <v>-51.52</v>
      </c>
      <c r="T353" s="208">
        <v>-50.78</v>
      </c>
      <c r="U353" s="208">
        <v>-55.58</v>
      </c>
      <c r="V353" s="208">
        <v>-52.76</v>
      </c>
      <c r="W353" s="207">
        <v>0.73</v>
      </c>
      <c r="X353" s="205">
        <v>3.4</v>
      </c>
      <c r="Y353" s="207">
        <v>307.837</v>
      </c>
    </row>
    <row r="354">
      <c r="A354" s="205" t="s">
        <v>840</v>
      </c>
      <c r="B354" s="205" t="s">
        <v>852</v>
      </c>
      <c r="C354" s="207" t="s">
        <v>856</v>
      </c>
      <c r="D354" s="207" t="s">
        <v>843</v>
      </c>
      <c r="E354" s="208">
        <v>20</v>
      </c>
      <c r="F354" s="208">
        <v>51</v>
      </c>
      <c r="G354" s="208">
        <v>0</v>
      </c>
      <c r="H354" s="208">
        <v>30</v>
      </c>
      <c r="I354" s="207">
        <v>718</v>
      </c>
      <c r="J354" s="207">
        <v>22</v>
      </c>
      <c r="K354" s="207">
        <v>22.02</v>
      </c>
      <c r="L354" s="208">
        <v>-5.15</v>
      </c>
      <c r="M354" s="208">
        <v>27.17</v>
      </c>
      <c r="N354" s="203">
        <f t="shared" si="0"/>
      </c>
      <c r="O354" s="207">
        <v>-46.27</v>
      </c>
      <c r="P354" s="208">
        <v>-43.97</v>
      </c>
      <c r="Q354" s="208">
        <v>-56.94</v>
      </c>
      <c r="R354" s="208">
        <v>-57.69</v>
      </c>
      <c r="S354" s="208">
        <v>-48.19</v>
      </c>
      <c r="T354" s="208">
        <v>-47</v>
      </c>
      <c r="U354" s="208">
        <v>-52.63</v>
      </c>
      <c r="V354" s="208">
        <v>-49.53</v>
      </c>
      <c r="W354" s="207">
        <v>1.17</v>
      </c>
      <c r="X354" s="205">
        <v>3.4</v>
      </c>
      <c r="Y354" s="207">
        <v>336.305</v>
      </c>
    </row>
    <row r="355">
      <c r="A355" s="205" t="s">
        <v>840</v>
      </c>
      <c r="B355" s="205" t="s">
        <v>852</v>
      </c>
      <c r="C355" s="207" t="s">
        <v>856</v>
      </c>
      <c r="D355" s="207" t="s">
        <v>843</v>
      </c>
      <c r="E355" s="208">
        <v>20</v>
      </c>
      <c r="F355" s="208">
        <v>51</v>
      </c>
      <c r="G355" s="208">
        <v>0</v>
      </c>
      <c r="H355" s="208">
        <v>30</v>
      </c>
      <c r="I355" s="207">
        <v>718</v>
      </c>
      <c r="J355" s="207">
        <v>23</v>
      </c>
      <c r="K355" s="207">
        <v>23.01</v>
      </c>
      <c r="L355" s="208">
        <v>-4.11</v>
      </c>
      <c r="M355" s="208">
        <v>27.12</v>
      </c>
      <c r="N355" s="203">
        <f t="shared" si="0"/>
      </c>
      <c r="O355" s="207">
        <v>-42.01</v>
      </c>
      <c r="P355" s="208">
        <v>-39.72</v>
      </c>
      <c r="Q355" s="208">
        <v>-56.94</v>
      </c>
      <c r="R355" s="208">
        <v>-57.69</v>
      </c>
      <c r="S355" s="208">
        <v>-43.69</v>
      </c>
      <c r="T355" s="208">
        <v>-42.37</v>
      </c>
      <c r="U355" s="208">
        <v>-48.51</v>
      </c>
      <c r="V355" s="208">
        <v>-45.41</v>
      </c>
      <c r="W355" s="207">
        <v>2.1</v>
      </c>
      <c r="X355" s="205">
        <v>3.4</v>
      </c>
      <c r="Y355" s="207">
        <v>369.523</v>
      </c>
    </row>
    <row r="356">
      <c r="A356" s="205" t="s">
        <v>840</v>
      </c>
      <c r="B356" s="205" t="s">
        <v>852</v>
      </c>
      <c r="C356" s="207" t="s">
        <v>856</v>
      </c>
      <c r="D356" s="207" t="s">
        <v>843</v>
      </c>
      <c r="E356" s="208">
        <v>20</v>
      </c>
      <c r="F356" s="208">
        <v>51</v>
      </c>
      <c r="G356" s="208">
        <v>0</v>
      </c>
      <c r="H356" s="208">
        <v>30</v>
      </c>
      <c r="I356" s="207">
        <v>718</v>
      </c>
      <c r="J356" s="207">
        <v>24</v>
      </c>
      <c r="K356" s="207">
        <v>23.95</v>
      </c>
      <c r="L356" s="208">
        <v>-3.01</v>
      </c>
      <c r="M356" s="208">
        <v>26.96</v>
      </c>
      <c r="N356" s="203">
        <f t="shared" si="0"/>
      </c>
      <c r="O356" s="207">
        <v>-37.51</v>
      </c>
      <c r="P356" s="208">
        <v>-35.62</v>
      </c>
      <c r="Q356" s="208">
        <v>-56.84</v>
      </c>
      <c r="R356" s="208">
        <v>-57.76</v>
      </c>
      <c r="S356" s="208">
        <v>-38.96</v>
      </c>
      <c r="T356" s="208">
        <v>-38.06</v>
      </c>
      <c r="U356" s="208">
        <v>-44.42</v>
      </c>
      <c r="V356" s="208">
        <v>-41.45</v>
      </c>
      <c r="W356" s="207">
        <v>3.64</v>
      </c>
      <c r="X356" s="205">
        <v>3.4</v>
      </c>
      <c r="Y356" s="207">
        <v>409.212</v>
      </c>
    </row>
    <row r="357">
      <c r="A357" s="205" t="s">
        <v>840</v>
      </c>
      <c r="B357" s="205" t="s">
        <v>852</v>
      </c>
      <c r="C357" s="207" t="s">
        <v>856</v>
      </c>
      <c r="D357" s="207" t="s">
        <v>843</v>
      </c>
      <c r="E357" s="208">
        <v>20</v>
      </c>
      <c r="F357" s="208">
        <v>51</v>
      </c>
      <c r="G357" s="208">
        <v>0</v>
      </c>
      <c r="H357" s="208">
        <v>30</v>
      </c>
      <c r="I357" s="207">
        <v>718</v>
      </c>
      <c r="J357" s="207">
        <v>25</v>
      </c>
      <c r="K357" s="207">
        <v>24.97</v>
      </c>
      <c r="L357" s="208">
        <v>-1.73</v>
      </c>
      <c r="M357" s="208">
        <v>26.7</v>
      </c>
      <c r="N357" s="203">
        <f t="shared" si="0"/>
      </c>
      <c r="O357" s="207">
        <v>-33.23</v>
      </c>
      <c r="P357" s="208">
        <v>-31.42</v>
      </c>
      <c r="Q357" s="208">
        <v>-56.94</v>
      </c>
      <c r="R357" s="208">
        <v>-57.72</v>
      </c>
      <c r="S357" s="208">
        <v>-34.54</v>
      </c>
      <c r="T357" s="208">
        <v>-33.66</v>
      </c>
      <c r="U357" s="208">
        <v>-40.52</v>
      </c>
      <c r="V357" s="208">
        <v>-37.32</v>
      </c>
      <c r="W357" s="207">
        <v>6.01</v>
      </c>
      <c r="X357" s="205">
        <v>3.4</v>
      </c>
      <c r="Y357" s="207">
        <v>459.957</v>
      </c>
    </row>
    <row r="358">
      <c r="A358" s="205" t="s">
        <v>840</v>
      </c>
      <c r="B358" s="205" t="s">
        <v>852</v>
      </c>
      <c r="C358" s="207" t="s">
        <v>856</v>
      </c>
      <c r="D358" s="207" t="s">
        <v>843</v>
      </c>
      <c r="E358" s="208">
        <v>20</v>
      </c>
      <c r="F358" s="208">
        <v>51</v>
      </c>
      <c r="G358" s="208">
        <v>0</v>
      </c>
      <c r="H358" s="208">
        <v>30</v>
      </c>
      <c r="I358" s="207">
        <v>728</v>
      </c>
      <c r="J358" s="207">
        <v>18</v>
      </c>
      <c r="K358" s="207">
        <v>18</v>
      </c>
      <c r="L358" s="208">
        <v>-9.02</v>
      </c>
      <c r="M358" s="208">
        <v>27.02</v>
      </c>
      <c r="N358" s="203">
        <f t="shared" si="0"/>
      </c>
      <c r="O358" s="207">
        <v>-49.38</v>
      </c>
      <c r="P358" s="208">
        <v>-53.47</v>
      </c>
      <c r="Q358" s="208">
        <v>-57.11</v>
      </c>
      <c r="R358" s="208">
        <v>-57.73</v>
      </c>
      <c r="S358" s="208">
        <v>-53.03</v>
      </c>
      <c r="T358" s="208">
        <v>-54.55</v>
      </c>
      <c r="U358" s="208">
        <v>-55.6</v>
      </c>
      <c r="V358" s="208">
        <v>-64.36</v>
      </c>
      <c r="W358" s="207">
        <v>0.59</v>
      </c>
      <c r="X358" s="205">
        <v>3.4</v>
      </c>
      <c r="Y358" s="207">
        <v>250.269</v>
      </c>
    </row>
    <row r="359">
      <c r="A359" s="205" t="s">
        <v>840</v>
      </c>
      <c r="B359" s="205" t="s">
        <v>852</v>
      </c>
      <c r="C359" s="207" t="s">
        <v>856</v>
      </c>
      <c r="D359" s="207" t="s">
        <v>843</v>
      </c>
      <c r="E359" s="208">
        <v>20</v>
      </c>
      <c r="F359" s="208">
        <v>51</v>
      </c>
      <c r="G359" s="208">
        <v>0</v>
      </c>
      <c r="H359" s="208">
        <v>30</v>
      </c>
      <c r="I359" s="207">
        <v>728</v>
      </c>
      <c r="J359" s="207">
        <v>19</v>
      </c>
      <c r="K359" s="207">
        <v>19.02</v>
      </c>
      <c r="L359" s="208">
        <v>-8.01</v>
      </c>
      <c r="M359" s="208">
        <v>27.03</v>
      </c>
      <c r="N359" s="203">
        <f t="shared" si="0"/>
      </c>
      <c r="O359" s="207">
        <v>-48.55</v>
      </c>
      <c r="P359" s="208">
        <v>-53.96</v>
      </c>
      <c r="Q359" s="208">
        <v>-57.09</v>
      </c>
      <c r="R359" s="208">
        <v>-57.85</v>
      </c>
      <c r="S359" s="208">
        <v>-52.15</v>
      </c>
      <c r="T359" s="208">
        <v>-55.24</v>
      </c>
      <c r="U359" s="208">
        <v>-54.61</v>
      </c>
      <c r="V359" s="208">
        <v>-64.44</v>
      </c>
      <c r="W359" s="207">
        <v>0.55</v>
      </c>
      <c r="X359" s="205">
        <v>3.4</v>
      </c>
      <c r="Y359" s="207">
        <v>269.782</v>
      </c>
    </row>
    <row r="360">
      <c r="A360" s="205" t="s">
        <v>840</v>
      </c>
      <c r="B360" s="205" t="s">
        <v>852</v>
      </c>
      <c r="C360" s="207" t="s">
        <v>856</v>
      </c>
      <c r="D360" s="207" t="s">
        <v>843</v>
      </c>
      <c r="E360" s="208">
        <v>20</v>
      </c>
      <c r="F360" s="208">
        <v>51</v>
      </c>
      <c r="G360" s="208">
        <v>0</v>
      </c>
      <c r="H360" s="208">
        <v>30</v>
      </c>
      <c r="I360" s="207">
        <v>728</v>
      </c>
      <c r="J360" s="207">
        <v>20</v>
      </c>
      <c r="K360" s="207">
        <v>19.95</v>
      </c>
      <c r="L360" s="208">
        <v>-6.89</v>
      </c>
      <c r="M360" s="208">
        <v>26.84</v>
      </c>
      <c r="N360" s="203">
        <f t="shared" si="0"/>
      </c>
      <c r="O360" s="207">
        <v>-47.29</v>
      </c>
      <c r="P360" s="208">
        <v>-53.91</v>
      </c>
      <c r="Q360" s="208">
        <v>-57.02</v>
      </c>
      <c r="R360" s="208">
        <v>-57.69</v>
      </c>
      <c r="S360" s="208">
        <v>-50.8</v>
      </c>
      <c r="T360" s="208">
        <v>-55.19</v>
      </c>
      <c r="U360" s="208">
        <v>-53.39</v>
      </c>
      <c r="V360" s="208">
        <v>-64.3</v>
      </c>
      <c r="W360" s="207">
        <v>0.58</v>
      </c>
      <c r="X360" s="205">
        <v>3.4</v>
      </c>
      <c r="Y360" s="207">
        <v>292.154</v>
      </c>
    </row>
    <row r="361">
      <c r="A361" s="205" t="s">
        <v>840</v>
      </c>
      <c r="B361" s="205" t="s">
        <v>852</v>
      </c>
      <c r="C361" s="207" t="s">
        <v>856</v>
      </c>
      <c r="D361" s="207" t="s">
        <v>843</v>
      </c>
      <c r="E361" s="208">
        <v>20</v>
      </c>
      <c r="F361" s="208">
        <v>51</v>
      </c>
      <c r="G361" s="208">
        <v>0</v>
      </c>
      <c r="H361" s="208">
        <v>30</v>
      </c>
      <c r="I361" s="207">
        <v>728</v>
      </c>
      <c r="J361" s="207">
        <v>21</v>
      </c>
      <c r="K361" s="207">
        <v>20.98</v>
      </c>
      <c r="L361" s="208">
        <v>-5.87</v>
      </c>
      <c r="M361" s="208">
        <v>26.85</v>
      </c>
      <c r="N361" s="203">
        <f t="shared" si="0"/>
      </c>
      <c r="O361" s="207">
        <v>-45.45</v>
      </c>
      <c r="P361" s="208">
        <v>-53.35</v>
      </c>
      <c r="Q361" s="208">
        <v>-57.05</v>
      </c>
      <c r="R361" s="208">
        <v>-57.77</v>
      </c>
      <c r="S361" s="208">
        <v>-49.19</v>
      </c>
      <c r="T361" s="208">
        <v>-54.39</v>
      </c>
      <c r="U361" s="208">
        <v>-51.37</v>
      </c>
      <c r="V361" s="208">
        <v>-64.36</v>
      </c>
      <c r="W361" s="207">
        <v>0.69</v>
      </c>
      <c r="X361" s="205">
        <v>3.4</v>
      </c>
      <c r="Y361" s="207">
        <v>318.532</v>
      </c>
    </row>
    <row r="362">
      <c r="A362" s="205" t="s">
        <v>840</v>
      </c>
      <c r="B362" s="205" t="s">
        <v>852</v>
      </c>
      <c r="C362" s="207" t="s">
        <v>856</v>
      </c>
      <c r="D362" s="207" t="s">
        <v>843</v>
      </c>
      <c r="E362" s="208">
        <v>20</v>
      </c>
      <c r="F362" s="208">
        <v>51</v>
      </c>
      <c r="G362" s="208">
        <v>0</v>
      </c>
      <c r="H362" s="208">
        <v>30</v>
      </c>
      <c r="I362" s="207">
        <v>728</v>
      </c>
      <c r="J362" s="207">
        <v>22</v>
      </c>
      <c r="K362" s="207">
        <v>21.97</v>
      </c>
      <c r="L362" s="208">
        <v>-4.89</v>
      </c>
      <c r="M362" s="208">
        <v>26.86</v>
      </c>
      <c r="N362" s="203">
        <f t="shared" si="0"/>
      </c>
      <c r="O362" s="207">
        <v>-42.57</v>
      </c>
      <c r="P362" s="208">
        <v>-51.3</v>
      </c>
      <c r="Q362" s="208">
        <v>-57.02</v>
      </c>
      <c r="R362" s="208">
        <v>-57.72</v>
      </c>
      <c r="S362" s="208">
        <v>-46.19</v>
      </c>
      <c r="T362" s="208">
        <v>-51.66</v>
      </c>
      <c r="U362" s="208">
        <v>-48.4</v>
      </c>
      <c r="V362" s="208">
        <v>-64.29</v>
      </c>
      <c r="W362" s="207">
        <v>1.08</v>
      </c>
      <c r="X362" s="205">
        <v>3.4</v>
      </c>
      <c r="Y362" s="207">
        <v>347.913</v>
      </c>
    </row>
    <row customHeight="true" ht="19" r="363">
      <c r="A363" s="205" t="s">
        <v>840</v>
      </c>
      <c r="B363" s="205" t="s">
        <v>852</v>
      </c>
      <c r="C363" s="207" t="s">
        <v>856</v>
      </c>
      <c r="D363" s="207" t="s">
        <v>843</v>
      </c>
      <c r="E363" s="208">
        <v>20</v>
      </c>
      <c r="F363" s="208">
        <v>51</v>
      </c>
      <c r="G363" s="208">
        <v>0</v>
      </c>
      <c r="H363" s="208">
        <v>30</v>
      </c>
      <c r="I363" s="207">
        <v>728</v>
      </c>
      <c r="J363" s="207">
        <v>23</v>
      </c>
      <c r="K363" s="207">
        <v>22.97</v>
      </c>
      <c r="L363" s="208">
        <v>-3.77</v>
      </c>
      <c r="M363" s="208">
        <v>26.74</v>
      </c>
      <c r="N363" s="203">
        <f t="shared" si="0"/>
      </c>
      <c r="O363" s="207">
        <v>-38.37</v>
      </c>
      <c r="P363" s="208">
        <v>-47.41</v>
      </c>
      <c r="Q363" s="208">
        <v>-57.08</v>
      </c>
      <c r="R363" s="208">
        <v>-57.72</v>
      </c>
      <c r="S363" s="208">
        <v>-41.59</v>
      </c>
      <c r="T363" s="208">
        <v>-47.16</v>
      </c>
      <c r="U363" s="208">
        <v>-44.33</v>
      </c>
      <c r="V363" s="208">
        <v>-64.23</v>
      </c>
      <c r="W363" s="207">
        <v>2.04</v>
      </c>
      <c r="X363" s="205">
        <v>3.4</v>
      </c>
      <c r="Y363" s="207">
        <v>385.991</v>
      </c>
    </row>
    <row customHeight="true" ht="19" r="364">
      <c r="A364" s="205" t="s">
        <v>840</v>
      </c>
      <c r="B364" s="205" t="s">
        <v>852</v>
      </c>
      <c r="C364" s="207" t="s">
        <v>856</v>
      </c>
      <c r="D364" s="207" t="s">
        <v>843</v>
      </c>
      <c r="E364" s="208">
        <v>20</v>
      </c>
      <c r="F364" s="208">
        <v>51</v>
      </c>
      <c r="G364" s="208">
        <v>0</v>
      </c>
      <c r="H364" s="208">
        <v>30</v>
      </c>
      <c r="I364" s="207">
        <v>728</v>
      </c>
      <c r="J364" s="207">
        <v>24</v>
      </c>
      <c r="K364" s="207">
        <v>23.95</v>
      </c>
      <c r="L364" s="208">
        <v>-2.73</v>
      </c>
      <c r="M364" s="208">
        <v>26.68</v>
      </c>
      <c r="N364" s="203">
        <f t="shared" si="0"/>
      </c>
      <c r="O364" s="207">
        <v>-34.58</v>
      </c>
      <c r="P364" s="208">
        <v>-43.35</v>
      </c>
      <c r="Q364" s="208">
        <v>-57</v>
      </c>
      <c r="R364" s="208">
        <v>-57.77</v>
      </c>
      <c r="S364" s="208">
        <v>-37.5</v>
      </c>
      <c r="T364" s="208">
        <v>-42.84</v>
      </c>
      <c r="U364" s="208">
        <v>-40.65</v>
      </c>
      <c r="V364" s="208">
        <v>-64.4</v>
      </c>
      <c r="W364" s="207">
        <v>3.45</v>
      </c>
      <c r="X364" s="205">
        <v>3.4</v>
      </c>
      <c r="Y364" s="207">
        <v>425.682</v>
      </c>
    </row>
    <row customHeight="true" ht="19" r="365">
      <c r="A365" s="205" t="s">
        <v>840</v>
      </c>
      <c r="B365" s="205" t="s">
        <v>852</v>
      </c>
      <c r="C365" s="207" t="s">
        <v>856</v>
      </c>
      <c r="D365" s="207" t="s">
        <v>843</v>
      </c>
      <c r="E365" s="208">
        <v>20</v>
      </c>
      <c r="F365" s="208">
        <v>51</v>
      </c>
      <c r="G365" s="208">
        <v>0</v>
      </c>
      <c r="H365" s="208">
        <v>30</v>
      </c>
      <c r="I365" s="207">
        <v>728</v>
      </c>
      <c r="J365" s="207">
        <v>25</v>
      </c>
      <c r="K365" s="207">
        <v>24.98</v>
      </c>
      <c r="L365" s="208">
        <v>-1.47</v>
      </c>
      <c r="M365" s="208">
        <v>26.45</v>
      </c>
      <c r="N365" s="203">
        <f t="shared" si="0"/>
      </c>
      <c r="O365" s="207">
        <v>-30.86</v>
      </c>
      <c r="P365" s="208">
        <v>-39.34</v>
      </c>
      <c r="Q365" s="208">
        <v>-56.94</v>
      </c>
      <c r="R365" s="208">
        <v>-57.77</v>
      </c>
      <c r="S365" s="208">
        <v>-33.46</v>
      </c>
      <c r="T365" s="208">
        <v>-38.73</v>
      </c>
      <c r="U365" s="208">
        <v>-37.13</v>
      </c>
      <c r="V365" s="208">
        <v>-64.26</v>
      </c>
      <c r="W365" s="207">
        <v>5.71</v>
      </c>
      <c r="X365" s="205">
        <v>3.4</v>
      </c>
      <c r="Y365" s="207">
        <v>478.607</v>
      </c>
    </row>
    <row r="366">
      <c r="A366" s="199" t="s">
        <v>840</v>
      </c>
      <c r="B366" s="199" t="s">
        <v>852</v>
      </c>
      <c r="C366" s="201" t="s">
        <v>857</v>
      </c>
      <c r="D366" s="201" t="s">
        <v>843</v>
      </c>
      <c r="E366" s="202">
        <v>10</v>
      </c>
      <c r="F366" s="202">
        <v>52</v>
      </c>
      <c r="G366" s="202">
        <v>0</v>
      </c>
      <c r="H366" s="202">
        <v>15</v>
      </c>
      <c r="I366" s="211">
        <v>704</v>
      </c>
      <c r="J366" s="211">
        <v>18</v>
      </c>
      <c r="K366" s="211">
        <v>18</v>
      </c>
      <c r="L366" s="212">
        <v>-8.67</v>
      </c>
      <c r="M366" s="212">
        <v>26.67</v>
      </c>
      <c r="N366" s="203">
        <f t="shared" si="0"/>
      </c>
      <c r="O366" s="211">
        <v>-40.23</v>
      </c>
      <c r="P366" s="212">
        <v>-39.33</v>
      </c>
      <c r="Q366" s="212">
        <v>-59.93</v>
      </c>
      <c r="R366" s="212">
        <v>-57.4</v>
      </c>
      <c r="S366" s="212">
        <v>-41.29</v>
      </c>
      <c r="T366" s="212">
        <v>-40.72</v>
      </c>
      <c r="U366" s="212">
        <v>-53.42</v>
      </c>
      <c r="V366" s="212">
        <v>-49.92</v>
      </c>
      <c r="W366" s="211">
        <v>2.01</v>
      </c>
      <c r="X366" s="199">
        <v>3.4</v>
      </c>
      <c r="Y366" s="211">
        <v>230.125</v>
      </c>
    </row>
    <row r="367">
      <c r="A367" s="205" t="s">
        <v>840</v>
      </c>
      <c r="B367" s="205" t="s">
        <v>852</v>
      </c>
      <c r="C367" s="207" t="s">
        <v>857</v>
      </c>
      <c r="D367" s="207" t="s">
        <v>843</v>
      </c>
      <c r="E367" s="208">
        <v>10</v>
      </c>
      <c r="F367" s="208">
        <v>52</v>
      </c>
      <c r="G367" s="208">
        <v>0</v>
      </c>
      <c r="H367" s="208">
        <v>15</v>
      </c>
      <c r="I367" s="207">
        <v>704</v>
      </c>
      <c r="J367" s="207">
        <v>19</v>
      </c>
      <c r="K367" s="207">
        <v>18.99</v>
      </c>
      <c r="L367" s="208">
        <v>-7.72</v>
      </c>
      <c r="M367" s="208">
        <v>26.71</v>
      </c>
      <c r="N367" s="203">
        <f t="shared" si="0"/>
      </c>
      <c r="O367" s="207">
        <v>-40.04</v>
      </c>
      <c r="P367" s="208">
        <v>-39.13</v>
      </c>
      <c r="Q367" s="208">
        <v>-59.84</v>
      </c>
      <c r="R367" s="208">
        <v>-57.05</v>
      </c>
      <c r="S367" s="208">
        <v>-41.1</v>
      </c>
      <c r="T367" s="208">
        <v>-40.54</v>
      </c>
      <c r="U367" s="208">
        <v>-52.99</v>
      </c>
      <c r="V367" s="208">
        <v>-49.59</v>
      </c>
      <c r="W367" s="207">
        <v>2.03</v>
      </c>
      <c r="X367" s="205">
        <v>3.4</v>
      </c>
      <c r="Y367" s="207">
        <v>250.684</v>
      </c>
    </row>
    <row r="368">
      <c r="A368" s="205" t="s">
        <v>840</v>
      </c>
      <c r="B368" s="205" t="s">
        <v>852</v>
      </c>
      <c r="C368" s="207" t="s">
        <v>857</v>
      </c>
      <c r="D368" s="207" t="s">
        <v>843</v>
      </c>
      <c r="E368" s="208">
        <v>10</v>
      </c>
      <c r="F368" s="208">
        <v>52</v>
      </c>
      <c r="G368" s="208">
        <v>0</v>
      </c>
      <c r="H368" s="208">
        <v>15</v>
      </c>
      <c r="I368" s="207">
        <v>704</v>
      </c>
      <c r="J368" s="207">
        <v>20</v>
      </c>
      <c r="K368" s="207">
        <v>20</v>
      </c>
      <c r="L368" s="208">
        <v>-6.64</v>
      </c>
      <c r="M368" s="208">
        <v>26.64</v>
      </c>
      <c r="N368" s="203">
        <f t="shared" si="0"/>
      </c>
      <c r="O368" s="207">
        <v>-39.91</v>
      </c>
      <c r="P368" s="208">
        <v>-39.14</v>
      </c>
      <c r="Q368" s="208">
        <v>-59.86</v>
      </c>
      <c r="R368" s="208">
        <v>-56.51</v>
      </c>
      <c r="S368" s="208">
        <v>-40.99</v>
      </c>
      <c r="T368" s="208">
        <v>-40.59</v>
      </c>
      <c r="U368" s="208">
        <v>-52.53</v>
      </c>
      <c r="V368" s="208">
        <v>-49.21</v>
      </c>
      <c r="W368" s="207">
        <v>2.01</v>
      </c>
      <c r="X368" s="205">
        <v>3.4</v>
      </c>
      <c r="Y368" s="207">
        <v>274.815</v>
      </c>
    </row>
    <row r="369">
      <c r="A369" s="205" t="s">
        <v>840</v>
      </c>
      <c r="B369" s="205" t="s">
        <v>852</v>
      </c>
      <c r="C369" s="207" t="s">
        <v>857</v>
      </c>
      <c r="D369" s="207" t="s">
        <v>843</v>
      </c>
      <c r="E369" s="208">
        <v>10</v>
      </c>
      <c r="F369" s="208">
        <v>52</v>
      </c>
      <c r="G369" s="208">
        <v>0</v>
      </c>
      <c r="H369" s="208">
        <v>15</v>
      </c>
      <c r="I369" s="207">
        <v>704</v>
      </c>
      <c r="J369" s="207">
        <v>21</v>
      </c>
      <c r="K369" s="207">
        <v>20.96</v>
      </c>
      <c r="L369" s="208">
        <v>-5.69</v>
      </c>
      <c r="M369" s="208">
        <v>26.65</v>
      </c>
      <c r="N369" s="203">
        <f t="shared" si="0"/>
      </c>
      <c r="O369" s="207">
        <v>-39.91</v>
      </c>
      <c r="P369" s="208">
        <v>-39.1</v>
      </c>
      <c r="Q369" s="208">
        <v>-59.83</v>
      </c>
      <c r="R369" s="208">
        <v>-55.74</v>
      </c>
      <c r="S369" s="208">
        <v>-41.03</v>
      </c>
      <c r="T369" s="208">
        <v>-40.68</v>
      </c>
      <c r="U369" s="208">
        <v>-51.81</v>
      </c>
      <c r="V369" s="208">
        <v>-48.47</v>
      </c>
      <c r="W369" s="207">
        <v>1.92</v>
      </c>
      <c r="X369" s="205">
        <v>3.4</v>
      </c>
      <c r="Y369" s="207">
        <v>301.4</v>
      </c>
    </row>
    <row r="370">
      <c r="A370" s="205" t="s">
        <v>840</v>
      </c>
      <c r="B370" s="205" t="s">
        <v>852</v>
      </c>
      <c r="C370" s="207" t="s">
        <v>857</v>
      </c>
      <c r="D370" s="207" t="s">
        <v>843</v>
      </c>
      <c r="E370" s="208">
        <v>10</v>
      </c>
      <c r="F370" s="208">
        <v>52</v>
      </c>
      <c r="G370" s="208">
        <v>0</v>
      </c>
      <c r="H370" s="208">
        <v>15</v>
      </c>
      <c r="I370" s="207">
        <v>704</v>
      </c>
      <c r="J370" s="207">
        <v>22</v>
      </c>
      <c r="K370" s="207">
        <v>22</v>
      </c>
      <c r="L370" s="208">
        <v>-4.69</v>
      </c>
      <c r="M370" s="208">
        <v>26.69</v>
      </c>
      <c r="N370" s="203">
        <f t="shared" si="0"/>
      </c>
      <c r="O370" s="207">
        <v>-39.78</v>
      </c>
      <c r="P370" s="208">
        <v>-38.94</v>
      </c>
      <c r="Q370" s="208">
        <v>-59.88</v>
      </c>
      <c r="R370" s="208">
        <v>-54.53</v>
      </c>
      <c r="S370" s="208">
        <v>-41.01</v>
      </c>
      <c r="T370" s="208">
        <v>-40.78</v>
      </c>
      <c r="U370" s="208">
        <v>-50.42</v>
      </c>
      <c r="V370" s="208">
        <v>-46.97</v>
      </c>
      <c r="W370" s="207">
        <v>1.79</v>
      </c>
      <c r="X370" s="205">
        <v>3.4</v>
      </c>
      <c r="Y370" s="207">
        <v>333.028</v>
      </c>
    </row>
    <row r="371">
      <c r="A371" s="205" t="s">
        <v>840</v>
      </c>
      <c r="B371" s="205" t="s">
        <v>852</v>
      </c>
      <c r="C371" s="207" t="s">
        <v>857</v>
      </c>
      <c r="D371" s="207" t="s">
        <v>843</v>
      </c>
      <c r="E371" s="208">
        <v>10</v>
      </c>
      <c r="F371" s="208">
        <v>52</v>
      </c>
      <c r="G371" s="208">
        <v>0</v>
      </c>
      <c r="H371" s="208">
        <v>15</v>
      </c>
      <c r="I371" s="207">
        <v>704</v>
      </c>
      <c r="J371" s="207">
        <v>23</v>
      </c>
      <c r="K371" s="207">
        <v>23.04</v>
      </c>
      <c r="L371" s="208">
        <v>-3.62</v>
      </c>
      <c r="M371" s="208">
        <v>26.66</v>
      </c>
      <c r="N371" s="203">
        <f t="shared" si="0"/>
      </c>
      <c r="O371" s="207">
        <v>-38.73</v>
      </c>
      <c r="P371" s="208">
        <v>-37.62</v>
      </c>
      <c r="Q371" s="208">
        <v>-59.94</v>
      </c>
      <c r="R371" s="208">
        <v>-52.67</v>
      </c>
      <c r="S371" s="208">
        <v>-40.07</v>
      </c>
      <c r="T371" s="208">
        <v>-39.72</v>
      </c>
      <c r="U371" s="208">
        <v>-48.35</v>
      </c>
      <c r="V371" s="208">
        <v>-44.77</v>
      </c>
      <c r="W371" s="207">
        <v>1.93</v>
      </c>
      <c r="X371" s="205">
        <v>3.4</v>
      </c>
      <c r="Y371" s="207">
        <v>371.129</v>
      </c>
    </row>
    <row r="372">
      <c r="A372" s="205" t="s">
        <v>840</v>
      </c>
      <c r="B372" s="205" t="s">
        <v>852</v>
      </c>
      <c r="C372" s="207" t="s">
        <v>857</v>
      </c>
      <c r="D372" s="207" t="s">
        <v>843</v>
      </c>
      <c r="E372" s="208">
        <v>10</v>
      </c>
      <c r="F372" s="208">
        <v>52</v>
      </c>
      <c r="G372" s="208">
        <v>0</v>
      </c>
      <c r="H372" s="208">
        <v>15</v>
      </c>
      <c r="I372" s="207">
        <v>704</v>
      </c>
      <c r="J372" s="207">
        <v>24</v>
      </c>
      <c r="K372" s="207">
        <v>24.02</v>
      </c>
      <c r="L372" s="208">
        <v>-2.54</v>
      </c>
      <c r="M372" s="208">
        <v>26.56</v>
      </c>
      <c r="N372" s="203">
        <f t="shared" si="0"/>
      </c>
      <c r="O372" s="207">
        <v>-36.04</v>
      </c>
      <c r="P372" s="208">
        <v>-34.73</v>
      </c>
      <c r="Q372" s="208">
        <v>-59.74</v>
      </c>
      <c r="R372" s="208">
        <v>-50.51</v>
      </c>
      <c r="S372" s="208">
        <v>-37.4</v>
      </c>
      <c r="T372" s="208">
        <v>-36.65</v>
      </c>
      <c r="U372" s="208">
        <v>-45.83</v>
      </c>
      <c r="V372" s="208">
        <v>-42.27</v>
      </c>
      <c r="W372" s="207">
        <v>2.82</v>
      </c>
      <c r="X372" s="205">
        <v>3.4</v>
      </c>
      <c r="Y372" s="207">
        <v>414.006</v>
      </c>
    </row>
    <row r="373">
      <c r="A373" s="205" t="s">
        <v>840</v>
      </c>
      <c r="B373" s="205" t="s">
        <v>852</v>
      </c>
      <c r="C373" s="207" t="s">
        <v>857</v>
      </c>
      <c r="D373" s="207" t="s">
        <v>843</v>
      </c>
      <c r="E373" s="208">
        <v>10</v>
      </c>
      <c r="F373" s="208">
        <v>52</v>
      </c>
      <c r="G373" s="208">
        <v>0</v>
      </c>
      <c r="H373" s="208">
        <v>15</v>
      </c>
      <c r="I373" s="207">
        <v>704</v>
      </c>
      <c r="J373" s="207">
        <v>25</v>
      </c>
      <c r="K373" s="207">
        <v>24.96</v>
      </c>
      <c r="L373" s="208">
        <v>-1.46</v>
      </c>
      <c r="M373" s="208">
        <v>26.42</v>
      </c>
      <c r="N373" s="203">
        <f t="shared" si="0"/>
      </c>
      <c r="O373" s="207">
        <v>-32.85</v>
      </c>
      <c r="P373" s="208">
        <v>-31.53</v>
      </c>
      <c r="Q373" s="208">
        <v>-59.66</v>
      </c>
      <c r="R373" s="208">
        <v>-48.58</v>
      </c>
      <c r="S373" s="208">
        <v>-34.12</v>
      </c>
      <c r="T373" s="208">
        <v>-33.19</v>
      </c>
      <c r="U373" s="208">
        <v>-43.62</v>
      </c>
      <c r="V373" s="208">
        <v>-40.05</v>
      </c>
      <c r="W373" s="207">
        <v>4.48</v>
      </c>
      <c r="X373" s="205">
        <v>3.4</v>
      </c>
      <c r="Y373" s="207">
        <v>460.625</v>
      </c>
    </row>
    <row r="374">
      <c r="A374" s="205" t="s">
        <v>840</v>
      </c>
      <c r="B374" s="205" t="s">
        <v>852</v>
      </c>
      <c r="C374" s="207" t="s">
        <v>857</v>
      </c>
      <c r="D374" s="207" t="s">
        <v>843</v>
      </c>
      <c r="E374" s="208">
        <v>10</v>
      </c>
      <c r="F374" s="208">
        <v>52</v>
      </c>
      <c r="G374" s="208">
        <v>0</v>
      </c>
      <c r="H374" s="208">
        <v>15</v>
      </c>
      <c r="I374" s="207">
        <v>707.5</v>
      </c>
      <c r="J374" s="207">
        <v>18</v>
      </c>
      <c r="K374" s="207">
        <v>17.98</v>
      </c>
      <c r="L374" s="208">
        <v>-8.86</v>
      </c>
      <c r="M374" s="208">
        <v>26.84</v>
      </c>
      <c r="N374" s="203">
        <f t="shared" si="0"/>
      </c>
      <c r="O374" s="207">
        <v>-39.99</v>
      </c>
      <c r="P374" s="208">
        <v>-39.44</v>
      </c>
      <c r="Q374" s="208">
        <v>-59.25</v>
      </c>
      <c r="R374" s="208">
        <v>-58.95</v>
      </c>
      <c r="S374" s="208">
        <v>-41.32</v>
      </c>
      <c r="T374" s="208">
        <v>-40.73</v>
      </c>
      <c r="U374" s="208">
        <v>-51.04</v>
      </c>
      <c r="V374" s="208">
        <v>-50.66</v>
      </c>
      <c r="W374" s="207">
        <v>1.98</v>
      </c>
      <c r="X374" s="205">
        <v>3.4</v>
      </c>
      <c r="Y374" s="207">
        <v>230.156</v>
      </c>
    </row>
    <row r="375">
      <c r="A375" s="205" t="s">
        <v>840</v>
      </c>
      <c r="B375" s="205" t="s">
        <v>852</v>
      </c>
      <c r="C375" s="207" t="s">
        <v>857</v>
      </c>
      <c r="D375" s="207" t="s">
        <v>843</v>
      </c>
      <c r="E375" s="208">
        <v>10</v>
      </c>
      <c r="F375" s="208">
        <v>52</v>
      </c>
      <c r="G375" s="208">
        <v>0</v>
      </c>
      <c r="H375" s="208">
        <v>15</v>
      </c>
      <c r="I375" s="207">
        <v>707.5</v>
      </c>
      <c r="J375" s="207">
        <v>19</v>
      </c>
      <c r="K375" s="207">
        <v>18.98</v>
      </c>
      <c r="L375" s="208">
        <v>-7.89</v>
      </c>
      <c r="M375" s="208">
        <v>26.87</v>
      </c>
      <c r="N375" s="203">
        <f t="shared" si="0"/>
      </c>
      <c r="O375" s="207">
        <v>-39.7</v>
      </c>
      <c r="P375" s="208">
        <v>-39.31</v>
      </c>
      <c r="Q375" s="208">
        <v>-59.01</v>
      </c>
      <c r="R375" s="208">
        <v>-58.76</v>
      </c>
      <c r="S375" s="208">
        <v>-41.05</v>
      </c>
      <c r="T375" s="208">
        <v>-40.62</v>
      </c>
      <c r="U375" s="208">
        <v>-50.58</v>
      </c>
      <c r="V375" s="208">
        <v>-50.34</v>
      </c>
      <c r="W375" s="207">
        <v>2.01</v>
      </c>
      <c r="X375" s="205">
        <v>3.4</v>
      </c>
      <c r="Y375" s="207">
        <v>251.286</v>
      </c>
    </row>
    <row r="376">
      <c r="A376" s="205" t="s">
        <v>840</v>
      </c>
      <c r="B376" s="205" t="s">
        <v>852</v>
      </c>
      <c r="C376" s="207" t="s">
        <v>857</v>
      </c>
      <c r="D376" s="207" t="s">
        <v>843</v>
      </c>
      <c r="E376" s="208">
        <v>10</v>
      </c>
      <c r="F376" s="208">
        <v>52</v>
      </c>
      <c r="G376" s="208">
        <v>0</v>
      </c>
      <c r="H376" s="208">
        <v>15</v>
      </c>
      <c r="I376" s="207">
        <v>707.5</v>
      </c>
      <c r="J376" s="207">
        <v>20</v>
      </c>
      <c r="K376" s="207">
        <v>20.01</v>
      </c>
      <c r="L376" s="208">
        <v>-6.81</v>
      </c>
      <c r="M376" s="208">
        <v>26.82</v>
      </c>
      <c r="N376" s="203">
        <f t="shared" si="0"/>
      </c>
      <c r="O376" s="207">
        <v>-39.65</v>
      </c>
      <c r="P376" s="208">
        <v>-39.23</v>
      </c>
      <c r="Q376" s="208">
        <v>-58.67</v>
      </c>
      <c r="R376" s="208">
        <v>-58.56</v>
      </c>
      <c r="S376" s="208">
        <v>-41.03</v>
      </c>
      <c r="T376" s="208">
        <v>-40.56</v>
      </c>
      <c r="U376" s="208">
        <v>-50.18</v>
      </c>
      <c r="V376" s="208">
        <v>-50.03</v>
      </c>
      <c r="W376" s="207">
        <v>2</v>
      </c>
      <c r="X376" s="205">
        <v>3.4</v>
      </c>
      <c r="Y376" s="207">
        <v>275.515</v>
      </c>
    </row>
    <row r="377">
      <c r="A377" s="205" t="s">
        <v>840</v>
      </c>
      <c r="B377" s="205" t="s">
        <v>852</v>
      </c>
      <c r="C377" s="207" t="s">
        <v>857</v>
      </c>
      <c r="D377" s="207" t="s">
        <v>843</v>
      </c>
      <c r="E377" s="208">
        <v>10</v>
      </c>
      <c r="F377" s="208">
        <v>52</v>
      </c>
      <c r="G377" s="208">
        <v>0</v>
      </c>
      <c r="H377" s="208">
        <v>15</v>
      </c>
      <c r="I377" s="207">
        <v>707.5</v>
      </c>
      <c r="J377" s="207">
        <v>21</v>
      </c>
      <c r="K377" s="207">
        <v>21</v>
      </c>
      <c r="L377" s="208">
        <v>-5.85</v>
      </c>
      <c r="M377" s="208">
        <v>26.85</v>
      </c>
      <c r="N377" s="203">
        <f t="shared" si="0"/>
      </c>
      <c r="O377" s="207">
        <v>-39.62</v>
      </c>
      <c r="P377" s="208">
        <v>-39.22</v>
      </c>
      <c r="Q377" s="208">
        <v>-58.08</v>
      </c>
      <c r="R377" s="208">
        <v>-58.1</v>
      </c>
      <c r="S377" s="208">
        <v>-41.08</v>
      </c>
      <c r="T377" s="208">
        <v>-40.66</v>
      </c>
      <c r="U377" s="208">
        <v>-49.5</v>
      </c>
      <c r="V377" s="208">
        <v>-49.34</v>
      </c>
      <c r="W377" s="207">
        <v>1.91</v>
      </c>
      <c r="X377" s="205">
        <v>3.4</v>
      </c>
      <c r="Y377" s="207">
        <v>302.553</v>
      </c>
    </row>
    <row r="378">
      <c r="A378" s="205" t="s">
        <v>840</v>
      </c>
      <c r="B378" s="205" t="s">
        <v>852</v>
      </c>
      <c r="C378" s="207" t="s">
        <v>857</v>
      </c>
      <c r="D378" s="207" t="s">
        <v>843</v>
      </c>
      <c r="E378" s="208">
        <v>10</v>
      </c>
      <c r="F378" s="208">
        <v>52</v>
      </c>
      <c r="G378" s="208">
        <v>0</v>
      </c>
      <c r="H378" s="208">
        <v>15</v>
      </c>
      <c r="I378" s="207">
        <v>707.5</v>
      </c>
      <c r="J378" s="207">
        <v>22</v>
      </c>
      <c r="K378" s="207">
        <v>21.97</v>
      </c>
      <c r="L378" s="208">
        <v>-4.88</v>
      </c>
      <c r="M378" s="208">
        <v>26.85</v>
      </c>
      <c r="N378" s="203">
        <f t="shared" si="0"/>
      </c>
      <c r="O378" s="207">
        <v>-39.46</v>
      </c>
      <c r="P378" s="208">
        <v>-39.15</v>
      </c>
      <c r="Q378" s="208">
        <v>-57.13</v>
      </c>
      <c r="R378" s="208">
        <v>-57.21</v>
      </c>
      <c r="S378" s="208">
        <v>-41.09</v>
      </c>
      <c r="T378" s="208">
        <v>-40.8</v>
      </c>
      <c r="U378" s="208">
        <v>-48.11</v>
      </c>
      <c r="V378" s="208">
        <v>-48.05</v>
      </c>
      <c r="W378" s="207">
        <v>1.79</v>
      </c>
      <c r="X378" s="205">
        <v>3.4</v>
      </c>
      <c r="Y378" s="207">
        <v>333.608</v>
      </c>
    </row>
    <row r="379">
      <c r="A379" s="205" t="s">
        <v>840</v>
      </c>
      <c r="B379" s="205" t="s">
        <v>852</v>
      </c>
      <c r="C379" s="207" t="s">
        <v>857</v>
      </c>
      <c r="D379" s="207" t="s">
        <v>843</v>
      </c>
      <c r="E379" s="208">
        <v>10</v>
      </c>
      <c r="F379" s="208">
        <v>52</v>
      </c>
      <c r="G379" s="208">
        <v>0</v>
      </c>
      <c r="H379" s="208">
        <v>15</v>
      </c>
      <c r="I379" s="207">
        <v>707.5</v>
      </c>
      <c r="J379" s="207">
        <v>23</v>
      </c>
      <c r="K379" s="207">
        <v>23</v>
      </c>
      <c r="L379" s="208">
        <v>-3.84</v>
      </c>
      <c r="M379" s="208">
        <v>26.84</v>
      </c>
      <c r="N379" s="203">
        <f t="shared" si="0"/>
      </c>
      <c r="O379" s="207">
        <v>-38.56</v>
      </c>
      <c r="P379" s="208">
        <v>-37.96</v>
      </c>
      <c r="Q379" s="208">
        <v>-55.86</v>
      </c>
      <c r="R379" s="208">
        <v>-56.1</v>
      </c>
      <c r="S379" s="208">
        <v>-40.4</v>
      </c>
      <c r="T379" s="208">
        <v>-39.8</v>
      </c>
      <c r="U379" s="208">
        <v>-46.3</v>
      </c>
      <c r="V379" s="208">
        <v>-45.98</v>
      </c>
      <c r="W379" s="207">
        <v>1.87</v>
      </c>
      <c r="X379" s="205">
        <v>3.4</v>
      </c>
      <c r="Y379" s="207">
        <v>370.879</v>
      </c>
    </row>
    <row r="380">
      <c r="A380" s="205" t="s">
        <v>840</v>
      </c>
      <c r="B380" s="205" t="s">
        <v>852</v>
      </c>
      <c r="C380" s="207" t="s">
        <v>857</v>
      </c>
      <c r="D380" s="207" t="s">
        <v>843</v>
      </c>
      <c r="E380" s="208">
        <v>10</v>
      </c>
      <c r="F380" s="208">
        <v>52</v>
      </c>
      <c r="G380" s="208">
        <v>0</v>
      </c>
      <c r="H380" s="208">
        <v>15</v>
      </c>
      <c r="I380" s="207">
        <v>707.5</v>
      </c>
      <c r="J380" s="207">
        <v>24</v>
      </c>
      <c r="K380" s="207">
        <v>24.01</v>
      </c>
      <c r="L380" s="208">
        <v>-2.76</v>
      </c>
      <c r="M380" s="208">
        <v>26.77</v>
      </c>
      <c r="N380" s="203">
        <f t="shared" si="0"/>
      </c>
      <c r="O380" s="207">
        <v>-36.31</v>
      </c>
      <c r="P380" s="208">
        <v>-35.34</v>
      </c>
      <c r="Q380" s="208">
        <v>-54.16</v>
      </c>
      <c r="R380" s="208">
        <v>-54.75</v>
      </c>
      <c r="S380" s="208">
        <v>-38.18</v>
      </c>
      <c r="T380" s="208">
        <v>-37.07</v>
      </c>
      <c r="U380" s="208">
        <v>-44.09</v>
      </c>
      <c r="V380" s="208">
        <v>-43.74</v>
      </c>
      <c r="W380" s="207">
        <v>2.63</v>
      </c>
      <c r="X380" s="205">
        <v>3.4</v>
      </c>
      <c r="Y380" s="207">
        <v>414.171</v>
      </c>
    </row>
    <row r="381">
      <c r="A381" s="205" t="s">
        <v>840</v>
      </c>
      <c r="B381" s="205" t="s">
        <v>852</v>
      </c>
      <c r="C381" s="207" t="s">
        <v>857</v>
      </c>
      <c r="D381" s="207" t="s">
        <v>843</v>
      </c>
      <c r="E381" s="208">
        <v>10</v>
      </c>
      <c r="F381" s="208">
        <v>52</v>
      </c>
      <c r="G381" s="208">
        <v>0</v>
      </c>
      <c r="H381" s="208">
        <v>15</v>
      </c>
      <c r="I381" s="207">
        <v>707.5</v>
      </c>
      <c r="J381" s="207">
        <v>25</v>
      </c>
      <c r="K381" s="207">
        <v>24.98</v>
      </c>
      <c r="L381" s="208">
        <v>-1.64</v>
      </c>
      <c r="M381" s="208">
        <v>26.62</v>
      </c>
      <c r="N381" s="203">
        <f t="shared" si="0"/>
      </c>
      <c r="O381" s="207">
        <v>-33.16</v>
      </c>
      <c r="P381" s="208">
        <v>-32.12</v>
      </c>
      <c r="Q381" s="208">
        <v>-52.6</v>
      </c>
      <c r="R381" s="208">
        <v>-53.32</v>
      </c>
      <c r="S381" s="208">
        <v>-34.84</v>
      </c>
      <c r="T381" s="208">
        <v>-33.61</v>
      </c>
      <c r="U381" s="208">
        <v>-41.95</v>
      </c>
      <c r="V381" s="208">
        <v>-41.5</v>
      </c>
      <c r="W381" s="207">
        <v>4.23</v>
      </c>
      <c r="X381" s="205">
        <v>3.4</v>
      </c>
      <c r="Y381" s="207">
        <v>463.522</v>
      </c>
    </row>
    <row r="382">
      <c r="A382" s="205" t="s">
        <v>840</v>
      </c>
      <c r="B382" s="205" t="s">
        <v>852</v>
      </c>
      <c r="C382" s="207" t="s">
        <v>857</v>
      </c>
      <c r="D382" s="207" t="s">
        <v>843</v>
      </c>
      <c r="E382" s="208">
        <v>10</v>
      </c>
      <c r="F382" s="208">
        <v>52</v>
      </c>
      <c r="G382" s="208">
        <v>0</v>
      </c>
      <c r="H382" s="208">
        <v>15</v>
      </c>
      <c r="I382" s="207">
        <v>711</v>
      </c>
      <c r="J382" s="207">
        <v>18</v>
      </c>
      <c r="K382" s="207">
        <v>18</v>
      </c>
      <c r="L382" s="208">
        <v>-9.09</v>
      </c>
      <c r="M382" s="208">
        <v>27.09</v>
      </c>
      <c r="N382" s="203">
        <f t="shared" si="0"/>
      </c>
      <c r="O382" s="207">
        <v>-40.55</v>
      </c>
      <c r="P382" s="208">
        <v>-40.28</v>
      </c>
      <c r="Q382" s="208">
        <v>-58.65</v>
      </c>
      <c r="R382" s="208">
        <v>-60.29</v>
      </c>
      <c r="S382" s="208">
        <v>-41.97</v>
      </c>
      <c r="T382" s="208">
        <v>-41.56</v>
      </c>
      <c r="U382" s="208">
        <v>-50.94</v>
      </c>
      <c r="V382" s="208">
        <v>-52.05</v>
      </c>
      <c r="W382" s="207">
        <v>1.94</v>
      </c>
      <c r="X382" s="205">
        <v>3.4</v>
      </c>
      <c r="Y382" s="207">
        <v>228.396</v>
      </c>
    </row>
    <row r="383">
      <c r="A383" s="205" t="s">
        <v>840</v>
      </c>
      <c r="B383" s="205" t="s">
        <v>852</v>
      </c>
      <c r="C383" s="207" t="s">
        <v>857</v>
      </c>
      <c r="D383" s="207" t="s">
        <v>843</v>
      </c>
      <c r="E383" s="208">
        <v>10</v>
      </c>
      <c r="F383" s="208">
        <v>52</v>
      </c>
      <c r="G383" s="208">
        <v>0</v>
      </c>
      <c r="H383" s="208">
        <v>15</v>
      </c>
      <c r="I383" s="207">
        <v>711</v>
      </c>
      <c r="J383" s="207">
        <v>19</v>
      </c>
      <c r="K383" s="207">
        <v>18.99</v>
      </c>
      <c r="L383" s="208">
        <v>-8.13</v>
      </c>
      <c r="M383" s="208">
        <v>27.12</v>
      </c>
      <c r="N383" s="203">
        <f t="shared" si="0"/>
      </c>
      <c r="O383" s="207">
        <v>-40.25</v>
      </c>
      <c r="P383" s="208">
        <v>-40.13</v>
      </c>
      <c r="Q383" s="208">
        <v>-58.16</v>
      </c>
      <c r="R383" s="208">
        <v>-60.39</v>
      </c>
      <c r="S383" s="208">
        <v>-41.7</v>
      </c>
      <c r="T383" s="208">
        <v>-41.42</v>
      </c>
      <c r="U383" s="208">
        <v>-50.4</v>
      </c>
      <c r="V383" s="208">
        <v>-51.78</v>
      </c>
      <c r="W383" s="207">
        <v>1.96</v>
      </c>
      <c r="X383" s="205">
        <v>3.4</v>
      </c>
      <c r="Y383" s="207">
        <v>249.038</v>
      </c>
    </row>
    <row r="384">
      <c r="A384" s="205" t="s">
        <v>840</v>
      </c>
      <c r="B384" s="205" t="s">
        <v>852</v>
      </c>
      <c r="C384" s="207" t="s">
        <v>857</v>
      </c>
      <c r="D384" s="207" t="s">
        <v>843</v>
      </c>
      <c r="E384" s="208">
        <v>10</v>
      </c>
      <c r="F384" s="208">
        <v>52</v>
      </c>
      <c r="G384" s="208">
        <v>0</v>
      </c>
      <c r="H384" s="208">
        <v>15</v>
      </c>
      <c r="I384" s="207">
        <v>711</v>
      </c>
      <c r="J384" s="207">
        <v>20</v>
      </c>
      <c r="K384" s="207">
        <v>20.01</v>
      </c>
      <c r="L384" s="208">
        <v>-6.99</v>
      </c>
      <c r="M384" s="208">
        <v>27</v>
      </c>
      <c r="N384" s="203">
        <f t="shared" si="0"/>
      </c>
      <c r="O384" s="207">
        <v>-40.1</v>
      </c>
      <c r="P384" s="208">
        <v>-40.02</v>
      </c>
      <c r="Q384" s="208">
        <v>-57.66</v>
      </c>
      <c r="R384" s="208">
        <v>-60.37</v>
      </c>
      <c r="S384" s="208">
        <v>-41.59</v>
      </c>
      <c r="T384" s="208">
        <v>-41.33</v>
      </c>
      <c r="U384" s="208">
        <v>-49.84</v>
      </c>
      <c r="V384" s="208">
        <v>-51.42</v>
      </c>
      <c r="W384" s="207">
        <v>1.94</v>
      </c>
      <c r="X384" s="205">
        <v>3.4</v>
      </c>
      <c r="Y384" s="207">
        <v>274.304</v>
      </c>
    </row>
    <row r="385">
      <c r="A385" s="205" t="s">
        <v>840</v>
      </c>
      <c r="B385" s="205" t="s">
        <v>852</v>
      </c>
      <c r="C385" s="207" t="s">
        <v>857</v>
      </c>
      <c r="D385" s="207" t="s">
        <v>843</v>
      </c>
      <c r="E385" s="208">
        <v>10</v>
      </c>
      <c r="F385" s="208">
        <v>52</v>
      </c>
      <c r="G385" s="208">
        <v>0</v>
      </c>
      <c r="H385" s="208">
        <v>15</v>
      </c>
      <c r="I385" s="207">
        <v>711</v>
      </c>
      <c r="J385" s="207">
        <v>21</v>
      </c>
      <c r="K385" s="207">
        <v>21.01</v>
      </c>
      <c r="L385" s="208">
        <v>-6.06</v>
      </c>
      <c r="M385" s="208">
        <v>27.07</v>
      </c>
      <c r="N385" s="203">
        <f t="shared" si="0"/>
      </c>
      <c r="O385" s="207">
        <v>-40.02</v>
      </c>
      <c r="P385" s="208">
        <v>-40.12</v>
      </c>
      <c r="Q385" s="208">
        <v>-56.77</v>
      </c>
      <c r="R385" s="208">
        <v>-60.3</v>
      </c>
      <c r="S385" s="208">
        <v>-41.62</v>
      </c>
      <c r="T385" s="208">
        <v>-41.5</v>
      </c>
      <c r="U385" s="208">
        <v>-49</v>
      </c>
      <c r="V385" s="208">
        <v>-50.94</v>
      </c>
      <c r="W385" s="207">
        <v>1.86</v>
      </c>
      <c r="X385" s="205">
        <v>3.4</v>
      </c>
      <c r="Y385" s="207">
        <v>300.508</v>
      </c>
    </row>
    <row r="386">
      <c r="A386" s="205" t="s">
        <v>840</v>
      </c>
      <c r="B386" s="205" t="s">
        <v>852</v>
      </c>
      <c r="C386" s="207" t="s">
        <v>857</v>
      </c>
      <c r="D386" s="207" t="s">
        <v>843</v>
      </c>
      <c r="E386" s="208">
        <v>10</v>
      </c>
      <c r="F386" s="208">
        <v>52</v>
      </c>
      <c r="G386" s="208">
        <v>0</v>
      </c>
      <c r="H386" s="208">
        <v>15</v>
      </c>
      <c r="I386" s="207">
        <v>711</v>
      </c>
      <c r="J386" s="207">
        <v>22</v>
      </c>
      <c r="K386" s="207">
        <v>22.03</v>
      </c>
      <c r="L386" s="208">
        <v>-5.04</v>
      </c>
      <c r="M386" s="208">
        <v>27.07</v>
      </c>
      <c r="N386" s="203">
        <f t="shared" si="0"/>
      </c>
      <c r="O386" s="207">
        <v>-39.76</v>
      </c>
      <c r="P386" s="208">
        <v>-39.84</v>
      </c>
      <c r="Q386" s="208">
        <v>-55.22</v>
      </c>
      <c r="R386" s="208">
        <v>-60.36</v>
      </c>
      <c r="S386" s="208">
        <v>-41.62</v>
      </c>
      <c r="T386" s="208">
        <v>-41.38</v>
      </c>
      <c r="U386" s="208">
        <v>-47.36</v>
      </c>
      <c r="V386" s="208">
        <v>-49.6</v>
      </c>
      <c r="W386" s="207">
        <v>1.75</v>
      </c>
      <c r="X386" s="205">
        <v>3.4</v>
      </c>
      <c r="Y386" s="207">
        <v>332.859</v>
      </c>
    </row>
    <row r="387">
      <c r="A387" s="205" t="s">
        <v>840</v>
      </c>
      <c r="B387" s="205" t="s">
        <v>852</v>
      </c>
      <c r="C387" s="207" t="s">
        <v>857</v>
      </c>
      <c r="D387" s="207" t="s">
        <v>843</v>
      </c>
      <c r="E387" s="208">
        <v>10</v>
      </c>
      <c r="F387" s="208">
        <v>52</v>
      </c>
      <c r="G387" s="208">
        <v>0</v>
      </c>
      <c r="H387" s="208">
        <v>15</v>
      </c>
      <c r="I387" s="207">
        <v>711</v>
      </c>
      <c r="J387" s="207">
        <v>23</v>
      </c>
      <c r="K387" s="207">
        <v>23.03</v>
      </c>
      <c r="L387" s="208">
        <v>-4.03</v>
      </c>
      <c r="M387" s="208">
        <v>27.06</v>
      </c>
      <c r="N387" s="203">
        <f t="shared" si="0"/>
      </c>
      <c r="O387" s="207">
        <v>-38.58</v>
      </c>
      <c r="P387" s="208">
        <v>-38.47</v>
      </c>
      <c r="Q387" s="208">
        <v>-53.33</v>
      </c>
      <c r="R387" s="208">
        <v>-60.25</v>
      </c>
      <c r="S387" s="208">
        <v>-40.66</v>
      </c>
      <c r="T387" s="208">
        <v>-40.16</v>
      </c>
      <c r="U387" s="208">
        <v>-45.37</v>
      </c>
      <c r="V387" s="208">
        <v>-47.49</v>
      </c>
      <c r="W387" s="207">
        <v>1.92</v>
      </c>
      <c r="X387" s="205">
        <v>3.4</v>
      </c>
      <c r="Y387" s="207">
        <v>368.998</v>
      </c>
    </row>
    <row r="388">
      <c r="A388" s="205" t="s">
        <v>840</v>
      </c>
      <c r="B388" s="205" t="s">
        <v>852</v>
      </c>
      <c r="C388" s="207" t="s">
        <v>857</v>
      </c>
      <c r="D388" s="207" t="s">
        <v>843</v>
      </c>
      <c r="E388" s="208">
        <v>10</v>
      </c>
      <c r="F388" s="208">
        <v>52</v>
      </c>
      <c r="G388" s="208">
        <v>0</v>
      </c>
      <c r="H388" s="208">
        <v>15</v>
      </c>
      <c r="I388" s="207">
        <v>711</v>
      </c>
      <c r="J388" s="207">
        <v>24</v>
      </c>
      <c r="K388" s="207">
        <v>24</v>
      </c>
      <c r="L388" s="208">
        <v>-2.99</v>
      </c>
      <c r="M388" s="208">
        <v>26.99</v>
      </c>
      <c r="N388" s="203">
        <f t="shared" si="0"/>
      </c>
      <c r="O388" s="207">
        <v>-36.25</v>
      </c>
      <c r="P388" s="208">
        <v>-35.7</v>
      </c>
      <c r="Q388" s="208">
        <v>-51.55</v>
      </c>
      <c r="R388" s="208">
        <v>-60.32</v>
      </c>
      <c r="S388" s="208">
        <v>-38.27</v>
      </c>
      <c r="T388" s="208">
        <v>-37.31</v>
      </c>
      <c r="U388" s="208">
        <v>-43.4</v>
      </c>
      <c r="V388" s="208">
        <v>-45.02</v>
      </c>
      <c r="W388" s="207">
        <v>2.74</v>
      </c>
      <c r="X388" s="205">
        <v>3.4</v>
      </c>
      <c r="Y388" s="207">
        <v>410.477</v>
      </c>
    </row>
    <row r="389">
      <c r="A389" s="205" t="s">
        <v>840</v>
      </c>
      <c r="B389" s="205" t="s">
        <v>852</v>
      </c>
      <c r="C389" s="207" t="s">
        <v>857</v>
      </c>
      <c r="D389" s="207" t="s">
        <v>843</v>
      </c>
      <c r="E389" s="208">
        <v>10</v>
      </c>
      <c r="F389" s="208">
        <v>52</v>
      </c>
      <c r="G389" s="208">
        <v>0</v>
      </c>
      <c r="H389" s="208">
        <v>15</v>
      </c>
      <c r="I389" s="207">
        <v>711</v>
      </c>
      <c r="J389" s="207">
        <v>25</v>
      </c>
      <c r="K389" s="207">
        <v>25.05</v>
      </c>
      <c r="L389" s="208">
        <v>-1.81</v>
      </c>
      <c r="M389" s="208">
        <v>26.86</v>
      </c>
      <c r="N389" s="203">
        <f t="shared" si="0"/>
      </c>
      <c r="O389" s="207">
        <v>-32.94</v>
      </c>
      <c r="P389" s="208">
        <v>-32.19</v>
      </c>
      <c r="Q389" s="208">
        <v>-49.39</v>
      </c>
      <c r="R389" s="208">
        <v>-60.4</v>
      </c>
      <c r="S389" s="208">
        <v>-34.76</v>
      </c>
      <c r="T389" s="208">
        <v>-33.59</v>
      </c>
      <c r="U389" s="208">
        <v>-41.11</v>
      </c>
      <c r="V389" s="208">
        <v>-42.54</v>
      </c>
      <c r="W389" s="207">
        <v>4.48</v>
      </c>
      <c r="X389" s="205">
        <v>3.4</v>
      </c>
      <c r="Y389" s="207">
        <v>462.492</v>
      </c>
    </row>
    <row r="390">
      <c r="A390" s="199" t="s">
        <v>840</v>
      </c>
      <c r="B390" s="199" t="s">
        <v>858</v>
      </c>
      <c r="C390" s="199" t="s">
        <v>859</v>
      </c>
      <c r="D390" s="201" t="s">
        <v>843</v>
      </c>
      <c r="E390" s="202">
        <v>100</v>
      </c>
      <c r="F390" s="202">
        <v>273</v>
      </c>
      <c r="G390" s="202">
        <v>0</v>
      </c>
      <c r="H390" s="202">
        <v>30</v>
      </c>
      <c r="I390" s="201">
        <v>3350</v>
      </c>
      <c r="J390" s="201">
        <v>18</v>
      </c>
      <c r="K390" s="201">
        <v>17.96</v>
      </c>
      <c r="L390" s="202">
        <v>-11.43</v>
      </c>
      <c r="M390" s="202">
        <v>29.39</v>
      </c>
      <c r="N390" s="203">
        <f t="shared" si="0"/>
      </c>
      <c r="O390" s="201">
        <v>-42.66</v>
      </c>
      <c r="P390" s="202">
        <v>-44.05</v>
      </c>
      <c r="Q390" s="202">
        <v>-49.5</v>
      </c>
      <c r="R390" s="202">
        <v>-48.99</v>
      </c>
      <c r="S390" s="202">
        <v>-53.97</v>
      </c>
      <c r="T390" s="202">
        <v>-55.24</v>
      </c>
      <c r="U390" s="202">
        <v>-54.06</v>
      </c>
      <c r="V390" s="202">
        <v>-55.26</v>
      </c>
      <c r="W390" s="202">
        <v>1.19</v>
      </c>
      <c r="X390" s="204">
        <v>4.6</v>
      </c>
      <c r="Y390" s="201">
        <v>383.036</v>
      </c>
    </row>
    <row r="391">
      <c r="A391" s="205" t="s">
        <v>840</v>
      </c>
      <c r="B391" s="205" t="s">
        <v>858</v>
      </c>
      <c r="C391" s="205" t="s">
        <v>859</v>
      </c>
      <c r="D391" s="207" t="s">
        <v>843</v>
      </c>
      <c r="E391" s="208">
        <v>100</v>
      </c>
      <c r="F391" s="208">
        <v>273</v>
      </c>
      <c r="G391" s="208">
        <v>0</v>
      </c>
      <c r="H391" s="208">
        <v>30</v>
      </c>
      <c r="I391" s="207">
        <v>3350</v>
      </c>
      <c r="J391" s="207">
        <v>19</v>
      </c>
      <c r="K391" s="207">
        <v>19.02</v>
      </c>
      <c r="L391" s="208">
        <v>-10.33</v>
      </c>
      <c r="M391" s="208">
        <v>29.35</v>
      </c>
      <c r="N391" s="203">
        <f t="shared" si="0"/>
      </c>
      <c r="O391" s="207">
        <v>-41.34</v>
      </c>
      <c r="P391" s="208">
        <v>-43.13</v>
      </c>
      <c r="Q391" s="208">
        <v>-49.53</v>
      </c>
      <c r="R391" s="208">
        <v>-49.09</v>
      </c>
      <c r="S391" s="208">
        <v>-52.4</v>
      </c>
      <c r="T391" s="208">
        <v>-53.74</v>
      </c>
      <c r="U391" s="208">
        <v>-51.94</v>
      </c>
      <c r="V391" s="208">
        <v>-54.07</v>
      </c>
      <c r="W391" s="208">
        <v>1.38</v>
      </c>
      <c r="X391" s="205">
        <v>4.6</v>
      </c>
      <c r="Y391" s="207">
        <v>400.204</v>
      </c>
    </row>
    <row r="392">
      <c r="A392" s="205" t="s">
        <v>840</v>
      </c>
      <c r="B392" s="205" t="s">
        <v>858</v>
      </c>
      <c r="C392" s="205" t="s">
        <v>859</v>
      </c>
      <c r="D392" s="207" t="s">
        <v>843</v>
      </c>
      <c r="E392" s="208">
        <v>100</v>
      </c>
      <c r="F392" s="208">
        <v>273</v>
      </c>
      <c r="G392" s="208">
        <v>0</v>
      </c>
      <c r="H392" s="208">
        <v>30</v>
      </c>
      <c r="I392" s="207">
        <v>3350</v>
      </c>
      <c r="J392" s="207">
        <v>20</v>
      </c>
      <c r="K392" s="207">
        <v>20.01</v>
      </c>
      <c r="L392" s="208">
        <v>-9.36</v>
      </c>
      <c r="M392" s="208">
        <v>29.37</v>
      </c>
      <c r="N392" s="203">
        <f t="shared" si="0"/>
      </c>
      <c r="O392" s="207">
        <v>-40.23</v>
      </c>
      <c r="P392" s="208">
        <v>-42.34</v>
      </c>
      <c r="Q392" s="208">
        <v>-49.38</v>
      </c>
      <c r="R392" s="208">
        <v>-49.1</v>
      </c>
      <c r="S392" s="208">
        <v>-50.86</v>
      </c>
      <c r="T392" s="208">
        <v>-52.71</v>
      </c>
      <c r="U392" s="208">
        <v>-51.69</v>
      </c>
      <c r="V392" s="208">
        <v>-53.29</v>
      </c>
      <c r="W392" s="208">
        <v>1.54</v>
      </c>
      <c r="X392" s="205">
        <v>4.6</v>
      </c>
      <c r="Y392" s="207">
        <v>418.48</v>
      </c>
    </row>
    <row r="393">
      <c r="A393" s="205" t="s">
        <v>840</v>
      </c>
      <c r="B393" s="205" t="s">
        <v>858</v>
      </c>
      <c r="C393" s="205" t="s">
        <v>859</v>
      </c>
      <c r="D393" s="207" t="s">
        <v>843</v>
      </c>
      <c r="E393" s="208">
        <v>100</v>
      </c>
      <c r="F393" s="208">
        <v>273</v>
      </c>
      <c r="G393" s="208">
        <v>0</v>
      </c>
      <c r="H393" s="208">
        <v>30</v>
      </c>
      <c r="I393" s="207">
        <v>3350</v>
      </c>
      <c r="J393" s="207">
        <v>21</v>
      </c>
      <c r="K393" s="207">
        <v>20.97</v>
      </c>
      <c r="L393" s="208">
        <v>-8.36</v>
      </c>
      <c r="M393" s="208">
        <v>29.33</v>
      </c>
      <c r="N393" s="203">
        <f t="shared" si="0"/>
      </c>
      <c r="O393" s="207">
        <v>-39.31</v>
      </c>
      <c r="P393" s="208">
        <v>-41.71</v>
      </c>
      <c r="Q393" s="208">
        <v>-49.25</v>
      </c>
      <c r="R393" s="208">
        <v>-48.92</v>
      </c>
      <c r="S393" s="208">
        <v>-50.11</v>
      </c>
      <c r="T393" s="208">
        <v>-51.7</v>
      </c>
      <c r="U393" s="208">
        <v>-50.22</v>
      </c>
      <c r="V393" s="208">
        <v>-52.46</v>
      </c>
      <c r="W393" s="208">
        <v>1.67</v>
      </c>
      <c r="X393" s="205">
        <v>4.6</v>
      </c>
      <c r="Y393" s="207">
        <v>440.67</v>
      </c>
    </row>
    <row r="394">
      <c r="A394" s="205" t="s">
        <v>840</v>
      </c>
      <c r="B394" s="205" t="s">
        <v>858</v>
      </c>
      <c r="C394" s="205" t="s">
        <v>859</v>
      </c>
      <c r="D394" s="207" t="s">
        <v>843</v>
      </c>
      <c r="E394" s="208">
        <v>100</v>
      </c>
      <c r="F394" s="208">
        <v>273</v>
      </c>
      <c r="G394" s="208">
        <v>0</v>
      </c>
      <c r="H394" s="208">
        <v>30</v>
      </c>
      <c r="I394" s="207">
        <v>3350</v>
      </c>
      <c r="J394" s="207">
        <v>22</v>
      </c>
      <c r="K394" s="207">
        <v>22.05</v>
      </c>
      <c r="L394" s="208">
        <v>-7.28</v>
      </c>
      <c r="M394" s="208">
        <v>29.33</v>
      </c>
      <c r="N394" s="203">
        <f t="shared" si="0"/>
      </c>
      <c r="O394" s="207">
        <v>-38.68</v>
      </c>
      <c r="P394" s="208">
        <v>-41.26</v>
      </c>
      <c r="Q394" s="208">
        <v>-49.14</v>
      </c>
      <c r="R394" s="208">
        <v>-48.81</v>
      </c>
      <c r="S394" s="208">
        <v>-49.35</v>
      </c>
      <c r="T394" s="208">
        <v>-51.85</v>
      </c>
      <c r="U394" s="208">
        <v>-50.29</v>
      </c>
      <c r="V394" s="208">
        <v>-52.04</v>
      </c>
      <c r="W394" s="208">
        <v>1.75</v>
      </c>
      <c r="X394" s="205">
        <v>4.6</v>
      </c>
      <c r="Y394" s="207">
        <v>468.784</v>
      </c>
    </row>
    <row r="395">
      <c r="A395" s="205" t="s">
        <v>840</v>
      </c>
      <c r="B395" s="205" t="s">
        <v>858</v>
      </c>
      <c r="C395" s="205" t="s">
        <v>859</v>
      </c>
      <c r="D395" s="207" t="s">
        <v>843</v>
      </c>
      <c r="E395" s="208">
        <v>100</v>
      </c>
      <c r="F395" s="208">
        <v>273</v>
      </c>
      <c r="G395" s="208">
        <v>0</v>
      </c>
      <c r="H395" s="208">
        <v>30</v>
      </c>
      <c r="I395" s="207">
        <v>3350</v>
      </c>
      <c r="J395" s="207">
        <v>23</v>
      </c>
      <c r="K395" s="207">
        <v>23.02</v>
      </c>
      <c r="L395" s="208">
        <v>-6.26</v>
      </c>
      <c r="M395" s="208">
        <v>29.28</v>
      </c>
      <c r="N395" s="203">
        <f t="shared" si="0"/>
      </c>
      <c r="O395" s="207">
        <v>-38.19</v>
      </c>
      <c r="P395" s="208">
        <v>-40.74</v>
      </c>
      <c r="Q395" s="208">
        <v>-48.63</v>
      </c>
      <c r="R395" s="208">
        <v>-48.41</v>
      </c>
      <c r="S395" s="208">
        <v>-49.02</v>
      </c>
      <c r="T395" s="208">
        <v>-50.85</v>
      </c>
      <c r="U395" s="208">
        <v>-49.49</v>
      </c>
      <c r="V395" s="208">
        <v>-51.98</v>
      </c>
      <c r="W395" s="208">
        <v>1.79</v>
      </c>
      <c r="X395" s="205">
        <v>4.6</v>
      </c>
      <c r="Y395" s="207">
        <v>498.732</v>
      </c>
    </row>
    <row r="396">
      <c r="A396" s="205" t="s">
        <v>840</v>
      </c>
      <c r="B396" s="205" t="s">
        <v>858</v>
      </c>
      <c r="C396" s="205" t="s">
        <v>859</v>
      </c>
      <c r="D396" s="207" t="s">
        <v>843</v>
      </c>
      <c r="E396" s="208">
        <v>100</v>
      </c>
      <c r="F396" s="208">
        <v>273</v>
      </c>
      <c r="G396" s="208">
        <v>0</v>
      </c>
      <c r="H396" s="208">
        <v>30</v>
      </c>
      <c r="I396" s="207">
        <v>3350</v>
      </c>
      <c r="J396" s="207">
        <v>24</v>
      </c>
      <c r="K396" s="207">
        <v>24</v>
      </c>
      <c r="L396" s="208">
        <v>-5.29</v>
      </c>
      <c r="M396" s="208">
        <v>29.29</v>
      </c>
      <c r="N396" s="203">
        <f t="shared" si="0"/>
      </c>
      <c r="O396" s="207">
        <v>-38.04</v>
      </c>
      <c r="P396" s="208">
        <v>-40.33</v>
      </c>
      <c r="Q396" s="208">
        <v>-48.08</v>
      </c>
      <c r="R396" s="208">
        <v>-48.02</v>
      </c>
      <c r="S396" s="208">
        <v>-49.16</v>
      </c>
      <c r="T396" s="208">
        <v>-51.66</v>
      </c>
      <c r="U396" s="208">
        <v>-49.48</v>
      </c>
      <c r="V396" s="208">
        <v>-51.73</v>
      </c>
      <c r="W396" s="208">
        <v>1.73</v>
      </c>
      <c r="X396" s="205">
        <v>4.6</v>
      </c>
      <c r="Y396" s="207">
        <v>532.248</v>
      </c>
    </row>
    <row r="397">
      <c r="A397" s="205" t="s">
        <v>840</v>
      </c>
      <c r="B397" s="205" t="s">
        <v>858</v>
      </c>
      <c r="C397" s="205" t="s">
        <v>859</v>
      </c>
      <c r="D397" s="207" t="s">
        <v>843</v>
      </c>
      <c r="E397" s="208">
        <v>100</v>
      </c>
      <c r="F397" s="208">
        <v>273</v>
      </c>
      <c r="G397" s="208">
        <v>0</v>
      </c>
      <c r="H397" s="208">
        <v>30</v>
      </c>
      <c r="I397" s="207">
        <v>3350</v>
      </c>
      <c r="J397" s="207">
        <v>25</v>
      </c>
      <c r="K397" s="207">
        <v>24.97</v>
      </c>
      <c r="L397" s="208">
        <v>-4.31</v>
      </c>
      <c r="M397" s="208">
        <v>29.28</v>
      </c>
      <c r="N397" s="203">
        <f t="shared" si="0"/>
      </c>
      <c r="O397" s="207">
        <v>-37.66</v>
      </c>
      <c r="P397" s="208">
        <v>-38.8</v>
      </c>
      <c r="Q397" s="208">
        <v>-47.02</v>
      </c>
      <c r="R397" s="208">
        <v>-47.14</v>
      </c>
      <c r="S397" s="208">
        <v>-49.29</v>
      </c>
      <c r="T397" s="208">
        <v>-50</v>
      </c>
      <c r="U397" s="208">
        <v>-49.21</v>
      </c>
      <c r="V397" s="208">
        <v>-50.59</v>
      </c>
      <c r="W397" s="208">
        <v>1.76</v>
      </c>
      <c r="X397" s="205">
        <v>4.6</v>
      </c>
      <c r="Y397" s="207">
        <v>571.967</v>
      </c>
    </row>
    <row r="398">
      <c r="A398" s="205" t="s">
        <v>840</v>
      </c>
      <c r="B398" s="205" t="s">
        <v>858</v>
      </c>
      <c r="C398" s="205" t="s">
        <v>859</v>
      </c>
      <c r="D398" s="207" t="s">
        <v>843</v>
      </c>
      <c r="E398" s="208">
        <v>100</v>
      </c>
      <c r="F398" s="208">
        <v>273</v>
      </c>
      <c r="G398" s="208">
        <v>0</v>
      </c>
      <c r="H398" s="208">
        <v>30</v>
      </c>
      <c r="I398" s="207">
        <v>3350</v>
      </c>
      <c r="J398" s="207">
        <v>25.5</v>
      </c>
      <c r="K398" s="207">
        <v>25.49</v>
      </c>
      <c r="L398" s="208">
        <v>-3.72</v>
      </c>
      <c r="M398" s="208">
        <v>29.21</v>
      </c>
      <c r="N398" s="203">
        <f t="shared" si="0"/>
      </c>
      <c r="O398" s="207">
        <v>-37.2</v>
      </c>
      <c r="P398" s="208">
        <v>-37.43</v>
      </c>
      <c r="Q398" s="208">
        <v>-46.78</v>
      </c>
      <c r="R398" s="208">
        <v>-46.67</v>
      </c>
      <c r="S398" s="208">
        <v>-49.12</v>
      </c>
      <c r="T398" s="208">
        <v>-48.87</v>
      </c>
      <c r="U398" s="208">
        <v>-48.7</v>
      </c>
      <c r="V398" s="208">
        <v>-48.72</v>
      </c>
      <c r="W398" s="208">
        <v>1.92</v>
      </c>
      <c r="X398" s="205">
        <v>4.6</v>
      </c>
      <c r="Y398" s="207">
        <v>597.543</v>
      </c>
    </row>
    <row r="399">
      <c r="A399" s="205" t="s">
        <v>840</v>
      </c>
      <c r="B399" s="205" t="s">
        <v>858</v>
      </c>
      <c r="C399" s="205" t="s">
        <v>859</v>
      </c>
      <c r="D399" s="207" t="s">
        <v>843</v>
      </c>
      <c r="E399" s="208">
        <v>100</v>
      </c>
      <c r="F399" s="208">
        <v>273</v>
      </c>
      <c r="G399" s="208">
        <v>0</v>
      </c>
      <c r="H399" s="208">
        <v>30</v>
      </c>
      <c r="I399" s="207">
        <v>3350</v>
      </c>
      <c r="J399" s="207">
        <v>26</v>
      </c>
      <c r="K399" s="207">
        <v>25.95</v>
      </c>
      <c r="L399" s="208">
        <v>-3.15</v>
      </c>
      <c r="M399" s="208">
        <v>29.1</v>
      </c>
      <c r="N399" s="203">
        <f t="shared" si="0"/>
      </c>
      <c r="O399" s="207">
        <v>-36.24</v>
      </c>
      <c r="P399" s="208">
        <v>-35.72</v>
      </c>
      <c r="Q399" s="208">
        <v>-45.68</v>
      </c>
      <c r="R399" s="208">
        <v>-45.9</v>
      </c>
      <c r="S399" s="208">
        <v>-47.75</v>
      </c>
      <c r="T399" s="208">
        <v>-47.17</v>
      </c>
      <c r="U399" s="208">
        <v>-47.95</v>
      </c>
      <c r="V399" s="208">
        <v>-46.88</v>
      </c>
      <c r="W399" s="208">
        <v>2.28</v>
      </c>
      <c r="X399" s="205">
        <v>4.6</v>
      </c>
      <c r="Y399" s="207">
        <v>624.595</v>
      </c>
    </row>
    <row r="400">
      <c r="A400" s="205" t="s">
        <v>840</v>
      </c>
      <c r="B400" s="205" t="s">
        <v>858</v>
      </c>
      <c r="C400" s="205" t="s">
        <v>859</v>
      </c>
      <c r="D400" s="207" t="s">
        <v>843</v>
      </c>
      <c r="E400" s="208">
        <v>100</v>
      </c>
      <c r="F400" s="208">
        <v>273</v>
      </c>
      <c r="G400" s="208">
        <v>0</v>
      </c>
      <c r="H400" s="208">
        <v>30</v>
      </c>
      <c r="I400" s="207">
        <v>3350</v>
      </c>
      <c r="J400" s="207">
        <v>26.5</v>
      </c>
      <c r="K400" s="207">
        <v>26.48</v>
      </c>
      <c r="L400" s="208">
        <v>-2.53</v>
      </c>
      <c r="M400" s="208">
        <v>29.01</v>
      </c>
      <c r="N400" s="203">
        <f t="shared" si="0"/>
      </c>
      <c r="O400" s="207">
        <v>-35</v>
      </c>
      <c r="P400" s="208">
        <v>-33.89</v>
      </c>
      <c r="Q400" s="208">
        <v>-44.94</v>
      </c>
      <c r="R400" s="208">
        <v>-45.25</v>
      </c>
      <c r="S400" s="208">
        <v>-46.92</v>
      </c>
      <c r="T400" s="208">
        <v>-45.35</v>
      </c>
      <c r="U400" s="208">
        <v>-46.33</v>
      </c>
      <c r="V400" s="208">
        <v>-45.19</v>
      </c>
      <c r="W400" s="208">
        <v>2.88</v>
      </c>
      <c r="X400" s="205">
        <v>4.6</v>
      </c>
      <c r="Y400" s="207">
        <v>656.254</v>
      </c>
    </row>
    <row r="401">
      <c r="A401" s="205" t="s">
        <v>840</v>
      </c>
      <c r="B401" s="205" t="s">
        <v>858</v>
      </c>
      <c r="C401" s="205" t="s">
        <v>859</v>
      </c>
      <c r="D401" s="207" t="s">
        <v>843</v>
      </c>
      <c r="E401" s="208">
        <v>100</v>
      </c>
      <c r="F401" s="208">
        <v>273</v>
      </c>
      <c r="G401" s="208">
        <v>0</v>
      </c>
      <c r="H401" s="208">
        <v>30</v>
      </c>
      <c r="I401" s="207">
        <v>3350</v>
      </c>
      <c r="J401" s="207">
        <v>27</v>
      </c>
      <c r="K401" s="207">
        <v>27.03</v>
      </c>
      <c r="L401" s="208">
        <v>-1.89</v>
      </c>
      <c r="M401" s="208">
        <v>28.92</v>
      </c>
      <c r="N401" s="203">
        <f t="shared" si="0"/>
      </c>
      <c r="O401" s="207">
        <v>-33.41</v>
      </c>
      <c r="P401" s="208">
        <v>-32.04</v>
      </c>
      <c r="Q401" s="208">
        <v>-44.05</v>
      </c>
      <c r="R401" s="208">
        <v>-44.27</v>
      </c>
      <c r="S401" s="208">
        <v>-44.43</v>
      </c>
      <c r="T401" s="208">
        <v>-42.23</v>
      </c>
      <c r="U401" s="208">
        <v>-44.61</v>
      </c>
      <c r="V401" s="208">
        <v>-43.3</v>
      </c>
      <c r="W401" s="208">
        <v>3.75</v>
      </c>
      <c r="X401" s="205">
        <v>4.6</v>
      </c>
      <c r="Y401" s="207">
        <v>691.676</v>
      </c>
    </row>
    <row r="402">
      <c r="A402" s="205" t="s">
        <v>840</v>
      </c>
      <c r="B402" s="205" t="s">
        <v>858</v>
      </c>
      <c r="C402" s="205" t="s">
        <v>859</v>
      </c>
      <c r="D402" s="207" t="s">
        <v>843</v>
      </c>
      <c r="E402" s="208">
        <v>100</v>
      </c>
      <c r="F402" s="208">
        <v>273</v>
      </c>
      <c r="G402" s="208">
        <v>0</v>
      </c>
      <c r="H402" s="208">
        <v>30</v>
      </c>
      <c r="I402" s="207">
        <v>3550</v>
      </c>
      <c r="J402" s="207">
        <v>18</v>
      </c>
      <c r="K402" s="207">
        <v>17.99</v>
      </c>
      <c r="L402" s="208">
        <v>-11.59</v>
      </c>
      <c r="M402" s="208">
        <v>29.58</v>
      </c>
      <c r="N402" s="203">
        <f t="shared" si="0"/>
      </c>
      <c r="O402" s="207">
        <v>-44.58</v>
      </c>
      <c r="P402" s="208">
        <v>-45.77</v>
      </c>
      <c r="Q402" s="208">
        <v>-49.82</v>
      </c>
      <c r="R402" s="208">
        <v>-50.08</v>
      </c>
      <c r="S402" s="208">
        <v>-55.39</v>
      </c>
      <c r="T402" s="208">
        <v>-56.42</v>
      </c>
      <c r="U402" s="208">
        <v>-56.13</v>
      </c>
      <c r="V402" s="208">
        <v>-57.47</v>
      </c>
      <c r="W402" s="208">
        <v>1.05</v>
      </c>
      <c r="X402" s="205">
        <v>4.6</v>
      </c>
      <c r="Y402" s="207">
        <v>378.013</v>
      </c>
    </row>
    <row r="403">
      <c r="A403" s="205" t="s">
        <v>840</v>
      </c>
      <c r="B403" s="205" t="s">
        <v>858</v>
      </c>
      <c r="C403" s="205" t="s">
        <v>859</v>
      </c>
      <c r="D403" s="207" t="s">
        <v>843</v>
      </c>
      <c r="E403" s="208">
        <v>100</v>
      </c>
      <c r="F403" s="208">
        <v>273</v>
      </c>
      <c r="G403" s="208">
        <v>0</v>
      </c>
      <c r="H403" s="208">
        <v>30</v>
      </c>
      <c r="I403" s="207">
        <v>3550</v>
      </c>
      <c r="J403" s="207">
        <v>19</v>
      </c>
      <c r="K403" s="207">
        <v>18.99</v>
      </c>
      <c r="L403" s="208">
        <v>-10.44</v>
      </c>
      <c r="M403" s="208">
        <v>29.43</v>
      </c>
      <c r="N403" s="203">
        <f t="shared" si="0"/>
      </c>
      <c r="O403" s="207">
        <v>-43.16</v>
      </c>
      <c r="P403" s="208">
        <v>-44.81</v>
      </c>
      <c r="Q403" s="208">
        <v>-49.76</v>
      </c>
      <c r="R403" s="208">
        <v>-49.67</v>
      </c>
      <c r="S403" s="208">
        <v>-54.12</v>
      </c>
      <c r="T403" s="208">
        <v>-55.41</v>
      </c>
      <c r="U403" s="208">
        <v>-54.22</v>
      </c>
      <c r="V403" s="208">
        <v>-55.71</v>
      </c>
      <c r="W403" s="208">
        <v>1.22</v>
      </c>
      <c r="X403" s="205">
        <v>4.6</v>
      </c>
      <c r="Y403" s="207">
        <v>392.73</v>
      </c>
    </row>
    <row r="404">
      <c r="A404" s="205" t="s">
        <v>840</v>
      </c>
      <c r="B404" s="205" t="s">
        <v>858</v>
      </c>
      <c r="C404" s="205" t="s">
        <v>859</v>
      </c>
      <c r="D404" s="207" t="s">
        <v>843</v>
      </c>
      <c r="E404" s="208">
        <v>100</v>
      </c>
      <c r="F404" s="208">
        <v>273</v>
      </c>
      <c r="G404" s="208">
        <v>0</v>
      </c>
      <c r="H404" s="208">
        <v>30</v>
      </c>
      <c r="I404" s="207">
        <v>3550</v>
      </c>
      <c r="J404" s="207">
        <v>20</v>
      </c>
      <c r="K404" s="207">
        <v>19.96</v>
      </c>
      <c r="L404" s="208">
        <v>-9.5</v>
      </c>
      <c r="M404" s="208">
        <v>29.46</v>
      </c>
      <c r="N404" s="203">
        <f t="shared" si="0"/>
      </c>
      <c r="O404" s="207">
        <v>-42.16</v>
      </c>
      <c r="P404" s="208">
        <v>-43.82</v>
      </c>
      <c r="Q404" s="208">
        <v>-49.71</v>
      </c>
      <c r="R404" s="208">
        <v>-49.68</v>
      </c>
      <c r="S404" s="208">
        <v>-52.57</v>
      </c>
      <c r="T404" s="208">
        <v>-53.24</v>
      </c>
      <c r="U404" s="208">
        <v>-52.78</v>
      </c>
      <c r="V404" s="208">
        <v>-55.08</v>
      </c>
      <c r="W404" s="208">
        <v>1.36</v>
      </c>
      <c r="X404" s="205">
        <v>4.6</v>
      </c>
      <c r="Y404" s="207">
        <v>409.349</v>
      </c>
    </row>
    <row r="405">
      <c r="A405" s="205" t="s">
        <v>840</v>
      </c>
      <c r="B405" s="205" t="s">
        <v>858</v>
      </c>
      <c r="C405" s="205" t="s">
        <v>859</v>
      </c>
      <c r="D405" s="207" t="s">
        <v>843</v>
      </c>
      <c r="E405" s="208">
        <v>100</v>
      </c>
      <c r="F405" s="208">
        <v>273</v>
      </c>
      <c r="G405" s="208">
        <v>0</v>
      </c>
      <c r="H405" s="208">
        <v>30</v>
      </c>
      <c r="I405" s="207">
        <v>3550</v>
      </c>
      <c r="J405" s="207">
        <v>21</v>
      </c>
      <c r="K405" s="207">
        <v>20.99</v>
      </c>
      <c r="L405" s="208">
        <v>-8.54</v>
      </c>
      <c r="M405" s="208">
        <v>29.53</v>
      </c>
      <c r="N405" s="203">
        <f t="shared" si="0"/>
      </c>
      <c r="O405" s="207">
        <v>-41.61</v>
      </c>
      <c r="P405" s="208">
        <v>-43.27</v>
      </c>
      <c r="Q405" s="208">
        <v>-49.63</v>
      </c>
      <c r="R405" s="208">
        <v>-49.75</v>
      </c>
      <c r="S405" s="208">
        <v>-52.18</v>
      </c>
      <c r="T405" s="208">
        <v>-52.97</v>
      </c>
      <c r="U405" s="208">
        <v>-52.58</v>
      </c>
      <c r="V405" s="208">
        <v>-53.84</v>
      </c>
      <c r="W405" s="208">
        <v>1.45</v>
      </c>
      <c r="X405" s="205">
        <v>4.6</v>
      </c>
      <c r="Y405" s="207">
        <v>429.246</v>
      </c>
    </row>
    <row r="406">
      <c r="A406" s="205" t="s">
        <v>840</v>
      </c>
      <c r="B406" s="205" t="s">
        <v>858</v>
      </c>
      <c r="C406" s="205" t="s">
        <v>859</v>
      </c>
      <c r="D406" s="207" t="s">
        <v>843</v>
      </c>
      <c r="E406" s="208">
        <v>100</v>
      </c>
      <c r="F406" s="208">
        <v>273</v>
      </c>
      <c r="G406" s="208">
        <v>0</v>
      </c>
      <c r="H406" s="208">
        <v>30</v>
      </c>
      <c r="I406" s="207">
        <v>3550</v>
      </c>
      <c r="J406" s="207">
        <v>22</v>
      </c>
      <c r="K406" s="207">
        <v>21.96</v>
      </c>
      <c r="L406" s="208">
        <v>-7.57</v>
      </c>
      <c r="M406" s="208">
        <v>29.53</v>
      </c>
      <c r="N406" s="203">
        <f t="shared" si="0"/>
      </c>
      <c r="O406" s="207">
        <v>-41.15</v>
      </c>
      <c r="P406" s="208">
        <v>-42.92</v>
      </c>
      <c r="Q406" s="208">
        <v>-49.47</v>
      </c>
      <c r="R406" s="208">
        <v>-49.61</v>
      </c>
      <c r="S406" s="208">
        <v>-52.02</v>
      </c>
      <c r="T406" s="208">
        <v>-53.39</v>
      </c>
      <c r="U406" s="208">
        <v>-51.93</v>
      </c>
      <c r="V406" s="208">
        <v>-53.38</v>
      </c>
      <c r="W406" s="208">
        <v>1.49</v>
      </c>
      <c r="X406" s="205">
        <v>4.6</v>
      </c>
      <c r="Y406" s="207">
        <v>452.328</v>
      </c>
    </row>
    <row r="407">
      <c r="A407" s="205" t="s">
        <v>840</v>
      </c>
      <c r="B407" s="205" t="s">
        <v>858</v>
      </c>
      <c r="C407" s="205" t="s">
        <v>859</v>
      </c>
      <c r="D407" s="207" t="s">
        <v>843</v>
      </c>
      <c r="E407" s="208">
        <v>100</v>
      </c>
      <c r="F407" s="208">
        <v>273</v>
      </c>
      <c r="G407" s="208">
        <v>0</v>
      </c>
      <c r="H407" s="208">
        <v>30</v>
      </c>
      <c r="I407" s="207">
        <v>3550</v>
      </c>
      <c r="J407" s="207">
        <v>23</v>
      </c>
      <c r="K407" s="207">
        <v>22.95</v>
      </c>
      <c r="L407" s="208">
        <v>-6.65</v>
      </c>
      <c r="M407" s="208">
        <v>29.6</v>
      </c>
      <c r="N407" s="203">
        <f t="shared" si="0"/>
      </c>
      <c r="O407" s="207">
        <v>-41.03</v>
      </c>
      <c r="P407" s="208">
        <v>-42.22</v>
      </c>
      <c r="Q407" s="208">
        <v>-49.17</v>
      </c>
      <c r="R407" s="208">
        <v>-49.4</v>
      </c>
      <c r="S407" s="208">
        <v>-51.73</v>
      </c>
      <c r="T407" s="208">
        <v>-52.41</v>
      </c>
      <c r="U407" s="208">
        <v>-52.1</v>
      </c>
      <c r="V407" s="208">
        <v>-53.82</v>
      </c>
      <c r="W407" s="208">
        <v>1.48</v>
      </c>
      <c r="X407" s="205">
        <v>4.6</v>
      </c>
      <c r="Y407" s="207">
        <v>478.094</v>
      </c>
    </row>
    <row r="408">
      <c r="A408" s="205" t="s">
        <v>840</v>
      </c>
      <c r="B408" s="205" t="s">
        <v>858</v>
      </c>
      <c r="C408" s="205" t="s">
        <v>859</v>
      </c>
      <c r="D408" s="207" t="s">
        <v>843</v>
      </c>
      <c r="E408" s="208">
        <v>100</v>
      </c>
      <c r="F408" s="208">
        <v>273</v>
      </c>
      <c r="G408" s="208">
        <v>0</v>
      </c>
      <c r="H408" s="208">
        <v>30</v>
      </c>
      <c r="I408" s="207">
        <v>3550</v>
      </c>
      <c r="J408" s="207">
        <v>24</v>
      </c>
      <c r="K408" s="207">
        <v>23.95</v>
      </c>
      <c r="L408" s="208">
        <v>-5.58</v>
      </c>
      <c r="M408" s="208">
        <v>29.53</v>
      </c>
      <c r="N408" s="203">
        <f t="shared" si="0"/>
      </c>
      <c r="O408" s="207">
        <v>-41.02</v>
      </c>
      <c r="P408" s="208">
        <v>-41.1</v>
      </c>
      <c r="Q408" s="208">
        <v>-49.18</v>
      </c>
      <c r="R408" s="208">
        <v>-48.94</v>
      </c>
      <c r="S408" s="208">
        <v>-52</v>
      </c>
      <c r="T408" s="208">
        <v>-51.68</v>
      </c>
      <c r="U408" s="208">
        <v>-52.21</v>
      </c>
      <c r="V408" s="208">
        <v>-52.83</v>
      </c>
      <c r="W408" s="208">
        <v>1.47</v>
      </c>
      <c r="X408" s="205">
        <v>4.6</v>
      </c>
      <c r="Y408" s="207">
        <v>512.51</v>
      </c>
    </row>
    <row r="409">
      <c r="A409" s="205" t="s">
        <v>840</v>
      </c>
      <c r="B409" s="205" t="s">
        <v>858</v>
      </c>
      <c r="C409" s="205" t="s">
        <v>859</v>
      </c>
      <c r="D409" s="207" t="s">
        <v>843</v>
      </c>
      <c r="E409" s="208">
        <v>100</v>
      </c>
      <c r="F409" s="208">
        <v>273</v>
      </c>
      <c r="G409" s="208">
        <v>0</v>
      </c>
      <c r="H409" s="208">
        <v>30</v>
      </c>
      <c r="I409" s="207">
        <v>3550</v>
      </c>
      <c r="J409" s="207">
        <v>25</v>
      </c>
      <c r="K409" s="207">
        <v>24.96</v>
      </c>
      <c r="L409" s="208">
        <v>-4.44</v>
      </c>
      <c r="M409" s="208">
        <v>29.4</v>
      </c>
      <c r="N409" s="203">
        <f t="shared" si="0"/>
      </c>
      <c r="O409" s="207">
        <v>-40.06</v>
      </c>
      <c r="P409" s="208">
        <v>-38.62</v>
      </c>
      <c r="Q409" s="208">
        <v>-48.59</v>
      </c>
      <c r="R409" s="208">
        <v>-48.24</v>
      </c>
      <c r="S409" s="208">
        <v>-50.78</v>
      </c>
      <c r="T409" s="208">
        <v>-50.12</v>
      </c>
      <c r="U409" s="208">
        <v>-51.19</v>
      </c>
      <c r="V409" s="208">
        <v>-50.06</v>
      </c>
      <c r="W409" s="208">
        <v>1.71</v>
      </c>
      <c r="X409" s="205">
        <v>4.6</v>
      </c>
      <c r="Y409" s="207">
        <v>553.822</v>
      </c>
    </row>
    <row r="410">
      <c r="A410" s="205" t="s">
        <v>840</v>
      </c>
      <c r="B410" s="205" t="s">
        <v>858</v>
      </c>
      <c r="C410" s="205" t="s">
        <v>859</v>
      </c>
      <c r="D410" s="207" t="s">
        <v>843</v>
      </c>
      <c r="E410" s="208">
        <v>100</v>
      </c>
      <c r="F410" s="208">
        <v>273</v>
      </c>
      <c r="G410" s="208">
        <v>0</v>
      </c>
      <c r="H410" s="208">
        <v>30</v>
      </c>
      <c r="I410" s="207">
        <v>3550</v>
      </c>
      <c r="J410" s="207">
        <v>25.5</v>
      </c>
      <c r="K410" s="207">
        <v>25.46</v>
      </c>
      <c r="L410" s="208">
        <v>-3.9</v>
      </c>
      <c r="M410" s="208">
        <v>29.36</v>
      </c>
      <c r="N410" s="203">
        <f t="shared" si="0"/>
      </c>
      <c r="O410" s="207">
        <v>-39.61</v>
      </c>
      <c r="P410" s="208">
        <v>-37.45</v>
      </c>
      <c r="Q410" s="208">
        <v>-48.54</v>
      </c>
      <c r="R410" s="208">
        <v>-48.04</v>
      </c>
      <c r="S410" s="208">
        <v>-50.79</v>
      </c>
      <c r="T410" s="208">
        <v>-48.74</v>
      </c>
      <c r="U410" s="208">
        <v>-51.07</v>
      </c>
      <c r="V410" s="208">
        <v>-48.67</v>
      </c>
      <c r="W410" s="208">
        <v>1.97</v>
      </c>
      <c r="X410" s="205">
        <v>4.6</v>
      </c>
      <c r="Y410" s="207">
        <v>576.524</v>
      </c>
    </row>
    <row r="411">
      <c r="A411" s="205" t="s">
        <v>840</v>
      </c>
      <c r="B411" s="205" t="s">
        <v>858</v>
      </c>
      <c r="C411" s="205" t="s">
        <v>859</v>
      </c>
      <c r="D411" s="207" t="s">
        <v>843</v>
      </c>
      <c r="E411" s="208">
        <v>100</v>
      </c>
      <c r="F411" s="208">
        <v>273</v>
      </c>
      <c r="G411" s="208">
        <v>0</v>
      </c>
      <c r="H411" s="208">
        <v>30</v>
      </c>
      <c r="I411" s="207">
        <v>3550</v>
      </c>
      <c r="J411" s="207">
        <v>26</v>
      </c>
      <c r="K411" s="207">
        <v>26.01</v>
      </c>
      <c r="L411" s="208">
        <v>-3.33</v>
      </c>
      <c r="M411" s="208">
        <v>29.34</v>
      </c>
      <c r="N411" s="203">
        <f t="shared" si="0"/>
      </c>
      <c r="O411" s="207">
        <v>-38.51</v>
      </c>
      <c r="P411" s="208">
        <v>-35.7</v>
      </c>
      <c r="Q411" s="208">
        <v>-47.95</v>
      </c>
      <c r="R411" s="208">
        <v>-47.33</v>
      </c>
      <c r="S411" s="208">
        <v>-48.97</v>
      </c>
      <c r="T411" s="208">
        <v>-46.44</v>
      </c>
      <c r="U411" s="208">
        <v>-49.4</v>
      </c>
      <c r="V411" s="208">
        <v>-47.33</v>
      </c>
      <c r="W411" s="208">
        <v>2.41</v>
      </c>
      <c r="X411" s="205">
        <v>4.6</v>
      </c>
      <c r="Y411" s="207">
        <v>602.268</v>
      </c>
    </row>
    <row r="412">
      <c r="A412" s="205" t="s">
        <v>840</v>
      </c>
      <c r="B412" s="205" t="s">
        <v>858</v>
      </c>
      <c r="C412" s="205" t="s">
        <v>859</v>
      </c>
      <c r="D412" s="207" t="s">
        <v>843</v>
      </c>
      <c r="E412" s="208">
        <v>100</v>
      </c>
      <c r="F412" s="208">
        <v>273</v>
      </c>
      <c r="G412" s="208">
        <v>0</v>
      </c>
      <c r="H412" s="208">
        <v>30</v>
      </c>
      <c r="I412" s="207">
        <v>3550</v>
      </c>
      <c r="J412" s="207">
        <v>26.5</v>
      </c>
      <c r="K412" s="207">
        <v>26.49</v>
      </c>
      <c r="L412" s="208">
        <v>-2.78</v>
      </c>
      <c r="M412" s="208">
        <v>29.27</v>
      </c>
      <c r="N412" s="203">
        <f t="shared" si="0"/>
      </c>
      <c r="O412" s="207">
        <v>-37.32</v>
      </c>
      <c r="P412" s="208">
        <v>-34.21</v>
      </c>
      <c r="Q412" s="208">
        <v>-47.71</v>
      </c>
      <c r="R412" s="208">
        <v>-47.14</v>
      </c>
      <c r="S412" s="208">
        <v>-47.78</v>
      </c>
      <c r="T412" s="208">
        <v>-44.77</v>
      </c>
      <c r="U412" s="208">
        <v>-48.06</v>
      </c>
      <c r="V412" s="208">
        <v>-45.02</v>
      </c>
      <c r="W412" s="208">
        <v>2.96</v>
      </c>
      <c r="X412" s="205">
        <v>4.6</v>
      </c>
      <c r="Y412" s="207">
        <v>629.695</v>
      </c>
    </row>
    <row r="413">
      <c r="A413" s="205" t="s">
        <v>840</v>
      </c>
      <c r="B413" s="205" t="s">
        <v>858</v>
      </c>
      <c r="C413" s="205" t="s">
        <v>859</v>
      </c>
      <c r="D413" s="207" t="s">
        <v>843</v>
      </c>
      <c r="E413" s="208">
        <v>100</v>
      </c>
      <c r="F413" s="208">
        <v>273</v>
      </c>
      <c r="G413" s="208">
        <v>0</v>
      </c>
      <c r="H413" s="208">
        <v>30</v>
      </c>
      <c r="I413" s="207">
        <v>3550</v>
      </c>
      <c r="J413" s="207">
        <v>27</v>
      </c>
      <c r="K413" s="207">
        <v>26.98</v>
      </c>
      <c r="L413" s="208">
        <v>-2.17</v>
      </c>
      <c r="M413" s="208">
        <v>29.15</v>
      </c>
      <c r="N413" s="203">
        <f t="shared" si="0"/>
      </c>
      <c r="O413" s="207">
        <v>-35.49</v>
      </c>
      <c r="P413" s="208">
        <v>-32.46</v>
      </c>
      <c r="Q413" s="208">
        <v>-47.1</v>
      </c>
      <c r="R413" s="208">
        <v>-46.33</v>
      </c>
      <c r="S413" s="208">
        <v>-45.02</v>
      </c>
      <c r="T413" s="208">
        <v>-42.66</v>
      </c>
      <c r="U413" s="208">
        <v>-45.75</v>
      </c>
      <c r="V413" s="208">
        <v>-42.88</v>
      </c>
      <c r="W413" s="208">
        <v>3.73</v>
      </c>
      <c r="X413" s="205">
        <v>4.6</v>
      </c>
      <c r="Y413" s="207">
        <v>662.404</v>
      </c>
    </row>
    <row r="414">
      <c r="A414" s="205" t="s">
        <v>840</v>
      </c>
      <c r="B414" s="205" t="s">
        <v>858</v>
      </c>
      <c r="C414" s="205" t="s">
        <v>859</v>
      </c>
      <c r="D414" s="207" t="s">
        <v>843</v>
      </c>
      <c r="E414" s="208">
        <v>100</v>
      </c>
      <c r="F414" s="208">
        <v>273</v>
      </c>
      <c r="G414" s="208">
        <v>0</v>
      </c>
      <c r="H414" s="208">
        <v>30</v>
      </c>
      <c r="I414" s="207">
        <v>3750</v>
      </c>
      <c r="J414" s="207">
        <v>18</v>
      </c>
      <c r="K414" s="207">
        <v>18</v>
      </c>
      <c r="L414" s="208">
        <v>-11.44</v>
      </c>
      <c r="M414" s="208">
        <v>29.44</v>
      </c>
      <c r="N414" s="203">
        <f t="shared" si="0"/>
      </c>
      <c r="O414" s="207">
        <v>-45.91</v>
      </c>
      <c r="P414" s="208">
        <v>-46.59</v>
      </c>
      <c r="Q414" s="208">
        <v>-49.13</v>
      </c>
      <c r="R414" s="208">
        <v>-49.91</v>
      </c>
      <c r="S414" s="208">
        <v>-58.28</v>
      </c>
      <c r="T414" s="208">
        <v>-58.33</v>
      </c>
      <c r="U414" s="208">
        <v>-58.04</v>
      </c>
      <c r="V414" s="208">
        <v>-58.91</v>
      </c>
      <c r="W414" s="208">
        <v>0.84</v>
      </c>
      <c r="X414" s="205">
        <v>4.6</v>
      </c>
      <c r="Y414" s="207">
        <v>373.432</v>
      </c>
    </row>
    <row r="415">
      <c r="A415" s="205" t="s">
        <v>840</v>
      </c>
      <c r="B415" s="205" t="s">
        <v>858</v>
      </c>
      <c r="C415" s="205" t="s">
        <v>859</v>
      </c>
      <c r="D415" s="207" t="s">
        <v>843</v>
      </c>
      <c r="E415" s="208">
        <v>100</v>
      </c>
      <c r="F415" s="208">
        <v>273</v>
      </c>
      <c r="G415" s="208">
        <v>0</v>
      </c>
      <c r="H415" s="208">
        <v>30</v>
      </c>
      <c r="I415" s="207">
        <v>3750</v>
      </c>
      <c r="J415" s="207">
        <v>19</v>
      </c>
      <c r="K415" s="207">
        <v>19.01</v>
      </c>
      <c r="L415" s="208">
        <v>-10.45</v>
      </c>
      <c r="M415" s="208">
        <v>29.46</v>
      </c>
      <c r="N415" s="203">
        <f t="shared" si="0"/>
      </c>
      <c r="O415" s="207">
        <v>-45.15</v>
      </c>
      <c r="P415" s="208">
        <v>-45.99</v>
      </c>
      <c r="Q415" s="208">
        <v>-49.11</v>
      </c>
      <c r="R415" s="208">
        <v>-50.04</v>
      </c>
      <c r="S415" s="208">
        <v>-56.89</v>
      </c>
      <c r="T415" s="208">
        <v>-57.32</v>
      </c>
      <c r="U415" s="208">
        <v>-57.19</v>
      </c>
      <c r="V415" s="208">
        <v>-58.02</v>
      </c>
      <c r="W415" s="208">
        <v>0.92</v>
      </c>
      <c r="X415" s="205">
        <v>4.6</v>
      </c>
      <c r="Y415" s="207">
        <v>387.386</v>
      </c>
    </row>
    <row r="416">
      <c r="A416" s="205" t="s">
        <v>840</v>
      </c>
      <c r="B416" s="205" t="s">
        <v>858</v>
      </c>
      <c r="C416" s="205" t="s">
        <v>859</v>
      </c>
      <c r="D416" s="207" t="s">
        <v>843</v>
      </c>
      <c r="E416" s="208">
        <v>100</v>
      </c>
      <c r="F416" s="208">
        <v>273</v>
      </c>
      <c r="G416" s="208">
        <v>0</v>
      </c>
      <c r="H416" s="208">
        <v>30</v>
      </c>
      <c r="I416" s="207">
        <v>3750</v>
      </c>
      <c r="J416" s="207">
        <v>20</v>
      </c>
      <c r="K416" s="207">
        <v>19.99</v>
      </c>
      <c r="L416" s="208">
        <v>-9.34</v>
      </c>
      <c r="M416" s="208">
        <v>29.33</v>
      </c>
      <c r="N416" s="203">
        <f t="shared" si="0"/>
      </c>
      <c r="O416" s="207">
        <v>-44.19</v>
      </c>
      <c r="P416" s="208">
        <v>-44.94</v>
      </c>
      <c r="Q416" s="208">
        <v>-49.16</v>
      </c>
      <c r="R416" s="208">
        <v>-49.78</v>
      </c>
      <c r="S416" s="208">
        <v>-55.61</v>
      </c>
      <c r="T416" s="208">
        <v>-54.81</v>
      </c>
      <c r="U416" s="208">
        <v>-55.72</v>
      </c>
      <c r="V416" s="208">
        <v>-56.58</v>
      </c>
      <c r="W416" s="208">
        <v>1.04</v>
      </c>
      <c r="X416" s="205">
        <v>4.6</v>
      </c>
      <c r="Y416" s="207">
        <v>403.143</v>
      </c>
    </row>
    <row r="417">
      <c r="A417" s="205" t="s">
        <v>840</v>
      </c>
      <c r="B417" s="205" t="s">
        <v>858</v>
      </c>
      <c r="C417" s="205" t="s">
        <v>859</v>
      </c>
      <c r="D417" s="207" t="s">
        <v>843</v>
      </c>
      <c r="E417" s="208">
        <v>100</v>
      </c>
      <c r="F417" s="208">
        <v>273</v>
      </c>
      <c r="G417" s="208">
        <v>0</v>
      </c>
      <c r="H417" s="208">
        <v>30</v>
      </c>
      <c r="I417" s="207">
        <v>3750</v>
      </c>
      <c r="J417" s="207">
        <v>21</v>
      </c>
      <c r="K417" s="207">
        <v>20.96</v>
      </c>
      <c r="L417" s="208">
        <v>-8.36</v>
      </c>
      <c r="M417" s="208">
        <v>29.32</v>
      </c>
      <c r="N417" s="203">
        <f t="shared" si="0"/>
      </c>
      <c r="O417" s="207">
        <v>-43.72</v>
      </c>
      <c r="P417" s="208">
        <v>-44.63</v>
      </c>
      <c r="Q417" s="208">
        <v>-49.09</v>
      </c>
      <c r="R417" s="208">
        <v>-49.64</v>
      </c>
      <c r="S417" s="208">
        <v>-54.7</v>
      </c>
      <c r="T417" s="208">
        <v>-56.17</v>
      </c>
      <c r="U417" s="208">
        <v>-55.68</v>
      </c>
      <c r="V417" s="208">
        <v>-56.4</v>
      </c>
      <c r="W417" s="208">
        <v>1.1</v>
      </c>
      <c r="X417" s="205">
        <v>4.6</v>
      </c>
      <c r="Y417" s="207">
        <v>422.138</v>
      </c>
    </row>
    <row r="418">
      <c r="A418" s="205" t="s">
        <v>840</v>
      </c>
      <c r="B418" s="205" t="s">
        <v>858</v>
      </c>
      <c r="C418" s="205" t="s">
        <v>859</v>
      </c>
      <c r="D418" s="207" t="s">
        <v>843</v>
      </c>
      <c r="E418" s="208">
        <v>100</v>
      </c>
      <c r="F418" s="208">
        <v>273</v>
      </c>
      <c r="G418" s="208">
        <v>0</v>
      </c>
      <c r="H418" s="208">
        <v>30</v>
      </c>
      <c r="I418" s="207">
        <v>3750</v>
      </c>
      <c r="J418" s="207">
        <v>22</v>
      </c>
      <c r="K418" s="207">
        <v>21.96</v>
      </c>
      <c r="L418" s="208">
        <v>-7.37</v>
      </c>
      <c r="M418" s="208">
        <v>29.33</v>
      </c>
      <c r="N418" s="203">
        <f t="shared" si="0"/>
      </c>
      <c r="O418" s="207">
        <v>-43.41</v>
      </c>
      <c r="P418" s="208">
        <v>-44.41</v>
      </c>
      <c r="Q418" s="208">
        <v>-48.98</v>
      </c>
      <c r="R418" s="208">
        <v>-49.53</v>
      </c>
      <c r="S418" s="208">
        <v>-54.62</v>
      </c>
      <c r="T418" s="208">
        <v>-55.54</v>
      </c>
      <c r="U418" s="208">
        <v>-54.95</v>
      </c>
      <c r="V418" s="208">
        <v>-56.13</v>
      </c>
      <c r="W418" s="208">
        <v>1.11</v>
      </c>
      <c r="X418" s="205">
        <v>4.6</v>
      </c>
      <c r="Y418" s="207">
        <v>444.218</v>
      </c>
    </row>
    <row r="419">
      <c r="A419" s="205" t="s">
        <v>840</v>
      </c>
      <c r="B419" s="205" t="s">
        <v>858</v>
      </c>
      <c r="C419" s="205" t="s">
        <v>859</v>
      </c>
      <c r="D419" s="207" t="s">
        <v>843</v>
      </c>
      <c r="E419" s="208">
        <v>100</v>
      </c>
      <c r="F419" s="208">
        <v>273</v>
      </c>
      <c r="G419" s="208">
        <v>0</v>
      </c>
      <c r="H419" s="208">
        <v>30</v>
      </c>
      <c r="I419" s="207">
        <v>3750</v>
      </c>
      <c r="J419" s="207">
        <v>23</v>
      </c>
      <c r="K419" s="207">
        <v>23.01</v>
      </c>
      <c r="L419" s="208">
        <v>-6.39</v>
      </c>
      <c r="M419" s="208">
        <v>29.4</v>
      </c>
      <c r="N419" s="203">
        <f t="shared" si="0"/>
      </c>
      <c r="O419" s="207">
        <v>-43.32</v>
      </c>
      <c r="P419" s="208">
        <v>-44.31</v>
      </c>
      <c r="Q419" s="208">
        <v>-48.83</v>
      </c>
      <c r="R419" s="208">
        <v>-49.46</v>
      </c>
      <c r="S419" s="208">
        <v>-55.03</v>
      </c>
      <c r="T419" s="208">
        <v>-55.92</v>
      </c>
      <c r="U419" s="208">
        <v>-54.99</v>
      </c>
      <c r="V419" s="208">
        <v>-56.74</v>
      </c>
      <c r="W419" s="208">
        <v>1.08</v>
      </c>
      <c r="X419" s="205">
        <v>4.6</v>
      </c>
      <c r="Y419" s="207">
        <v>470.139</v>
      </c>
    </row>
    <row r="420">
      <c r="A420" s="205" t="s">
        <v>840</v>
      </c>
      <c r="B420" s="205" t="s">
        <v>858</v>
      </c>
      <c r="C420" s="205" t="s">
        <v>859</v>
      </c>
      <c r="D420" s="207" t="s">
        <v>843</v>
      </c>
      <c r="E420" s="208">
        <v>100</v>
      </c>
      <c r="F420" s="208">
        <v>273</v>
      </c>
      <c r="G420" s="208">
        <v>0</v>
      </c>
      <c r="H420" s="208">
        <v>30</v>
      </c>
      <c r="I420" s="207">
        <v>3750</v>
      </c>
      <c r="J420" s="207">
        <v>24</v>
      </c>
      <c r="K420" s="207">
        <v>24.04</v>
      </c>
      <c r="L420" s="208">
        <v>-5.33</v>
      </c>
      <c r="M420" s="208">
        <v>29.37</v>
      </c>
      <c r="N420" s="203">
        <f t="shared" si="0"/>
      </c>
      <c r="O420" s="207">
        <v>-42.63</v>
      </c>
      <c r="P420" s="208">
        <v>-43.31</v>
      </c>
      <c r="Q420" s="208">
        <v>-48.59</v>
      </c>
      <c r="R420" s="208">
        <v>-49.4</v>
      </c>
      <c r="S420" s="208">
        <v>-54.28</v>
      </c>
      <c r="T420" s="208">
        <v>-55.1</v>
      </c>
      <c r="U420" s="208">
        <v>-55.14</v>
      </c>
      <c r="V420" s="208">
        <v>-55.76</v>
      </c>
      <c r="W420" s="208">
        <v>1.09</v>
      </c>
      <c r="X420" s="205">
        <v>4.6</v>
      </c>
      <c r="Y420" s="207">
        <v>502.782</v>
      </c>
    </row>
    <row r="421">
      <c r="A421" s="205" t="s">
        <v>840</v>
      </c>
      <c r="B421" s="205" t="s">
        <v>858</v>
      </c>
      <c r="C421" s="205" t="s">
        <v>859</v>
      </c>
      <c r="D421" s="207" t="s">
        <v>843</v>
      </c>
      <c r="E421" s="208">
        <v>100</v>
      </c>
      <c r="F421" s="208">
        <v>273</v>
      </c>
      <c r="G421" s="208">
        <v>0</v>
      </c>
      <c r="H421" s="208">
        <v>30</v>
      </c>
      <c r="I421" s="207">
        <v>3750</v>
      </c>
      <c r="J421" s="207">
        <v>25</v>
      </c>
      <c r="K421" s="207">
        <v>24.98</v>
      </c>
      <c r="L421" s="208">
        <v>-4.31</v>
      </c>
      <c r="M421" s="208">
        <v>29.29</v>
      </c>
      <c r="N421" s="203">
        <f t="shared" si="0"/>
      </c>
      <c r="O421" s="207">
        <v>-40.55</v>
      </c>
      <c r="P421" s="208">
        <v>-40.76</v>
      </c>
      <c r="Q421" s="208">
        <v>-48.06</v>
      </c>
      <c r="R421" s="208">
        <v>-48.85</v>
      </c>
      <c r="S421" s="208">
        <v>-52.05</v>
      </c>
      <c r="T421" s="208">
        <v>-51.51</v>
      </c>
      <c r="U421" s="208">
        <v>-52.38</v>
      </c>
      <c r="V421" s="208">
        <v>-51.93</v>
      </c>
      <c r="W421" s="208">
        <v>1.4</v>
      </c>
      <c r="X421" s="205">
        <v>4.6</v>
      </c>
      <c r="Y421" s="207">
        <v>539.251</v>
      </c>
    </row>
    <row r="422">
      <c r="A422" s="205" t="s">
        <v>840</v>
      </c>
      <c r="B422" s="205" t="s">
        <v>858</v>
      </c>
      <c r="C422" s="205" t="s">
        <v>859</v>
      </c>
      <c r="D422" s="207" t="s">
        <v>843</v>
      </c>
      <c r="E422" s="208">
        <v>100</v>
      </c>
      <c r="F422" s="208">
        <v>273</v>
      </c>
      <c r="G422" s="208">
        <v>0</v>
      </c>
      <c r="H422" s="208">
        <v>30</v>
      </c>
      <c r="I422" s="207">
        <v>3750</v>
      </c>
      <c r="J422" s="207">
        <v>25.5</v>
      </c>
      <c r="K422" s="207">
        <v>25.53</v>
      </c>
      <c r="L422" s="208">
        <v>-3.62</v>
      </c>
      <c r="M422" s="208">
        <v>29.15</v>
      </c>
      <c r="N422" s="203">
        <f t="shared" si="0"/>
      </c>
      <c r="O422" s="207">
        <v>-38.96</v>
      </c>
      <c r="P422" s="208">
        <v>-39.16</v>
      </c>
      <c r="Q422" s="208">
        <v>-47.95</v>
      </c>
      <c r="R422" s="208">
        <v>-48.74</v>
      </c>
      <c r="S422" s="208">
        <v>-50.43</v>
      </c>
      <c r="T422" s="208">
        <v>-50.14</v>
      </c>
      <c r="U422" s="208">
        <v>-50.22</v>
      </c>
      <c r="V422" s="208">
        <v>-51.13</v>
      </c>
      <c r="W422" s="208">
        <v>1.78</v>
      </c>
      <c r="X422" s="205">
        <v>4.6</v>
      </c>
      <c r="Y422" s="207">
        <v>562.544</v>
      </c>
    </row>
    <row r="423">
      <c r="A423" s="205" t="s">
        <v>840</v>
      </c>
      <c r="B423" s="205" t="s">
        <v>858</v>
      </c>
      <c r="C423" s="205" t="s">
        <v>859</v>
      </c>
      <c r="D423" s="207" t="s">
        <v>843</v>
      </c>
      <c r="E423" s="208">
        <v>100</v>
      </c>
      <c r="F423" s="208">
        <v>273</v>
      </c>
      <c r="G423" s="208">
        <v>0</v>
      </c>
      <c r="H423" s="208">
        <v>30</v>
      </c>
      <c r="I423" s="207">
        <v>3750</v>
      </c>
      <c r="J423" s="207">
        <v>26</v>
      </c>
      <c r="K423" s="207">
        <v>25.97</v>
      </c>
      <c r="L423" s="208">
        <v>-3.19</v>
      </c>
      <c r="M423" s="208">
        <v>29.16</v>
      </c>
      <c r="N423" s="203">
        <f t="shared" si="0"/>
      </c>
      <c r="O423" s="207">
        <v>-37.57</v>
      </c>
      <c r="P423" s="208">
        <v>-37.41</v>
      </c>
      <c r="Q423" s="208">
        <v>-47.21</v>
      </c>
      <c r="R423" s="208">
        <v>-47.91</v>
      </c>
      <c r="S423" s="208">
        <v>-48.44</v>
      </c>
      <c r="T423" s="208">
        <v>-48.33</v>
      </c>
      <c r="U423" s="208">
        <v>-49.12</v>
      </c>
      <c r="V423" s="208">
        <v>-48.3</v>
      </c>
      <c r="W423" s="208">
        <v>2.21</v>
      </c>
      <c r="X423" s="205">
        <v>4.6</v>
      </c>
      <c r="Y423" s="207">
        <v>583.262</v>
      </c>
    </row>
    <row r="424">
      <c r="A424" s="205" t="s">
        <v>840</v>
      </c>
      <c r="B424" s="205" t="s">
        <v>858</v>
      </c>
      <c r="C424" s="205" t="s">
        <v>859</v>
      </c>
      <c r="D424" s="207" t="s">
        <v>843</v>
      </c>
      <c r="E424" s="208">
        <v>100</v>
      </c>
      <c r="F424" s="208">
        <v>273</v>
      </c>
      <c r="G424" s="208">
        <v>0</v>
      </c>
      <c r="H424" s="208">
        <v>30</v>
      </c>
      <c r="I424" s="207">
        <v>3750</v>
      </c>
      <c r="J424" s="207">
        <v>26.5</v>
      </c>
      <c r="K424" s="207">
        <v>26.48</v>
      </c>
      <c r="L424" s="208">
        <v>-2.6</v>
      </c>
      <c r="M424" s="208">
        <v>29.08</v>
      </c>
      <c r="N424" s="203">
        <f t="shared" si="0"/>
      </c>
      <c r="O424" s="207">
        <v>-35.8</v>
      </c>
      <c r="P424" s="208">
        <v>-35.35</v>
      </c>
      <c r="Q424" s="208">
        <v>-46.84</v>
      </c>
      <c r="R424" s="208">
        <v>-47.64</v>
      </c>
      <c r="S424" s="208">
        <v>-46.16</v>
      </c>
      <c r="T424" s="208">
        <v>-45.41</v>
      </c>
      <c r="U424" s="208">
        <v>-47.64</v>
      </c>
      <c r="V424" s="208">
        <v>-46.79</v>
      </c>
      <c r="W424" s="208">
        <v>2.86</v>
      </c>
      <c r="X424" s="205">
        <v>4.6</v>
      </c>
      <c r="Y424" s="207">
        <v>610.837</v>
      </c>
    </row>
    <row r="425">
      <c r="A425" s="205" t="s">
        <v>840</v>
      </c>
      <c r="B425" s="205" t="s">
        <v>858</v>
      </c>
      <c r="C425" s="205" t="s">
        <v>859</v>
      </c>
      <c r="D425" s="207" t="s">
        <v>843</v>
      </c>
      <c r="E425" s="208">
        <v>100</v>
      </c>
      <c r="F425" s="208">
        <v>273</v>
      </c>
      <c r="G425" s="208">
        <v>0</v>
      </c>
      <c r="H425" s="208">
        <v>30</v>
      </c>
      <c r="I425" s="207">
        <v>3750</v>
      </c>
      <c r="J425" s="207">
        <v>27</v>
      </c>
      <c r="K425" s="207">
        <v>26.95</v>
      </c>
      <c r="L425" s="208">
        <v>-2.08</v>
      </c>
      <c r="M425" s="208">
        <v>29.03</v>
      </c>
      <c r="N425" s="203">
        <f t="shared" si="0"/>
      </c>
      <c r="O425" s="207">
        <v>-34.05</v>
      </c>
      <c r="P425" s="208">
        <v>-33.68</v>
      </c>
      <c r="Q425" s="208">
        <v>-46.13</v>
      </c>
      <c r="R425" s="208">
        <v>-46.9</v>
      </c>
      <c r="S425" s="208">
        <v>-44.21</v>
      </c>
      <c r="T425" s="208">
        <v>-43.72</v>
      </c>
      <c r="U425" s="208">
        <v>-44.49</v>
      </c>
      <c r="V425" s="208">
        <v>-44.4</v>
      </c>
      <c r="W425" s="208">
        <v>3.57</v>
      </c>
      <c r="X425" s="205">
        <v>4.6</v>
      </c>
      <c r="Y425" s="207">
        <v>636.317</v>
      </c>
    </row>
    <row r="426">
      <c r="A426" s="205" t="s">
        <v>840</v>
      </c>
      <c r="B426" s="205" t="s">
        <v>858</v>
      </c>
      <c r="C426" s="205" t="s">
        <v>859</v>
      </c>
      <c r="D426" s="207" t="s">
        <v>843</v>
      </c>
      <c r="E426" s="208">
        <v>100</v>
      </c>
      <c r="F426" s="208">
        <v>273</v>
      </c>
      <c r="G426" s="208">
        <v>0</v>
      </c>
      <c r="H426" s="208">
        <v>30</v>
      </c>
      <c r="I426" s="207">
        <v>3950</v>
      </c>
      <c r="J426" s="207">
        <v>18</v>
      </c>
      <c r="K426" s="207">
        <v>17.96</v>
      </c>
      <c r="L426" s="208">
        <v>-11.67</v>
      </c>
      <c r="M426" s="208">
        <v>29.63</v>
      </c>
      <c r="N426" s="203">
        <f t="shared" si="0"/>
      </c>
      <c r="O426" s="207">
        <v>-45.78</v>
      </c>
      <c r="P426" s="208">
        <v>-46.09</v>
      </c>
      <c r="Q426" s="208">
        <v>-49.7</v>
      </c>
      <c r="R426" s="208">
        <v>-50.01</v>
      </c>
      <c r="S426" s="208">
        <v>-57.73</v>
      </c>
      <c r="T426" s="208">
        <v>-56.33</v>
      </c>
      <c r="U426" s="208">
        <v>-57.65</v>
      </c>
      <c r="V426" s="208">
        <v>-58.37</v>
      </c>
      <c r="W426" s="208">
        <v>0.79</v>
      </c>
      <c r="X426" s="205">
        <v>4.6</v>
      </c>
      <c r="Y426" s="207">
        <v>380.588</v>
      </c>
    </row>
    <row r="427">
      <c r="A427" s="205" t="s">
        <v>840</v>
      </c>
      <c r="B427" s="205" t="s">
        <v>858</v>
      </c>
      <c r="C427" s="205" t="s">
        <v>859</v>
      </c>
      <c r="D427" s="207" t="s">
        <v>843</v>
      </c>
      <c r="E427" s="208">
        <v>100</v>
      </c>
      <c r="F427" s="208">
        <v>273</v>
      </c>
      <c r="G427" s="208">
        <v>0</v>
      </c>
      <c r="H427" s="208">
        <v>30</v>
      </c>
      <c r="I427" s="207">
        <v>3950</v>
      </c>
      <c r="J427" s="207">
        <v>19</v>
      </c>
      <c r="K427" s="207">
        <v>18.96</v>
      </c>
      <c r="L427" s="208">
        <v>-10.75</v>
      </c>
      <c r="M427" s="208">
        <v>29.71</v>
      </c>
      <c r="N427" s="203">
        <f t="shared" si="0"/>
      </c>
      <c r="O427" s="207">
        <v>-45.38</v>
      </c>
      <c r="P427" s="208">
        <v>-46.18</v>
      </c>
      <c r="Q427" s="208">
        <v>-49.61</v>
      </c>
      <c r="R427" s="208">
        <v>-50.23</v>
      </c>
      <c r="S427" s="208">
        <v>-57.18</v>
      </c>
      <c r="T427" s="208">
        <v>-57.99</v>
      </c>
      <c r="U427" s="208">
        <v>-57.47</v>
      </c>
      <c r="V427" s="208">
        <v>-58.1</v>
      </c>
      <c r="W427" s="208">
        <v>0.82</v>
      </c>
      <c r="X427" s="205">
        <v>4.6</v>
      </c>
      <c r="Y427" s="207">
        <v>394.807</v>
      </c>
    </row>
    <row r="428">
      <c r="A428" s="205" t="s">
        <v>840</v>
      </c>
      <c r="B428" s="205" t="s">
        <v>858</v>
      </c>
      <c r="C428" s="205" t="s">
        <v>859</v>
      </c>
      <c r="D428" s="207" t="s">
        <v>843</v>
      </c>
      <c r="E428" s="208">
        <v>100</v>
      </c>
      <c r="F428" s="208">
        <v>273</v>
      </c>
      <c r="G428" s="208">
        <v>0</v>
      </c>
      <c r="H428" s="208">
        <v>30</v>
      </c>
      <c r="I428" s="207">
        <v>3950</v>
      </c>
      <c r="J428" s="207">
        <v>20</v>
      </c>
      <c r="K428" s="207">
        <v>20.01</v>
      </c>
      <c r="L428" s="208">
        <v>-9.42</v>
      </c>
      <c r="M428" s="208">
        <v>29.43</v>
      </c>
      <c r="N428" s="203">
        <f t="shared" si="0"/>
      </c>
      <c r="O428" s="207">
        <v>-44.6</v>
      </c>
      <c r="P428" s="208">
        <v>-45.57</v>
      </c>
      <c r="Q428" s="208">
        <v>-49.5</v>
      </c>
      <c r="R428" s="208">
        <v>-49.79</v>
      </c>
      <c r="S428" s="208">
        <v>-56.22</v>
      </c>
      <c r="T428" s="208">
        <v>-56.47</v>
      </c>
      <c r="U428" s="208">
        <v>-56.38</v>
      </c>
      <c r="V428" s="208">
        <v>-57.46</v>
      </c>
      <c r="W428" s="208">
        <v>0.91</v>
      </c>
      <c r="X428" s="205">
        <v>4.6</v>
      </c>
      <c r="Y428" s="207">
        <v>414.267</v>
      </c>
    </row>
    <row r="429">
      <c r="A429" s="205" t="s">
        <v>840</v>
      </c>
      <c r="B429" s="205" t="s">
        <v>858</v>
      </c>
      <c r="C429" s="205" t="s">
        <v>859</v>
      </c>
      <c r="D429" s="207" t="s">
        <v>843</v>
      </c>
      <c r="E429" s="208">
        <v>100</v>
      </c>
      <c r="F429" s="208">
        <v>273</v>
      </c>
      <c r="G429" s="208">
        <v>0</v>
      </c>
      <c r="H429" s="208">
        <v>30</v>
      </c>
      <c r="I429" s="207">
        <v>3950</v>
      </c>
      <c r="J429" s="207">
        <v>21</v>
      </c>
      <c r="K429" s="207">
        <v>20.99</v>
      </c>
      <c r="L429" s="208">
        <v>-8.47</v>
      </c>
      <c r="M429" s="208">
        <v>29.46</v>
      </c>
      <c r="N429" s="203">
        <f t="shared" si="0"/>
      </c>
      <c r="O429" s="207">
        <v>-44.28</v>
      </c>
      <c r="P429" s="208">
        <v>-45.45</v>
      </c>
      <c r="Q429" s="208">
        <v>-49.45</v>
      </c>
      <c r="R429" s="208">
        <v>-49.71</v>
      </c>
      <c r="S429" s="208">
        <v>-55.98</v>
      </c>
      <c r="T429" s="208">
        <v>-56.49</v>
      </c>
      <c r="U429" s="208">
        <v>-56.58</v>
      </c>
      <c r="V429" s="208">
        <v>-56.89</v>
      </c>
      <c r="W429" s="208">
        <v>0.95</v>
      </c>
      <c r="X429" s="205">
        <v>4.6</v>
      </c>
      <c r="Y429" s="207">
        <v>434.659</v>
      </c>
    </row>
    <row r="430">
      <c r="A430" s="205" t="s">
        <v>840</v>
      </c>
      <c r="B430" s="205" t="s">
        <v>858</v>
      </c>
      <c r="C430" s="205" t="s">
        <v>859</v>
      </c>
      <c r="D430" s="207" t="s">
        <v>843</v>
      </c>
      <c r="E430" s="208">
        <v>100</v>
      </c>
      <c r="F430" s="208">
        <v>273</v>
      </c>
      <c r="G430" s="208">
        <v>0</v>
      </c>
      <c r="H430" s="208">
        <v>30</v>
      </c>
      <c r="I430" s="207">
        <v>3950</v>
      </c>
      <c r="J430" s="207">
        <v>22</v>
      </c>
      <c r="K430" s="207">
        <v>21.98</v>
      </c>
      <c r="L430" s="208">
        <v>-7.48</v>
      </c>
      <c r="M430" s="208">
        <v>29.46</v>
      </c>
      <c r="N430" s="203">
        <f t="shared" si="0"/>
      </c>
      <c r="O430" s="207">
        <v>-44.04</v>
      </c>
      <c r="P430" s="208">
        <v>-45.5</v>
      </c>
      <c r="Q430" s="208">
        <v>-49.42</v>
      </c>
      <c r="R430" s="208">
        <v>-49.72</v>
      </c>
      <c r="S430" s="208">
        <v>-55.63</v>
      </c>
      <c r="T430" s="208">
        <v>-56.71</v>
      </c>
      <c r="U430" s="208">
        <v>-55.72</v>
      </c>
      <c r="V430" s="208">
        <v>-57.5</v>
      </c>
      <c r="W430" s="208">
        <v>0.95</v>
      </c>
      <c r="X430" s="205">
        <v>4.6</v>
      </c>
      <c r="Y430" s="207">
        <v>459.24</v>
      </c>
    </row>
    <row r="431">
      <c r="A431" s="205" t="s">
        <v>840</v>
      </c>
      <c r="B431" s="205" t="s">
        <v>858</v>
      </c>
      <c r="C431" s="205" t="s">
        <v>859</v>
      </c>
      <c r="D431" s="207" t="s">
        <v>843</v>
      </c>
      <c r="E431" s="208">
        <v>100</v>
      </c>
      <c r="F431" s="208">
        <v>273</v>
      </c>
      <c r="G431" s="208">
        <v>0</v>
      </c>
      <c r="H431" s="208">
        <v>30</v>
      </c>
      <c r="I431" s="207">
        <v>3950</v>
      </c>
      <c r="J431" s="207">
        <v>23</v>
      </c>
      <c r="K431" s="207">
        <v>22.97</v>
      </c>
      <c r="L431" s="208">
        <v>-6.47</v>
      </c>
      <c r="M431" s="208">
        <v>29.44</v>
      </c>
      <c r="N431" s="203">
        <f t="shared" si="0"/>
      </c>
      <c r="O431" s="207">
        <v>-43.69</v>
      </c>
      <c r="P431" s="208">
        <v>-45.29</v>
      </c>
      <c r="Q431" s="208">
        <v>-49.21</v>
      </c>
      <c r="R431" s="208">
        <v>-49.53</v>
      </c>
      <c r="S431" s="208">
        <v>-55.28</v>
      </c>
      <c r="T431" s="208">
        <v>-55.63</v>
      </c>
      <c r="U431" s="208">
        <v>-55.87</v>
      </c>
      <c r="V431" s="208">
        <v>-57.56</v>
      </c>
      <c r="W431" s="208">
        <v>0.94</v>
      </c>
      <c r="X431" s="205">
        <v>4.6</v>
      </c>
      <c r="Y431" s="207">
        <v>488.43</v>
      </c>
    </row>
    <row r="432">
      <c r="A432" s="205" t="s">
        <v>840</v>
      </c>
      <c r="B432" s="205" t="s">
        <v>858</v>
      </c>
      <c r="C432" s="205" t="s">
        <v>859</v>
      </c>
      <c r="D432" s="207" t="s">
        <v>843</v>
      </c>
      <c r="E432" s="208">
        <v>100</v>
      </c>
      <c r="F432" s="208">
        <v>273</v>
      </c>
      <c r="G432" s="208">
        <v>0</v>
      </c>
      <c r="H432" s="208">
        <v>30</v>
      </c>
      <c r="I432" s="207">
        <v>3950</v>
      </c>
      <c r="J432" s="207">
        <v>24</v>
      </c>
      <c r="K432" s="207">
        <v>23.96</v>
      </c>
      <c r="L432" s="208">
        <v>-5.49</v>
      </c>
      <c r="M432" s="208">
        <v>29.45</v>
      </c>
      <c r="N432" s="203">
        <f t="shared" si="0"/>
      </c>
      <c r="O432" s="207">
        <v>-42.46</v>
      </c>
      <c r="P432" s="208">
        <v>-44.7</v>
      </c>
      <c r="Q432" s="208">
        <v>-48.88</v>
      </c>
      <c r="R432" s="208">
        <v>-49.6</v>
      </c>
      <c r="S432" s="208">
        <v>-53.91</v>
      </c>
      <c r="T432" s="208">
        <v>-56.32</v>
      </c>
      <c r="U432" s="208">
        <v>-54.07</v>
      </c>
      <c r="V432" s="208">
        <v>-56.85</v>
      </c>
      <c r="W432" s="208">
        <v>1.02</v>
      </c>
      <c r="X432" s="205">
        <v>4.6</v>
      </c>
      <c r="Y432" s="207">
        <v>520.786</v>
      </c>
    </row>
    <row r="433">
      <c r="A433" s="205" t="s">
        <v>840</v>
      </c>
      <c r="B433" s="205" t="s">
        <v>858</v>
      </c>
      <c r="C433" s="205" t="s">
        <v>859</v>
      </c>
      <c r="D433" s="207" t="s">
        <v>843</v>
      </c>
      <c r="E433" s="208">
        <v>100</v>
      </c>
      <c r="F433" s="208">
        <v>273</v>
      </c>
      <c r="G433" s="208">
        <v>0</v>
      </c>
      <c r="H433" s="208">
        <v>30</v>
      </c>
      <c r="I433" s="207">
        <v>3950</v>
      </c>
      <c r="J433" s="207">
        <v>25</v>
      </c>
      <c r="K433" s="207">
        <v>24.96</v>
      </c>
      <c r="L433" s="208">
        <v>-4.44</v>
      </c>
      <c r="M433" s="208">
        <v>29.4</v>
      </c>
      <c r="N433" s="203">
        <f t="shared" si="0"/>
      </c>
      <c r="O433" s="207">
        <v>-40.2</v>
      </c>
      <c r="P433" s="208">
        <v>-41.98</v>
      </c>
      <c r="Q433" s="208">
        <v>-48.43</v>
      </c>
      <c r="R433" s="208">
        <v>-49.35</v>
      </c>
      <c r="S433" s="208">
        <v>-51.57</v>
      </c>
      <c r="T433" s="208">
        <v>-53.13</v>
      </c>
      <c r="U433" s="208">
        <v>-51.68</v>
      </c>
      <c r="V433" s="208">
        <v>-53.46</v>
      </c>
      <c r="W433" s="208">
        <v>1.41</v>
      </c>
      <c r="X433" s="205">
        <v>4.6</v>
      </c>
      <c r="Y433" s="207">
        <v>560.485</v>
      </c>
    </row>
    <row r="434">
      <c r="A434" s="205" t="s">
        <v>840</v>
      </c>
      <c r="B434" s="205" t="s">
        <v>858</v>
      </c>
      <c r="C434" s="205" t="s">
        <v>859</v>
      </c>
      <c r="D434" s="207" t="s">
        <v>843</v>
      </c>
      <c r="E434" s="208">
        <v>100</v>
      </c>
      <c r="F434" s="208">
        <v>273</v>
      </c>
      <c r="G434" s="208">
        <v>0</v>
      </c>
      <c r="H434" s="208">
        <v>30</v>
      </c>
      <c r="I434" s="207">
        <v>3950</v>
      </c>
      <c r="J434" s="207">
        <v>25.5</v>
      </c>
      <c r="K434" s="207">
        <v>25.45</v>
      </c>
      <c r="L434" s="208">
        <v>-3.9</v>
      </c>
      <c r="M434" s="208">
        <v>29.35</v>
      </c>
      <c r="N434" s="203">
        <f t="shared" si="0"/>
      </c>
      <c r="O434" s="207">
        <v>-38.75</v>
      </c>
      <c r="P434" s="208">
        <v>-39.95</v>
      </c>
      <c r="Q434" s="208">
        <v>-48.38</v>
      </c>
      <c r="R434" s="208">
        <v>-49.38</v>
      </c>
      <c r="S434" s="208">
        <v>-49.83</v>
      </c>
      <c r="T434" s="208">
        <v>-50.06</v>
      </c>
      <c r="U434" s="208">
        <v>-50.53</v>
      </c>
      <c r="V434" s="208">
        <v>-50.55</v>
      </c>
      <c r="W434" s="208">
        <v>1.76</v>
      </c>
      <c r="X434" s="205">
        <v>4.6</v>
      </c>
      <c r="Y434" s="207">
        <v>583.444</v>
      </c>
    </row>
    <row r="435">
      <c r="A435" s="205" t="s">
        <v>840</v>
      </c>
      <c r="B435" s="205" t="s">
        <v>858</v>
      </c>
      <c r="C435" s="205" t="s">
        <v>859</v>
      </c>
      <c r="D435" s="207" t="s">
        <v>843</v>
      </c>
      <c r="E435" s="208">
        <v>100</v>
      </c>
      <c r="F435" s="208">
        <v>273</v>
      </c>
      <c r="G435" s="208">
        <v>0</v>
      </c>
      <c r="H435" s="208">
        <v>30</v>
      </c>
      <c r="I435" s="207">
        <v>3950</v>
      </c>
      <c r="J435" s="207">
        <v>26</v>
      </c>
      <c r="K435" s="207">
        <v>25.99</v>
      </c>
      <c r="L435" s="208">
        <v>-3.25</v>
      </c>
      <c r="M435" s="208">
        <v>29.24</v>
      </c>
      <c r="N435" s="203">
        <f t="shared" si="0"/>
      </c>
      <c r="O435" s="207">
        <v>-37.09</v>
      </c>
      <c r="P435" s="208">
        <v>-37.77</v>
      </c>
      <c r="Q435" s="208">
        <v>-47.74</v>
      </c>
      <c r="R435" s="208">
        <v>-48.52</v>
      </c>
      <c r="S435" s="208">
        <v>-47.76</v>
      </c>
      <c r="T435" s="208">
        <v>-47.81</v>
      </c>
      <c r="U435" s="208">
        <v>-47.99</v>
      </c>
      <c r="V435" s="208">
        <v>-48.88</v>
      </c>
      <c r="W435" s="208">
        <v>2.27</v>
      </c>
      <c r="X435" s="205">
        <v>4.6</v>
      </c>
      <c r="Y435" s="207">
        <v>609.933</v>
      </c>
    </row>
    <row r="436">
      <c r="A436" s="205" t="s">
        <v>840</v>
      </c>
      <c r="B436" s="205" t="s">
        <v>858</v>
      </c>
      <c r="C436" s="205" t="s">
        <v>859</v>
      </c>
      <c r="D436" s="207" t="s">
        <v>843</v>
      </c>
      <c r="E436" s="208">
        <v>100</v>
      </c>
      <c r="F436" s="208">
        <v>273</v>
      </c>
      <c r="G436" s="208">
        <v>0</v>
      </c>
      <c r="H436" s="208">
        <v>30</v>
      </c>
      <c r="I436" s="207">
        <v>3950</v>
      </c>
      <c r="J436" s="207">
        <v>26.5</v>
      </c>
      <c r="K436" s="207">
        <v>26.46</v>
      </c>
      <c r="L436" s="208">
        <v>-2.69</v>
      </c>
      <c r="M436" s="208">
        <v>29.15</v>
      </c>
      <c r="N436" s="203">
        <f t="shared" si="0"/>
      </c>
      <c r="O436" s="207">
        <v>-35.43</v>
      </c>
      <c r="P436" s="208">
        <v>-35.83</v>
      </c>
      <c r="Q436" s="208">
        <v>-47.57</v>
      </c>
      <c r="R436" s="208">
        <v>-48.1</v>
      </c>
      <c r="S436" s="208">
        <v>-45.65</v>
      </c>
      <c r="T436" s="208">
        <v>-46.36</v>
      </c>
      <c r="U436" s="208">
        <v>-46.61</v>
      </c>
      <c r="V436" s="208">
        <v>-46.59</v>
      </c>
      <c r="W436" s="208">
        <v>2.87</v>
      </c>
      <c r="X436" s="205">
        <v>4.6</v>
      </c>
      <c r="Y436" s="207">
        <v>637.234</v>
      </c>
    </row>
    <row r="437">
      <c r="A437" s="205" t="s">
        <v>840</v>
      </c>
      <c r="B437" s="205" t="s">
        <v>858</v>
      </c>
      <c r="C437" s="205" t="s">
        <v>859</v>
      </c>
      <c r="D437" s="207" t="s">
        <v>843</v>
      </c>
      <c r="E437" s="208">
        <v>100</v>
      </c>
      <c r="F437" s="208">
        <v>273</v>
      </c>
      <c r="G437" s="208">
        <v>0</v>
      </c>
      <c r="H437" s="208">
        <v>30</v>
      </c>
      <c r="I437" s="207">
        <v>3950</v>
      </c>
      <c r="J437" s="207">
        <v>27</v>
      </c>
      <c r="K437" s="207">
        <v>26.96</v>
      </c>
      <c r="L437" s="208">
        <v>-2.05</v>
      </c>
      <c r="M437" s="208">
        <v>29.01</v>
      </c>
      <c r="N437" s="203">
        <f t="shared" si="0"/>
      </c>
      <c r="O437" s="207">
        <v>-33.7</v>
      </c>
      <c r="P437" s="208">
        <v>-33.68</v>
      </c>
      <c r="Q437" s="208">
        <v>-46.81</v>
      </c>
      <c r="R437" s="208">
        <v>-47.38</v>
      </c>
      <c r="S437" s="208">
        <v>-43.94</v>
      </c>
      <c r="T437" s="208">
        <v>-43.45</v>
      </c>
      <c r="U437" s="208">
        <v>-44.4</v>
      </c>
      <c r="V437" s="208">
        <v>-44.29</v>
      </c>
      <c r="W437" s="208">
        <v>3.7</v>
      </c>
      <c r="X437" s="205">
        <v>4.6</v>
      </c>
      <c r="Y437" s="207">
        <v>669.456</v>
      </c>
    </row>
    <row r="438">
      <c r="A438" s="205" t="s">
        <v>840</v>
      </c>
      <c r="B438" s="205" t="s">
        <v>858</v>
      </c>
      <c r="C438" s="205" t="s">
        <v>859</v>
      </c>
      <c r="D438" s="207" t="s">
        <v>843</v>
      </c>
      <c r="E438" s="208">
        <v>100</v>
      </c>
      <c r="F438" s="208">
        <v>273</v>
      </c>
      <c r="G438" s="208">
        <v>0</v>
      </c>
      <c r="H438" s="208">
        <v>30</v>
      </c>
      <c r="I438" s="207">
        <v>4150</v>
      </c>
      <c r="J438" s="207">
        <v>18</v>
      </c>
      <c r="K438" s="207">
        <v>17.96</v>
      </c>
      <c r="L438" s="208">
        <v>-11.75</v>
      </c>
      <c r="M438" s="208">
        <v>29.71</v>
      </c>
      <c r="N438" s="203">
        <f t="shared" si="0"/>
      </c>
      <c r="O438" s="207">
        <v>-44.69</v>
      </c>
      <c r="P438" s="208">
        <v>-44.51</v>
      </c>
      <c r="Q438" s="208">
        <v>-49.11</v>
      </c>
      <c r="R438" s="208">
        <v>-49.07</v>
      </c>
      <c r="S438" s="208">
        <v>-56.18</v>
      </c>
      <c r="T438" s="208">
        <v>-56.27</v>
      </c>
      <c r="U438" s="208">
        <v>-56.7</v>
      </c>
      <c r="V438" s="208">
        <v>-56.99</v>
      </c>
      <c r="W438" s="208">
        <v>0.96</v>
      </c>
      <c r="X438" s="205">
        <v>4.6</v>
      </c>
      <c r="Y438" s="207">
        <v>397.424</v>
      </c>
    </row>
    <row r="439">
      <c r="A439" s="205" t="s">
        <v>840</v>
      </c>
      <c r="B439" s="205" t="s">
        <v>858</v>
      </c>
      <c r="C439" s="205" t="s">
        <v>859</v>
      </c>
      <c r="D439" s="207" t="s">
        <v>843</v>
      </c>
      <c r="E439" s="208">
        <v>100</v>
      </c>
      <c r="F439" s="208">
        <v>273</v>
      </c>
      <c r="G439" s="208">
        <v>0</v>
      </c>
      <c r="H439" s="208">
        <v>30</v>
      </c>
      <c r="I439" s="207">
        <v>4150</v>
      </c>
      <c r="J439" s="207">
        <v>19</v>
      </c>
      <c r="K439" s="207">
        <v>19.03</v>
      </c>
      <c r="L439" s="208">
        <v>-10.7</v>
      </c>
      <c r="M439" s="208">
        <v>29.73</v>
      </c>
      <c r="N439" s="203">
        <f t="shared" si="0"/>
      </c>
      <c r="O439" s="207">
        <v>-44.3</v>
      </c>
      <c r="P439" s="208">
        <v>-44.37</v>
      </c>
      <c r="Q439" s="208">
        <v>-49.32</v>
      </c>
      <c r="R439" s="208">
        <v>-49.16</v>
      </c>
      <c r="S439" s="208">
        <v>-55.69</v>
      </c>
      <c r="T439" s="208">
        <v>-55.93</v>
      </c>
      <c r="U439" s="208">
        <v>-55.66</v>
      </c>
      <c r="V439" s="208">
        <v>-56.03</v>
      </c>
      <c r="W439" s="208">
        <v>1.02</v>
      </c>
      <c r="X439" s="205">
        <v>4.6</v>
      </c>
      <c r="Y439" s="207">
        <v>416.849</v>
      </c>
    </row>
    <row r="440">
      <c r="A440" s="205" t="s">
        <v>840</v>
      </c>
      <c r="B440" s="205" t="s">
        <v>858</v>
      </c>
      <c r="C440" s="205" t="s">
        <v>859</v>
      </c>
      <c r="D440" s="207" t="s">
        <v>843</v>
      </c>
      <c r="E440" s="208">
        <v>100</v>
      </c>
      <c r="F440" s="208">
        <v>273</v>
      </c>
      <c r="G440" s="208">
        <v>0</v>
      </c>
      <c r="H440" s="208">
        <v>30</v>
      </c>
      <c r="I440" s="207">
        <v>4150</v>
      </c>
      <c r="J440" s="207">
        <v>20</v>
      </c>
      <c r="K440" s="207">
        <v>20.03</v>
      </c>
      <c r="L440" s="208">
        <v>-9.71</v>
      </c>
      <c r="M440" s="208">
        <v>29.74</v>
      </c>
      <c r="N440" s="203">
        <f t="shared" si="0"/>
      </c>
      <c r="O440" s="207">
        <v>-43.91</v>
      </c>
      <c r="P440" s="208">
        <v>-44.21</v>
      </c>
      <c r="Q440" s="208">
        <v>-49.35</v>
      </c>
      <c r="R440" s="208">
        <v>-49.19</v>
      </c>
      <c r="S440" s="208">
        <v>-55.26</v>
      </c>
      <c r="T440" s="208">
        <v>-55.6</v>
      </c>
      <c r="U440" s="208">
        <v>-55.5</v>
      </c>
      <c r="V440" s="208">
        <v>-55.63</v>
      </c>
      <c r="W440" s="208">
        <v>1.1</v>
      </c>
      <c r="X440" s="205">
        <v>4.6</v>
      </c>
      <c r="Y440" s="207">
        <v>438.493</v>
      </c>
    </row>
    <row r="441">
      <c r="A441" s="205" t="s">
        <v>840</v>
      </c>
      <c r="B441" s="205" t="s">
        <v>858</v>
      </c>
      <c r="C441" s="205" t="s">
        <v>859</v>
      </c>
      <c r="D441" s="207" t="s">
        <v>843</v>
      </c>
      <c r="E441" s="208">
        <v>100</v>
      </c>
      <c r="F441" s="208">
        <v>273</v>
      </c>
      <c r="G441" s="208">
        <v>0</v>
      </c>
      <c r="H441" s="208">
        <v>30</v>
      </c>
      <c r="I441" s="207">
        <v>4150</v>
      </c>
      <c r="J441" s="207">
        <v>21</v>
      </c>
      <c r="K441" s="207">
        <v>20.96</v>
      </c>
      <c r="L441" s="208">
        <v>-8.77</v>
      </c>
      <c r="M441" s="208">
        <v>29.73</v>
      </c>
      <c r="N441" s="203">
        <f t="shared" si="0"/>
      </c>
      <c r="O441" s="207">
        <v>-43.43</v>
      </c>
      <c r="P441" s="208">
        <v>-43.98</v>
      </c>
      <c r="Q441" s="208">
        <v>-49.22</v>
      </c>
      <c r="R441" s="208">
        <v>-49.19</v>
      </c>
      <c r="S441" s="208">
        <v>-54.46</v>
      </c>
      <c r="T441" s="208">
        <v>-54.97</v>
      </c>
      <c r="U441" s="208">
        <v>-55.02</v>
      </c>
      <c r="V441" s="208">
        <v>-55.75</v>
      </c>
      <c r="W441" s="208">
        <v>1.15</v>
      </c>
      <c r="X441" s="205">
        <v>4.6</v>
      </c>
      <c r="Y441" s="207">
        <v>462.163</v>
      </c>
    </row>
    <row r="442">
      <c r="A442" s="205" t="s">
        <v>840</v>
      </c>
      <c r="B442" s="205" t="s">
        <v>858</v>
      </c>
      <c r="C442" s="205" t="s">
        <v>859</v>
      </c>
      <c r="D442" s="207" t="s">
        <v>843</v>
      </c>
      <c r="E442" s="208">
        <v>100</v>
      </c>
      <c r="F442" s="208">
        <v>273</v>
      </c>
      <c r="G442" s="208">
        <v>0</v>
      </c>
      <c r="H442" s="208">
        <v>30</v>
      </c>
      <c r="I442" s="207">
        <v>4150</v>
      </c>
      <c r="J442" s="207">
        <v>22</v>
      </c>
      <c r="K442" s="207">
        <v>21.96</v>
      </c>
      <c r="L442" s="208">
        <v>-7.73</v>
      </c>
      <c r="M442" s="208">
        <v>29.69</v>
      </c>
      <c r="N442" s="203">
        <f t="shared" si="0"/>
      </c>
      <c r="O442" s="207">
        <v>-43.05</v>
      </c>
      <c r="P442" s="208">
        <v>-44</v>
      </c>
      <c r="Q442" s="208">
        <v>-49.23</v>
      </c>
      <c r="R442" s="208">
        <v>-49.2</v>
      </c>
      <c r="S442" s="208">
        <v>-54.02</v>
      </c>
      <c r="T442" s="208">
        <v>-54.33</v>
      </c>
      <c r="U442" s="208">
        <v>-54.64</v>
      </c>
      <c r="V442" s="208">
        <v>-55.32</v>
      </c>
      <c r="W442" s="208">
        <v>1.18</v>
      </c>
      <c r="X442" s="205">
        <v>4.6</v>
      </c>
      <c r="Y442" s="207">
        <v>492.417</v>
      </c>
    </row>
    <row r="443">
      <c r="A443" s="205" t="s">
        <v>840</v>
      </c>
      <c r="B443" s="205" t="s">
        <v>858</v>
      </c>
      <c r="C443" s="205" t="s">
        <v>859</v>
      </c>
      <c r="D443" s="207" t="s">
        <v>843</v>
      </c>
      <c r="E443" s="208">
        <v>100</v>
      </c>
      <c r="F443" s="208">
        <v>273</v>
      </c>
      <c r="G443" s="208">
        <v>0</v>
      </c>
      <c r="H443" s="208">
        <v>30</v>
      </c>
      <c r="I443" s="207">
        <v>4150</v>
      </c>
      <c r="J443" s="207">
        <v>23</v>
      </c>
      <c r="K443" s="207">
        <v>23.03</v>
      </c>
      <c r="L443" s="208">
        <v>-6.63</v>
      </c>
      <c r="M443" s="208">
        <v>29.66</v>
      </c>
      <c r="N443" s="203">
        <f t="shared" si="0"/>
      </c>
      <c r="O443" s="207">
        <v>-42.61</v>
      </c>
      <c r="P443" s="208">
        <v>-44.01</v>
      </c>
      <c r="Q443" s="208">
        <v>-49.23</v>
      </c>
      <c r="R443" s="208">
        <v>-49.21</v>
      </c>
      <c r="S443" s="208">
        <v>-53.47</v>
      </c>
      <c r="T443" s="208">
        <v>-55</v>
      </c>
      <c r="U443" s="208">
        <v>-53.85</v>
      </c>
      <c r="V443" s="208">
        <v>-55.95</v>
      </c>
      <c r="W443" s="208">
        <v>1.21</v>
      </c>
      <c r="X443" s="205">
        <v>4.6</v>
      </c>
      <c r="Y443" s="207">
        <v>528.255</v>
      </c>
    </row>
    <row r="444">
      <c r="A444" s="205" t="s">
        <v>840</v>
      </c>
      <c r="B444" s="205" t="s">
        <v>858</v>
      </c>
      <c r="C444" s="205" t="s">
        <v>859</v>
      </c>
      <c r="D444" s="207" t="s">
        <v>843</v>
      </c>
      <c r="E444" s="208">
        <v>100</v>
      </c>
      <c r="F444" s="208">
        <v>273</v>
      </c>
      <c r="G444" s="208">
        <v>0</v>
      </c>
      <c r="H444" s="208">
        <v>30</v>
      </c>
      <c r="I444" s="207">
        <v>4150</v>
      </c>
      <c r="J444" s="207">
        <v>24</v>
      </c>
      <c r="K444" s="207">
        <v>24.01</v>
      </c>
      <c r="L444" s="208">
        <v>-5.6</v>
      </c>
      <c r="M444" s="208">
        <v>29.61</v>
      </c>
      <c r="N444" s="203">
        <f t="shared" si="0"/>
      </c>
      <c r="O444" s="207">
        <v>-41.47</v>
      </c>
      <c r="P444" s="208">
        <v>-43.17</v>
      </c>
      <c r="Q444" s="208">
        <v>-49.18</v>
      </c>
      <c r="R444" s="208">
        <v>-48.92</v>
      </c>
      <c r="S444" s="208">
        <v>-52.45</v>
      </c>
      <c r="T444" s="208">
        <v>-54.31</v>
      </c>
      <c r="U444" s="208">
        <v>-52.79</v>
      </c>
      <c r="V444" s="208">
        <v>-55.49</v>
      </c>
      <c r="W444" s="208">
        <v>1.33</v>
      </c>
      <c r="X444" s="205">
        <v>4.6</v>
      </c>
      <c r="Y444" s="207">
        <v>566.28</v>
      </c>
    </row>
    <row r="445">
      <c r="A445" s="205" t="s">
        <v>840</v>
      </c>
      <c r="B445" s="205" t="s">
        <v>858</v>
      </c>
      <c r="C445" s="205" t="s">
        <v>859</v>
      </c>
      <c r="D445" s="207" t="s">
        <v>843</v>
      </c>
      <c r="E445" s="208">
        <v>100</v>
      </c>
      <c r="F445" s="208">
        <v>273</v>
      </c>
      <c r="G445" s="208">
        <v>0</v>
      </c>
      <c r="H445" s="208">
        <v>30</v>
      </c>
      <c r="I445" s="207">
        <v>4150</v>
      </c>
      <c r="J445" s="207">
        <v>25</v>
      </c>
      <c r="K445" s="207">
        <v>24.98</v>
      </c>
      <c r="L445" s="208">
        <v>-4.43</v>
      </c>
      <c r="M445" s="208">
        <v>29.41</v>
      </c>
      <c r="N445" s="203">
        <f t="shared" si="0"/>
      </c>
      <c r="O445" s="207">
        <v>-39.37</v>
      </c>
      <c r="P445" s="208">
        <v>-40.45</v>
      </c>
      <c r="Q445" s="208">
        <v>-48.87</v>
      </c>
      <c r="R445" s="208">
        <v>-48.6</v>
      </c>
      <c r="S445" s="208">
        <v>-49.55</v>
      </c>
      <c r="T445" s="208">
        <v>-51.41</v>
      </c>
      <c r="U445" s="208">
        <v>-50.06</v>
      </c>
      <c r="V445" s="208">
        <v>-51.93</v>
      </c>
      <c r="W445" s="208">
        <v>1.77</v>
      </c>
      <c r="X445" s="205">
        <v>4.6</v>
      </c>
      <c r="Y445" s="207">
        <v>613.747</v>
      </c>
    </row>
    <row r="446">
      <c r="A446" s="205" t="s">
        <v>840</v>
      </c>
      <c r="B446" s="205" t="s">
        <v>858</v>
      </c>
      <c r="C446" s="205" t="s">
        <v>859</v>
      </c>
      <c r="D446" s="207" t="s">
        <v>843</v>
      </c>
      <c r="E446" s="208">
        <v>100</v>
      </c>
      <c r="F446" s="208">
        <v>273</v>
      </c>
      <c r="G446" s="208">
        <v>0</v>
      </c>
      <c r="H446" s="208">
        <v>30</v>
      </c>
      <c r="I446" s="207">
        <v>4150</v>
      </c>
      <c r="J446" s="207">
        <v>25.5</v>
      </c>
      <c r="K446" s="207">
        <v>25.48</v>
      </c>
      <c r="L446" s="208">
        <v>-3.86</v>
      </c>
      <c r="M446" s="208">
        <v>29.34</v>
      </c>
      <c r="N446" s="203">
        <f t="shared" si="0"/>
      </c>
      <c r="O446" s="207">
        <v>-38.1</v>
      </c>
      <c r="P446" s="208">
        <v>-38.56</v>
      </c>
      <c r="Q446" s="208">
        <v>-49.03</v>
      </c>
      <c r="R446" s="208">
        <v>-48.67</v>
      </c>
      <c r="S446" s="208">
        <v>-48.26</v>
      </c>
      <c r="T446" s="208">
        <v>-48.86</v>
      </c>
      <c r="U446" s="208">
        <v>-48.64</v>
      </c>
      <c r="V446" s="208">
        <v>-49.46</v>
      </c>
      <c r="W446" s="208">
        <v>2.17</v>
      </c>
      <c r="X446" s="205">
        <v>4.6</v>
      </c>
      <c r="Y446" s="207">
        <v>640.054</v>
      </c>
    </row>
    <row r="447">
      <c r="A447" s="205" t="s">
        <v>840</v>
      </c>
      <c r="B447" s="205" t="s">
        <v>858</v>
      </c>
      <c r="C447" s="205" t="s">
        <v>859</v>
      </c>
      <c r="D447" s="207" t="s">
        <v>843</v>
      </c>
      <c r="E447" s="208">
        <v>100</v>
      </c>
      <c r="F447" s="208">
        <v>273</v>
      </c>
      <c r="G447" s="208">
        <v>0</v>
      </c>
      <c r="H447" s="208">
        <v>30</v>
      </c>
      <c r="I447" s="207">
        <v>4150</v>
      </c>
      <c r="J447" s="207">
        <v>26</v>
      </c>
      <c r="K447" s="207">
        <v>25.96</v>
      </c>
      <c r="L447" s="208">
        <v>-3.27</v>
      </c>
      <c r="M447" s="208">
        <v>29.23</v>
      </c>
      <c r="N447" s="203">
        <f t="shared" si="0"/>
      </c>
      <c r="O447" s="207">
        <v>-36.64</v>
      </c>
      <c r="P447" s="208">
        <v>-36.3</v>
      </c>
      <c r="Q447" s="208">
        <v>-48.34</v>
      </c>
      <c r="R447" s="208">
        <v>-48</v>
      </c>
      <c r="S447" s="208">
        <v>-47</v>
      </c>
      <c r="T447" s="208">
        <v>-46.58</v>
      </c>
      <c r="U447" s="208">
        <v>-47.38</v>
      </c>
      <c r="V447" s="208">
        <v>-47.82</v>
      </c>
      <c r="W447" s="208">
        <v>2.74</v>
      </c>
      <c r="X447" s="205">
        <v>4.6</v>
      </c>
      <c r="Y447" s="207">
        <v>668.822</v>
      </c>
    </row>
    <row r="448">
      <c r="A448" s="205" t="s">
        <v>840</v>
      </c>
      <c r="B448" s="205" t="s">
        <v>858</v>
      </c>
      <c r="C448" s="205" t="s">
        <v>859</v>
      </c>
      <c r="D448" s="207" t="s">
        <v>843</v>
      </c>
      <c r="E448" s="208">
        <v>100</v>
      </c>
      <c r="F448" s="208">
        <v>273</v>
      </c>
      <c r="G448" s="208">
        <v>0</v>
      </c>
      <c r="H448" s="208">
        <v>30</v>
      </c>
      <c r="I448" s="207">
        <v>4150</v>
      </c>
      <c r="J448" s="207">
        <v>26.5</v>
      </c>
      <c r="K448" s="207">
        <v>26.46</v>
      </c>
      <c r="L448" s="208">
        <v>-2.66</v>
      </c>
      <c r="M448" s="208">
        <v>29.12</v>
      </c>
      <c r="N448" s="203">
        <f t="shared" si="0"/>
      </c>
      <c r="O448" s="207">
        <v>-34.97</v>
      </c>
      <c r="P448" s="208">
        <v>-34.46</v>
      </c>
      <c r="Q448" s="208">
        <v>-48.28</v>
      </c>
      <c r="R448" s="208">
        <v>-47.76</v>
      </c>
      <c r="S448" s="208">
        <v>-44.76</v>
      </c>
      <c r="T448" s="208">
        <v>-44.52</v>
      </c>
      <c r="U448" s="208">
        <v>-45.31</v>
      </c>
      <c r="V448" s="208">
        <v>-45.18</v>
      </c>
      <c r="W448" s="208">
        <v>3.46</v>
      </c>
      <c r="X448" s="205">
        <v>4.6</v>
      </c>
      <c r="Y448" s="207">
        <v>699.863</v>
      </c>
    </row>
    <row r="449">
      <c r="A449" s="205" t="s">
        <v>840</v>
      </c>
      <c r="B449" s="205" t="s">
        <v>858</v>
      </c>
      <c r="C449" s="205" t="s">
        <v>859</v>
      </c>
      <c r="D449" s="207" t="s">
        <v>843</v>
      </c>
      <c r="E449" s="208">
        <v>100</v>
      </c>
      <c r="F449" s="208">
        <v>273</v>
      </c>
      <c r="G449" s="208">
        <v>0</v>
      </c>
      <c r="H449" s="208">
        <v>30</v>
      </c>
      <c r="I449" s="207">
        <v>4150</v>
      </c>
      <c r="J449" s="207">
        <v>27</v>
      </c>
      <c r="K449" s="207">
        <v>27.02</v>
      </c>
      <c r="L449" s="208">
        <v>-1.94</v>
      </c>
      <c r="M449" s="208">
        <v>28.96</v>
      </c>
      <c r="N449" s="203">
        <f t="shared" si="0"/>
      </c>
      <c r="O449" s="207">
        <v>-33.09</v>
      </c>
      <c r="P449" s="208">
        <v>-32.12</v>
      </c>
      <c r="Q449" s="208">
        <v>-47.51</v>
      </c>
      <c r="R449" s="208">
        <v>-46.91</v>
      </c>
      <c r="S449" s="208">
        <v>-42.77</v>
      </c>
      <c r="T449" s="208">
        <v>-41.91</v>
      </c>
      <c r="U449" s="208">
        <v>-42.98</v>
      </c>
      <c r="V449" s="208">
        <v>-42.49</v>
      </c>
      <c r="W449" s="208">
        <v>4.51</v>
      </c>
      <c r="X449" s="205">
        <v>4.6</v>
      </c>
      <c r="Y449" s="207">
        <v>738.172</v>
      </c>
    </row>
    <row r="450">
      <c r="A450" s="199" t="s">
        <v>840</v>
      </c>
      <c r="B450" s="199" t="s">
        <v>858</v>
      </c>
      <c r="C450" s="199" t="s">
        <v>860</v>
      </c>
      <c r="D450" s="201" t="s">
        <v>843</v>
      </c>
      <c r="E450" s="202">
        <v>100</v>
      </c>
      <c r="F450" s="202">
        <v>273</v>
      </c>
      <c r="G450" s="202">
        <v>0</v>
      </c>
      <c r="H450" s="202">
        <v>30</v>
      </c>
      <c r="I450" s="201">
        <v>4450</v>
      </c>
      <c r="J450" s="201">
        <v>18</v>
      </c>
      <c r="K450" s="201">
        <v>18.01</v>
      </c>
      <c r="L450" s="202">
        <v>-11.14</v>
      </c>
      <c r="M450" s="202">
        <v>29.15</v>
      </c>
      <c r="N450" s="203">
        <f t="shared" si="0"/>
      </c>
      <c r="O450" s="201">
        <v>-45.02</v>
      </c>
      <c r="P450" s="202">
        <v>-43.59</v>
      </c>
      <c r="Q450" s="202">
        <v>-48.66</v>
      </c>
      <c r="R450" s="202">
        <v>-49.67</v>
      </c>
      <c r="S450" s="202">
        <v>-55.73</v>
      </c>
      <c r="T450" s="202">
        <v>-54.72</v>
      </c>
      <c r="U450" s="202">
        <v>-56.21</v>
      </c>
      <c r="V450" s="202">
        <v>-55.09</v>
      </c>
      <c r="W450" s="202">
        <v>1.09</v>
      </c>
      <c r="X450" s="204">
        <v>4.6</v>
      </c>
      <c r="Y450" s="201">
        <v>297.963</v>
      </c>
    </row>
    <row r="451">
      <c r="A451" s="205" t="s">
        <v>840</v>
      </c>
      <c r="B451" s="205" t="s">
        <v>858</v>
      </c>
      <c r="C451" s="205" t="s">
        <v>860</v>
      </c>
      <c r="D451" s="207" t="s">
        <v>843</v>
      </c>
      <c r="E451" s="208">
        <v>100</v>
      </c>
      <c r="F451" s="208">
        <v>273</v>
      </c>
      <c r="G451" s="208">
        <v>0</v>
      </c>
      <c r="H451" s="208">
        <v>30</v>
      </c>
      <c r="I451" s="207">
        <v>4450</v>
      </c>
      <c r="J451" s="207">
        <v>19</v>
      </c>
      <c r="K451" s="207">
        <v>18.98</v>
      </c>
      <c r="L451" s="208">
        <v>-10.12</v>
      </c>
      <c r="M451" s="208">
        <v>29.1</v>
      </c>
      <c r="N451" s="203">
        <f t="shared" si="0"/>
      </c>
      <c r="O451" s="207">
        <v>-45.13</v>
      </c>
      <c r="P451" s="208">
        <v>-43.79</v>
      </c>
      <c r="Q451" s="208">
        <v>-48.94</v>
      </c>
      <c r="R451" s="208">
        <v>-49.65</v>
      </c>
      <c r="S451" s="208">
        <v>-56.04</v>
      </c>
      <c r="T451" s="208">
        <v>-55.12</v>
      </c>
      <c r="U451" s="208">
        <v>-56.63</v>
      </c>
      <c r="V451" s="208">
        <v>-55.57</v>
      </c>
      <c r="W451" s="208">
        <v>1.07</v>
      </c>
      <c r="X451" s="205">
        <v>4.6</v>
      </c>
      <c r="Y451" s="207">
        <v>313.849</v>
      </c>
    </row>
    <row r="452">
      <c r="A452" s="205" t="s">
        <v>840</v>
      </c>
      <c r="B452" s="205" t="s">
        <v>858</v>
      </c>
      <c r="C452" s="205" t="s">
        <v>860</v>
      </c>
      <c r="D452" s="207" t="s">
        <v>843</v>
      </c>
      <c r="E452" s="208">
        <v>100</v>
      </c>
      <c r="F452" s="208">
        <v>273</v>
      </c>
      <c r="G452" s="208">
        <v>0</v>
      </c>
      <c r="H452" s="208">
        <v>30</v>
      </c>
      <c r="I452" s="207">
        <v>4450</v>
      </c>
      <c r="J452" s="207">
        <v>20</v>
      </c>
      <c r="K452" s="207">
        <v>19.99</v>
      </c>
      <c r="L452" s="208">
        <v>-9.11</v>
      </c>
      <c r="M452" s="208">
        <v>29.1</v>
      </c>
      <c r="N452" s="203">
        <f t="shared" si="0"/>
      </c>
      <c r="O452" s="207">
        <v>-45.32</v>
      </c>
      <c r="P452" s="208">
        <v>-43.85</v>
      </c>
      <c r="Q452" s="208">
        <v>-48.94</v>
      </c>
      <c r="R452" s="208">
        <v>-49.66</v>
      </c>
      <c r="S452" s="208">
        <v>-56.47</v>
      </c>
      <c r="T452" s="208">
        <v>-54.45</v>
      </c>
      <c r="U452" s="208">
        <v>-57.05</v>
      </c>
      <c r="V452" s="208">
        <v>-55.54</v>
      </c>
      <c r="W452" s="208">
        <v>1.05</v>
      </c>
      <c r="X452" s="205">
        <v>4.6</v>
      </c>
      <c r="Y452" s="207">
        <v>332.419</v>
      </c>
    </row>
    <row r="453">
      <c r="A453" s="205" t="s">
        <v>840</v>
      </c>
      <c r="B453" s="205" t="s">
        <v>858</v>
      </c>
      <c r="C453" s="205" t="s">
        <v>860</v>
      </c>
      <c r="D453" s="207" t="s">
        <v>843</v>
      </c>
      <c r="E453" s="208">
        <v>100</v>
      </c>
      <c r="F453" s="208">
        <v>273</v>
      </c>
      <c r="G453" s="208">
        <v>0</v>
      </c>
      <c r="H453" s="208">
        <v>30</v>
      </c>
      <c r="I453" s="207">
        <v>4450</v>
      </c>
      <c r="J453" s="207">
        <v>21</v>
      </c>
      <c r="K453" s="207">
        <v>20.97</v>
      </c>
      <c r="L453" s="208">
        <v>-8.09</v>
      </c>
      <c r="M453" s="208">
        <v>29.06</v>
      </c>
      <c r="N453" s="203">
        <f t="shared" si="0"/>
      </c>
      <c r="O453" s="207">
        <v>-45.48</v>
      </c>
      <c r="P453" s="208">
        <v>-44.05</v>
      </c>
      <c r="Q453" s="208">
        <v>-48.83</v>
      </c>
      <c r="R453" s="208">
        <v>-49.59</v>
      </c>
      <c r="S453" s="208">
        <v>-56.78</v>
      </c>
      <c r="T453" s="208">
        <v>-55.82</v>
      </c>
      <c r="U453" s="208">
        <v>-57.15</v>
      </c>
      <c r="V453" s="208">
        <v>-55.96</v>
      </c>
      <c r="W453" s="208">
        <v>1</v>
      </c>
      <c r="X453" s="205">
        <v>4.6</v>
      </c>
      <c r="Y453" s="207">
        <v>354.628</v>
      </c>
    </row>
    <row r="454">
      <c r="A454" s="205" t="s">
        <v>840</v>
      </c>
      <c r="B454" s="205" t="s">
        <v>858</v>
      </c>
      <c r="C454" s="205" t="s">
        <v>860</v>
      </c>
      <c r="D454" s="207" t="s">
        <v>843</v>
      </c>
      <c r="E454" s="208">
        <v>100</v>
      </c>
      <c r="F454" s="208">
        <v>273</v>
      </c>
      <c r="G454" s="208">
        <v>0</v>
      </c>
      <c r="H454" s="208">
        <v>30</v>
      </c>
      <c r="I454" s="207">
        <v>4450</v>
      </c>
      <c r="J454" s="207">
        <v>22</v>
      </c>
      <c r="K454" s="207">
        <v>22</v>
      </c>
      <c r="L454" s="208">
        <v>-7.1</v>
      </c>
      <c r="M454" s="208">
        <v>29.1</v>
      </c>
      <c r="N454" s="203">
        <f t="shared" si="0"/>
      </c>
      <c r="O454" s="207">
        <v>-45.66</v>
      </c>
      <c r="P454" s="208">
        <v>-44.24</v>
      </c>
      <c r="Q454" s="208">
        <v>-48.69</v>
      </c>
      <c r="R454" s="208">
        <v>-49.27</v>
      </c>
      <c r="S454" s="208">
        <v>-57.33</v>
      </c>
      <c r="T454" s="208">
        <v>-56</v>
      </c>
      <c r="U454" s="208">
        <v>-57.36</v>
      </c>
      <c r="V454" s="208">
        <v>-56.2</v>
      </c>
      <c r="W454" s="208">
        <v>0.96</v>
      </c>
      <c r="X454" s="205">
        <v>4.6</v>
      </c>
      <c r="Y454" s="207">
        <v>378.919</v>
      </c>
    </row>
    <row r="455">
      <c r="A455" s="205" t="s">
        <v>840</v>
      </c>
      <c r="B455" s="205" t="s">
        <v>858</v>
      </c>
      <c r="C455" s="205" t="s">
        <v>860</v>
      </c>
      <c r="D455" s="207" t="s">
        <v>843</v>
      </c>
      <c r="E455" s="208">
        <v>100</v>
      </c>
      <c r="F455" s="208">
        <v>273</v>
      </c>
      <c r="G455" s="208">
        <v>0</v>
      </c>
      <c r="H455" s="208">
        <v>30</v>
      </c>
      <c r="I455" s="207">
        <v>4450</v>
      </c>
      <c r="J455" s="207">
        <v>23</v>
      </c>
      <c r="K455" s="207">
        <v>22.99</v>
      </c>
      <c r="L455" s="208">
        <v>-6.03</v>
      </c>
      <c r="M455" s="208">
        <v>29.02</v>
      </c>
      <c r="N455" s="203">
        <f t="shared" si="0"/>
      </c>
      <c r="O455" s="207">
        <v>-45.8</v>
      </c>
      <c r="P455" s="208">
        <v>-44.11</v>
      </c>
      <c r="Q455" s="208">
        <v>-48.59</v>
      </c>
      <c r="R455" s="208">
        <v>-49.19</v>
      </c>
      <c r="S455" s="208">
        <v>-57.42</v>
      </c>
      <c r="T455" s="208">
        <v>-55.06</v>
      </c>
      <c r="U455" s="208">
        <v>-57.59</v>
      </c>
      <c r="V455" s="208">
        <v>-56.34</v>
      </c>
      <c r="W455" s="208">
        <v>0.92</v>
      </c>
      <c r="X455" s="205">
        <v>4.6</v>
      </c>
      <c r="Y455" s="207">
        <v>409.19</v>
      </c>
    </row>
    <row r="456">
      <c r="A456" s="205" t="s">
        <v>840</v>
      </c>
      <c r="B456" s="205" t="s">
        <v>858</v>
      </c>
      <c r="C456" s="205" t="s">
        <v>860</v>
      </c>
      <c r="D456" s="207" t="s">
        <v>843</v>
      </c>
      <c r="E456" s="208">
        <v>100</v>
      </c>
      <c r="F456" s="208">
        <v>273</v>
      </c>
      <c r="G456" s="208">
        <v>0</v>
      </c>
      <c r="H456" s="208">
        <v>30</v>
      </c>
      <c r="I456" s="207">
        <v>4450</v>
      </c>
      <c r="J456" s="207">
        <v>24</v>
      </c>
      <c r="K456" s="207">
        <v>23.96</v>
      </c>
      <c r="L456" s="208">
        <v>-5.03</v>
      </c>
      <c r="M456" s="208">
        <v>28.99</v>
      </c>
      <c r="N456" s="203">
        <f t="shared" si="0"/>
      </c>
      <c r="O456" s="207">
        <v>-45.19</v>
      </c>
      <c r="P456" s="208">
        <v>-43.19</v>
      </c>
      <c r="Q456" s="208">
        <v>-48.87</v>
      </c>
      <c r="R456" s="208">
        <v>-49.06</v>
      </c>
      <c r="S456" s="208">
        <v>-56.86</v>
      </c>
      <c r="T456" s="208">
        <v>-55</v>
      </c>
      <c r="U456" s="208">
        <v>-56.8</v>
      </c>
      <c r="V456" s="208">
        <v>-55.23</v>
      </c>
      <c r="W456" s="208">
        <v>1</v>
      </c>
      <c r="X456" s="205">
        <v>4.6</v>
      </c>
      <c r="Y456" s="207">
        <v>442.24</v>
      </c>
    </row>
    <row r="457">
      <c r="A457" s="205" t="s">
        <v>840</v>
      </c>
      <c r="B457" s="205" t="s">
        <v>858</v>
      </c>
      <c r="C457" s="205" t="s">
        <v>860</v>
      </c>
      <c r="D457" s="207" t="s">
        <v>843</v>
      </c>
      <c r="E457" s="208">
        <v>100</v>
      </c>
      <c r="F457" s="208">
        <v>273</v>
      </c>
      <c r="G457" s="208">
        <v>0</v>
      </c>
      <c r="H457" s="208">
        <v>30</v>
      </c>
      <c r="I457" s="207">
        <v>4450</v>
      </c>
      <c r="J457" s="207">
        <v>25</v>
      </c>
      <c r="K457" s="207">
        <v>25.02</v>
      </c>
      <c r="L457" s="208">
        <v>-3.93</v>
      </c>
      <c r="M457" s="208">
        <v>28.95</v>
      </c>
      <c r="N457" s="203">
        <f t="shared" si="0"/>
      </c>
      <c r="O457" s="207">
        <v>-42.8</v>
      </c>
      <c r="P457" s="208">
        <v>-40.5</v>
      </c>
      <c r="Q457" s="208">
        <v>-48.71</v>
      </c>
      <c r="R457" s="208">
        <v>-48.79</v>
      </c>
      <c r="S457" s="208">
        <v>-53.55</v>
      </c>
      <c r="T457" s="208">
        <v>-50.83</v>
      </c>
      <c r="U457" s="208">
        <v>-53.33</v>
      </c>
      <c r="V457" s="208">
        <v>-51.92</v>
      </c>
      <c r="W457" s="208">
        <v>1.4</v>
      </c>
      <c r="X457" s="205">
        <v>4.6</v>
      </c>
      <c r="Y457" s="207">
        <v>483.961</v>
      </c>
    </row>
    <row r="458">
      <c r="A458" s="205" t="s">
        <v>840</v>
      </c>
      <c r="B458" s="205" t="s">
        <v>858</v>
      </c>
      <c r="C458" s="205" t="s">
        <v>860</v>
      </c>
      <c r="D458" s="207" t="s">
        <v>843</v>
      </c>
      <c r="E458" s="208">
        <v>100</v>
      </c>
      <c r="F458" s="208">
        <v>273</v>
      </c>
      <c r="G458" s="208">
        <v>0</v>
      </c>
      <c r="H458" s="208">
        <v>30</v>
      </c>
      <c r="I458" s="207">
        <v>4450</v>
      </c>
      <c r="J458" s="207">
        <v>25.5</v>
      </c>
      <c r="K458" s="207">
        <v>25.53</v>
      </c>
      <c r="L458" s="208">
        <v>-3.31</v>
      </c>
      <c r="M458" s="208">
        <v>28.84</v>
      </c>
      <c r="N458" s="203">
        <f t="shared" si="0"/>
      </c>
      <c r="O458" s="207">
        <v>-41.07</v>
      </c>
      <c r="P458" s="208">
        <v>-38.77</v>
      </c>
      <c r="Q458" s="208">
        <v>-49.01</v>
      </c>
      <c r="R458" s="208">
        <v>-48.86</v>
      </c>
      <c r="S458" s="208">
        <v>-51.38</v>
      </c>
      <c r="T458" s="208">
        <v>-49.37</v>
      </c>
      <c r="U458" s="208">
        <v>-51.61</v>
      </c>
      <c r="V458" s="208">
        <v>-50.11</v>
      </c>
      <c r="W458" s="208">
        <v>1.79</v>
      </c>
      <c r="X458" s="205">
        <v>4.6</v>
      </c>
      <c r="Y458" s="207">
        <v>509.934</v>
      </c>
    </row>
    <row r="459">
      <c r="A459" s="205" t="s">
        <v>840</v>
      </c>
      <c r="B459" s="205" t="s">
        <v>858</v>
      </c>
      <c r="C459" s="205" t="s">
        <v>860</v>
      </c>
      <c r="D459" s="207" t="s">
        <v>843</v>
      </c>
      <c r="E459" s="208">
        <v>100</v>
      </c>
      <c r="F459" s="208">
        <v>273</v>
      </c>
      <c r="G459" s="208">
        <v>0</v>
      </c>
      <c r="H459" s="208">
        <v>30</v>
      </c>
      <c r="I459" s="207">
        <v>4450</v>
      </c>
      <c r="J459" s="207">
        <v>26</v>
      </c>
      <c r="K459" s="207">
        <v>25.97</v>
      </c>
      <c r="L459" s="208">
        <v>-2.8</v>
      </c>
      <c r="M459" s="208">
        <v>28.77</v>
      </c>
      <c r="N459" s="203">
        <f t="shared" si="0"/>
      </c>
      <c r="O459" s="207">
        <v>-39.29</v>
      </c>
      <c r="P459" s="208">
        <v>-37.12</v>
      </c>
      <c r="Q459" s="208">
        <v>-48.36</v>
      </c>
      <c r="R459" s="208">
        <v>-48.23</v>
      </c>
      <c r="S459" s="208">
        <v>-49.55</v>
      </c>
      <c r="T459" s="208">
        <v>-47.7</v>
      </c>
      <c r="U459" s="208">
        <v>-49.31</v>
      </c>
      <c r="V459" s="208">
        <v>-47.93</v>
      </c>
      <c r="W459" s="208">
        <v>2.23</v>
      </c>
      <c r="X459" s="205">
        <v>4.6</v>
      </c>
      <c r="Y459" s="207">
        <v>532.683</v>
      </c>
    </row>
    <row r="460">
      <c r="A460" s="205" t="s">
        <v>840</v>
      </c>
      <c r="B460" s="205" t="s">
        <v>858</v>
      </c>
      <c r="C460" s="205" t="s">
        <v>860</v>
      </c>
      <c r="D460" s="207" t="s">
        <v>843</v>
      </c>
      <c r="E460" s="208">
        <v>100</v>
      </c>
      <c r="F460" s="208">
        <v>273</v>
      </c>
      <c r="G460" s="208">
        <v>0</v>
      </c>
      <c r="H460" s="208">
        <v>30</v>
      </c>
      <c r="I460" s="207">
        <v>4450</v>
      </c>
      <c r="J460" s="207">
        <v>26.5</v>
      </c>
      <c r="K460" s="207">
        <v>26.45</v>
      </c>
      <c r="L460" s="208">
        <v>-2.22</v>
      </c>
      <c r="M460" s="208">
        <v>28.67</v>
      </c>
      <c r="N460" s="203">
        <f t="shared" si="0"/>
      </c>
      <c r="O460" s="207">
        <v>-37.43</v>
      </c>
      <c r="P460" s="208">
        <v>-35.36</v>
      </c>
      <c r="Q460" s="208">
        <v>-48.5</v>
      </c>
      <c r="R460" s="208">
        <v>-48.2</v>
      </c>
      <c r="S460" s="208">
        <v>-46.92</v>
      </c>
      <c r="T460" s="208">
        <v>-45.58</v>
      </c>
      <c r="U460" s="208">
        <v>-47.6</v>
      </c>
      <c r="V460" s="208">
        <v>-46.06</v>
      </c>
      <c r="W460" s="208">
        <v>2.8</v>
      </c>
      <c r="X460" s="205">
        <v>4.6</v>
      </c>
      <c r="Y460" s="207">
        <v>560.105</v>
      </c>
    </row>
    <row r="461">
      <c r="A461" s="205" t="s">
        <v>840</v>
      </c>
      <c r="B461" s="205" t="s">
        <v>858</v>
      </c>
      <c r="C461" s="205" t="s">
        <v>860</v>
      </c>
      <c r="D461" s="207" t="s">
        <v>843</v>
      </c>
      <c r="E461" s="208">
        <v>100</v>
      </c>
      <c r="F461" s="208">
        <v>273</v>
      </c>
      <c r="G461" s="208">
        <v>0</v>
      </c>
      <c r="H461" s="208">
        <v>30</v>
      </c>
      <c r="I461" s="207">
        <v>4450</v>
      </c>
      <c r="J461" s="207">
        <v>27</v>
      </c>
      <c r="K461" s="207">
        <v>26.96</v>
      </c>
      <c r="L461" s="208">
        <v>-1.63</v>
      </c>
      <c r="M461" s="208">
        <v>28.59</v>
      </c>
      <c r="N461" s="203">
        <f t="shared" si="0"/>
      </c>
      <c r="O461" s="207">
        <v>-35.59</v>
      </c>
      <c r="P461" s="208">
        <v>-33.46</v>
      </c>
      <c r="Q461" s="208">
        <v>-47.99</v>
      </c>
      <c r="R461" s="208">
        <v>-47.52</v>
      </c>
      <c r="S461" s="208">
        <v>-45.43</v>
      </c>
      <c r="T461" s="208">
        <v>-43.66</v>
      </c>
      <c r="U461" s="208">
        <v>-45.2</v>
      </c>
      <c r="V461" s="208">
        <v>-44.21</v>
      </c>
      <c r="W461" s="208">
        <v>3.53</v>
      </c>
      <c r="X461" s="205">
        <v>4.6</v>
      </c>
      <c r="Y461" s="207">
        <v>590.445</v>
      </c>
    </row>
    <row r="462">
      <c r="A462" s="205" t="s">
        <v>840</v>
      </c>
      <c r="B462" s="205" t="s">
        <v>858</v>
      </c>
      <c r="C462" s="205" t="s">
        <v>860</v>
      </c>
      <c r="D462" s="207" t="s">
        <v>843</v>
      </c>
      <c r="E462" s="208">
        <v>100</v>
      </c>
      <c r="F462" s="208">
        <v>273</v>
      </c>
      <c r="G462" s="208">
        <v>0</v>
      </c>
      <c r="H462" s="208">
        <v>30</v>
      </c>
      <c r="I462" s="207">
        <v>4700</v>
      </c>
      <c r="J462" s="207">
        <v>18</v>
      </c>
      <c r="K462" s="207">
        <v>17.98</v>
      </c>
      <c r="L462" s="208">
        <v>-10.85</v>
      </c>
      <c r="M462" s="208">
        <v>28.83</v>
      </c>
      <c r="N462" s="203">
        <f t="shared" si="0"/>
      </c>
      <c r="O462" s="207">
        <v>-45.05</v>
      </c>
      <c r="P462" s="208">
        <v>-43.96</v>
      </c>
      <c r="Q462" s="208">
        <v>-48.32</v>
      </c>
      <c r="R462" s="208">
        <v>-48.15</v>
      </c>
      <c r="S462" s="208">
        <v>-56.09</v>
      </c>
      <c r="T462" s="208">
        <v>-54.22</v>
      </c>
      <c r="U462" s="208">
        <v>-56.23</v>
      </c>
      <c r="V462" s="208">
        <v>-55.74</v>
      </c>
      <c r="W462" s="208">
        <v>1</v>
      </c>
      <c r="X462" s="205">
        <v>4.6</v>
      </c>
      <c r="Y462" s="207">
        <v>298.543</v>
      </c>
    </row>
    <row r="463">
      <c r="A463" s="205" t="s">
        <v>840</v>
      </c>
      <c r="B463" s="205" t="s">
        <v>858</v>
      </c>
      <c r="C463" s="205" t="s">
        <v>860</v>
      </c>
      <c r="D463" s="207" t="s">
        <v>843</v>
      </c>
      <c r="E463" s="208">
        <v>100</v>
      </c>
      <c r="F463" s="208">
        <v>273</v>
      </c>
      <c r="G463" s="208">
        <v>0</v>
      </c>
      <c r="H463" s="208">
        <v>30</v>
      </c>
      <c r="I463" s="207">
        <v>4700</v>
      </c>
      <c r="J463" s="207">
        <v>19</v>
      </c>
      <c r="K463" s="207">
        <v>18.99</v>
      </c>
      <c r="L463" s="208">
        <v>-9.92</v>
      </c>
      <c r="M463" s="208">
        <v>28.91</v>
      </c>
      <c r="N463" s="203">
        <f t="shared" si="0"/>
      </c>
      <c r="O463" s="207">
        <v>-45.29</v>
      </c>
      <c r="P463" s="208">
        <v>-44.22</v>
      </c>
      <c r="Q463" s="208">
        <v>-48.39</v>
      </c>
      <c r="R463" s="208">
        <v>-48.13</v>
      </c>
      <c r="S463" s="208">
        <v>-56.49</v>
      </c>
      <c r="T463" s="208">
        <v>-56.04</v>
      </c>
      <c r="U463" s="208">
        <v>-56.69</v>
      </c>
      <c r="V463" s="208">
        <v>-55.91</v>
      </c>
      <c r="W463" s="208">
        <v>0.97</v>
      </c>
      <c r="X463" s="205">
        <v>4.6</v>
      </c>
      <c r="Y463" s="207">
        <v>313.15</v>
      </c>
    </row>
    <row r="464">
      <c r="A464" s="205" t="s">
        <v>840</v>
      </c>
      <c r="B464" s="205" t="s">
        <v>858</v>
      </c>
      <c r="C464" s="205" t="s">
        <v>860</v>
      </c>
      <c r="D464" s="207" t="s">
        <v>843</v>
      </c>
      <c r="E464" s="208">
        <v>100</v>
      </c>
      <c r="F464" s="208">
        <v>273</v>
      </c>
      <c r="G464" s="208">
        <v>0</v>
      </c>
      <c r="H464" s="208">
        <v>30</v>
      </c>
      <c r="I464" s="207">
        <v>4700</v>
      </c>
      <c r="J464" s="207">
        <v>20</v>
      </c>
      <c r="K464" s="207">
        <v>19.96</v>
      </c>
      <c r="L464" s="208">
        <v>-8.93</v>
      </c>
      <c r="M464" s="208">
        <v>28.89</v>
      </c>
      <c r="N464" s="203">
        <f t="shared" si="0"/>
      </c>
      <c r="O464" s="207">
        <v>-45.28</v>
      </c>
      <c r="P464" s="208">
        <v>-44.43</v>
      </c>
      <c r="Q464" s="208">
        <v>-48.32</v>
      </c>
      <c r="R464" s="208">
        <v>-48.12</v>
      </c>
      <c r="S464" s="208">
        <v>-55.85</v>
      </c>
      <c r="T464" s="208">
        <v>-56.31</v>
      </c>
      <c r="U464" s="208">
        <v>-56.71</v>
      </c>
      <c r="V464" s="208">
        <v>-56.32</v>
      </c>
      <c r="W464" s="208">
        <v>0.95</v>
      </c>
      <c r="X464" s="205">
        <v>4.6</v>
      </c>
      <c r="Y464" s="207">
        <v>331.116</v>
      </c>
    </row>
    <row r="465">
      <c r="A465" s="205" t="s">
        <v>840</v>
      </c>
      <c r="B465" s="205" t="s">
        <v>858</v>
      </c>
      <c r="C465" s="205" t="s">
        <v>860</v>
      </c>
      <c r="D465" s="207" t="s">
        <v>843</v>
      </c>
      <c r="E465" s="208">
        <v>100</v>
      </c>
      <c r="F465" s="208">
        <v>273</v>
      </c>
      <c r="G465" s="208">
        <v>0</v>
      </c>
      <c r="H465" s="208">
        <v>30</v>
      </c>
      <c r="I465" s="207">
        <v>4700</v>
      </c>
      <c r="J465" s="207">
        <v>21</v>
      </c>
      <c r="K465" s="207">
        <v>20.96</v>
      </c>
      <c r="L465" s="208">
        <v>-7.93</v>
      </c>
      <c r="M465" s="208">
        <v>28.89</v>
      </c>
      <c r="N465" s="203">
        <f t="shared" si="0"/>
      </c>
      <c r="O465" s="207">
        <v>-45.25</v>
      </c>
      <c r="P465" s="208">
        <v>-44.59</v>
      </c>
      <c r="Q465" s="208">
        <v>-48.15</v>
      </c>
      <c r="R465" s="208">
        <v>-47.93</v>
      </c>
      <c r="S465" s="208">
        <v>-56.01</v>
      </c>
      <c r="T465" s="208">
        <v>-55.08</v>
      </c>
      <c r="U465" s="208">
        <v>-56.83</v>
      </c>
      <c r="V465" s="208">
        <v>-56.84</v>
      </c>
      <c r="W465" s="208">
        <v>0.95</v>
      </c>
      <c r="X465" s="205">
        <v>4.6</v>
      </c>
      <c r="Y465" s="207">
        <v>351.607</v>
      </c>
    </row>
    <row r="466">
      <c r="A466" s="205" t="s">
        <v>840</v>
      </c>
      <c r="B466" s="205" t="s">
        <v>858</v>
      </c>
      <c r="C466" s="205" t="s">
        <v>860</v>
      </c>
      <c r="D466" s="207" t="s">
        <v>843</v>
      </c>
      <c r="E466" s="208">
        <v>100</v>
      </c>
      <c r="F466" s="208">
        <v>273</v>
      </c>
      <c r="G466" s="208">
        <v>0</v>
      </c>
      <c r="H466" s="208">
        <v>30</v>
      </c>
      <c r="I466" s="207">
        <v>4700</v>
      </c>
      <c r="J466" s="207">
        <v>22</v>
      </c>
      <c r="K466" s="207">
        <v>21.99</v>
      </c>
      <c r="L466" s="208">
        <v>-6.86</v>
      </c>
      <c r="M466" s="208">
        <v>28.85</v>
      </c>
      <c r="N466" s="203">
        <f t="shared" si="0"/>
      </c>
      <c r="O466" s="207">
        <v>-45.36</v>
      </c>
      <c r="P466" s="208">
        <v>-44.91</v>
      </c>
      <c r="Q466" s="208">
        <v>-48.32</v>
      </c>
      <c r="R466" s="208">
        <v>-47.94</v>
      </c>
      <c r="S466" s="208">
        <v>-56.76</v>
      </c>
      <c r="T466" s="208">
        <v>-55.6</v>
      </c>
      <c r="U466" s="208">
        <v>-56.6</v>
      </c>
      <c r="V466" s="208">
        <v>-57.24</v>
      </c>
      <c r="W466" s="208">
        <v>0.93</v>
      </c>
      <c r="X466" s="205">
        <v>4.6</v>
      </c>
      <c r="Y466" s="207">
        <v>377.771</v>
      </c>
    </row>
    <row r="467">
      <c r="A467" s="205" t="s">
        <v>840</v>
      </c>
      <c r="B467" s="205" t="s">
        <v>858</v>
      </c>
      <c r="C467" s="205" t="s">
        <v>860</v>
      </c>
      <c r="D467" s="207" t="s">
        <v>843</v>
      </c>
      <c r="E467" s="208">
        <v>100</v>
      </c>
      <c r="F467" s="208">
        <v>273</v>
      </c>
      <c r="G467" s="208">
        <v>0</v>
      </c>
      <c r="H467" s="208">
        <v>30</v>
      </c>
      <c r="I467" s="207">
        <v>4700</v>
      </c>
      <c r="J467" s="207">
        <v>23</v>
      </c>
      <c r="K467" s="207">
        <v>23.01</v>
      </c>
      <c r="L467" s="208">
        <v>-5.85</v>
      </c>
      <c r="M467" s="208">
        <v>28.86</v>
      </c>
      <c r="N467" s="203">
        <f t="shared" si="0"/>
      </c>
      <c r="O467" s="207">
        <v>-45.22</v>
      </c>
      <c r="P467" s="208">
        <v>-45.13</v>
      </c>
      <c r="Q467" s="208">
        <v>-48.27</v>
      </c>
      <c r="R467" s="208">
        <v>-47.97</v>
      </c>
      <c r="S467" s="208">
        <v>-55.96</v>
      </c>
      <c r="T467" s="208">
        <v>-55.96</v>
      </c>
      <c r="U467" s="208">
        <v>-56.7</v>
      </c>
      <c r="V467" s="208">
        <v>-57.57</v>
      </c>
      <c r="W467" s="208">
        <v>0.91</v>
      </c>
      <c r="X467" s="205">
        <v>4.6</v>
      </c>
      <c r="Y467" s="207">
        <v>406.528</v>
      </c>
    </row>
    <row r="468">
      <c r="A468" s="205" t="s">
        <v>840</v>
      </c>
      <c r="B468" s="205" t="s">
        <v>858</v>
      </c>
      <c r="C468" s="205" t="s">
        <v>860</v>
      </c>
      <c r="D468" s="207" t="s">
        <v>843</v>
      </c>
      <c r="E468" s="208">
        <v>100</v>
      </c>
      <c r="F468" s="208">
        <v>273</v>
      </c>
      <c r="G468" s="208">
        <v>0</v>
      </c>
      <c r="H468" s="208">
        <v>30</v>
      </c>
      <c r="I468" s="207">
        <v>4700</v>
      </c>
      <c r="J468" s="207">
        <v>24</v>
      </c>
      <c r="K468" s="207">
        <v>23.98</v>
      </c>
      <c r="L468" s="208">
        <v>-4.78</v>
      </c>
      <c r="M468" s="208">
        <v>28.76</v>
      </c>
      <c r="N468" s="203">
        <f t="shared" si="0"/>
      </c>
      <c r="O468" s="207">
        <v>-44.42</v>
      </c>
      <c r="P468" s="208">
        <v>-44.24</v>
      </c>
      <c r="Q468" s="208">
        <v>-48.37</v>
      </c>
      <c r="R468" s="208">
        <v>-47.86</v>
      </c>
      <c r="S468" s="208">
        <v>-55.25</v>
      </c>
      <c r="T468" s="208">
        <v>-56.21</v>
      </c>
      <c r="U468" s="208">
        <v>-55.94</v>
      </c>
      <c r="V468" s="208">
        <v>-56.68</v>
      </c>
      <c r="W468" s="208">
        <v>0.96</v>
      </c>
      <c r="X468" s="205">
        <v>4.6</v>
      </c>
      <c r="Y468" s="207">
        <v>441.66</v>
      </c>
    </row>
    <row r="469">
      <c r="A469" s="205" t="s">
        <v>840</v>
      </c>
      <c r="B469" s="205" t="s">
        <v>858</v>
      </c>
      <c r="C469" s="205" t="s">
        <v>860</v>
      </c>
      <c r="D469" s="207" t="s">
        <v>843</v>
      </c>
      <c r="E469" s="208">
        <v>100</v>
      </c>
      <c r="F469" s="208">
        <v>273</v>
      </c>
      <c r="G469" s="208">
        <v>0</v>
      </c>
      <c r="H469" s="208">
        <v>30</v>
      </c>
      <c r="I469" s="207">
        <v>4700</v>
      </c>
      <c r="J469" s="207">
        <v>25</v>
      </c>
      <c r="K469" s="207">
        <v>25.03</v>
      </c>
      <c r="L469" s="208">
        <v>-3.7</v>
      </c>
      <c r="M469" s="208">
        <v>28.73</v>
      </c>
      <c r="N469" s="203">
        <f t="shared" si="0"/>
      </c>
      <c r="O469" s="207">
        <v>-42.23</v>
      </c>
      <c r="P469" s="208">
        <v>-41.42</v>
      </c>
      <c r="Q469" s="208">
        <v>-48.29</v>
      </c>
      <c r="R469" s="208">
        <v>-47.7</v>
      </c>
      <c r="S469" s="208">
        <v>-52.72</v>
      </c>
      <c r="T469" s="208">
        <v>-52.38</v>
      </c>
      <c r="U469" s="208">
        <v>-53.29</v>
      </c>
      <c r="V469" s="208">
        <v>-53.93</v>
      </c>
      <c r="W469" s="208">
        <v>1.29</v>
      </c>
      <c r="X469" s="205">
        <v>4.6</v>
      </c>
      <c r="Y469" s="207">
        <v>482.763</v>
      </c>
    </row>
    <row r="470">
      <c r="A470" s="205" t="s">
        <v>840</v>
      </c>
      <c r="B470" s="205" t="s">
        <v>858</v>
      </c>
      <c r="C470" s="205" t="s">
        <v>860</v>
      </c>
      <c r="D470" s="207" t="s">
        <v>843</v>
      </c>
      <c r="E470" s="208">
        <v>100</v>
      </c>
      <c r="F470" s="208">
        <v>273</v>
      </c>
      <c r="G470" s="208">
        <v>0</v>
      </c>
      <c r="H470" s="208">
        <v>30</v>
      </c>
      <c r="I470" s="207">
        <v>4700</v>
      </c>
      <c r="J470" s="207">
        <v>25.5</v>
      </c>
      <c r="K470" s="207">
        <v>25.52</v>
      </c>
      <c r="L470" s="208">
        <v>-3.18</v>
      </c>
      <c r="M470" s="208">
        <v>28.7</v>
      </c>
      <c r="N470" s="203">
        <f t="shared" si="0"/>
      </c>
      <c r="O470" s="207">
        <v>-40.85</v>
      </c>
      <c r="P470" s="208">
        <v>-39.56</v>
      </c>
      <c r="Q470" s="208">
        <v>-48.48</v>
      </c>
      <c r="R470" s="208">
        <v>-47.83</v>
      </c>
      <c r="S470" s="208">
        <v>-50.78</v>
      </c>
      <c r="T470" s="208">
        <v>-50.45</v>
      </c>
      <c r="U470" s="208">
        <v>-51.79</v>
      </c>
      <c r="V470" s="208">
        <v>-51.78</v>
      </c>
      <c r="W470" s="208">
        <v>1.59</v>
      </c>
      <c r="X470" s="205">
        <v>4.6</v>
      </c>
      <c r="Y470" s="207">
        <v>504.603</v>
      </c>
    </row>
    <row r="471">
      <c r="A471" s="205" t="s">
        <v>840</v>
      </c>
      <c r="B471" s="205" t="s">
        <v>858</v>
      </c>
      <c r="C471" s="205" t="s">
        <v>860</v>
      </c>
      <c r="D471" s="207" t="s">
        <v>843</v>
      </c>
      <c r="E471" s="208">
        <v>100</v>
      </c>
      <c r="F471" s="208">
        <v>273</v>
      </c>
      <c r="G471" s="208">
        <v>0</v>
      </c>
      <c r="H471" s="208">
        <v>30</v>
      </c>
      <c r="I471" s="207">
        <v>4700</v>
      </c>
      <c r="J471" s="207">
        <v>26</v>
      </c>
      <c r="K471" s="207">
        <v>26.01</v>
      </c>
      <c r="L471" s="208">
        <v>-2.5</v>
      </c>
      <c r="M471" s="208">
        <v>28.51</v>
      </c>
      <c r="N471" s="203">
        <f t="shared" si="0"/>
      </c>
      <c r="O471" s="207">
        <v>-38.69</v>
      </c>
      <c r="P471" s="208">
        <v>-37.05</v>
      </c>
      <c r="Q471" s="208">
        <v>-47.69</v>
      </c>
      <c r="R471" s="208">
        <v>-47.01</v>
      </c>
      <c r="S471" s="208">
        <v>-48.73</v>
      </c>
      <c r="T471" s="208">
        <v>-47.93</v>
      </c>
      <c r="U471" s="208">
        <v>-49</v>
      </c>
      <c r="V471" s="208">
        <v>-48.73</v>
      </c>
      <c r="W471" s="208">
        <v>2.13</v>
      </c>
      <c r="X471" s="205">
        <v>4.6</v>
      </c>
      <c r="Y471" s="207">
        <v>532.949</v>
      </c>
    </row>
    <row r="472">
      <c r="A472" s="205" t="s">
        <v>840</v>
      </c>
      <c r="B472" s="205" t="s">
        <v>858</v>
      </c>
      <c r="C472" s="205" t="s">
        <v>860</v>
      </c>
      <c r="D472" s="207" t="s">
        <v>843</v>
      </c>
      <c r="E472" s="208">
        <v>100</v>
      </c>
      <c r="F472" s="208">
        <v>273</v>
      </c>
      <c r="G472" s="208">
        <v>0</v>
      </c>
      <c r="H472" s="208">
        <v>30</v>
      </c>
      <c r="I472" s="207">
        <v>4700</v>
      </c>
      <c r="J472" s="207">
        <v>26.5</v>
      </c>
      <c r="K472" s="207">
        <v>26.48</v>
      </c>
      <c r="L472" s="208">
        <v>-1.99</v>
      </c>
      <c r="M472" s="208">
        <v>28.47</v>
      </c>
      <c r="N472" s="203">
        <f t="shared" si="0"/>
      </c>
      <c r="O472" s="207">
        <v>-37.09</v>
      </c>
      <c r="P472" s="208">
        <v>-35.09</v>
      </c>
      <c r="Q472" s="208">
        <v>-47.79</v>
      </c>
      <c r="R472" s="208">
        <v>-46.89</v>
      </c>
      <c r="S472" s="208">
        <v>-46.98</v>
      </c>
      <c r="T472" s="208">
        <v>-46.14</v>
      </c>
      <c r="U472" s="208">
        <v>-47.4</v>
      </c>
      <c r="V472" s="208">
        <v>-45.59</v>
      </c>
      <c r="W472" s="208">
        <v>2.71</v>
      </c>
      <c r="X472" s="205">
        <v>4.6</v>
      </c>
      <c r="Y472" s="207">
        <v>557.823</v>
      </c>
    </row>
    <row r="473">
      <c r="A473" s="205" t="s">
        <v>840</v>
      </c>
      <c r="B473" s="205" t="s">
        <v>858</v>
      </c>
      <c r="C473" s="205" t="s">
        <v>860</v>
      </c>
      <c r="D473" s="207" t="s">
        <v>843</v>
      </c>
      <c r="E473" s="208">
        <v>100</v>
      </c>
      <c r="F473" s="208">
        <v>273</v>
      </c>
      <c r="G473" s="208">
        <v>0</v>
      </c>
      <c r="H473" s="208">
        <v>30</v>
      </c>
      <c r="I473" s="207">
        <v>4700</v>
      </c>
      <c r="J473" s="207">
        <v>27</v>
      </c>
      <c r="K473" s="207">
        <v>27</v>
      </c>
      <c r="L473" s="208">
        <v>-1.33</v>
      </c>
      <c r="M473" s="208">
        <v>28.33</v>
      </c>
      <c r="N473" s="203">
        <f t="shared" si="0"/>
      </c>
      <c r="O473" s="207">
        <v>-35.07</v>
      </c>
      <c r="P473" s="208">
        <v>-32.87</v>
      </c>
      <c r="Q473" s="208">
        <v>-47.1</v>
      </c>
      <c r="R473" s="208">
        <v>-45.93</v>
      </c>
      <c r="S473" s="208">
        <v>-44.69</v>
      </c>
      <c r="T473" s="208">
        <v>-43.24</v>
      </c>
      <c r="U473" s="208">
        <v>-45.05</v>
      </c>
      <c r="V473" s="208">
        <v>-43.44</v>
      </c>
      <c r="W473" s="208">
        <v>3.59</v>
      </c>
      <c r="X473" s="205">
        <v>4.6</v>
      </c>
      <c r="Y473" s="207">
        <v>590.074</v>
      </c>
    </row>
    <row r="474">
      <c r="A474" s="205" t="s">
        <v>840</v>
      </c>
      <c r="B474" s="205" t="s">
        <v>858</v>
      </c>
      <c r="C474" s="205" t="s">
        <v>860</v>
      </c>
      <c r="D474" s="207" t="s">
        <v>843</v>
      </c>
      <c r="E474" s="208">
        <v>100</v>
      </c>
      <c r="F474" s="208">
        <v>273</v>
      </c>
      <c r="G474" s="208">
        <v>0</v>
      </c>
      <c r="H474" s="208">
        <v>30</v>
      </c>
      <c r="I474" s="207">
        <v>4950</v>
      </c>
      <c r="J474" s="207">
        <v>18</v>
      </c>
      <c r="K474" s="207">
        <v>18.04</v>
      </c>
      <c r="L474" s="208">
        <v>-11.08</v>
      </c>
      <c r="M474" s="208">
        <v>29.12</v>
      </c>
      <c r="N474" s="203">
        <f t="shared" si="0"/>
      </c>
      <c r="O474" s="207">
        <v>-43.71</v>
      </c>
      <c r="P474" s="208">
        <v>-42.72</v>
      </c>
      <c r="Q474" s="208">
        <v>-49.47</v>
      </c>
      <c r="R474" s="208">
        <v>-50.15</v>
      </c>
      <c r="S474" s="208">
        <v>-54.23</v>
      </c>
      <c r="T474" s="208">
        <v>-52.66</v>
      </c>
      <c r="U474" s="208">
        <v>-54.89</v>
      </c>
      <c r="V474" s="208">
        <v>-53.7</v>
      </c>
      <c r="W474" s="208">
        <v>1.18</v>
      </c>
      <c r="X474" s="205">
        <v>4.6</v>
      </c>
      <c r="Y474" s="207">
        <v>305.575</v>
      </c>
    </row>
    <row r="475">
      <c r="A475" s="205" t="s">
        <v>840</v>
      </c>
      <c r="B475" s="205" t="s">
        <v>858</v>
      </c>
      <c r="C475" s="205" t="s">
        <v>860</v>
      </c>
      <c r="D475" s="207" t="s">
        <v>843</v>
      </c>
      <c r="E475" s="208">
        <v>100</v>
      </c>
      <c r="F475" s="208">
        <v>273</v>
      </c>
      <c r="G475" s="208">
        <v>0</v>
      </c>
      <c r="H475" s="208">
        <v>30</v>
      </c>
      <c r="I475" s="207">
        <v>4950</v>
      </c>
      <c r="J475" s="207">
        <v>19</v>
      </c>
      <c r="K475" s="207">
        <v>18.99</v>
      </c>
      <c r="L475" s="208">
        <v>-10.1</v>
      </c>
      <c r="M475" s="208">
        <v>29.09</v>
      </c>
      <c r="N475" s="203">
        <f t="shared" si="0"/>
      </c>
      <c r="O475" s="207">
        <v>-43.78</v>
      </c>
      <c r="P475" s="208">
        <v>-43.04</v>
      </c>
      <c r="Q475" s="208">
        <v>-49.51</v>
      </c>
      <c r="R475" s="208">
        <v>-50.2</v>
      </c>
      <c r="S475" s="208">
        <v>-54.74</v>
      </c>
      <c r="T475" s="208">
        <v>-54.12</v>
      </c>
      <c r="U475" s="208">
        <v>-54.89</v>
      </c>
      <c r="V475" s="208">
        <v>-54.27</v>
      </c>
      <c r="W475" s="208">
        <v>1.15</v>
      </c>
      <c r="X475" s="205">
        <v>4.6</v>
      </c>
      <c r="Y475" s="207">
        <v>322.491</v>
      </c>
    </row>
    <row r="476">
      <c r="A476" s="205" t="s">
        <v>840</v>
      </c>
      <c r="B476" s="205" t="s">
        <v>858</v>
      </c>
      <c r="C476" s="205" t="s">
        <v>860</v>
      </c>
      <c r="D476" s="207" t="s">
        <v>843</v>
      </c>
      <c r="E476" s="208">
        <v>100</v>
      </c>
      <c r="F476" s="208">
        <v>273</v>
      </c>
      <c r="G476" s="208">
        <v>0</v>
      </c>
      <c r="H476" s="208">
        <v>30</v>
      </c>
      <c r="I476" s="207">
        <v>4950</v>
      </c>
      <c r="J476" s="207">
        <v>20</v>
      </c>
      <c r="K476" s="207">
        <v>20.03</v>
      </c>
      <c r="L476" s="208">
        <v>-9.1</v>
      </c>
      <c r="M476" s="208">
        <v>29.13</v>
      </c>
      <c r="N476" s="203">
        <f t="shared" si="0"/>
      </c>
      <c r="O476" s="207">
        <v>-43.69</v>
      </c>
      <c r="P476" s="208">
        <v>-43.35</v>
      </c>
      <c r="Q476" s="208">
        <v>-49.19</v>
      </c>
      <c r="R476" s="208">
        <v>-49.99</v>
      </c>
      <c r="S476" s="208">
        <v>-54.8</v>
      </c>
      <c r="T476" s="208">
        <v>-54.23</v>
      </c>
      <c r="U476" s="208">
        <v>-55.05</v>
      </c>
      <c r="V476" s="208">
        <v>-54.71</v>
      </c>
      <c r="W476" s="208">
        <v>1.15</v>
      </c>
      <c r="X476" s="205">
        <v>4.6</v>
      </c>
      <c r="Y476" s="207">
        <v>341.911</v>
      </c>
    </row>
    <row r="477">
      <c r="A477" s="205" t="s">
        <v>840</v>
      </c>
      <c r="B477" s="205" t="s">
        <v>858</v>
      </c>
      <c r="C477" s="205" t="s">
        <v>860</v>
      </c>
      <c r="D477" s="207" t="s">
        <v>843</v>
      </c>
      <c r="E477" s="208">
        <v>100</v>
      </c>
      <c r="F477" s="208">
        <v>273</v>
      </c>
      <c r="G477" s="208">
        <v>0</v>
      </c>
      <c r="H477" s="208">
        <v>30</v>
      </c>
      <c r="I477" s="207">
        <v>4950</v>
      </c>
      <c r="J477" s="207">
        <v>21</v>
      </c>
      <c r="K477" s="207">
        <v>21.01</v>
      </c>
      <c r="L477" s="208">
        <v>-8.06</v>
      </c>
      <c r="M477" s="208">
        <v>29.07</v>
      </c>
      <c r="N477" s="203">
        <f t="shared" si="0"/>
      </c>
      <c r="O477" s="207">
        <v>-43.57</v>
      </c>
      <c r="P477" s="208">
        <v>-43.6</v>
      </c>
      <c r="Q477" s="208">
        <v>-49.38</v>
      </c>
      <c r="R477" s="208">
        <v>-49.9</v>
      </c>
      <c r="S477" s="208">
        <v>-54.33</v>
      </c>
      <c r="T477" s="208">
        <v>-54.4</v>
      </c>
      <c r="U477" s="208">
        <v>-54.66</v>
      </c>
      <c r="V477" s="208">
        <v>-54.79</v>
      </c>
      <c r="W477" s="208">
        <v>1.16</v>
      </c>
      <c r="X477" s="205">
        <v>4.6</v>
      </c>
      <c r="Y477" s="207">
        <v>366.112</v>
      </c>
    </row>
    <row r="478">
      <c r="A478" s="205" t="s">
        <v>840</v>
      </c>
      <c r="B478" s="205" t="s">
        <v>858</v>
      </c>
      <c r="C478" s="205" t="s">
        <v>860</v>
      </c>
      <c r="D478" s="207" t="s">
        <v>843</v>
      </c>
      <c r="E478" s="208">
        <v>100</v>
      </c>
      <c r="F478" s="208">
        <v>273</v>
      </c>
      <c r="G478" s="208">
        <v>0</v>
      </c>
      <c r="H478" s="208">
        <v>30</v>
      </c>
      <c r="I478" s="207">
        <v>4950</v>
      </c>
      <c r="J478" s="207">
        <v>22</v>
      </c>
      <c r="K478" s="207">
        <v>21.99</v>
      </c>
      <c r="L478" s="208">
        <v>-7.06</v>
      </c>
      <c r="M478" s="208">
        <v>29.05</v>
      </c>
      <c r="N478" s="203">
        <f t="shared" si="0"/>
      </c>
      <c r="O478" s="207">
        <v>-43.26</v>
      </c>
      <c r="P478" s="208">
        <v>-43.9</v>
      </c>
      <c r="Q478" s="208">
        <v>-49.35</v>
      </c>
      <c r="R478" s="208">
        <v>-49.92</v>
      </c>
      <c r="S478" s="208">
        <v>-54.23</v>
      </c>
      <c r="T478" s="208">
        <v>-54.07</v>
      </c>
      <c r="U478" s="208">
        <v>-54.48</v>
      </c>
      <c r="V478" s="208">
        <v>-54.98</v>
      </c>
      <c r="W478" s="208">
        <v>1.17</v>
      </c>
      <c r="X478" s="205">
        <v>4.6</v>
      </c>
      <c r="Y478" s="207">
        <v>392.569</v>
      </c>
    </row>
    <row r="479">
      <c r="A479" s="205" t="s">
        <v>840</v>
      </c>
      <c r="B479" s="205" t="s">
        <v>858</v>
      </c>
      <c r="C479" s="205" t="s">
        <v>860</v>
      </c>
      <c r="D479" s="207" t="s">
        <v>843</v>
      </c>
      <c r="E479" s="208">
        <v>100</v>
      </c>
      <c r="F479" s="208">
        <v>273</v>
      </c>
      <c r="G479" s="208">
        <v>0</v>
      </c>
      <c r="H479" s="208">
        <v>30</v>
      </c>
      <c r="I479" s="207">
        <v>4950</v>
      </c>
      <c r="J479" s="207">
        <v>23</v>
      </c>
      <c r="K479" s="207">
        <v>22.96</v>
      </c>
      <c r="L479" s="208">
        <v>-6.07</v>
      </c>
      <c r="M479" s="208">
        <v>29.03</v>
      </c>
      <c r="N479" s="203">
        <f t="shared" si="0"/>
      </c>
      <c r="O479" s="207">
        <v>-42.84</v>
      </c>
      <c r="P479" s="208">
        <v>-43.9</v>
      </c>
      <c r="Q479" s="208">
        <v>-49.44</v>
      </c>
      <c r="R479" s="208">
        <v>-49.8</v>
      </c>
      <c r="S479" s="208">
        <v>-53.82</v>
      </c>
      <c r="T479" s="208">
        <v>-54.54</v>
      </c>
      <c r="U479" s="208">
        <v>-53.79</v>
      </c>
      <c r="V479" s="208">
        <v>-54.95</v>
      </c>
      <c r="W479" s="208">
        <v>1.19</v>
      </c>
      <c r="X479" s="205">
        <v>4.6</v>
      </c>
      <c r="Y479" s="207">
        <v>423.187</v>
      </c>
    </row>
    <row r="480">
      <c r="A480" s="205" t="s">
        <v>840</v>
      </c>
      <c r="B480" s="205" t="s">
        <v>858</v>
      </c>
      <c r="C480" s="205" t="s">
        <v>860</v>
      </c>
      <c r="D480" s="207" t="s">
        <v>843</v>
      </c>
      <c r="E480" s="208">
        <v>100</v>
      </c>
      <c r="F480" s="208">
        <v>273</v>
      </c>
      <c r="G480" s="208">
        <v>0</v>
      </c>
      <c r="H480" s="208">
        <v>30</v>
      </c>
      <c r="I480" s="207">
        <v>4950</v>
      </c>
      <c r="J480" s="207">
        <v>24</v>
      </c>
      <c r="K480" s="207">
        <v>23.98</v>
      </c>
      <c r="L480" s="208">
        <v>-4.97</v>
      </c>
      <c r="M480" s="208">
        <v>28.95</v>
      </c>
      <c r="N480" s="203">
        <f t="shared" si="0"/>
      </c>
      <c r="O480" s="207">
        <v>-41.74</v>
      </c>
      <c r="P480" s="208">
        <v>-43</v>
      </c>
      <c r="Q480" s="208">
        <v>-49.5</v>
      </c>
      <c r="R480" s="208">
        <v>-49.81</v>
      </c>
      <c r="S480" s="208">
        <v>-52.64</v>
      </c>
      <c r="T480" s="208">
        <v>-53.8</v>
      </c>
      <c r="U480" s="208">
        <v>-52.76</v>
      </c>
      <c r="V480" s="208">
        <v>-54.37</v>
      </c>
      <c r="W480" s="208">
        <v>1.33</v>
      </c>
      <c r="X480" s="205">
        <v>4.6</v>
      </c>
      <c r="Y480" s="207">
        <v>461.692</v>
      </c>
    </row>
    <row r="481">
      <c r="A481" s="205" t="s">
        <v>840</v>
      </c>
      <c r="B481" s="205" t="s">
        <v>858</v>
      </c>
      <c r="C481" s="205" t="s">
        <v>860</v>
      </c>
      <c r="D481" s="207" t="s">
        <v>843</v>
      </c>
      <c r="E481" s="208">
        <v>100</v>
      </c>
      <c r="F481" s="208">
        <v>273</v>
      </c>
      <c r="G481" s="208">
        <v>0</v>
      </c>
      <c r="H481" s="208">
        <v>30</v>
      </c>
      <c r="I481" s="207">
        <v>4950</v>
      </c>
      <c r="J481" s="207">
        <v>25</v>
      </c>
      <c r="K481" s="207">
        <v>25</v>
      </c>
      <c r="L481" s="208">
        <v>-3.83</v>
      </c>
      <c r="M481" s="208">
        <v>28.83</v>
      </c>
      <c r="N481" s="203">
        <f t="shared" si="0"/>
      </c>
      <c r="O481" s="207">
        <v>-39.43</v>
      </c>
      <c r="P481" s="208">
        <v>-39.88</v>
      </c>
      <c r="Q481" s="208">
        <v>-48.87</v>
      </c>
      <c r="R481" s="208">
        <v>-49.03</v>
      </c>
      <c r="S481" s="208">
        <v>-49.98</v>
      </c>
      <c r="T481" s="208">
        <v>-50.28</v>
      </c>
      <c r="U481" s="208">
        <v>-50.33</v>
      </c>
      <c r="V481" s="208">
        <v>-50.62</v>
      </c>
      <c r="W481" s="208">
        <v>1.78</v>
      </c>
      <c r="X481" s="205">
        <v>4.6</v>
      </c>
      <c r="Y481" s="207">
        <v>506.157</v>
      </c>
    </row>
    <row r="482">
      <c r="A482" s="205" t="s">
        <v>840</v>
      </c>
      <c r="B482" s="205" t="s">
        <v>858</v>
      </c>
      <c r="C482" s="205" t="s">
        <v>860</v>
      </c>
      <c r="D482" s="207" t="s">
        <v>843</v>
      </c>
      <c r="E482" s="208">
        <v>100</v>
      </c>
      <c r="F482" s="208">
        <v>273</v>
      </c>
      <c r="G482" s="208">
        <v>0</v>
      </c>
      <c r="H482" s="208">
        <v>30</v>
      </c>
      <c r="I482" s="207">
        <v>4950</v>
      </c>
      <c r="J482" s="207">
        <v>25.5</v>
      </c>
      <c r="K482" s="207">
        <v>25.45</v>
      </c>
      <c r="L482" s="208">
        <v>-3.29</v>
      </c>
      <c r="M482" s="208">
        <v>28.74</v>
      </c>
      <c r="N482" s="203">
        <f t="shared" si="0"/>
      </c>
      <c r="O482" s="207">
        <v>-38.4</v>
      </c>
      <c r="P482" s="208">
        <v>-37.84</v>
      </c>
      <c r="Q482" s="208">
        <v>-48.97</v>
      </c>
      <c r="R482" s="208">
        <v>-48.77</v>
      </c>
      <c r="S482" s="208">
        <v>-48.28</v>
      </c>
      <c r="T482" s="208">
        <v>-47.66</v>
      </c>
      <c r="U482" s="208">
        <v>-48.98</v>
      </c>
      <c r="V482" s="208">
        <v>-48.88</v>
      </c>
      <c r="W482" s="208">
        <v>2.17</v>
      </c>
      <c r="X482" s="205">
        <v>4.6</v>
      </c>
      <c r="Y482" s="207">
        <v>529.491</v>
      </c>
    </row>
    <row r="483">
      <c r="A483" s="205" t="s">
        <v>840</v>
      </c>
      <c r="B483" s="205" t="s">
        <v>858</v>
      </c>
      <c r="C483" s="205" t="s">
        <v>860</v>
      </c>
      <c r="D483" s="207" t="s">
        <v>843</v>
      </c>
      <c r="E483" s="208">
        <v>100</v>
      </c>
      <c r="F483" s="208">
        <v>273</v>
      </c>
      <c r="G483" s="208">
        <v>0</v>
      </c>
      <c r="H483" s="208">
        <v>30</v>
      </c>
      <c r="I483" s="207">
        <v>4950</v>
      </c>
      <c r="J483" s="207">
        <v>26</v>
      </c>
      <c r="K483" s="207">
        <v>25.95</v>
      </c>
      <c r="L483" s="208">
        <v>-2.71</v>
      </c>
      <c r="M483" s="208">
        <v>28.66</v>
      </c>
      <c r="N483" s="203">
        <f t="shared" si="0"/>
      </c>
      <c r="O483" s="207">
        <v>-36.45</v>
      </c>
      <c r="P483" s="208">
        <v>-35.76</v>
      </c>
      <c r="Q483" s="208">
        <v>-48.46</v>
      </c>
      <c r="R483" s="208">
        <v>-47.86</v>
      </c>
      <c r="S483" s="208">
        <v>-46.57</v>
      </c>
      <c r="T483" s="208">
        <v>-45.57</v>
      </c>
      <c r="U483" s="208">
        <v>-46.88</v>
      </c>
      <c r="V483" s="208">
        <v>-46.76</v>
      </c>
      <c r="W483" s="208">
        <v>2.76</v>
      </c>
      <c r="X483" s="205">
        <v>4.6</v>
      </c>
      <c r="Y483" s="207">
        <v>556.372</v>
      </c>
    </row>
    <row r="484">
      <c r="A484" s="205" t="s">
        <v>840</v>
      </c>
      <c r="B484" s="205" t="s">
        <v>858</v>
      </c>
      <c r="C484" s="205" t="s">
        <v>860</v>
      </c>
      <c r="D484" s="207" t="s">
        <v>843</v>
      </c>
      <c r="E484" s="208">
        <v>100</v>
      </c>
      <c r="F484" s="208">
        <v>273</v>
      </c>
      <c r="G484" s="208">
        <v>0</v>
      </c>
      <c r="H484" s="208">
        <v>30</v>
      </c>
      <c r="I484" s="207">
        <v>4950</v>
      </c>
      <c r="J484" s="207">
        <v>26.5</v>
      </c>
      <c r="K484" s="207">
        <v>26.45</v>
      </c>
      <c r="L484" s="208">
        <v>-2.06</v>
      </c>
      <c r="M484" s="208">
        <v>28.51</v>
      </c>
      <c r="N484" s="203">
        <f t="shared" si="0"/>
      </c>
      <c r="O484" s="207">
        <v>-34.75</v>
      </c>
      <c r="P484" s="208">
        <v>-33.55</v>
      </c>
      <c r="Q484" s="208">
        <v>-48.25</v>
      </c>
      <c r="R484" s="208">
        <v>-47.16</v>
      </c>
      <c r="S484" s="208">
        <v>-45.01</v>
      </c>
      <c r="T484" s="208">
        <v>-43.85</v>
      </c>
      <c r="U484" s="208">
        <v>-45.14</v>
      </c>
      <c r="V484" s="208">
        <v>-44.32</v>
      </c>
      <c r="W484" s="208">
        <v>3.58</v>
      </c>
      <c r="X484" s="205">
        <v>4.6</v>
      </c>
      <c r="Y484" s="207">
        <v>586.819</v>
      </c>
    </row>
    <row r="485">
      <c r="A485" s="205" t="s">
        <v>840</v>
      </c>
      <c r="B485" s="205" t="s">
        <v>858</v>
      </c>
      <c r="C485" s="205" t="s">
        <v>860</v>
      </c>
      <c r="D485" s="207" t="s">
        <v>843</v>
      </c>
      <c r="E485" s="208">
        <v>100</v>
      </c>
      <c r="F485" s="208">
        <v>273</v>
      </c>
      <c r="G485" s="208">
        <v>0</v>
      </c>
      <c r="H485" s="208">
        <v>30</v>
      </c>
      <c r="I485" s="207">
        <v>4950</v>
      </c>
      <c r="J485" s="207">
        <v>27</v>
      </c>
      <c r="K485" s="207">
        <v>26.98</v>
      </c>
      <c r="L485" s="208">
        <v>-1.49</v>
      </c>
      <c r="M485" s="208">
        <v>28.47</v>
      </c>
      <c r="N485" s="203">
        <f t="shared" si="0"/>
      </c>
      <c r="O485" s="207">
        <v>-33.07</v>
      </c>
      <c r="P485" s="208">
        <v>-31.57</v>
      </c>
      <c r="Q485" s="208">
        <v>-47.57</v>
      </c>
      <c r="R485" s="208">
        <v>-46.14</v>
      </c>
      <c r="S485" s="208">
        <v>-42.45</v>
      </c>
      <c r="T485" s="208">
        <v>-42.41</v>
      </c>
      <c r="U485" s="208">
        <v>-42.89</v>
      </c>
      <c r="V485" s="208">
        <v>-42.3</v>
      </c>
      <c r="W485" s="208">
        <v>4.51</v>
      </c>
      <c r="X485" s="205">
        <v>4.6</v>
      </c>
      <c r="Y485" s="207">
        <v>616.683</v>
      </c>
    </row>
    <row r="486">
      <c r="A486" s="199" t="s">
        <v>840</v>
      </c>
      <c r="B486" s="199" t="s">
        <v>861</v>
      </c>
      <c r="C486" s="199" t="s">
        <v>859</v>
      </c>
      <c r="D486" s="201" t="s">
        <v>843</v>
      </c>
      <c r="E486" s="202">
        <v>100</v>
      </c>
      <c r="F486" s="202">
        <v>273</v>
      </c>
      <c r="G486" s="202">
        <v>0</v>
      </c>
      <c r="H486" s="202">
        <v>30</v>
      </c>
      <c r="I486" s="201">
        <v>3350</v>
      </c>
      <c r="J486" s="201">
        <v>18</v>
      </c>
      <c r="K486" s="201">
        <v>18</v>
      </c>
      <c r="L486" s="202">
        <v>-11.99</v>
      </c>
      <c r="M486" s="202">
        <v>29.99</v>
      </c>
      <c r="N486" s="203">
        <f t="shared" si="0"/>
      </c>
      <c r="O486" s="201">
        <v>-43.01</v>
      </c>
      <c r="P486" s="202">
        <v>-45.39</v>
      </c>
      <c r="Q486" s="202">
        <v>-49.97</v>
      </c>
      <c r="R486" s="202">
        <v>-49.22</v>
      </c>
      <c r="S486" s="202">
        <v>-54.34</v>
      </c>
      <c r="T486" s="202">
        <v>-57.71</v>
      </c>
      <c r="U486" s="202">
        <v>-54.55</v>
      </c>
      <c r="V486" s="202">
        <v>-57.9</v>
      </c>
      <c r="W486" s="202">
        <v>0.98</v>
      </c>
      <c r="X486" s="204">
        <v>5</v>
      </c>
      <c r="Y486" s="201">
        <v>321.053</v>
      </c>
    </row>
    <row r="487">
      <c r="A487" s="205" t="s">
        <v>840</v>
      </c>
      <c r="B487" s="205" t="s">
        <v>861</v>
      </c>
      <c r="C487" s="205" t="s">
        <v>859</v>
      </c>
      <c r="D487" s="207" t="s">
        <v>843</v>
      </c>
      <c r="E487" s="208">
        <v>100</v>
      </c>
      <c r="F487" s="208">
        <v>273</v>
      </c>
      <c r="G487" s="208">
        <v>0</v>
      </c>
      <c r="H487" s="208">
        <v>30</v>
      </c>
      <c r="I487" s="207">
        <v>3350</v>
      </c>
      <c r="J487" s="207">
        <v>19</v>
      </c>
      <c r="K487" s="207">
        <v>19.04</v>
      </c>
      <c r="L487" s="208">
        <v>-10.88</v>
      </c>
      <c r="M487" s="208">
        <v>29.92</v>
      </c>
      <c r="N487" s="203">
        <f t="shared" si="0"/>
      </c>
      <c r="O487" s="207">
        <v>-42.3</v>
      </c>
      <c r="P487" s="208">
        <v>-45.29</v>
      </c>
      <c r="Q487" s="208">
        <v>-49.97</v>
      </c>
      <c r="R487" s="208">
        <v>-49.32</v>
      </c>
      <c r="S487" s="208">
        <v>-53.72</v>
      </c>
      <c r="T487" s="208">
        <v>-57.7</v>
      </c>
      <c r="U487" s="208">
        <v>-53.81</v>
      </c>
      <c r="V487" s="208">
        <v>-57.68</v>
      </c>
      <c r="W487" s="208">
        <v>1.02</v>
      </c>
      <c r="X487" s="205">
        <v>5</v>
      </c>
      <c r="Y487" s="207">
        <v>334.243</v>
      </c>
    </row>
    <row r="488">
      <c r="A488" s="205" t="s">
        <v>840</v>
      </c>
      <c r="B488" s="205" t="s">
        <v>861</v>
      </c>
      <c r="C488" s="205" t="s">
        <v>859</v>
      </c>
      <c r="D488" s="207" t="s">
        <v>843</v>
      </c>
      <c r="E488" s="208">
        <v>100</v>
      </c>
      <c r="F488" s="208">
        <v>273</v>
      </c>
      <c r="G488" s="208">
        <v>0</v>
      </c>
      <c r="H488" s="208">
        <v>30</v>
      </c>
      <c r="I488" s="207">
        <v>3350</v>
      </c>
      <c r="J488" s="207">
        <v>20</v>
      </c>
      <c r="K488" s="207">
        <v>19.98</v>
      </c>
      <c r="L488" s="208">
        <v>-9.88</v>
      </c>
      <c r="M488" s="208">
        <v>29.86</v>
      </c>
      <c r="N488" s="203">
        <f t="shared" si="0"/>
      </c>
      <c r="O488" s="207">
        <v>-41.71</v>
      </c>
      <c r="P488" s="208">
        <v>-45.04</v>
      </c>
      <c r="Q488" s="208">
        <v>-49.84</v>
      </c>
      <c r="R488" s="208">
        <v>-49.26</v>
      </c>
      <c r="S488" s="208">
        <v>-53.29</v>
      </c>
      <c r="T488" s="208">
        <v>-57.31</v>
      </c>
      <c r="U488" s="208">
        <v>-53.28</v>
      </c>
      <c r="V488" s="208">
        <v>-57.68</v>
      </c>
      <c r="W488" s="208">
        <v>1.07</v>
      </c>
      <c r="X488" s="205">
        <v>5</v>
      </c>
      <c r="Y488" s="207">
        <v>348.361</v>
      </c>
    </row>
    <row r="489">
      <c r="A489" s="205" t="s">
        <v>840</v>
      </c>
      <c r="B489" s="205" t="s">
        <v>861</v>
      </c>
      <c r="C489" s="205" t="s">
        <v>859</v>
      </c>
      <c r="D489" s="207" t="s">
        <v>843</v>
      </c>
      <c r="E489" s="208">
        <v>100</v>
      </c>
      <c r="F489" s="208">
        <v>273</v>
      </c>
      <c r="G489" s="208">
        <v>0</v>
      </c>
      <c r="H489" s="208">
        <v>30</v>
      </c>
      <c r="I489" s="207">
        <v>3350</v>
      </c>
      <c r="J489" s="207">
        <v>21</v>
      </c>
      <c r="K489" s="207">
        <v>20.99</v>
      </c>
      <c r="L489" s="208">
        <v>-8.81</v>
      </c>
      <c r="M489" s="208">
        <v>29.8</v>
      </c>
      <c r="N489" s="203">
        <f t="shared" si="0"/>
      </c>
      <c r="O489" s="207">
        <v>-41.07</v>
      </c>
      <c r="P489" s="208">
        <v>-44.88</v>
      </c>
      <c r="Q489" s="208">
        <v>-49.66</v>
      </c>
      <c r="R489" s="208">
        <v>-49.14</v>
      </c>
      <c r="S489" s="208">
        <v>-52.53</v>
      </c>
      <c r="T489" s="208">
        <v>-57.46</v>
      </c>
      <c r="U489" s="208">
        <v>-52.77</v>
      </c>
      <c r="V489" s="208">
        <v>-57.56</v>
      </c>
      <c r="W489" s="208">
        <v>1.11</v>
      </c>
      <c r="X489" s="205">
        <v>5</v>
      </c>
      <c r="Y489" s="207">
        <v>365.851</v>
      </c>
    </row>
    <row r="490">
      <c r="A490" s="205" t="s">
        <v>840</v>
      </c>
      <c r="B490" s="205" t="s">
        <v>861</v>
      </c>
      <c r="C490" s="205" t="s">
        <v>859</v>
      </c>
      <c r="D490" s="207" t="s">
        <v>843</v>
      </c>
      <c r="E490" s="208">
        <v>100</v>
      </c>
      <c r="F490" s="208">
        <v>273</v>
      </c>
      <c r="G490" s="208">
        <v>0</v>
      </c>
      <c r="H490" s="208">
        <v>30</v>
      </c>
      <c r="I490" s="207">
        <v>3350</v>
      </c>
      <c r="J490" s="207">
        <v>22</v>
      </c>
      <c r="K490" s="207">
        <v>21.98</v>
      </c>
      <c r="L490" s="208">
        <v>-7.77</v>
      </c>
      <c r="M490" s="208">
        <v>29.75</v>
      </c>
      <c r="N490" s="203">
        <f t="shared" si="0"/>
      </c>
      <c r="O490" s="207">
        <v>-40.56</v>
      </c>
      <c r="P490" s="208">
        <v>-44.68</v>
      </c>
      <c r="Q490" s="208">
        <v>-49.38</v>
      </c>
      <c r="R490" s="208">
        <v>-49.02</v>
      </c>
      <c r="S490" s="208">
        <v>-51.98</v>
      </c>
      <c r="T490" s="208">
        <v>-57.27</v>
      </c>
      <c r="U490" s="208">
        <v>-52.25</v>
      </c>
      <c r="V490" s="208">
        <v>-57.37</v>
      </c>
      <c r="W490" s="208">
        <v>1.16</v>
      </c>
      <c r="X490" s="205">
        <v>5</v>
      </c>
      <c r="Y490" s="207">
        <v>386.07</v>
      </c>
    </row>
    <row r="491">
      <c r="A491" s="205" t="s">
        <v>840</v>
      </c>
      <c r="B491" s="205" t="s">
        <v>861</v>
      </c>
      <c r="C491" s="205" t="s">
        <v>859</v>
      </c>
      <c r="D491" s="207" t="s">
        <v>843</v>
      </c>
      <c r="E491" s="208">
        <v>100</v>
      </c>
      <c r="F491" s="208">
        <v>273</v>
      </c>
      <c r="G491" s="208">
        <v>0</v>
      </c>
      <c r="H491" s="208">
        <v>30</v>
      </c>
      <c r="I491" s="207">
        <v>3350</v>
      </c>
      <c r="J491" s="207">
        <v>23</v>
      </c>
      <c r="K491" s="207">
        <v>23.02</v>
      </c>
      <c r="L491" s="208">
        <v>-6.71</v>
      </c>
      <c r="M491" s="208">
        <v>29.73</v>
      </c>
      <c r="N491" s="203">
        <f t="shared" si="0"/>
      </c>
      <c r="O491" s="207">
        <v>-40.14</v>
      </c>
      <c r="P491" s="208">
        <v>-44.06</v>
      </c>
      <c r="Q491" s="208">
        <v>-49.05</v>
      </c>
      <c r="R491" s="208">
        <v>-48.8</v>
      </c>
      <c r="S491" s="208">
        <v>-51.77</v>
      </c>
      <c r="T491" s="208">
        <v>-56.5</v>
      </c>
      <c r="U491" s="208">
        <v>-51.68</v>
      </c>
      <c r="V491" s="208">
        <v>-56.52</v>
      </c>
      <c r="W491" s="208">
        <v>1.24</v>
      </c>
      <c r="X491" s="205">
        <v>5</v>
      </c>
      <c r="Y491" s="207">
        <v>410.397</v>
      </c>
    </row>
    <row r="492">
      <c r="A492" s="205" t="s">
        <v>840</v>
      </c>
      <c r="B492" s="205" t="s">
        <v>861</v>
      </c>
      <c r="C492" s="205" t="s">
        <v>859</v>
      </c>
      <c r="D492" s="207" t="s">
        <v>843</v>
      </c>
      <c r="E492" s="208">
        <v>100</v>
      </c>
      <c r="F492" s="208">
        <v>273</v>
      </c>
      <c r="G492" s="208">
        <v>0</v>
      </c>
      <c r="H492" s="208">
        <v>30</v>
      </c>
      <c r="I492" s="207">
        <v>3350</v>
      </c>
      <c r="J492" s="207">
        <v>24</v>
      </c>
      <c r="K492" s="207">
        <v>24.04</v>
      </c>
      <c r="L492" s="208">
        <v>-5.57</v>
      </c>
      <c r="M492" s="208">
        <v>29.61</v>
      </c>
      <c r="N492" s="203">
        <f t="shared" si="0"/>
      </c>
      <c r="O492" s="207">
        <v>-39.25</v>
      </c>
      <c r="P492" s="208">
        <v>-42.24</v>
      </c>
      <c r="Q492" s="208">
        <v>-48.53</v>
      </c>
      <c r="R492" s="208">
        <v>-48.46</v>
      </c>
      <c r="S492" s="208">
        <v>-50.93</v>
      </c>
      <c r="T492" s="208">
        <v>-53</v>
      </c>
      <c r="U492" s="208">
        <v>-50.75</v>
      </c>
      <c r="V492" s="208">
        <v>-54.46</v>
      </c>
      <c r="W492" s="208">
        <v>1.44</v>
      </c>
      <c r="X492" s="205">
        <v>5</v>
      </c>
      <c r="Y492" s="207">
        <v>439.593</v>
      </c>
    </row>
    <row r="493">
      <c r="A493" s="205" t="s">
        <v>840</v>
      </c>
      <c r="B493" s="205" t="s">
        <v>861</v>
      </c>
      <c r="C493" s="205" t="s">
        <v>859</v>
      </c>
      <c r="D493" s="207" t="s">
        <v>843</v>
      </c>
      <c r="E493" s="208">
        <v>100</v>
      </c>
      <c r="F493" s="208">
        <v>273</v>
      </c>
      <c r="G493" s="208">
        <v>0</v>
      </c>
      <c r="H493" s="208">
        <v>30</v>
      </c>
      <c r="I493" s="207">
        <v>3350</v>
      </c>
      <c r="J493" s="207">
        <v>25</v>
      </c>
      <c r="K493" s="207">
        <v>25</v>
      </c>
      <c r="L493" s="208">
        <v>-4.51</v>
      </c>
      <c r="M493" s="208">
        <v>29.51</v>
      </c>
      <c r="N493" s="203">
        <f t="shared" si="0"/>
      </c>
      <c r="O493" s="207">
        <v>-37.73</v>
      </c>
      <c r="P493" s="208">
        <v>-38.94</v>
      </c>
      <c r="Q493" s="208">
        <v>-47.77</v>
      </c>
      <c r="R493" s="208">
        <v>-47.87</v>
      </c>
      <c r="S493" s="208">
        <v>-48.61</v>
      </c>
      <c r="T493" s="208">
        <v>-50.46</v>
      </c>
      <c r="U493" s="208">
        <v>-48.93</v>
      </c>
      <c r="V493" s="208">
        <v>-49.81</v>
      </c>
      <c r="W493" s="208">
        <v>1.96</v>
      </c>
      <c r="X493" s="205">
        <v>5</v>
      </c>
      <c r="Y493" s="207">
        <v>471.608</v>
      </c>
    </row>
    <row r="494">
      <c r="A494" s="205" t="s">
        <v>840</v>
      </c>
      <c r="B494" s="205" t="s">
        <v>861</v>
      </c>
      <c r="C494" s="205" t="s">
        <v>859</v>
      </c>
      <c r="D494" s="207" t="s">
        <v>843</v>
      </c>
      <c r="E494" s="208">
        <v>100</v>
      </c>
      <c r="F494" s="208">
        <v>273</v>
      </c>
      <c r="G494" s="208">
        <v>0</v>
      </c>
      <c r="H494" s="208">
        <v>30</v>
      </c>
      <c r="I494" s="207">
        <v>3350</v>
      </c>
      <c r="J494" s="207">
        <v>25.5</v>
      </c>
      <c r="K494" s="207">
        <v>25.5</v>
      </c>
      <c r="L494" s="208">
        <v>-3.96</v>
      </c>
      <c r="M494" s="208">
        <v>29.46</v>
      </c>
      <c r="N494" s="203">
        <f t="shared" si="0"/>
      </c>
      <c r="O494" s="207">
        <v>-36.71</v>
      </c>
      <c r="P494" s="208">
        <v>-36.92</v>
      </c>
      <c r="Q494" s="208">
        <v>-47.13</v>
      </c>
      <c r="R494" s="208">
        <v>-47.18</v>
      </c>
      <c r="S494" s="208">
        <v>-47.27</v>
      </c>
      <c r="T494" s="208">
        <v>-47.27</v>
      </c>
      <c r="U494" s="208">
        <v>-47.93</v>
      </c>
      <c r="V494" s="208">
        <v>-48.12</v>
      </c>
      <c r="W494" s="208">
        <v>2.44</v>
      </c>
      <c r="X494" s="205">
        <v>5</v>
      </c>
      <c r="Y494" s="207">
        <v>490.542</v>
      </c>
    </row>
    <row r="495">
      <c r="A495" s="205" t="s">
        <v>840</v>
      </c>
      <c r="B495" s="205" t="s">
        <v>861</v>
      </c>
      <c r="C495" s="205" t="s">
        <v>859</v>
      </c>
      <c r="D495" s="207" t="s">
        <v>843</v>
      </c>
      <c r="E495" s="208">
        <v>100</v>
      </c>
      <c r="F495" s="208">
        <v>273</v>
      </c>
      <c r="G495" s="208">
        <v>0</v>
      </c>
      <c r="H495" s="208">
        <v>30</v>
      </c>
      <c r="I495" s="207">
        <v>3350</v>
      </c>
      <c r="J495" s="207">
        <v>26</v>
      </c>
      <c r="K495" s="207">
        <v>25.96</v>
      </c>
      <c r="L495" s="208">
        <v>-3.36</v>
      </c>
      <c r="M495" s="208">
        <v>29.32</v>
      </c>
      <c r="N495" s="203">
        <f t="shared" si="0"/>
      </c>
      <c r="O495" s="207">
        <v>-35.17</v>
      </c>
      <c r="P495" s="208">
        <v>-34.81</v>
      </c>
      <c r="Q495" s="208">
        <v>-46.62</v>
      </c>
      <c r="R495" s="208">
        <v>-46.88</v>
      </c>
      <c r="S495" s="208">
        <v>-45.49</v>
      </c>
      <c r="T495" s="208">
        <v>-45.83</v>
      </c>
      <c r="U495" s="208">
        <v>-46.01</v>
      </c>
      <c r="V495" s="208">
        <v>-45.83</v>
      </c>
      <c r="W495" s="208">
        <v>3.09</v>
      </c>
      <c r="X495" s="205">
        <v>5</v>
      </c>
      <c r="Y495" s="207">
        <v>511.996</v>
      </c>
    </row>
    <row r="496">
      <c r="A496" s="205" t="s">
        <v>840</v>
      </c>
      <c r="B496" s="205" t="s">
        <v>861</v>
      </c>
      <c r="C496" s="205" t="s">
        <v>859</v>
      </c>
      <c r="D496" s="207" t="s">
        <v>843</v>
      </c>
      <c r="E496" s="208">
        <v>100</v>
      </c>
      <c r="F496" s="208">
        <v>273</v>
      </c>
      <c r="G496" s="208">
        <v>0</v>
      </c>
      <c r="H496" s="208">
        <v>30</v>
      </c>
      <c r="I496" s="207">
        <v>3350</v>
      </c>
      <c r="J496" s="207">
        <v>26.5</v>
      </c>
      <c r="K496" s="207">
        <v>26.48</v>
      </c>
      <c r="L496" s="208">
        <v>-2.76</v>
      </c>
      <c r="M496" s="208">
        <v>29.24</v>
      </c>
      <c r="N496" s="203">
        <f t="shared" si="0"/>
      </c>
      <c r="O496" s="207">
        <v>-33.57</v>
      </c>
      <c r="P496" s="208">
        <v>-32.88</v>
      </c>
      <c r="Q496" s="208">
        <v>-46.01</v>
      </c>
      <c r="R496" s="208">
        <v>-45.98</v>
      </c>
      <c r="S496" s="208">
        <v>-44.27</v>
      </c>
      <c r="T496" s="208">
        <v>-43.3</v>
      </c>
      <c r="U496" s="208">
        <v>-44.08</v>
      </c>
      <c r="V496" s="208">
        <v>-43.46</v>
      </c>
      <c r="W496" s="208">
        <v>3.94</v>
      </c>
      <c r="X496" s="205">
        <v>5</v>
      </c>
      <c r="Y496" s="207">
        <v>535.183</v>
      </c>
    </row>
    <row r="497">
      <c r="A497" s="205" t="s">
        <v>840</v>
      </c>
      <c r="B497" s="205" t="s">
        <v>861</v>
      </c>
      <c r="C497" s="205" t="s">
        <v>859</v>
      </c>
      <c r="D497" s="207" t="s">
        <v>843</v>
      </c>
      <c r="E497" s="208">
        <v>100</v>
      </c>
      <c r="F497" s="208">
        <v>273</v>
      </c>
      <c r="G497" s="208">
        <v>0</v>
      </c>
      <c r="H497" s="208">
        <v>30</v>
      </c>
      <c r="I497" s="207">
        <v>3350</v>
      </c>
      <c r="J497" s="207">
        <v>27</v>
      </c>
      <c r="K497" s="207">
        <v>26.99</v>
      </c>
      <c r="L497" s="208">
        <v>-2.15</v>
      </c>
      <c r="M497" s="208">
        <v>29.14</v>
      </c>
      <c r="N497" s="203">
        <f t="shared" si="0"/>
      </c>
      <c r="O497" s="207">
        <v>-31.86</v>
      </c>
      <c r="P497" s="208">
        <v>-30.92</v>
      </c>
      <c r="Q497" s="208">
        <v>-45.38</v>
      </c>
      <c r="R497" s="208">
        <v>-45.53</v>
      </c>
      <c r="S497" s="208">
        <v>-42.22</v>
      </c>
      <c r="T497" s="208">
        <v>-40.76</v>
      </c>
      <c r="U497" s="208">
        <v>-42.22</v>
      </c>
      <c r="V497" s="208">
        <v>-41.77</v>
      </c>
      <c r="W497" s="208">
        <v>4.97</v>
      </c>
      <c r="X497" s="205">
        <v>5</v>
      </c>
      <c r="Y497" s="207">
        <v>560.093</v>
      </c>
    </row>
    <row r="498">
      <c r="A498" s="205" t="s">
        <v>840</v>
      </c>
      <c r="B498" s="205" t="s">
        <v>861</v>
      </c>
      <c r="C498" s="205" t="s">
        <v>859</v>
      </c>
      <c r="D498" s="207" t="s">
        <v>843</v>
      </c>
      <c r="E498" s="208">
        <v>100</v>
      </c>
      <c r="F498" s="208">
        <v>273</v>
      </c>
      <c r="G498" s="208">
        <v>0</v>
      </c>
      <c r="H498" s="208">
        <v>30</v>
      </c>
      <c r="I498" s="207">
        <v>3550</v>
      </c>
      <c r="J498" s="207">
        <v>18</v>
      </c>
      <c r="K498" s="207">
        <v>18</v>
      </c>
      <c r="L498" s="208">
        <v>-12.45</v>
      </c>
      <c r="M498" s="208">
        <v>30.45</v>
      </c>
      <c r="N498" s="203">
        <f t="shared" si="0"/>
      </c>
      <c r="O498" s="207">
        <v>-43.41</v>
      </c>
      <c r="P498" s="208">
        <v>-45.08</v>
      </c>
      <c r="Q498" s="208">
        <v>-49.99</v>
      </c>
      <c r="R498" s="208">
        <v>-50.31</v>
      </c>
      <c r="S498" s="208">
        <v>-55.03</v>
      </c>
      <c r="T498" s="208">
        <v>-56.84</v>
      </c>
      <c r="U498" s="208">
        <v>-54.91</v>
      </c>
      <c r="V498" s="208">
        <v>-57.2</v>
      </c>
      <c r="W498" s="208">
        <v>0.96</v>
      </c>
      <c r="X498" s="205">
        <v>5</v>
      </c>
      <c r="Y498" s="207">
        <v>330.84</v>
      </c>
    </row>
    <row r="499">
      <c r="A499" s="205" t="s">
        <v>840</v>
      </c>
      <c r="B499" s="205" t="s">
        <v>861</v>
      </c>
      <c r="C499" s="205" t="s">
        <v>859</v>
      </c>
      <c r="D499" s="207" t="s">
        <v>843</v>
      </c>
      <c r="E499" s="208">
        <v>100</v>
      </c>
      <c r="F499" s="208">
        <v>273</v>
      </c>
      <c r="G499" s="208">
        <v>0</v>
      </c>
      <c r="H499" s="208">
        <v>30</v>
      </c>
      <c r="I499" s="207">
        <v>3550</v>
      </c>
      <c r="J499" s="207">
        <v>19</v>
      </c>
      <c r="K499" s="207">
        <v>19.03</v>
      </c>
      <c r="L499" s="208">
        <v>-11.39</v>
      </c>
      <c r="M499" s="208">
        <v>30.42</v>
      </c>
      <c r="N499" s="203">
        <f t="shared" si="0"/>
      </c>
      <c r="O499" s="207">
        <v>-42.84</v>
      </c>
      <c r="P499" s="208">
        <v>-44.81</v>
      </c>
      <c r="Q499" s="208">
        <v>-50.13</v>
      </c>
      <c r="R499" s="208">
        <v>-50.15</v>
      </c>
      <c r="S499" s="208">
        <v>-54.64</v>
      </c>
      <c r="T499" s="208">
        <v>-55.57</v>
      </c>
      <c r="U499" s="208">
        <v>-54.54</v>
      </c>
      <c r="V499" s="208">
        <v>-56.77</v>
      </c>
      <c r="W499" s="208">
        <v>0.97</v>
      </c>
      <c r="X499" s="205">
        <v>5</v>
      </c>
      <c r="Y499" s="207">
        <v>343.441</v>
      </c>
    </row>
    <row r="500">
      <c r="A500" s="205" t="s">
        <v>840</v>
      </c>
      <c r="B500" s="205" t="s">
        <v>861</v>
      </c>
      <c r="C500" s="205" t="s">
        <v>859</v>
      </c>
      <c r="D500" s="207" t="s">
        <v>843</v>
      </c>
      <c r="E500" s="208">
        <v>100</v>
      </c>
      <c r="F500" s="208">
        <v>273</v>
      </c>
      <c r="G500" s="208">
        <v>0</v>
      </c>
      <c r="H500" s="208">
        <v>30</v>
      </c>
      <c r="I500" s="207">
        <v>3550</v>
      </c>
      <c r="J500" s="207">
        <v>20</v>
      </c>
      <c r="K500" s="207">
        <v>19.97</v>
      </c>
      <c r="L500" s="208">
        <v>-10.2</v>
      </c>
      <c r="M500" s="208">
        <v>30.17</v>
      </c>
      <c r="N500" s="203">
        <f t="shared" si="0"/>
      </c>
      <c r="O500" s="207">
        <v>-42.16</v>
      </c>
      <c r="P500" s="208">
        <v>-44.79</v>
      </c>
      <c r="Q500" s="208">
        <v>-49.75</v>
      </c>
      <c r="R500" s="208">
        <v>-49.67</v>
      </c>
      <c r="S500" s="208">
        <v>-53.67</v>
      </c>
      <c r="T500" s="208">
        <v>-57.52</v>
      </c>
      <c r="U500" s="208">
        <v>-53.78</v>
      </c>
      <c r="V500" s="208">
        <v>-57.58</v>
      </c>
      <c r="W500" s="208">
        <v>0.98</v>
      </c>
      <c r="X500" s="205">
        <v>5</v>
      </c>
      <c r="Y500" s="207">
        <v>358.311</v>
      </c>
    </row>
    <row r="501">
      <c r="A501" s="205" t="s">
        <v>840</v>
      </c>
      <c r="B501" s="205" t="s">
        <v>861</v>
      </c>
      <c r="C501" s="205" t="s">
        <v>859</v>
      </c>
      <c r="D501" s="207" t="s">
        <v>843</v>
      </c>
      <c r="E501" s="208">
        <v>100</v>
      </c>
      <c r="F501" s="208">
        <v>273</v>
      </c>
      <c r="G501" s="208">
        <v>0</v>
      </c>
      <c r="H501" s="208">
        <v>30</v>
      </c>
      <c r="I501" s="207">
        <v>3550</v>
      </c>
      <c r="J501" s="207">
        <v>21</v>
      </c>
      <c r="K501" s="207">
        <v>20.95</v>
      </c>
      <c r="L501" s="208">
        <v>-9.21</v>
      </c>
      <c r="M501" s="208">
        <v>30.16</v>
      </c>
      <c r="N501" s="203">
        <f t="shared" si="0"/>
      </c>
      <c r="O501" s="207">
        <v>-41.63</v>
      </c>
      <c r="P501" s="208">
        <v>-44.71</v>
      </c>
      <c r="Q501" s="208">
        <v>-49.52</v>
      </c>
      <c r="R501" s="208">
        <v>-49.58</v>
      </c>
      <c r="S501" s="208">
        <v>-53.27</v>
      </c>
      <c r="T501" s="208">
        <v>-57.64</v>
      </c>
      <c r="U501" s="208">
        <v>-53.15</v>
      </c>
      <c r="V501" s="208">
        <v>-57.7</v>
      </c>
      <c r="W501" s="208">
        <v>1.01</v>
      </c>
      <c r="X501" s="205">
        <v>5</v>
      </c>
      <c r="Y501" s="207">
        <v>375.539</v>
      </c>
    </row>
    <row r="502">
      <c r="A502" s="205" t="s">
        <v>840</v>
      </c>
      <c r="B502" s="205" t="s">
        <v>861</v>
      </c>
      <c r="C502" s="205" t="s">
        <v>859</v>
      </c>
      <c r="D502" s="207" t="s">
        <v>843</v>
      </c>
      <c r="E502" s="208">
        <v>100</v>
      </c>
      <c r="F502" s="208">
        <v>273</v>
      </c>
      <c r="G502" s="208">
        <v>0</v>
      </c>
      <c r="H502" s="208">
        <v>30</v>
      </c>
      <c r="I502" s="207">
        <v>3550</v>
      </c>
      <c r="J502" s="207">
        <v>22</v>
      </c>
      <c r="K502" s="207">
        <v>21.98</v>
      </c>
      <c r="L502" s="208">
        <v>-8.14</v>
      </c>
      <c r="M502" s="208">
        <v>30.12</v>
      </c>
      <c r="N502" s="203">
        <f t="shared" si="0"/>
      </c>
      <c r="O502" s="207">
        <v>-41.12</v>
      </c>
      <c r="P502" s="208">
        <v>-44.63</v>
      </c>
      <c r="Q502" s="208">
        <v>-49.28</v>
      </c>
      <c r="R502" s="208">
        <v>-49.46</v>
      </c>
      <c r="S502" s="208">
        <v>-52.96</v>
      </c>
      <c r="T502" s="208">
        <v>-57.8</v>
      </c>
      <c r="U502" s="208">
        <v>-53.13</v>
      </c>
      <c r="V502" s="208">
        <v>-57.94</v>
      </c>
      <c r="W502" s="208">
        <v>1.04</v>
      </c>
      <c r="X502" s="205">
        <v>5</v>
      </c>
      <c r="Y502" s="207">
        <v>397.679</v>
      </c>
    </row>
    <row r="503">
      <c r="A503" s="205" t="s">
        <v>840</v>
      </c>
      <c r="B503" s="205" t="s">
        <v>861</v>
      </c>
      <c r="C503" s="205" t="s">
        <v>859</v>
      </c>
      <c r="D503" s="207" t="s">
        <v>843</v>
      </c>
      <c r="E503" s="208">
        <v>100</v>
      </c>
      <c r="F503" s="208">
        <v>273</v>
      </c>
      <c r="G503" s="208">
        <v>0</v>
      </c>
      <c r="H503" s="208">
        <v>30</v>
      </c>
      <c r="I503" s="207">
        <v>3550</v>
      </c>
      <c r="J503" s="207">
        <v>23</v>
      </c>
      <c r="K503" s="207">
        <v>22.97</v>
      </c>
      <c r="L503" s="208">
        <v>-7.14</v>
      </c>
      <c r="M503" s="208">
        <v>30.11</v>
      </c>
      <c r="N503" s="203">
        <f t="shared" si="0"/>
      </c>
      <c r="O503" s="207">
        <v>-40.51</v>
      </c>
      <c r="P503" s="208">
        <v>-44.5</v>
      </c>
      <c r="Q503" s="208">
        <v>-48.98</v>
      </c>
      <c r="R503" s="208">
        <v>-49.22</v>
      </c>
      <c r="S503" s="208">
        <v>-52.24</v>
      </c>
      <c r="T503" s="208">
        <v>-57.31</v>
      </c>
      <c r="U503" s="208">
        <v>-52.53</v>
      </c>
      <c r="V503" s="208">
        <v>-57.55</v>
      </c>
      <c r="W503" s="208">
        <v>1.08</v>
      </c>
      <c r="X503" s="205">
        <v>5</v>
      </c>
      <c r="Y503" s="207">
        <v>421.452</v>
      </c>
    </row>
    <row r="504">
      <c r="A504" s="205" t="s">
        <v>840</v>
      </c>
      <c r="B504" s="205" t="s">
        <v>861</v>
      </c>
      <c r="C504" s="205" t="s">
        <v>859</v>
      </c>
      <c r="D504" s="207" t="s">
        <v>843</v>
      </c>
      <c r="E504" s="208">
        <v>100</v>
      </c>
      <c r="F504" s="208">
        <v>273</v>
      </c>
      <c r="G504" s="208">
        <v>0</v>
      </c>
      <c r="H504" s="208">
        <v>30</v>
      </c>
      <c r="I504" s="207">
        <v>3550</v>
      </c>
      <c r="J504" s="207">
        <v>24</v>
      </c>
      <c r="K504" s="207">
        <v>24</v>
      </c>
      <c r="L504" s="208">
        <v>-6.01</v>
      </c>
      <c r="M504" s="208">
        <v>30.01</v>
      </c>
      <c r="N504" s="203">
        <f t="shared" si="0"/>
      </c>
      <c r="O504" s="207">
        <v>-39.87</v>
      </c>
      <c r="P504" s="208">
        <v>-43.37</v>
      </c>
      <c r="Q504" s="208">
        <v>-48.77</v>
      </c>
      <c r="R504" s="208">
        <v>-48.78</v>
      </c>
      <c r="S504" s="208">
        <v>-51.94</v>
      </c>
      <c r="T504" s="208">
        <v>-55.01</v>
      </c>
      <c r="U504" s="208">
        <v>-51.56</v>
      </c>
      <c r="V504" s="208">
        <v>-56.41</v>
      </c>
      <c r="W504" s="208">
        <v>1.17</v>
      </c>
      <c r="X504" s="205">
        <v>5</v>
      </c>
      <c r="Y504" s="207">
        <v>453.255</v>
      </c>
    </row>
    <row r="505">
      <c r="A505" s="205" t="s">
        <v>840</v>
      </c>
      <c r="B505" s="205" t="s">
        <v>861</v>
      </c>
      <c r="C505" s="205" t="s">
        <v>859</v>
      </c>
      <c r="D505" s="207" t="s">
        <v>843</v>
      </c>
      <c r="E505" s="208">
        <v>100</v>
      </c>
      <c r="F505" s="208">
        <v>273</v>
      </c>
      <c r="G505" s="208">
        <v>0</v>
      </c>
      <c r="H505" s="208">
        <v>30</v>
      </c>
      <c r="I505" s="207">
        <v>3550</v>
      </c>
      <c r="J505" s="207">
        <v>25</v>
      </c>
      <c r="K505" s="207">
        <v>25.01</v>
      </c>
      <c r="L505" s="208">
        <v>-4.96</v>
      </c>
      <c r="M505" s="208">
        <v>29.97</v>
      </c>
      <c r="N505" s="203">
        <f t="shared" si="0"/>
      </c>
      <c r="O505" s="207">
        <v>-38.9</v>
      </c>
      <c r="P505" s="208">
        <v>-40.97</v>
      </c>
      <c r="Q505" s="208">
        <v>-48.07</v>
      </c>
      <c r="R505" s="208">
        <v>-48.28</v>
      </c>
      <c r="S505" s="208">
        <v>-50.9</v>
      </c>
      <c r="T505" s="208">
        <v>-52.31</v>
      </c>
      <c r="U505" s="208">
        <v>-50.63</v>
      </c>
      <c r="V505" s="208">
        <v>-53.12</v>
      </c>
      <c r="W505" s="208">
        <v>1.44</v>
      </c>
      <c r="X505" s="205">
        <v>5</v>
      </c>
      <c r="Y505" s="207">
        <v>487.353</v>
      </c>
    </row>
    <row r="506">
      <c r="A506" s="205" t="s">
        <v>840</v>
      </c>
      <c r="B506" s="205" t="s">
        <v>861</v>
      </c>
      <c r="C506" s="205" t="s">
        <v>859</v>
      </c>
      <c r="D506" s="207" t="s">
        <v>843</v>
      </c>
      <c r="E506" s="208">
        <v>100</v>
      </c>
      <c r="F506" s="208">
        <v>273</v>
      </c>
      <c r="G506" s="208">
        <v>0</v>
      </c>
      <c r="H506" s="208">
        <v>30</v>
      </c>
      <c r="I506" s="207">
        <v>3550</v>
      </c>
      <c r="J506" s="207">
        <v>25.5</v>
      </c>
      <c r="K506" s="207">
        <v>25.5</v>
      </c>
      <c r="L506" s="208">
        <v>-4.33</v>
      </c>
      <c r="M506" s="208">
        <v>29.83</v>
      </c>
      <c r="N506" s="203">
        <f t="shared" si="0"/>
      </c>
      <c r="O506" s="207">
        <v>-37.61</v>
      </c>
      <c r="P506" s="208">
        <v>-39.08</v>
      </c>
      <c r="Q506" s="208">
        <v>-47.21</v>
      </c>
      <c r="R506" s="208">
        <v>-47.54</v>
      </c>
      <c r="S506" s="208">
        <v>-49.04</v>
      </c>
      <c r="T506" s="208">
        <v>-50.92</v>
      </c>
      <c r="U506" s="208">
        <v>-48.95</v>
      </c>
      <c r="V506" s="208">
        <v>-50.72</v>
      </c>
      <c r="W506" s="208">
        <v>1.77</v>
      </c>
      <c r="X506" s="205">
        <v>5</v>
      </c>
      <c r="Y506" s="207">
        <v>508.703</v>
      </c>
    </row>
    <row r="507">
      <c r="A507" s="205" t="s">
        <v>840</v>
      </c>
      <c r="B507" s="205" t="s">
        <v>861</v>
      </c>
      <c r="C507" s="205" t="s">
        <v>859</v>
      </c>
      <c r="D507" s="207" t="s">
        <v>843</v>
      </c>
      <c r="E507" s="208">
        <v>100</v>
      </c>
      <c r="F507" s="208">
        <v>273</v>
      </c>
      <c r="G507" s="208">
        <v>0</v>
      </c>
      <c r="H507" s="208">
        <v>30</v>
      </c>
      <c r="I507" s="207">
        <v>3550</v>
      </c>
      <c r="J507" s="207">
        <v>26</v>
      </c>
      <c r="K507" s="207">
        <v>26.01</v>
      </c>
      <c r="L507" s="208">
        <v>-3.81</v>
      </c>
      <c r="M507" s="208">
        <v>29.82</v>
      </c>
      <c r="N507" s="203">
        <f t="shared" si="0"/>
      </c>
      <c r="O507" s="207">
        <v>-36.72</v>
      </c>
      <c r="P507" s="208">
        <v>-37.35</v>
      </c>
      <c r="Q507" s="208">
        <v>-47.13</v>
      </c>
      <c r="R507" s="208">
        <v>-47.4</v>
      </c>
      <c r="S507" s="208">
        <v>-48.1</v>
      </c>
      <c r="T507" s="208">
        <v>-48.82</v>
      </c>
      <c r="U507" s="208">
        <v>-48.08</v>
      </c>
      <c r="V507" s="208">
        <v>-48.61</v>
      </c>
      <c r="W507" s="208">
        <v>2.15</v>
      </c>
      <c r="X507" s="205">
        <v>5</v>
      </c>
      <c r="Y507" s="207">
        <v>528.325</v>
      </c>
    </row>
    <row r="508">
      <c r="A508" s="205" t="s">
        <v>840</v>
      </c>
      <c r="B508" s="205" t="s">
        <v>861</v>
      </c>
      <c r="C508" s="205" t="s">
        <v>859</v>
      </c>
      <c r="D508" s="207" t="s">
        <v>843</v>
      </c>
      <c r="E508" s="208">
        <v>100</v>
      </c>
      <c r="F508" s="208">
        <v>273</v>
      </c>
      <c r="G508" s="208">
        <v>0</v>
      </c>
      <c r="H508" s="208">
        <v>30</v>
      </c>
      <c r="I508" s="207">
        <v>3550</v>
      </c>
      <c r="J508" s="207">
        <v>26.5</v>
      </c>
      <c r="K508" s="207">
        <v>26.48</v>
      </c>
      <c r="L508" s="208">
        <v>-3.25</v>
      </c>
      <c r="M508" s="208">
        <v>29.73</v>
      </c>
      <c r="N508" s="203">
        <f t="shared" si="0"/>
      </c>
      <c r="O508" s="207">
        <v>-35.24</v>
      </c>
      <c r="P508" s="208">
        <v>-35.32</v>
      </c>
      <c r="Q508" s="208">
        <v>-46.4</v>
      </c>
      <c r="R508" s="208">
        <v>-46.73</v>
      </c>
      <c r="S508" s="208">
        <v>-45.8</v>
      </c>
      <c r="T508" s="208">
        <v>-46.44</v>
      </c>
      <c r="U508" s="208">
        <v>-46.17</v>
      </c>
      <c r="V508" s="208">
        <v>-47.21</v>
      </c>
      <c r="W508" s="208">
        <v>2.75</v>
      </c>
      <c r="X508" s="205">
        <v>5</v>
      </c>
      <c r="Y508" s="207">
        <v>551.448</v>
      </c>
    </row>
    <row r="509">
      <c r="A509" s="205" t="s">
        <v>840</v>
      </c>
      <c r="B509" s="205" t="s">
        <v>861</v>
      </c>
      <c r="C509" s="205" t="s">
        <v>859</v>
      </c>
      <c r="D509" s="207" t="s">
        <v>843</v>
      </c>
      <c r="E509" s="208">
        <v>100</v>
      </c>
      <c r="F509" s="208">
        <v>273</v>
      </c>
      <c r="G509" s="208">
        <v>0</v>
      </c>
      <c r="H509" s="208">
        <v>30</v>
      </c>
      <c r="I509" s="207">
        <v>3550</v>
      </c>
      <c r="J509" s="207">
        <v>27</v>
      </c>
      <c r="K509" s="207">
        <v>26.96</v>
      </c>
      <c r="L509" s="208">
        <v>-2.66</v>
      </c>
      <c r="M509" s="208">
        <v>29.62</v>
      </c>
      <c r="N509" s="203">
        <f t="shared" si="0"/>
      </c>
      <c r="O509" s="207">
        <v>-33.77</v>
      </c>
      <c r="P509" s="208">
        <v>-33.35</v>
      </c>
      <c r="Q509" s="208">
        <v>-46</v>
      </c>
      <c r="R509" s="208">
        <v>-46.27</v>
      </c>
      <c r="S509" s="208">
        <v>-44.65</v>
      </c>
      <c r="T509" s="208">
        <v>-44.59</v>
      </c>
      <c r="U509" s="208">
        <v>-44.73</v>
      </c>
      <c r="V509" s="208">
        <v>-44.14</v>
      </c>
      <c r="W509" s="208">
        <v>3.52</v>
      </c>
      <c r="X509" s="205">
        <v>5</v>
      </c>
      <c r="Y509" s="207">
        <v>577.09</v>
      </c>
    </row>
    <row r="510">
      <c r="A510" s="205" t="s">
        <v>840</v>
      </c>
      <c r="B510" s="205" t="s">
        <v>861</v>
      </c>
      <c r="C510" s="205" t="s">
        <v>859</v>
      </c>
      <c r="D510" s="207" t="s">
        <v>843</v>
      </c>
      <c r="E510" s="208">
        <v>100</v>
      </c>
      <c r="F510" s="208">
        <v>273</v>
      </c>
      <c r="G510" s="208">
        <v>0</v>
      </c>
      <c r="H510" s="208">
        <v>30</v>
      </c>
      <c r="I510" s="207">
        <v>3750</v>
      </c>
      <c r="J510" s="207">
        <v>18</v>
      </c>
      <c r="K510" s="207">
        <v>18.01</v>
      </c>
      <c r="L510" s="208">
        <v>-12.53</v>
      </c>
      <c r="M510" s="208">
        <v>30.54</v>
      </c>
      <c r="N510" s="203">
        <f t="shared" si="0"/>
      </c>
      <c r="O510" s="207">
        <v>-43.76</v>
      </c>
      <c r="P510" s="208">
        <v>-44.44</v>
      </c>
      <c r="Q510" s="208">
        <v>-49.35</v>
      </c>
      <c r="R510" s="208">
        <v>-50.21</v>
      </c>
      <c r="S510" s="208">
        <v>-55.38</v>
      </c>
      <c r="T510" s="208">
        <v>-55.43</v>
      </c>
      <c r="U510" s="208">
        <v>-55.69</v>
      </c>
      <c r="V510" s="208">
        <v>-56.46</v>
      </c>
      <c r="W510" s="208">
        <v>0.91</v>
      </c>
      <c r="X510" s="205">
        <v>5</v>
      </c>
      <c r="Y510" s="207">
        <v>330.121</v>
      </c>
    </row>
    <row r="511">
      <c r="A511" s="205" t="s">
        <v>840</v>
      </c>
      <c r="B511" s="205" t="s">
        <v>861</v>
      </c>
      <c r="C511" s="205" t="s">
        <v>859</v>
      </c>
      <c r="D511" s="207" t="s">
        <v>843</v>
      </c>
      <c r="E511" s="208">
        <v>100</v>
      </c>
      <c r="F511" s="208">
        <v>273</v>
      </c>
      <c r="G511" s="208">
        <v>0</v>
      </c>
      <c r="H511" s="208">
        <v>30</v>
      </c>
      <c r="I511" s="207">
        <v>3750</v>
      </c>
      <c r="J511" s="207">
        <v>19</v>
      </c>
      <c r="K511" s="207">
        <v>19.03</v>
      </c>
      <c r="L511" s="208">
        <v>-11.51</v>
      </c>
      <c r="M511" s="208">
        <v>30.54</v>
      </c>
      <c r="N511" s="203">
        <f t="shared" si="0"/>
      </c>
      <c r="O511" s="207">
        <v>-43.21</v>
      </c>
      <c r="P511" s="208">
        <v>-44.11</v>
      </c>
      <c r="Q511" s="208">
        <v>-49.37</v>
      </c>
      <c r="R511" s="208">
        <v>-50.32</v>
      </c>
      <c r="S511" s="208">
        <v>-55.16</v>
      </c>
      <c r="T511" s="208">
        <v>-55.09</v>
      </c>
      <c r="U511" s="208">
        <v>-54.83</v>
      </c>
      <c r="V511" s="208">
        <v>-56.53</v>
      </c>
      <c r="W511" s="208">
        <v>0.93</v>
      </c>
      <c r="X511" s="205">
        <v>5</v>
      </c>
      <c r="Y511" s="207">
        <v>342.108</v>
      </c>
    </row>
    <row r="512">
      <c r="A512" s="205" t="s">
        <v>840</v>
      </c>
      <c r="B512" s="205" t="s">
        <v>861</v>
      </c>
      <c r="C512" s="205" t="s">
        <v>859</v>
      </c>
      <c r="D512" s="207" t="s">
        <v>843</v>
      </c>
      <c r="E512" s="208">
        <v>100</v>
      </c>
      <c r="F512" s="208">
        <v>273</v>
      </c>
      <c r="G512" s="208">
        <v>0</v>
      </c>
      <c r="H512" s="208">
        <v>30</v>
      </c>
      <c r="I512" s="207">
        <v>3750</v>
      </c>
      <c r="J512" s="207">
        <v>20</v>
      </c>
      <c r="K512" s="207">
        <v>19.97</v>
      </c>
      <c r="L512" s="208">
        <v>-10.5</v>
      </c>
      <c r="M512" s="208">
        <v>30.47</v>
      </c>
      <c r="N512" s="203">
        <f t="shared" si="0"/>
      </c>
      <c r="O512" s="207">
        <v>-42.66</v>
      </c>
      <c r="P512" s="208">
        <v>-43.9</v>
      </c>
      <c r="Q512" s="208">
        <v>-49.21</v>
      </c>
      <c r="R512" s="208">
        <v>-50.06</v>
      </c>
      <c r="S512" s="208">
        <v>-54.47</v>
      </c>
      <c r="T512" s="208">
        <v>-56.12</v>
      </c>
      <c r="U512" s="208">
        <v>-54.79</v>
      </c>
      <c r="V512" s="208">
        <v>-56.85</v>
      </c>
      <c r="W512" s="208">
        <v>0.93</v>
      </c>
      <c r="X512" s="205">
        <v>5</v>
      </c>
      <c r="Y512" s="207">
        <v>356.545</v>
      </c>
    </row>
    <row r="513">
      <c r="A513" s="205" t="s">
        <v>840</v>
      </c>
      <c r="B513" s="205" t="s">
        <v>861</v>
      </c>
      <c r="C513" s="205" t="s">
        <v>859</v>
      </c>
      <c r="D513" s="207" t="s">
        <v>843</v>
      </c>
      <c r="E513" s="208">
        <v>100</v>
      </c>
      <c r="F513" s="208">
        <v>273</v>
      </c>
      <c r="G513" s="208">
        <v>0</v>
      </c>
      <c r="H513" s="208">
        <v>30</v>
      </c>
      <c r="I513" s="207">
        <v>3750</v>
      </c>
      <c r="J513" s="207">
        <v>21</v>
      </c>
      <c r="K513" s="207">
        <v>20.98</v>
      </c>
      <c r="L513" s="208">
        <v>-9.25</v>
      </c>
      <c r="M513" s="208">
        <v>30.23</v>
      </c>
      <c r="N513" s="203">
        <f t="shared" si="0"/>
      </c>
      <c r="O513" s="207">
        <v>-41.92</v>
      </c>
      <c r="P513" s="208">
        <v>-44.01</v>
      </c>
      <c r="Q513" s="208">
        <v>-49.13</v>
      </c>
      <c r="R513" s="208">
        <v>-49.61</v>
      </c>
      <c r="S513" s="208">
        <v>-53.7</v>
      </c>
      <c r="T513" s="208">
        <v>-55.59</v>
      </c>
      <c r="U513" s="208">
        <v>-53.58</v>
      </c>
      <c r="V513" s="208">
        <v>-57.05</v>
      </c>
      <c r="W513" s="208">
        <v>0.95</v>
      </c>
      <c r="X513" s="205">
        <v>5</v>
      </c>
      <c r="Y513" s="207">
        <v>373.77</v>
      </c>
    </row>
    <row r="514">
      <c r="A514" s="205" t="s">
        <v>840</v>
      </c>
      <c r="B514" s="205" t="s">
        <v>861</v>
      </c>
      <c r="C514" s="205" t="s">
        <v>859</v>
      </c>
      <c r="D514" s="207" t="s">
        <v>843</v>
      </c>
      <c r="E514" s="208">
        <v>100</v>
      </c>
      <c r="F514" s="208">
        <v>273</v>
      </c>
      <c r="G514" s="208">
        <v>0</v>
      </c>
      <c r="H514" s="208">
        <v>30</v>
      </c>
      <c r="I514" s="207">
        <v>3750</v>
      </c>
      <c r="J514" s="207">
        <v>22</v>
      </c>
      <c r="K514" s="207">
        <v>21.98</v>
      </c>
      <c r="L514" s="208">
        <v>-8.21</v>
      </c>
      <c r="M514" s="208">
        <v>30.19</v>
      </c>
      <c r="N514" s="203">
        <f t="shared" si="0"/>
      </c>
      <c r="O514" s="207">
        <v>-41.31</v>
      </c>
      <c r="P514" s="208">
        <v>-43.89</v>
      </c>
      <c r="Q514" s="208">
        <v>-48.96</v>
      </c>
      <c r="R514" s="208">
        <v>-49.34</v>
      </c>
      <c r="S514" s="208">
        <v>-53.01</v>
      </c>
      <c r="T514" s="208">
        <v>-55.37</v>
      </c>
      <c r="U514" s="208">
        <v>-53.21</v>
      </c>
      <c r="V514" s="208">
        <v>-56.64</v>
      </c>
      <c r="W514" s="208">
        <v>0.98</v>
      </c>
      <c r="X514" s="205">
        <v>5</v>
      </c>
      <c r="Y514" s="207">
        <v>395.056</v>
      </c>
    </row>
    <row r="515">
      <c r="A515" s="205" t="s">
        <v>840</v>
      </c>
      <c r="B515" s="205" t="s">
        <v>861</v>
      </c>
      <c r="C515" s="205" t="s">
        <v>859</v>
      </c>
      <c r="D515" s="207" t="s">
        <v>843</v>
      </c>
      <c r="E515" s="208">
        <v>100</v>
      </c>
      <c r="F515" s="208">
        <v>273</v>
      </c>
      <c r="G515" s="208">
        <v>0</v>
      </c>
      <c r="H515" s="208">
        <v>30</v>
      </c>
      <c r="I515" s="207">
        <v>3750</v>
      </c>
      <c r="J515" s="207">
        <v>23</v>
      </c>
      <c r="K515" s="207">
        <v>23.02</v>
      </c>
      <c r="L515" s="208">
        <v>-7.19</v>
      </c>
      <c r="M515" s="208">
        <v>30.21</v>
      </c>
      <c r="N515" s="203">
        <f t="shared" si="0"/>
      </c>
      <c r="O515" s="207">
        <v>-40.8</v>
      </c>
      <c r="P515" s="208">
        <v>-43.83</v>
      </c>
      <c r="Q515" s="208">
        <v>-48.64</v>
      </c>
      <c r="R515" s="208">
        <v>-49.13</v>
      </c>
      <c r="S515" s="208">
        <v>-52.8</v>
      </c>
      <c r="T515" s="208">
        <v>-56.74</v>
      </c>
      <c r="U515" s="208">
        <v>-52.35</v>
      </c>
      <c r="V515" s="208">
        <v>-56.97</v>
      </c>
      <c r="W515" s="208">
        <v>1.04</v>
      </c>
      <c r="X515" s="205">
        <v>5</v>
      </c>
      <c r="Y515" s="207">
        <v>419.761</v>
      </c>
    </row>
    <row r="516">
      <c r="A516" s="205" t="s">
        <v>840</v>
      </c>
      <c r="B516" s="205" t="s">
        <v>861</v>
      </c>
      <c r="C516" s="205" t="s">
        <v>859</v>
      </c>
      <c r="D516" s="207" t="s">
        <v>843</v>
      </c>
      <c r="E516" s="208">
        <v>100</v>
      </c>
      <c r="F516" s="208">
        <v>273</v>
      </c>
      <c r="G516" s="208">
        <v>0</v>
      </c>
      <c r="H516" s="208">
        <v>30</v>
      </c>
      <c r="I516" s="207">
        <v>3750</v>
      </c>
      <c r="J516" s="207">
        <v>24</v>
      </c>
      <c r="K516" s="207">
        <v>23.96</v>
      </c>
      <c r="L516" s="208">
        <v>-6.21</v>
      </c>
      <c r="M516" s="208">
        <v>30.17</v>
      </c>
      <c r="N516" s="203">
        <f t="shared" si="0"/>
      </c>
      <c r="O516" s="207">
        <v>-40.04</v>
      </c>
      <c r="P516" s="208">
        <v>-43.04</v>
      </c>
      <c r="Q516" s="208">
        <v>-48.26</v>
      </c>
      <c r="R516" s="208">
        <v>-48.86</v>
      </c>
      <c r="S516" s="208">
        <v>-51.87</v>
      </c>
      <c r="T516" s="208">
        <v>-55.46</v>
      </c>
      <c r="U516" s="208">
        <v>-51.94</v>
      </c>
      <c r="V516" s="208">
        <v>-56.28</v>
      </c>
      <c r="W516" s="208">
        <v>1.13</v>
      </c>
      <c r="X516" s="205">
        <v>5</v>
      </c>
      <c r="Y516" s="207">
        <v>446.948</v>
      </c>
    </row>
    <row r="517">
      <c r="A517" s="205" t="s">
        <v>840</v>
      </c>
      <c r="B517" s="205" t="s">
        <v>861</v>
      </c>
      <c r="C517" s="205" t="s">
        <v>859</v>
      </c>
      <c r="D517" s="207" t="s">
        <v>843</v>
      </c>
      <c r="E517" s="208">
        <v>100</v>
      </c>
      <c r="F517" s="208">
        <v>273</v>
      </c>
      <c r="G517" s="208">
        <v>0</v>
      </c>
      <c r="H517" s="208">
        <v>30</v>
      </c>
      <c r="I517" s="207">
        <v>3750</v>
      </c>
      <c r="J517" s="207">
        <v>25</v>
      </c>
      <c r="K517" s="207">
        <v>24.97</v>
      </c>
      <c r="L517" s="208">
        <v>-5.11</v>
      </c>
      <c r="M517" s="208">
        <v>30.08</v>
      </c>
      <c r="N517" s="203">
        <f t="shared" si="0"/>
      </c>
      <c r="O517" s="207">
        <v>-38.79</v>
      </c>
      <c r="P517" s="208">
        <v>-40.8</v>
      </c>
      <c r="Q517" s="208">
        <v>-47.66</v>
      </c>
      <c r="R517" s="208">
        <v>-48.12</v>
      </c>
      <c r="S517" s="208">
        <v>-50.75</v>
      </c>
      <c r="T517" s="208">
        <v>-52.92</v>
      </c>
      <c r="U517" s="208">
        <v>-50.65</v>
      </c>
      <c r="V517" s="208">
        <v>-52.87</v>
      </c>
      <c r="W517" s="208">
        <v>1.37</v>
      </c>
      <c r="X517" s="205">
        <v>5</v>
      </c>
      <c r="Y517" s="207">
        <v>482.23</v>
      </c>
    </row>
    <row r="518">
      <c r="A518" s="205" t="s">
        <v>840</v>
      </c>
      <c r="B518" s="205" t="s">
        <v>861</v>
      </c>
      <c r="C518" s="205" t="s">
        <v>859</v>
      </c>
      <c r="D518" s="207" t="s">
        <v>843</v>
      </c>
      <c r="E518" s="208">
        <v>100</v>
      </c>
      <c r="F518" s="208">
        <v>273</v>
      </c>
      <c r="G518" s="208">
        <v>0</v>
      </c>
      <c r="H518" s="208">
        <v>30</v>
      </c>
      <c r="I518" s="207">
        <v>3750</v>
      </c>
      <c r="J518" s="207">
        <v>25.5</v>
      </c>
      <c r="K518" s="207">
        <v>25.49</v>
      </c>
      <c r="L518" s="208">
        <v>-4.5</v>
      </c>
      <c r="M518" s="208">
        <v>29.99</v>
      </c>
      <c r="N518" s="203">
        <f t="shared" si="0"/>
      </c>
      <c r="O518" s="207">
        <v>-37.8</v>
      </c>
      <c r="P518" s="208">
        <v>-38.97</v>
      </c>
      <c r="Q518" s="208">
        <v>-46.94</v>
      </c>
      <c r="R518" s="208">
        <v>-47.48</v>
      </c>
      <c r="S518" s="208">
        <v>-49.5</v>
      </c>
      <c r="T518" s="208">
        <v>-50.79</v>
      </c>
      <c r="U518" s="208">
        <v>-49.77</v>
      </c>
      <c r="V518" s="208">
        <v>-51.28</v>
      </c>
      <c r="W518" s="208">
        <v>1.68</v>
      </c>
      <c r="X518" s="205">
        <v>5</v>
      </c>
      <c r="Y518" s="207">
        <v>504.301</v>
      </c>
    </row>
    <row r="519">
      <c r="A519" s="205" t="s">
        <v>840</v>
      </c>
      <c r="B519" s="205" t="s">
        <v>861</v>
      </c>
      <c r="C519" s="205" t="s">
        <v>859</v>
      </c>
      <c r="D519" s="207" t="s">
        <v>843</v>
      </c>
      <c r="E519" s="208">
        <v>100</v>
      </c>
      <c r="F519" s="208">
        <v>273</v>
      </c>
      <c r="G519" s="208">
        <v>0</v>
      </c>
      <c r="H519" s="208">
        <v>30</v>
      </c>
      <c r="I519" s="207">
        <v>3750</v>
      </c>
      <c r="J519" s="207">
        <v>26</v>
      </c>
      <c r="K519" s="207">
        <v>25.97</v>
      </c>
      <c r="L519" s="208">
        <v>-3.97</v>
      </c>
      <c r="M519" s="208">
        <v>29.94</v>
      </c>
      <c r="N519" s="203">
        <f t="shared" si="0"/>
      </c>
      <c r="O519" s="207">
        <v>-36.81</v>
      </c>
      <c r="P519" s="208">
        <v>-37.43</v>
      </c>
      <c r="Q519" s="208">
        <v>-46.67</v>
      </c>
      <c r="R519" s="208">
        <v>-47.17</v>
      </c>
      <c r="S519" s="208">
        <v>-48.41</v>
      </c>
      <c r="T519" s="208">
        <v>-48.41</v>
      </c>
      <c r="U519" s="208">
        <v>-48.16</v>
      </c>
      <c r="V519" s="208">
        <v>-48.85</v>
      </c>
      <c r="W519" s="208">
        <v>2.06</v>
      </c>
      <c r="X519" s="205">
        <v>5</v>
      </c>
      <c r="Y519" s="207">
        <v>524.681</v>
      </c>
    </row>
    <row r="520">
      <c r="A520" s="205" t="s">
        <v>840</v>
      </c>
      <c r="B520" s="205" t="s">
        <v>861</v>
      </c>
      <c r="C520" s="205" t="s">
        <v>859</v>
      </c>
      <c r="D520" s="207" t="s">
        <v>843</v>
      </c>
      <c r="E520" s="208">
        <v>100</v>
      </c>
      <c r="F520" s="208">
        <v>273</v>
      </c>
      <c r="G520" s="208">
        <v>0</v>
      </c>
      <c r="H520" s="208">
        <v>30</v>
      </c>
      <c r="I520" s="207">
        <v>3750</v>
      </c>
      <c r="J520" s="207">
        <v>26.5</v>
      </c>
      <c r="K520" s="207">
        <v>26.49</v>
      </c>
      <c r="L520" s="208">
        <v>-3.32</v>
      </c>
      <c r="M520" s="208">
        <v>29.81</v>
      </c>
      <c r="N520" s="203">
        <f t="shared" si="0"/>
      </c>
      <c r="O520" s="207">
        <v>-35.43</v>
      </c>
      <c r="P520" s="208">
        <v>-35.57</v>
      </c>
      <c r="Q520" s="208">
        <v>-45.99</v>
      </c>
      <c r="R520" s="208">
        <v>-46.45</v>
      </c>
      <c r="S520" s="208">
        <v>-46.22</v>
      </c>
      <c r="T520" s="208">
        <v>-46.93</v>
      </c>
      <c r="U520" s="208">
        <v>-47.38</v>
      </c>
      <c r="V520" s="208">
        <v>-46.81</v>
      </c>
      <c r="W520" s="208">
        <v>2.62</v>
      </c>
      <c r="X520" s="205">
        <v>5</v>
      </c>
      <c r="Y520" s="207">
        <v>547.281</v>
      </c>
    </row>
    <row r="521">
      <c r="A521" s="205" t="s">
        <v>840</v>
      </c>
      <c r="B521" s="205" t="s">
        <v>861</v>
      </c>
      <c r="C521" s="205" t="s">
        <v>859</v>
      </c>
      <c r="D521" s="207" t="s">
        <v>843</v>
      </c>
      <c r="E521" s="208">
        <v>100</v>
      </c>
      <c r="F521" s="208">
        <v>273</v>
      </c>
      <c r="G521" s="208">
        <v>0</v>
      </c>
      <c r="H521" s="208">
        <v>30</v>
      </c>
      <c r="I521" s="207">
        <v>3750</v>
      </c>
      <c r="J521" s="207">
        <v>27</v>
      </c>
      <c r="K521" s="207">
        <v>26.98</v>
      </c>
      <c r="L521" s="208">
        <v>-2.78</v>
      </c>
      <c r="M521" s="208">
        <v>29.76</v>
      </c>
      <c r="N521" s="203">
        <f t="shared" si="0"/>
      </c>
      <c r="O521" s="207">
        <v>-33.76</v>
      </c>
      <c r="P521" s="208">
        <v>-33.83</v>
      </c>
      <c r="Q521" s="208">
        <v>-45.44</v>
      </c>
      <c r="R521" s="208">
        <v>-45.98</v>
      </c>
      <c r="S521" s="208">
        <v>-44.57</v>
      </c>
      <c r="T521" s="208">
        <v>-44.13</v>
      </c>
      <c r="U521" s="208">
        <v>-45.09</v>
      </c>
      <c r="V521" s="208">
        <v>-44.52</v>
      </c>
      <c r="W521" s="208">
        <v>3.31</v>
      </c>
      <c r="X521" s="205">
        <v>5</v>
      </c>
      <c r="Y521" s="207">
        <v>572.68</v>
      </c>
    </row>
    <row r="522">
      <c r="A522" s="205" t="s">
        <v>840</v>
      </c>
      <c r="B522" s="205" t="s">
        <v>861</v>
      </c>
      <c r="C522" s="205" t="s">
        <v>859</v>
      </c>
      <c r="D522" s="207" t="s">
        <v>843</v>
      </c>
      <c r="E522" s="208">
        <v>100</v>
      </c>
      <c r="F522" s="208">
        <v>273</v>
      </c>
      <c r="G522" s="208">
        <v>0</v>
      </c>
      <c r="H522" s="208">
        <v>30</v>
      </c>
      <c r="I522" s="207">
        <v>3950</v>
      </c>
      <c r="J522" s="207">
        <v>18</v>
      </c>
      <c r="K522" s="207">
        <v>17.97</v>
      </c>
      <c r="L522" s="208">
        <v>-12.38</v>
      </c>
      <c r="M522" s="208">
        <v>30.35</v>
      </c>
      <c r="N522" s="203">
        <f t="shared" si="0"/>
      </c>
      <c r="O522" s="207">
        <v>-43.57</v>
      </c>
      <c r="P522" s="208">
        <v>-44.03</v>
      </c>
      <c r="Q522" s="208">
        <v>-50.06</v>
      </c>
      <c r="R522" s="208">
        <v>-50.6</v>
      </c>
      <c r="S522" s="208">
        <v>-55.39</v>
      </c>
      <c r="T522" s="208">
        <v>-55.69</v>
      </c>
      <c r="U522" s="208">
        <v>-55.88</v>
      </c>
      <c r="V522" s="208">
        <v>-55.75</v>
      </c>
      <c r="W522" s="208">
        <v>0.91</v>
      </c>
      <c r="X522" s="205">
        <v>5</v>
      </c>
      <c r="Y522" s="207">
        <v>329.734</v>
      </c>
    </row>
    <row r="523">
      <c r="A523" s="205" t="s">
        <v>840</v>
      </c>
      <c r="B523" s="205" t="s">
        <v>861</v>
      </c>
      <c r="C523" s="205" t="s">
        <v>859</v>
      </c>
      <c r="D523" s="207" t="s">
        <v>843</v>
      </c>
      <c r="E523" s="208">
        <v>100</v>
      </c>
      <c r="F523" s="208">
        <v>273</v>
      </c>
      <c r="G523" s="208">
        <v>0</v>
      </c>
      <c r="H523" s="208">
        <v>30</v>
      </c>
      <c r="I523" s="207">
        <v>3950</v>
      </c>
      <c r="J523" s="207">
        <v>19</v>
      </c>
      <c r="K523" s="207">
        <v>19.01</v>
      </c>
      <c r="L523" s="208">
        <v>-11.33</v>
      </c>
      <c r="M523" s="208">
        <v>30.34</v>
      </c>
      <c r="N523" s="203">
        <f t="shared" si="0"/>
      </c>
      <c r="O523" s="207">
        <v>-42.89</v>
      </c>
      <c r="P523" s="208">
        <v>-43.73</v>
      </c>
      <c r="Q523" s="208">
        <v>-49.8</v>
      </c>
      <c r="R523" s="208">
        <v>-50.67</v>
      </c>
      <c r="S523" s="208">
        <v>-55.06</v>
      </c>
      <c r="T523" s="208">
        <v>-55.38</v>
      </c>
      <c r="U523" s="208">
        <v>-54.76</v>
      </c>
      <c r="V523" s="208">
        <v>-55.66</v>
      </c>
      <c r="W523" s="208">
        <v>0.91</v>
      </c>
      <c r="X523" s="205">
        <v>5</v>
      </c>
      <c r="Y523" s="207">
        <v>342.172</v>
      </c>
    </row>
    <row r="524">
      <c r="A524" s="205" t="s">
        <v>840</v>
      </c>
      <c r="B524" s="205" t="s">
        <v>861</v>
      </c>
      <c r="C524" s="205" t="s">
        <v>859</v>
      </c>
      <c r="D524" s="207" t="s">
        <v>843</v>
      </c>
      <c r="E524" s="208">
        <v>100</v>
      </c>
      <c r="F524" s="208">
        <v>273</v>
      </c>
      <c r="G524" s="208">
        <v>0</v>
      </c>
      <c r="H524" s="208">
        <v>30</v>
      </c>
      <c r="I524" s="207">
        <v>3950</v>
      </c>
      <c r="J524" s="207">
        <v>20</v>
      </c>
      <c r="K524" s="207">
        <v>20</v>
      </c>
      <c r="L524" s="208">
        <v>-10.32</v>
      </c>
      <c r="M524" s="208">
        <v>30.32</v>
      </c>
      <c r="N524" s="203">
        <f t="shared" si="0"/>
      </c>
      <c r="O524" s="207">
        <v>-42.28</v>
      </c>
      <c r="P524" s="208">
        <v>-43.54</v>
      </c>
      <c r="Q524" s="208">
        <v>-49.66</v>
      </c>
      <c r="R524" s="208">
        <v>-50.51</v>
      </c>
      <c r="S524" s="208">
        <v>-54.41</v>
      </c>
      <c r="T524" s="208">
        <v>-54.6</v>
      </c>
      <c r="U524" s="208">
        <v>-54.89</v>
      </c>
      <c r="V524" s="208">
        <v>-55.68</v>
      </c>
      <c r="W524" s="208">
        <v>0.91</v>
      </c>
      <c r="X524" s="205">
        <v>5</v>
      </c>
      <c r="Y524" s="207">
        <v>356.841</v>
      </c>
    </row>
    <row r="525">
      <c r="A525" s="205" t="s">
        <v>840</v>
      </c>
      <c r="B525" s="205" t="s">
        <v>861</v>
      </c>
      <c r="C525" s="205" t="s">
        <v>859</v>
      </c>
      <c r="D525" s="207" t="s">
        <v>843</v>
      </c>
      <c r="E525" s="208">
        <v>100</v>
      </c>
      <c r="F525" s="208">
        <v>273</v>
      </c>
      <c r="G525" s="208">
        <v>0</v>
      </c>
      <c r="H525" s="208">
        <v>30</v>
      </c>
      <c r="I525" s="207">
        <v>3950</v>
      </c>
      <c r="J525" s="207">
        <v>21</v>
      </c>
      <c r="K525" s="207">
        <v>21</v>
      </c>
      <c r="L525" s="208">
        <v>-9.12</v>
      </c>
      <c r="M525" s="208">
        <v>30.12</v>
      </c>
      <c r="N525" s="203">
        <f t="shared" si="0"/>
      </c>
      <c r="O525" s="207">
        <v>-41.65</v>
      </c>
      <c r="P525" s="208">
        <v>-43.64</v>
      </c>
      <c r="Q525" s="208">
        <v>-49.64</v>
      </c>
      <c r="R525" s="208">
        <v>-50.06</v>
      </c>
      <c r="S525" s="208">
        <v>-53.67</v>
      </c>
      <c r="T525" s="208">
        <v>-55.8</v>
      </c>
      <c r="U525" s="208">
        <v>-53.18</v>
      </c>
      <c r="V525" s="208">
        <v>-55.81</v>
      </c>
      <c r="W525" s="208">
        <v>0.92</v>
      </c>
      <c r="X525" s="205">
        <v>5</v>
      </c>
      <c r="Y525" s="207">
        <v>374.505</v>
      </c>
    </row>
    <row r="526">
      <c r="A526" s="205" t="s">
        <v>840</v>
      </c>
      <c r="B526" s="205" t="s">
        <v>861</v>
      </c>
      <c r="C526" s="205" t="s">
        <v>859</v>
      </c>
      <c r="D526" s="207" t="s">
        <v>843</v>
      </c>
      <c r="E526" s="208">
        <v>100</v>
      </c>
      <c r="F526" s="208">
        <v>273</v>
      </c>
      <c r="G526" s="208">
        <v>0</v>
      </c>
      <c r="H526" s="208">
        <v>30</v>
      </c>
      <c r="I526" s="207">
        <v>3950</v>
      </c>
      <c r="J526" s="207">
        <v>22</v>
      </c>
      <c r="K526" s="207">
        <v>22.03</v>
      </c>
      <c r="L526" s="208">
        <v>-8.04</v>
      </c>
      <c r="M526" s="208">
        <v>30.07</v>
      </c>
      <c r="N526" s="203">
        <f t="shared" si="0"/>
      </c>
      <c r="O526" s="207">
        <v>-41</v>
      </c>
      <c r="P526" s="208">
        <v>-43.61</v>
      </c>
      <c r="Q526" s="208">
        <v>-49.45</v>
      </c>
      <c r="R526" s="208">
        <v>-49.75</v>
      </c>
      <c r="S526" s="208">
        <v>-53.08</v>
      </c>
      <c r="T526" s="208">
        <v>-55.86</v>
      </c>
      <c r="U526" s="208">
        <v>-53.16</v>
      </c>
      <c r="V526" s="208">
        <v>-56.03</v>
      </c>
      <c r="W526" s="208">
        <v>0.97</v>
      </c>
      <c r="X526" s="205">
        <v>5</v>
      </c>
      <c r="Y526" s="207">
        <v>396.985</v>
      </c>
    </row>
    <row r="527">
      <c r="A527" s="205" t="s">
        <v>840</v>
      </c>
      <c r="B527" s="205" t="s">
        <v>861</v>
      </c>
      <c r="C527" s="205" t="s">
        <v>859</v>
      </c>
      <c r="D527" s="207" t="s">
        <v>843</v>
      </c>
      <c r="E527" s="208">
        <v>100</v>
      </c>
      <c r="F527" s="208">
        <v>273</v>
      </c>
      <c r="G527" s="208">
        <v>0</v>
      </c>
      <c r="H527" s="208">
        <v>30</v>
      </c>
      <c r="I527" s="207">
        <v>3950</v>
      </c>
      <c r="J527" s="207">
        <v>23</v>
      </c>
      <c r="K527" s="207">
        <v>22.99</v>
      </c>
      <c r="L527" s="208">
        <v>-7.05</v>
      </c>
      <c r="M527" s="208">
        <v>30.04</v>
      </c>
      <c r="N527" s="203">
        <f t="shared" si="0"/>
      </c>
      <c r="O527" s="207">
        <v>-40.19</v>
      </c>
      <c r="P527" s="208">
        <v>-43.42</v>
      </c>
      <c r="Q527" s="208">
        <v>-49.09</v>
      </c>
      <c r="R527" s="208">
        <v>-49.35</v>
      </c>
      <c r="S527" s="208">
        <v>-51.94</v>
      </c>
      <c r="T527" s="208">
        <v>-55.97</v>
      </c>
      <c r="U527" s="208">
        <v>-52.36</v>
      </c>
      <c r="V527" s="208">
        <v>-56.04</v>
      </c>
      <c r="W527" s="208">
        <v>1.05</v>
      </c>
      <c r="X527" s="205">
        <v>5</v>
      </c>
      <c r="Y527" s="207">
        <v>420.672</v>
      </c>
    </row>
    <row r="528">
      <c r="A528" s="205" t="s">
        <v>840</v>
      </c>
      <c r="B528" s="205" t="s">
        <v>861</v>
      </c>
      <c r="C528" s="205" t="s">
        <v>859</v>
      </c>
      <c r="D528" s="207" t="s">
        <v>843</v>
      </c>
      <c r="E528" s="208">
        <v>100</v>
      </c>
      <c r="F528" s="208">
        <v>273</v>
      </c>
      <c r="G528" s="208">
        <v>0</v>
      </c>
      <c r="H528" s="208">
        <v>30</v>
      </c>
      <c r="I528" s="207">
        <v>3950</v>
      </c>
      <c r="J528" s="207">
        <v>24</v>
      </c>
      <c r="K528" s="207">
        <v>23.96</v>
      </c>
      <c r="L528" s="208">
        <v>-6.02</v>
      </c>
      <c r="M528" s="208">
        <v>29.98</v>
      </c>
      <c r="N528" s="203">
        <f t="shared" si="0"/>
      </c>
      <c r="O528" s="207">
        <v>-39.18</v>
      </c>
      <c r="P528" s="208">
        <v>-42.84</v>
      </c>
      <c r="Q528" s="208">
        <v>-48.54</v>
      </c>
      <c r="R528" s="208">
        <v>-49.07</v>
      </c>
      <c r="S528" s="208">
        <v>-51.05</v>
      </c>
      <c r="T528" s="208">
        <v>-55.06</v>
      </c>
      <c r="U528" s="208">
        <v>-50.85</v>
      </c>
      <c r="V528" s="208">
        <v>-55.18</v>
      </c>
      <c r="W528" s="208">
        <v>1.16</v>
      </c>
      <c r="X528" s="205">
        <v>5</v>
      </c>
      <c r="Y528" s="207">
        <v>449.582</v>
      </c>
    </row>
    <row r="529">
      <c r="A529" s="205" t="s">
        <v>840</v>
      </c>
      <c r="B529" s="205" t="s">
        <v>861</v>
      </c>
      <c r="C529" s="205" t="s">
        <v>859</v>
      </c>
      <c r="D529" s="207" t="s">
        <v>843</v>
      </c>
      <c r="E529" s="208">
        <v>100</v>
      </c>
      <c r="F529" s="208">
        <v>273</v>
      </c>
      <c r="G529" s="208">
        <v>0</v>
      </c>
      <c r="H529" s="208">
        <v>30</v>
      </c>
      <c r="I529" s="207">
        <v>3950</v>
      </c>
      <c r="J529" s="207">
        <v>25</v>
      </c>
      <c r="K529" s="207">
        <v>24.96</v>
      </c>
      <c r="L529" s="208">
        <v>-4.92</v>
      </c>
      <c r="M529" s="208">
        <v>29.88</v>
      </c>
      <c r="N529" s="203">
        <f t="shared" si="0"/>
      </c>
      <c r="O529" s="207">
        <v>-37.81</v>
      </c>
      <c r="P529" s="208">
        <v>-40.95</v>
      </c>
      <c r="Q529" s="208">
        <v>-47.65</v>
      </c>
      <c r="R529" s="208">
        <v>-48.33</v>
      </c>
      <c r="S529" s="208">
        <v>-49.45</v>
      </c>
      <c r="T529" s="208">
        <v>-53.26</v>
      </c>
      <c r="U529" s="208">
        <v>-49.16</v>
      </c>
      <c r="V529" s="208">
        <v>-53.11</v>
      </c>
      <c r="W529" s="208">
        <v>1.46</v>
      </c>
      <c r="X529" s="205">
        <v>5</v>
      </c>
      <c r="Y529" s="207">
        <v>485.907</v>
      </c>
    </row>
    <row r="530">
      <c r="A530" s="205" t="s">
        <v>840</v>
      </c>
      <c r="B530" s="205" t="s">
        <v>861</v>
      </c>
      <c r="C530" s="205" t="s">
        <v>859</v>
      </c>
      <c r="D530" s="207" t="s">
        <v>843</v>
      </c>
      <c r="E530" s="208">
        <v>100</v>
      </c>
      <c r="F530" s="208">
        <v>273</v>
      </c>
      <c r="G530" s="208">
        <v>0</v>
      </c>
      <c r="H530" s="208">
        <v>30</v>
      </c>
      <c r="I530" s="207">
        <v>3950</v>
      </c>
      <c r="J530" s="207">
        <v>25.5</v>
      </c>
      <c r="K530" s="207">
        <v>25.51</v>
      </c>
      <c r="L530" s="208">
        <v>-4.39</v>
      </c>
      <c r="M530" s="208">
        <v>29.9</v>
      </c>
      <c r="N530" s="203">
        <f t="shared" si="0"/>
      </c>
      <c r="O530" s="207">
        <v>-36.82</v>
      </c>
      <c r="P530" s="208">
        <v>-39.5</v>
      </c>
      <c r="Q530" s="208">
        <v>-46.93</v>
      </c>
      <c r="R530" s="208">
        <v>-47.53</v>
      </c>
      <c r="S530" s="208">
        <v>-48.53</v>
      </c>
      <c r="T530" s="208">
        <v>-51.14</v>
      </c>
      <c r="U530" s="208">
        <v>-48.38</v>
      </c>
      <c r="V530" s="208">
        <v>-51.43</v>
      </c>
      <c r="W530" s="208">
        <v>1.75</v>
      </c>
      <c r="X530" s="205">
        <v>5</v>
      </c>
      <c r="Y530" s="207">
        <v>505.416</v>
      </c>
    </row>
    <row r="531">
      <c r="A531" s="205" t="s">
        <v>840</v>
      </c>
      <c r="B531" s="205" t="s">
        <v>861</v>
      </c>
      <c r="C531" s="205" t="s">
        <v>859</v>
      </c>
      <c r="D531" s="207" t="s">
        <v>843</v>
      </c>
      <c r="E531" s="208">
        <v>100</v>
      </c>
      <c r="F531" s="208">
        <v>273</v>
      </c>
      <c r="G531" s="208">
        <v>0</v>
      </c>
      <c r="H531" s="208">
        <v>30</v>
      </c>
      <c r="I531" s="207">
        <v>3950</v>
      </c>
      <c r="J531" s="207">
        <v>26</v>
      </c>
      <c r="K531" s="207">
        <v>26.02</v>
      </c>
      <c r="L531" s="208">
        <v>-3.79</v>
      </c>
      <c r="M531" s="208">
        <v>29.81</v>
      </c>
      <c r="N531" s="203">
        <f t="shared" si="0"/>
      </c>
      <c r="O531" s="207">
        <v>-35.67</v>
      </c>
      <c r="P531" s="208">
        <v>-37.71</v>
      </c>
      <c r="Q531" s="208">
        <v>-46.61</v>
      </c>
      <c r="R531" s="208">
        <v>-47.26</v>
      </c>
      <c r="S531" s="208">
        <v>-47.17</v>
      </c>
      <c r="T531" s="208">
        <v>-48.92</v>
      </c>
      <c r="U531" s="208">
        <v>-46.95</v>
      </c>
      <c r="V531" s="208">
        <v>-49.17</v>
      </c>
      <c r="W531" s="208">
        <v>2.19</v>
      </c>
      <c r="X531" s="205">
        <v>5</v>
      </c>
      <c r="Y531" s="207">
        <v>528.595</v>
      </c>
    </row>
    <row r="532">
      <c r="A532" s="205" t="s">
        <v>840</v>
      </c>
      <c r="B532" s="205" t="s">
        <v>861</v>
      </c>
      <c r="C532" s="205" t="s">
        <v>859</v>
      </c>
      <c r="D532" s="207" t="s">
        <v>843</v>
      </c>
      <c r="E532" s="208">
        <v>100</v>
      </c>
      <c r="F532" s="208">
        <v>273</v>
      </c>
      <c r="G532" s="208">
        <v>0</v>
      </c>
      <c r="H532" s="208">
        <v>30</v>
      </c>
      <c r="I532" s="207">
        <v>3950</v>
      </c>
      <c r="J532" s="207">
        <v>26.5</v>
      </c>
      <c r="K532" s="207">
        <v>26.45</v>
      </c>
      <c r="L532" s="208">
        <v>-3.22</v>
      </c>
      <c r="M532" s="208">
        <v>29.67</v>
      </c>
      <c r="N532" s="203">
        <f t="shared" si="0"/>
      </c>
      <c r="O532" s="207">
        <v>-34.31</v>
      </c>
      <c r="P532" s="208">
        <v>-36.23</v>
      </c>
      <c r="Q532" s="208">
        <v>-45.76</v>
      </c>
      <c r="R532" s="208">
        <v>-46.46</v>
      </c>
      <c r="S532" s="208">
        <v>-45.28</v>
      </c>
      <c r="T532" s="208">
        <v>-47.23</v>
      </c>
      <c r="U532" s="208">
        <v>-45.66</v>
      </c>
      <c r="V532" s="208">
        <v>-47.36</v>
      </c>
      <c r="W532" s="208">
        <v>2.73</v>
      </c>
      <c r="X532" s="205">
        <v>5</v>
      </c>
      <c r="Y532" s="207">
        <v>550.582</v>
      </c>
    </row>
    <row r="533">
      <c r="A533" s="205" t="s">
        <v>840</v>
      </c>
      <c r="B533" s="205" t="s">
        <v>861</v>
      </c>
      <c r="C533" s="205" t="s">
        <v>859</v>
      </c>
      <c r="D533" s="207" t="s">
        <v>843</v>
      </c>
      <c r="E533" s="208">
        <v>100</v>
      </c>
      <c r="F533" s="208">
        <v>273</v>
      </c>
      <c r="G533" s="208">
        <v>0</v>
      </c>
      <c r="H533" s="208">
        <v>30</v>
      </c>
      <c r="I533" s="207">
        <v>3950</v>
      </c>
      <c r="J533" s="207">
        <v>27</v>
      </c>
      <c r="K533" s="207">
        <v>26.99</v>
      </c>
      <c r="L533" s="208">
        <v>-2.6</v>
      </c>
      <c r="M533" s="208">
        <v>29.59</v>
      </c>
      <c r="N533" s="203">
        <f t="shared" si="0"/>
      </c>
      <c r="O533" s="207">
        <v>-32.75</v>
      </c>
      <c r="P533" s="208">
        <v>-34.3</v>
      </c>
      <c r="Q533" s="208">
        <v>-45.01</v>
      </c>
      <c r="R533" s="208">
        <v>-45.83</v>
      </c>
      <c r="S533" s="208">
        <v>-43.51</v>
      </c>
      <c r="T533" s="208">
        <v>-44.84</v>
      </c>
      <c r="U533" s="208">
        <v>-44.53</v>
      </c>
      <c r="V533" s="208">
        <v>-45.68</v>
      </c>
      <c r="W533" s="208">
        <v>3.51</v>
      </c>
      <c r="X533" s="205">
        <v>5</v>
      </c>
      <c r="Y533" s="207">
        <v>578.731</v>
      </c>
    </row>
    <row r="534">
      <c r="A534" s="205" t="s">
        <v>840</v>
      </c>
      <c r="B534" s="205" t="s">
        <v>861</v>
      </c>
      <c r="C534" s="205" t="s">
        <v>859</v>
      </c>
      <c r="D534" s="207" t="s">
        <v>843</v>
      </c>
      <c r="E534" s="208">
        <v>100</v>
      </c>
      <c r="F534" s="208">
        <v>273</v>
      </c>
      <c r="G534" s="208">
        <v>0</v>
      </c>
      <c r="H534" s="208">
        <v>30</v>
      </c>
      <c r="I534" s="207">
        <v>4150</v>
      </c>
      <c r="J534" s="207">
        <v>18</v>
      </c>
      <c r="K534" s="207">
        <v>18.04</v>
      </c>
      <c r="L534" s="208">
        <v>-11.43</v>
      </c>
      <c r="M534" s="208">
        <v>29.47</v>
      </c>
      <c r="N534" s="203">
        <f t="shared" si="0"/>
      </c>
      <c r="O534" s="207">
        <v>-42.37</v>
      </c>
      <c r="P534" s="208">
        <v>-42.33</v>
      </c>
      <c r="Q534" s="208">
        <v>-49.48</v>
      </c>
      <c r="R534" s="208">
        <v>-49.42</v>
      </c>
      <c r="S534" s="208">
        <v>-54.24</v>
      </c>
      <c r="T534" s="208">
        <v>-53.94</v>
      </c>
      <c r="U534" s="208">
        <v>-54.01</v>
      </c>
      <c r="V534" s="208">
        <v>-54.3</v>
      </c>
      <c r="W534" s="208">
        <v>1.08</v>
      </c>
      <c r="X534" s="205">
        <v>5</v>
      </c>
      <c r="Y534" s="207">
        <v>338.18</v>
      </c>
    </row>
    <row r="535">
      <c r="A535" s="205" t="s">
        <v>840</v>
      </c>
      <c r="B535" s="205" t="s">
        <v>861</v>
      </c>
      <c r="C535" s="205" t="s">
        <v>859</v>
      </c>
      <c r="D535" s="207" t="s">
        <v>843</v>
      </c>
      <c r="E535" s="208">
        <v>100</v>
      </c>
      <c r="F535" s="208">
        <v>273</v>
      </c>
      <c r="G535" s="208">
        <v>0</v>
      </c>
      <c r="H535" s="208">
        <v>30</v>
      </c>
      <c r="I535" s="207">
        <v>4150</v>
      </c>
      <c r="J535" s="207">
        <v>19</v>
      </c>
      <c r="K535" s="207">
        <v>19.01</v>
      </c>
      <c r="L535" s="208">
        <v>-10.41</v>
      </c>
      <c r="M535" s="208">
        <v>29.42</v>
      </c>
      <c r="N535" s="203">
        <f t="shared" si="0"/>
      </c>
      <c r="O535" s="207">
        <v>-41.73</v>
      </c>
      <c r="P535" s="208">
        <v>-42.15</v>
      </c>
      <c r="Q535" s="208">
        <v>-49.53</v>
      </c>
      <c r="R535" s="208">
        <v>-49.37</v>
      </c>
      <c r="S535" s="208">
        <v>-53.46</v>
      </c>
      <c r="T535" s="208">
        <v>-54.29</v>
      </c>
      <c r="U535" s="208">
        <v>-53.84</v>
      </c>
      <c r="V535" s="208">
        <v>-54.5</v>
      </c>
      <c r="W535" s="208">
        <v>1.07</v>
      </c>
      <c r="X535" s="205">
        <v>5</v>
      </c>
      <c r="Y535" s="207">
        <v>352.038</v>
      </c>
    </row>
    <row r="536">
      <c r="A536" s="205" t="s">
        <v>840</v>
      </c>
      <c r="B536" s="205" t="s">
        <v>861</v>
      </c>
      <c r="C536" s="205" t="s">
        <v>859</v>
      </c>
      <c r="D536" s="207" t="s">
        <v>843</v>
      </c>
      <c r="E536" s="208">
        <v>100</v>
      </c>
      <c r="F536" s="208">
        <v>273</v>
      </c>
      <c r="G536" s="208">
        <v>0</v>
      </c>
      <c r="H536" s="208">
        <v>30</v>
      </c>
      <c r="I536" s="207">
        <v>4150</v>
      </c>
      <c r="J536" s="207">
        <v>20</v>
      </c>
      <c r="K536" s="207">
        <v>19.98</v>
      </c>
      <c r="L536" s="208">
        <v>-9.39</v>
      </c>
      <c r="M536" s="208">
        <v>29.37</v>
      </c>
      <c r="N536" s="203">
        <f t="shared" si="0"/>
      </c>
      <c r="O536" s="207">
        <v>-41.07</v>
      </c>
      <c r="P536" s="208">
        <v>-42.09</v>
      </c>
      <c r="Q536" s="208">
        <v>-49.33</v>
      </c>
      <c r="R536" s="208">
        <v>-49.18</v>
      </c>
      <c r="S536" s="208">
        <v>-52.97</v>
      </c>
      <c r="T536" s="208">
        <v>-53.7</v>
      </c>
      <c r="U536" s="208">
        <v>-52.98</v>
      </c>
      <c r="V536" s="208">
        <v>-54.66</v>
      </c>
      <c r="W536" s="208">
        <v>1.06</v>
      </c>
      <c r="X536" s="205">
        <v>5</v>
      </c>
      <c r="Y536" s="207">
        <v>368.731</v>
      </c>
    </row>
    <row r="537">
      <c r="A537" s="205" t="s">
        <v>840</v>
      </c>
      <c r="B537" s="205" t="s">
        <v>861</v>
      </c>
      <c r="C537" s="205" t="s">
        <v>859</v>
      </c>
      <c r="D537" s="207" t="s">
        <v>843</v>
      </c>
      <c r="E537" s="208">
        <v>100</v>
      </c>
      <c r="F537" s="208">
        <v>273</v>
      </c>
      <c r="G537" s="208">
        <v>0</v>
      </c>
      <c r="H537" s="208">
        <v>30</v>
      </c>
      <c r="I537" s="207">
        <v>4150</v>
      </c>
      <c r="J537" s="207">
        <v>21</v>
      </c>
      <c r="K537" s="207">
        <v>20.97</v>
      </c>
      <c r="L537" s="208">
        <v>-8.35</v>
      </c>
      <c r="M537" s="208">
        <v>29.32</v>
      </c>
      <c r="N537" s="203">
        <f t="shared" si="0"/>
      </c>
      <c r="O537" s="207">
        <v>-40.25</v>
      </c>
      <c r="P537" s="208">
        <v>-42.04</v>
      </c>
      <c r="Q537" s="208">
        <v>-49.12</v>
      </c>
      <c r="R537" s="208">
        <v>-48.97</v>
      </c>
      <c r="S537" s="208">
        <v>-51.93</v>
      </c>
      <c r="T537" s="208">
        <v>-54.83</v>
      </c>
      <c r="U537" s="208">
        <v>-52.42</v>
      </c>
      <c r="V537" s="208">
        <v>-55.24</v>
      </c>
      <c r="W537" s="208">
        <v>1.09</v>
      </c>
      <c r="X537" s="205">
        <v>5</v>
      </c>
      <c r="Y537" s="207">
        <v>388.936</v>
      </c>
    </row>
    <row r="538">
      <c r="A538" s="205" t="s">
        <v>840</v>
      </c>
      <c r="B538" s="205" t="s">
        <v>861</v>
      </c>
      <c r="C538" s="205" t="s">
        <v>859</v>
      </c>
      <c r="D538" s="207" t="s">
        <v>843</v>
      </c>
      <c r="E538" s="208">
        <v>100</v>
      </c>
      <c r="F538" s="208">
        <v>273</v>
      </c>
      <c r="G538" s="208">
        <v>0</v>
      </c>
      <c r="H538" s="208">
        <v>30</v>
      </c>
      <c r="I538" s="207">
        <v>4150</v>
      </c>
      <c r="J538" s="207">
        <v>22</v>
      </c>
      <c r="K538" s="207">
        <v>21.98</v>
      </c>
      <c r="L538" s="208">
        <v>-7.28</v>
      </c>
      <c r="M538" s="208">
        <v>29.26</v>
      </c>
      <c r="N538" s="203">
        <f t="shared" si="0"/>
      </c>
      <c r="O538" s="207">
        <v>-39.33</v>
      </c>
      <c r="P538" s="208">
        <v>-42.15</v>
      </c>
      <c r="Q538" s="208">
        <v>-48.8</v>
      </c>
      <c r="R538" s="208">
        <v>-48.66</v>
      </c>
      <c r="S538" s="208">
        <v>-51.33</v>
      </c>
      <c r="T538" s="208">
        <v>-54.16</v>
      </c>
      <c r="U538" s="208">
        <v>-50.89</v>
      </c>
      <c r="V538" s="208">
        <v>-55.27</v>
      </c>
      <c r="W538" s="208">
        <v>1.17</v>
      </c>
      <c r="X538" s="205">
        <v>5</v>
      </c>
      <c r="Y538" s="207">
        <v>413.598</v>
      </c>
    </row>
    <row r="539">
      <c r="A539" s="205" t="s">
        <v>840</v>
      </c>
      <c r="B539" s="205" t="s">
        <v>861</v>
      </c>
      <c r="C539" s="205" t="s">
        <v>859</v>
      </c>
      <c r="D539" s="207" t="s">
        <v>843</v>
      </c>
      <c r="E539" s="208">
        <v>100</v>
      </c>
      <c r="F539" s="208">
        <v>273</v>
      </c>
      <c r="G539" s="208">
        <v>0</v>
      </c>
      <c r="H539" s="208">
        <v>30</v>
      </c>
      <c r="I539" s="207">
        <v>4150</v>
      </c>
      <c r="J539" s="207">
        <v>23</v>
      </c>
      <c r="K539" s="207">
        <v>23.03</v>
      </c>
      <c r="L539" s="208">
        <v>-6.21</v>
      </c>
      <c r="M539" s="208">
        <v>29.24</v>
      </c>
      <c r="N539" s="203">
        <f t="shared" si="0"/>
      </c>
      <c r="O539" s="207">
        <v>-38.37</v>
      </c>
      <c r="P539" s="208">
        <v>-42.11</v>
      </c>
      <c r="Q539" s="208">
        <v>-48.5</v>
      </c>
      <c r="R539" s="208">
        <v>-48.23</v>
      </c>
      <c r="S539" s="208">
        <v>-50.03</v>
      </c>
      <c r="T539" s="208">
        <v>-54.15</v>
      </c>
      <c r="U539" s="208">
        <v>-50.45</v>
      </c>
      <c r="V539" s="208">
        <v>-55.06</v>
      </c>
      <c r="W539" s="208">
        <v>1.3</v>
      </c>
      <c r="X539" s="205">
        <v>5</v>
      </c>
      <c r="Y539" s="207">
        <v>442.623</v>
      </c>
    </row>
    <row r="540">
      <c r="A540" s="205" t="s">
        <v>840</v>
      </c>
      <c r="B540" s="205" t="s">
        <v>861</v>
      </c>
      <c r="C540" s="205" t="s">
        <v>859</v>
      </c>
      <c r="D540" s="207" t="s">
        <v>843</v>
      </c>
      <c r="E540" s="208">
        <v>100</v>
      </c>
      <c r="F540" s="208">
        <v>273</v>
      </c>
      <c r="G540" s="208">
        <v>0</v>
      </c>
      <c r="H540" s="208">
        <v>30</v>
      </c>
      <c r="I540" s="207">
        <v>4150</v>
      </c>
      <c r="J540" s="207">
        <v>24</v>
      </c>
      <c r="K540" s="207">
        <v>23.96</v>
      </c>
      <c r="L540" s="208">
        <v>-5.11</v>
      </c>
      <c r="M540" s="208">
        <v>29.07</v>
      </c>
      <c r="N540" s="203">
        <f t="shared" si="0"/>
      </c>
      <c r="O540" s="207">
        <v>-37.25</v>
      </c>
      <c r="P540" s="208">
        <v>-41.64</v>
      </c>
      <c r="Q540" s="208">
        <v>-47.83</v>
      </c>
      <c r="R540" s="208">
        <v>-47.65</v>
      </c>
      <c r="S540" s="208">
        <v>-49.02</v>
      </c>
      <c r="T540" s="208">
        <v>-53.88</v>
      </c>
      <c r="U540" s="208">
        <v>-48.9</v>
      </c>
      <c r="V540" s="208">
        <v>-54.27</v>
      </c>
      <c r="W540" s="208">
        <v>1.45</v>
      </c>
      <c r="X540" s="205">
        <v>5</v>
      </c>
      <c r="Y540" s="207">
        <v>475.47</v>
      </c>
    </row>
    <row r="541">
      <c r="A541" s="205" t="s">
        <v>840</v>
      </c>
      <c r="B541" s="205" t="s">
        <v>861</v>
      </c>
      <c r="C541" s="205" t="s">
        <v>859</v>
      </c>
      <c r="D541" s="207" t="s">
        <v>843</v>
      </c>
      <c r="E541" s="208">
        <v>100</v>
      </c>
      <c r="F541" s="208">
        <v>273</v>
      </c>
      <c r="G541" s="208">
        <v>0</v>
      </c>
      <c r="H541" s="208">
        <v>30</v>
      </c>
      <c r="I541" s="207">
        <v>4150</v>
      </c>
      <c r="J541" s="207">
        <v>25</v>
      </c>
      <c r="K541" s="207">
        <v>24.97</v>
      </c>
      <c r="L541" s="208">
        <v>-4.03</v>
      </c>
      <c r="M541" s="208">
        <v>29</v>
      </c>
      <c r="N541" s="203">
        <f t="shared" si="0"/>
      </c>
      <c r="O541" s="207">
        <v>-36.01</v>
      </c>
      <c r="P541" s="208">
        <v>-40.09</v>
      </c>
      <c r="Q541" s="208">
        <v>-46.93</v>
      </c>
      <c r="R541" s="208">
        <v>-47.03</v>
      </c>
      <c r="S541" s="208">
        <v>-47.5</v>
      </c>
      <c r="T541" s="208">
        <v>-52.17</v>
      </c>
      <c r="U541" s="208">
        <v>-47.57</v>
      </c>
      <c r="V541" s="208">
        <v>-53.14</v>
      </c>
      <c r="W541" s="208">
        <v>1.69</v>
      </c>
      <c r="X541" s="205">
        <v>5</v>
      </c>
      <c r="Y541" s="207">
        <v>514.558</v>
      </c>
    </row>
    <row r="542">
      <c r="A542" s="205" t="s">
        <v>840</v>
      </c>
      <c r="B542" s="205" t="s">
        <v>861</v>
      </c>
      <c r="C542" s="205" t="s">
        <v>859</v>
      </c>
      <c r="D542" s="207" t="s">
        <v>843</v>
      </c>
      <c r="E542" s="208">
        <v>100</v>
      </c>
      <c r="F542" s="208">
        <v>273</v>
      </c>
      <c r="G542" s="208">
        <v>0</v>
      </c>
      <c r="H542" s="208">
        <v>30</v>
      </c>
      <c r="I542" s="207">
        <v>4150</v>
      </c>
      <c r="J542" s="207">
        <v>25.5</v>
      </c>
      <c r="K542" s="207">
        <v>25.45</v>
      </c>
      <c r="L542" s="208">
        <v>-3.49</v>
      </c>
      <c r="M542" s="208">
        <v>28.94</v>
      </c>
      <c r="N542" s="203">
        <f t="shared" si="0"/>
      </c>
      <c r="O542" s="207">
        <v>-35.29</v>
      </c>
      <c r="P542" s="208">
        <v>-38.95</v>
      </c>
      <c r="Q542" s="208">
        <v>-46.18</v>
      </c>
      <c r="R542" s="208">
        <v>-46.45</v>
      </c>
      <c r="S542" s="208">
        <v>-46.55</v>
      </c>
      <c r="T542" s="208">
        <v>-50.88</v>
      </c>
      <c r="U542" s="208">
        <v>-47.52</v>
      </c>
      <c r="V542" s="208">
        <v>-51.11</v>
      </c>
      <c r="W542" s="208">
        <v>1.92</v>
      </c>
      <c r="X542" s="205">
        <v>5</v>
      </c>
      <c r="Y542" s="207">
        <v>535.996</v>
      </c>
    </row>
    <row r="543">
      <c r="A543" s="205" t="s">
        <v>840</v>
      </c>
      <c r="B543" s="205" t="s">
        <v>861</v>
      </c>
      <c r="C543" s="205" t="s">
        <v>859</v>
      </c>
      <c r="D543" s="207" t="s">
        <v>843</v>
      </c>
      <c r="E543" s="208">
        <v>100</v>
      </c>
      <c r="F543" s="208">
        <v>273</v>
      </c>
      <c r="G543" s="208">
        <v>0</v>
      </c>
      <c r="H543" s="208">
        <v>30</v>
      </c>
      <c r="I543" s="207">
        <v>4150</v>
      </c>
      <c r="J543" s="207">
        <v>26</v>
      </c>
      <c r="K543" s="207">
        <v>26.04</v>
      </c>
      <c r="L543" s="208">
        <v>-2.86</v>
      </c>
      <c r="M543" s="208">
        <v>28.9</v>
      </c>
      <c r="N543" s="203">
        <f t="shared" si="0"/>
      </c>
      <c r="O543" s="207">
        <v>-34.33</v>
      </c>
      <c r="P543" s="208">
        <v>-37.3</v>
      </c>
      <c r="Q543" s="208">
        <v>-45.62</v>
      </c>
      <c r="R543" s="208">
        <v>-46.17</v>
      </c>
      <c r="S543" s="208">
        <v>-45.53</v>
      </c>
      <c r="T543" s="208">
        <v>-48.86</v>
      </c>
      <c r="U543" s="208">
        <v>-45.97</v>
      </c>
      <c r="V543" s="208">
        <v>-49.88</v>
      </c>
      <c r="W543" s="208">
        <v>2.29</v>
      </c>
      <c r="X543" s="205">
        <v>5</v>
      </c>
      <c r="Y543" s="207">
        <v>563.108</v>
      </c>
    </row>
    <row r="544">
      <c r="A544" s="205" t="s">
        <v>840</v>
      </c>
      <c r="B544" s="205" t="s">
        <v>861</v>
      </c>
      <c r="C544" s="205" t="s">
        <v>859</v>
      </c>
      <c r="D544" s="207" t="s">
        <v>843</v>
      </c>
      <c r="E544" s="208">
        <v>100</v>
      </c>
      <c r="F544" s="208">
        <v>273</v>
      </c>
      <c r="G544" s="208">
        <v>0</v>
      </c>
      <c r="H544" s="208">
        <v>30</v>
      </c>
      <c r="I544" s="207">
        <v>4150</v>
      </c>
      <c r="J544" s="207">
        <v>26.5</v>
      </c>
      <c r="K544" s="207">
        <v>26.46</v>
      </c>
      <c r="L544" s="208">
        <v>-2.36</v>
      </c>
      <c r="M544" s="208">
        <v>28.82</v>
      </c>
      <c r="N544" s="203">
        <f t="shared" si="0"/>
      </c>
      <c r="O544" s="207">
        <v>-33.33</v>
      </c>
      <c r="P544" s="208">
        <v>-35.75</v>
      </c>
      <c r="Q544" s="208">
        <v>-44.78</v>
      </c>
      <c r="R544" s="208">
        <v>-45.57</v>
      </c>
      <c r="S544" s="208">
        <v>-44.59</v>
      </c>
      <c r="T544" s="208">
        <v>-47.1</v>
      </c>
      <c r="U544" s="208">
        <v>-44.56</v>
      </c>
      <c r="V544" s="208">
        <v>-47.17</v>
      </c>
      <c r="W544" s="208">
        <v>2.72</v>
      </c>
      <c r="X544" s="205">
        <v>5</v>
      </c>
      <c r="Y544" s="207">
        <v>585.79</v>
      </c>
    </row>
    <row r="545">
      <c r="A545" s="205" t="s">
        <v>840</v>
      </c>
      <c r="B545" s="205" t="s">
        <v>861</v>
      </c>
      <c r="C545" s="205" t="s">
        <v>859</v>
      </c>
      <c r="D545" s="207" t="s">
        <v>843</v>
      </c>
      <c r="E545" s="208">
        <v>100</v>
      </c>
      <c r="F545" s="208">
        <v>273</v>
      </c>
      <c r="G545" s="208">
        <v>0</v>
      </c>
      <c r="H545" s="208">
        <v>30</v>
      </c>
      <c r="I545" s="207">
        <v>4150</v>
      </c>
      <c r="J545" s="207">
        <v>27</v>
      </c>
      <c r="K545" s="207">
        <v>26.97</v>
      </c>
      <c r="L545" s="208">
        <v>-1.77</v>
      </c>
      <c r="M545" s="208">
        <v>28.74</v>
      </c>
      <c r="N545" s="203">
        <f t="shared" si="0"/>
      </c>
      <c r="O545" s="207">
        <v>-32.24</v>
      </c>
      <c r="P545" s="208">
        <v>-34.2</v>
      </c>
      <c r="Q545" s="208">
        <v>-44.2</v>
      </c>
      <c r="R545" s="208">
        <v>-45.23</v>
      </c>
      <c r="S545" s="208">
        <v>-43.81</v>
      </c>
      <c r="T545" s="208">
        <v>-45.01</v>
      </c>
      <c r="U545" s="208">
        <v>-43.52</v>
      </c>
      <c r="V545" s="208">
        <v>-45.36</v>
      </c>
      <c r="W545" s="208">
        <v>3.33</v>
      </c>
      <c r="X545" s="205">
        <v>5</v>
      </c>
      <c r="Y545" s="207">
        <v>613.317</v>
      </c>
    </row>
    <row r="546">
      <c r="A546" s="199" t="s">
        <v>840</v>
      </c>
      <c r="B546" s="199" t="s">
        <v>861</v>
      </c>
      <c r="C546" s="199" t="s">
        <v>860</v>
      </c>
      <c r="D546" s="201" t="s">
        <v>843</v>
      </c>
      <c r="E546" s="202">
        <v>100</v>
      </c>
      <c r="F546" s="202">
        <v>273</v>
      </c>
      <c r="G546" s="202">
        <v>0</v>
      </c>
      <c r="H546" s="202">
        <v>30</v>
      </c>
      <c r="I546" s="201">
        <v>4450</v>
      </c>
      <c r="J546" s="201">
        <v>18</v>
      </c>
      <c r="K546" s="211">
        <v>18</v>
      </c>
      <c r="L546" s="212">
        <v>-11.24</v>
      </c>
      <c r="M546" s="212">
        <v>29.24</v>
      </c>
      <c r="N546" s="203">
        <f t="shared" si="0"/>
      </c>
      <c r="O546" s="211">
        <v>-45.98</v>
      </c>
      <c r="P546" s="212">
        <v>-43.78</v>
      </c>
      <c r="Q546" s="212">
        <v>-49.97</v>
      </c>
      <c r="R546" s="212">
        <v>-49.85</v>
      </c>
      <c r="S546" s="212">
        <v>-57.78</v>
      </c>
      <c r="T546" s="212">
        <v>-55.52</v>
      </c>
      <c r="U546" s="212">
        <v>-58.3</v>
      </c>
      <c r="V546" s="212">
        <v>-55.82</v>
      </c>
      <c r="W546" s="212">
        <v>0.81</v>
      </c>
      <c r="X546" s="199">
        <v>4.9</v>
      </c>
      <c r="Y546" s="211">
        <v>295.521</v>
      </c>
    </row>
    <row r="547">
      <c r="A547" s="205" t="s">
        <v>840</v>
      </c>
      <c r="B547" s="205" t="s">
        <v>861</v>
      </c>
      <c r="C547" s="205" t="s">
        <v>860</v>
      </c>
      <c r="D547" s="207" t="s">
        <v>843</v>
      </c>
      <c r="E547" s="208">
        <v>100</v>
      </c>
      <c r="F547" s="208">
        <v>273</v>
      </c>
      <c r="G547" s="208">
        <v>0</v>
      </c>
      <c r="H547" s="208">
        <v>30</v>
      </c>
      <c r="I547" s="207">
        <v>4450</v>
      </c>
      <c r="J547" s="207">
        <v>19</v>
      </c>
      <c r="K547" s="207">
        <v>18.96</v>
      </c>
      <c r="L547" s="208">
        <v>-10.25</v>
      </c>
      <c r="M547" s="208">
        <v>29.21</v>
      </c>
      <c r="N547" s="203">
        <f t="shared" si="0"/>
      </c>
      <c r="O547" s="207">
        <v>-45.49</v>
      </c>
      <c r="P547" s="208">
        <v>-43.77</v>
      </c>
      <c r="Q547" s="208">
        <v>-50.26</v>
      </c>
      <c r="R547" s="208">
        <v>-49.92</v>
      </c>
      <c r="S547" s="208">
        <v>-57.15</v>
      </c>
      <c r="T547" s="208">
        <v>-54.94</v>
      </c>
      <c r="U547" s="208">
        <v>-57.65</v>
      </c>
      <c r="V547" s="208">
        <v>-55.97</v>
      </c>
      <c r="W547" s="208">
        <v>0.85</v>
      </c>
      <c r="X547" s="205">
        <v>4.9</v>
      </c>
      <c r="Y547" s="207">
        <v>312.513</v>
      </c>
    </row>
    <row r="548">
      <c r="A548" s="205" t="s">
        <v>840</v>
      </c>
      <c r="B548" s="205" t="s">
        <v>861</v>
      </c>
      <c r="C548" s="205" t="s">
        <v>860</v>
      </c>
      <c r="D548" s="207" t="s">
        <v>843</v>
      </c>
      <c r="E548" s="208">
        <v>100</v>
      </c>
      <c r="F548" s="208">
        <v>273</v>
      </c>
      <c r="G548" s="208">
        <v>0</v>
      </c>
      <c r="H548" s="208">
        <v>30</v>
      </c>
      <c r="I548" s="207">
        <v>4450</v>
      </c>
      <c r="J548" s="207">
        <v>20</v>
      </c>
      <c r="K548" s="207">
        <v>19.98</v>
      </c>
      <c r="L548" s="208">
        <v>-9.25</v>
      </c>
      <c r="M548" s="208">
        <v>29.23</v>
      </c>
      <c r="N548" s="203">
        <f t="shared" si="0"/>
      </c>
      <c r="O548" s="207">
        <v>-44.99</v>
      </c>
      <c r="P548" s="208">
        <v>-43.44</v>
      </c>
      <c r="Q548" s="208">
        <v>-50.15</v>
      </c>
      <c r="R548" s="208">
        <v>-49.86</v>
      </c>
      <c r="S548" s="208">
        <v>-56.56</v>
      </c>
      <c r="T548" s="208">
        <v>-54.63</v>
      </c>
      <c r="U548" s="208">
        <v>-56.44</v>
      </c>
      <c r="V548" s="208">
        <v>-55.49</v>
      </c>
      <c r="W548" s="208">
        <v>0.9</v>
      </c>
      <c r="X548" s="205">
        <v>4.9</v>
      </c>
      <c r="Y548" s="207">
        <v>329.191</v>
      </c>
    </row>
    <row r="549">
      <c r="A549" s="205" t="s">
        <v>840</v>
      </c>
      <c r="B549" s="205" t="s">
        <v>861</v>
      </c>
      <c r="C549" s="205" t="s">
        <v>860</v>
      </c>
      <c r="D549" s="207" t="s">
        <v>843</v>
      </c>
      <c r="E549" s="208">
        <v>100</v>
      </c>
      <c r="F549" s="208">
        <v>273</v>
      </c>
      <c r="G549" s="208">
        <v>0</v>
      </c>
      <c r="H549" s="208">
        <v>30</v>
      </c>
      <c r="I549" s="207">
        <v>4450</v>
      </c>
      <c r="J549" s="207">
        <v>21</v>
      </c>
      <c r="K549" s="207">
        <v>21.03</v>
      </c>
      <c r="L549" s="208">
        <v>-8.14</v>
      </c>
      <c r="M549" s="208">
        <v>29.17</v>
      </c>
      <c r="N549" s="203">
        <f t="shared" si="0"/>
      </c>
      <c r="O549" s="207">
        <v>-44.35</v>
      </c>
      <c r="P549" s="208">
        <v>-43.18</v>
      </c>
      <c r="Q549" s="208">
        <v>-50.08</v>
      </c>
      <c r="R549" s="208">
        <v>-49.72</v>
      </c>
      <c r="S549" s="208">
        <v>-56.07</v>
      </c>
      <c r="T549" s="208">
        <v>-55.06</v>
      </c>
      <c r="U549" s="208">
        <v>-55.93</v>
      </c>
      <c r="V549" s="208">
        <v>-54.98</v>
      </c>
      <c r="W549" s="208">
        <v>0.96</v>
      </c>
      <c r="X549" s="205">
        <v>4.9</v>
      </c>
      <c r="Y549" s="207">
        <v>351.604</v>
      </c>
    </row>
    <row r="550">
      <c r="A550" s="205" t="s">
        <v>840</v>
      </c>
      <c r="B550" s="205" t="s">
        <v>861</v>
      </c>
      <c r="C550" s="205" t="s">
        <v>860</v>
      </c>
      <c r="D550" s="207" t="s">
        <v>843</v>
      </c>
      <c r="E550" s="208">
        <v>100</v>
      </c>
      <c r="F550" s="208">
        <v>273</v>
      </c>
      <c r="G550" s="208">
        <v>0</v>
      </c>
      <c r="H550" s="208">
        <v>30</v>
      </c>
      <c r="I550" s="207">
        <v>4450</v>
      </c>
      <c r="J550" s="207">
        <v>22</v>
      </c>
      <c r="K550" s="207">
        <v>22</v>
      </c>
      <c r="L550" s="208">
        <v>-7.19</v>
      </c>
      <c r="M550" s="208">
        <v>29.19</v>
      </c>
      <c r="N550" s="203">
        <f t="shared" si="0"/>
      </c>
      <c r="O550" s="207">
        <v>-43.9</v>
      </c>
      <c r="P550" s="208">
        <v>-42.74</v>
      </c>
      <c r="Q550" s="208">
        <v>-49.97</v>
      </c>
      <c r="R550" s="208">
        <v>-49.52</v>
      </c>
      <c r="S550" s="208">
        <v>-55.38</v>
      </c>
      <c r="T550" s="208">
        <v>-54.43</v>
      </c>
      <c r="U550" s="208">
        <v>-55.34</v>
      </c>
      <c r="V550" s="208">
        <v>-54.5</v>
      </c>
      <c r="W550" s="208">
        <v>1.02</v>
      </c>
      <c r="X550" s="205">
        <v>4.9</v>
      </c>
      <c r="Y550" s="207">
        <v>372.225</v>
      </c>
    </row>
    <row r="551">
      <c r="A551" s="205" t="s">
        <v>840</v>
      </c>
      <c r="B551" s="205" t="s">
        <v>861</v>
      </c>
      <c r="C551" s="205" t="s">
        <v>860</v>
      </c>
      <c r="D551" s="207" t="s">
        <v>843</v>
      </c>
      <c r="E551" s="208">
        <v>100</v>
      </c>
      <c r="F551" s="208">
        <v>273</v>
      </c>
      <c r="G551" s="208">
        <v>0</v>
      </c>
      <c r="H551" s="208">
        <v>30</v>
      </c>
      <c r="I551" s="207">
        <v>4450</v>
      </c>
      <c r="J551" s="207">
        <v>23</v>
      </c>
      <c r="K551" s="207">
        <v>22.98</v>
      </c>
      <c r="L551" s="208">
        <v>-6.14</v>
      </c>
      <c r="M551" s="208">
        <v>29.12</v>
      </c>
      <c r="N551" s="203">
        <f t="shared" si="0"/>
      </c>
      <c r="O551" s="207">
        <v>-43.18</v>
      </c>
      <c r="P551" s="208">
        <v>-41.79</v>
      </c>
      <c r="Q551" s="208">
        <v>-49.65</v>
      </c>
      <c r="R551" s="208">
        <v>-48.92</v>
      </c>
      <c r="S551" s="208">
        <v>-54.66</v>
      </c>
      <c r="T551" s="208">
        <v>-53.45</v>
      </c>
      <c r="U551" s="208">
        <v>-54.7</v>
      </c>
      <c r="V551" s="208">
        <v>-53.45</v>
      </c>
      <c r="W551" s="208">
        <v>1.11</v>
      </c>
      <c r="X551" s="205">
        <v>4.9</v>
      </c>
      <c r="Y551" s="207">
        <v>398.988</v>
      </c>
    </row>
    <row r="552">
      <c r="A552" s="205" t="s">
        <v>840</v>
      </c>
      <c r="B552" s="205" t="s">
        <v>861</v>
      </c>
      <c r="C552" s="205" t="s">
        <v>860</v>
      </c>
      <c r="D552" s="207" t="s">
        <v>843</v>
      </c>
      <c r="E552" s="208">
        <v>100</v>
      </c>
      <c r="F552" s="208">
        <v>273</v>
      </c>
      <c r="G552" s="208">
        <v>0</v>
      </c>
      <c r="H552" s="208">
        <v>30</v>
      </c>
      <c r="I552" s="207">
        <v>4450</v>
      </c>
      <c r="J552" s="207">
        <v>24</v>
      </c>
      <c r="K552" s="207">
        <v>23.97</v>
      </c>
      <c r="L552" s="208">
        <v>-5.08</v>
      </c>
      <c r="M552" s="208">
        <v>29.05</v>
      </c>
      <c r="N552" s="203">
        <f t="shared" si="0"/>
      </c>
      <c r="O552" s="207">
        <v>-41.73</v>
      </c>
      <c r="P552" s="208">
        <v>-39.87</v>
      </c>
      <c r="Q552" s="208">
        <v>-49.68</v>
      </c>
      <c r="R552" s="208">
        <v>-48.39</v>
      </c>
      <c r="S552" s="208">
        <v>-52.46</v>
      </c>
      <c r="T552" s="208">
        <v>-51.54</v>
      </c>
      <c r="U552" s="208">
        <v>-53.14</v>
      </c>
      <c r="V552" s="208">
        <v>-51.57</v>
      </c>
      <c r="W552" s="208">
        <v>1.36</v>
      </c>
      <c r="X552" s="205">
        <v>4.9</v>
      </c>
      <c r="Y552" s="207">
        <v>429.58</v>
      </c>
    </row>
    <row r="553">
      <c r="A553" s="205" t="s">
        <v>840</v>
      </c>
      <c r="B553" s="205" t="s">
        <v>861</v>
      </c>
      <c r="C553" s="205" t="s">
        <v>860</v>
      </c>
      <c r="D553" s="207" t="s">
        <v>843</v>
      </c>
      <c r="E553" s="208">
        <v>100</v>
      </c>
      <c r="F553" s="208">
        <v>273</v>
      </c>
      <c r="G553" s="208">
        <v>0</v>
      </c>
      <c r="H553" s="208">
        <v>30</v>
      </c>
      <c r="I553" s="207">
        <v>4450</v>
      </c>
      <c r="J553" s="207">
        <v>25</v>
      </c>
      <c r="K553" s="207">
        <v>25.03</v>
      </c>
      <c r="L553" s="208">
        <v>-3.93</v>
      </c>
      <c r="M553" s="208">
        <v>28.96</v>
      </c>
      <c r="N553" s="203">
        <f t="shared" si="0"/>
      </c>
      <c r="O553" s="207">
        <v>-38.67</v>
      </c>
      <c r="P553" s="208">
        <v>-36.75</v>
      </c>
      <c r="Q553" s="208">
        <v>-49.19</v>
      </c>
      <c r="R553" s="208">
        <v>-47.46</v>
      </c>
      <c r="S553" s="208">
        <v>-49.56</v>
      </c>
      <c r="T553" s="208">
        <v>-48.42</v>
      </c>
      <c r="U553" s="208">
        <v>-49.86</v>
      </c>
      <c r="V553" s="208">
        <v>-47.72</v>
      </c>
      <c r="W553" s="208">
        <v>2.14</v>
      </c>
      <c r="X553" s="205">
        <v>4.9</v>
      </c>
      <c r="Y553" s="207">
        <v>467.783</v>
      </c>
    </row>
    <row r="554">
      <c r="A554" s="205" t="s">
        <v>840</v>
      </c>
      <c r="B554" s="205" t="s">
        <v>861</v>
      </c>
      <c r="C554" s="205" t="s">
        <v>860</v>
      </c>
      <c r="D554" s="207" t="s">
        <v>843</v>
      </c>
      <c r="E554" s="208">
        <v>100</v>
      </c>
      <c r="F554" s="208">
        <v>273</v>
      </c>
      <c r="G554" s="208">
        <v>0</v>
      </c>
      <c r="H554" s="208">
        <v>30</v>
      </c>
      <c r="I554" s="207">
        <v>4450</v>
      </c>
      <c r="J554" s="207">
        <v>25.5</v>
      </c>
      <c r="K554" s="207">
        <v>25.55</v>
      </c>
      <c r="L554" s="208">
        <v>-3.35</v>
      </c>
      <c r="M554" s="208">
        <v>28.9</v>
      </c>
      <c r="N554" s="203">
        <f t="shared" si="0"/>
      </c>
      <c r="O554" s="207">
        <v>-36.86</v>
      </c>
      <c r="P554" s="208">
        <v>-34.85</v>
      </c>
      <c r="Q554" s="208">
        <v>-48.49</v>
      </c>
      <c r="R554" s="208">
        <v>-46.77</v>
      </c>
      <c r="S554" s="208">
        <v>-47.48</v>
      </c>
      <c r="T554" s="208">
        <v>-45.32</v>
      </c>
      <c r="U554" s="208">
        <v>-47.21</v>
      </c>
      <c r="V554" s="208">
        <v>-46.12</v>
      </c>
      <c r="W554" s="208">
        <v>2.79</v>
      </c>
      <c r="X554" s="205">
        <v>4.9</v>
      </c>
      <c r="Y554" s="207">
        <v>489.562</v>
      </c>
    </row>
    <row r="555">
      <c r="A555" s="205" t="s">
        <v>840</v>
      </c>
      <c r="B555" s="205" t="s">
        <v>861</v>
      </c>
      <c r="C555" s="205" t="s">
        <v>860</v>
      </c>
      <c r="D555" s="207" t="s">
        <v>843</v>
      </c>
      <c r="E555" s="208">
        <v>100</v>
      </c>
      <c r="F555" s="208">
        <v>273</v>
      </c>
      <c r="G555" s="208">
        <v>0</v>
      </c>
      <c r="H555" s="208">
        <v>30</v>
      </c>
      <c r="I555" s="207">
        <v>4450</v>
      </c>
      <c r="J555" s="207">
        <v>26</v>
      </c>
      <c r="K555" s="207">
        <v>25.96</v>
      </c>
      <c r="L555" s="208">
        <v>-2.86</v>
      </c>
      <c r="M555" s="208">
        <v>28.82</v>
      </c>
      <c r="N555" s="203">
        <f t="shared" si="0"/>
      </c>
      <c r="O555" s="207">
        <v>-35.11</v>
      </c>
      <c r="P555" s="208">
        <v>-33.36</v>
      </c>
      <c r="Q555" s="208">
        <v>-48.52</v>
      </c>
      <c r="R555" s="208">
        <v>-46.27</v>
      </c>
      <c r="S555" s="208">
        <v>-45.68</v>
      </c>
      <c r="T555" s="208">
        <v>-44.15</v>
      </c>
      <c r="U555" s="208">
        <v>-45.97</v>
      </c>
      <c r="V555" s="208">
        <v>-44.58</v>
      </c>
      <c r="W555" s="208">
        <v>3.45</v>
      </c>
      <c r="X555" s="205">
        <v>4.9</v>
      </c>
      <c r="Y555" s="207">
        <v>508.853</v>
      </c>
    </row>
    <row r="556">
      <c r="A556" s="205" t="s">
        <v>840</v>
      </c>
      <c r="B556" s="205" t="s">
        <v>861</v>
      </c>
      <c r="C556" s="205" t="s">
        <v>860</v>
      </c>
      <c r="D556" s="207" t="s">
        <v>843</v>
      </c>
      <c r="E556" s="208">
        <v>100</v>
      </c>
      <c r="F556" s="208">
        <v>273</v>
      </c>
      <c r="G556" s="208">
        <v>0</v>
      </c>
      <c r="H556" s="208">
        <v>30</v>
      </c>
      <c r="I556" s="207">
        <v>4450</v>
      </c>
      <c r="J556" s="207">
        <v>26.5</v>
      </c>
      <c r="K556" s="207">
        <v>26.5</v>
      </c>
      <c r="L556" s="208">
        <v>-2.24</v>
      </c>
      <c r="M556" s="208">
        <v>28.74</v>
      </c>
      <c r="N556" s="203">
        <f t="shared" si="0"/>
      </c>
      <c r="O556" s="207">
        <v>-33.44</v>
      </c>
      <c r="P556" s="208">
        <v>-31.53</v>
      </c>
      <c r="Q556" s="208">
        <v>-47.76</v>
      </c>
      <c r="R556" s="208">
        <v>-45.39</v>
      </c>
      <c r="S556" s="208">
        <v>-43.5</v>
      </c>
      <c r="T556" s="208">
        <v>-41.89</v>
      </c>
      <c r="U556" s="208">
        <v>-43.88</v>
      </c>
      <c r="V556" s="208">
        <v>-42.48</v>
      </c>
      <c r="W556" s="208">
        <v>4.44</v>
      </c>
      <c r="X556" s="205">
        <v>4.9</v>
      </c>
      <c r="Y556" s="207">
        <v>534.439</v>
      </c>
    </row>
    <row r="557">
      <c r="A557" s="205" t="s">
        <v>840</v>
      </c>
      <c r="B557" s="205" t="s">
        <v>861</v>
      </c>
      <c r="C557" s="205" t="s">
        <v>860</v>
      </c>
      <c r="D557" s="207" t="s">
        <v>843</v>
      </c>
      <c r="E557" s="208">
        <v>100</v>
      </c>
      <c r="F557" s="208">
        <v>273</v>
      </c>
      <c r="G557" s="208">
        <v>0</v>
      </c>
      <c r="H557" s="208">
        <v>30</v>
      </c>
      <c r="I557" s="207">
        <v>4450</v>
      </c>
      <c r="J557" s="207">
        <v>27</v>
      </c>
      <c r="K557" s="207">
        <v>26.95</v>
      </c>
      <c r="L557" s="208">
        <v>-1.66</v>
      </c>
      <c r="M557" s="208">
        <v>28.61</v>
      </c>
      <c r="N557" s="203">
        <f t="shared" si="0"/>
      </c>
      <c r="O557" s="207">
        <v>-31.68</v>
      </c>
      <c r="P557" s="208">
        <v>-29.83</v>
      </c>
      <c r="Q557" s="208">
        <v>-47.65</v>
      </c>
      <c r="R557" s="208">
        <v>-44.83</v>
      </c>
      <c r="S557" s="208">
        <v>-41.36</v>
      </c>
      <c r="T557" s="208">
        <v>-39.82</v>
      </c>
      <c r="U557" s="208">
        <v>-41.72</v>
      </c>
      <c r="V557" s="208">
        <v>-41.11</v>
      </c>
      <c r="W557" s="208">
        <v>5.49</v>
      </c>
      <c r="X557" s="205">
        <v>4.9</v>
      </c>
      <c r="Y557" s="207">
        <v>559.017</v>
      </c>
    </row>
    <row r="558">
      <c r="A558" s="205" t="s">
        <v>840</v>
      </c>
      <c r="B558" s="205" t="s">
        <v>861</v>
      </c>
      <c r="C558" s="205" t="s">
        <v>860</v>
      </c>
      <c r="D558" s="207" t="s">
        <v>843</v>
      </c>
      <c r="E558" s="208">
        <v>100</v>
      </c>
      <c r="F558" s="208">
        <v>273</v>
      </c>
      <c r="G558" s="208">
        <v>0</v>
      </c>
      <c r="H558" s="208">
        <v>30</v>
      </c>
      <c r="I558" s="207">
        <v>4700</v>
      </c>
      <c r="J558" s="207">
        <v>18</v>
      </c>
      <c r="K558" s="207">
        <v>18.03</v>
      </c>
      <c r="L558" s="208">
        <v>-11.32</v>
      </c>
      <c r="M558" s="208">
        <v>29.35</v>
      </c>
      <c r="N558" s="203">
        <f t="shared" si="0"/>
      </c>
      <c r="O558" s="207">
        <v>-43.93</v>
      </c>
      <c r="P558" s="208">
        <v>-44.59</v>
      </c>
      <c r="Q558" s="208">
        <v>-48.67</v>
      </c>
      <c r="R558" s="208">
        <v>-48.7</v>
      </c>
      <c r="S558" s="208">
        <v>-56.14</v>
      </c>
      <c r="T558" s="208">
        <v>-56.29</v>
      </c>
      <c r="U558" s="208">
        <v>-56.19</v>
      </c>
      <c r="V558" s="208">
        <v>-57.71</v>
      </c>
      <c r="W558" s="208">
        <v>0.79</v>
      </c>
      <c r="X558" s="205">
        <v>4.9</v>
      </c>
      <c r="Y558" s="207">
        <v>313.744</v>
      </c>
    </row>
    <row r="559">
      <c r="A559" s="205" t="s">
        <v>840</v>
      </c>
      <c r="B559" s="205" t="s">
        <v>861</v>
      </c>
      <c r="C559" s="205" t="s">
        <v>860</v>
      </c>
      <c r="D559" s="207" t="s">
        <v>843</v>
      </c>
      <c r="E559" s="208">
        <v>100</v>
      </c>
      <c r="F559" s="208">
        <v>273</v>
      </c>
      <c r="G559" s="208">
        <v>0</v>
      </c>
      <c r="H559" s="208">
        <v>30</v>
      </c>
      <c r="I559" s="207">
        <v>4700</v>
      </c>
      <c r="J559" s="207">
        <v>19</v>
      </c>
      <c r="K559" s="207">
        <v>19.05</v>
      </c>
      <c r="L559" s="208">
        <v>-10.29</v>
      </c>
      <c r="M559" s="208">
        <v>29.34</v>
      </c>
      <c r="N559" s="203">
        <f t="shared" si="0"/>
      </c>
      <c r="O559" s="207">
        <v>-43.36</v>
      </c>
      <c r="P559" s="208">
        <v>-44.48</v>
      </c>
      <c r="Q559" s="208">
        <v>-48.7</v>
      </c>
      <c r="R559" s="208">
        <v>-48.66</v>
      </c>
      <c r="S559" s="208">
        <v>-55.03</v>
      </c>
      <c r="T559" s="208">
        <v>-57.22</v>
      </c>
      <c r="U559" s="208">
        <v>-55.09</v>
      </c>
      <c r="V559" s="208">
        <v>-57.5</v>
      </c>
      <c r="W559" s="208">
        <v>0.84</v>
      </c>
      <c r="X559" s="205">
        <v>4.9</v>
      </c>
      <c r="Y559" s="207">
        <v>328.32</v>
      </c>
    </row>
    <row r="560">
      <c r="A560" s="205" t="s">
        <v>840</v>
      </c>
      <c r="B560" s="205" t="s">
        <v>861</v>
      </c>
      <c r="C560" s="205" t="s">
        <v>860</v>
      </c>
      <c r="D560" s="207" t="s">
        <v>843</v>
      </c>
      <c r="E560" s="208">
        <v>100</v>
      </c>
      <c r="F560" s="208">
        <v>273</v>
      </c>
      <c r="G560" s="208">
        <v>0</v>
      </c>
      <c r="H560" s="208">
        <v>30</v>
      </c>
      <c r="I560" s="207">
        <v>4700</v>
      </c>
      <c r="J560" s="207">
        <v>20</v>
      </c>
      <c r="K560" s="207">
        <v>19.98</v>
      </c>
      <c r="L560" s="208">
        <v>-9.33</v>
      </c>
      <c r="M560" s="208">
        <v>29.31</v>
      </c>
      <c r="N560" s="203">
        <f t="shared" si="0"/>
      </c>
      <c r="O560" s="207">
        <v>-42.62</v>
      </c>
      <c r="P560" s="208">
        <v>-44.14</v>
      </c>
      <c r="Q560" s="208">
        <v>-48.55</v>
      </c>
      <c r="R560" s="208">
        <v>-48.47</v>
      </c>
      <c r="S560" s="208">
        <v>-54.61</v>
      </c>
      <c r="T560" s="208">
        <v>-56.73</v>
      </c>
      <c r="U560" s="208">
        <v>-54.46</v>
      </c>
      <c r="V560" s="208">
        <v>-57.39</v>
      </c>
      <c r="W560" s="208">
        <v>0.91</v>
      </c>
      <c r="X560" s="205">
        <v>4.9</v>
      </c>
      <c r="Y560" s="207">
        <v>344.759</v>
      </c>
    </row>
    <row r="561">
      <c r="A561" s="205" t="s">
        <v>840</v>
      </c>
      <c r="B561" s="205" t="s">
        <v>861</v>
      </c>
      <c r="C561" s="205" t="s">
        <v>860</v>
      </c>
      <c r="D561" s="207" t="s">
        <v>843</v>
      </c>
      <c r="E561" s="208">
        <v>100</v>
      </c>
      <c r="F561" s="208">
        <v>273</v>
      </c>
      <c r="G561" s="208">
        <v>0</v>
      </c>
      <c r="H561" s="208">
        <v>30</v>
      </c>
      <c r="I561" s="207">
        <v>4700</v>
      </c>
      <c r="J561" s="207">
        <v>21</v>
      </c>
      <c r="K561" s="207">
        <v>20.98</v>
      </c>
      <c r="L561" s="208">
        <v>-8.24</v>
      </c>
      <c r="M561" s="208">
        <v>29.22</v>
      </c>
      <c r="N561" s="203">
        <f t="shared" si="0"/>
      </c>
      <c r="O561" s="207">
        <v>-41.73</v>
      </c>
      <c r="P561" s="208">
        <v>-43.69</v>
      </c>
      <c r="Q561" s="208">
        <v>-48.11</v>
      </c>
      <c r="R561" s="208">
        <v>-48.22</v>
      </c>
      <c r="S561" s="208">
        <v>-53.45</v>
      </c>
      <c r="T561" s="208">
        <v>-56.09</v>
      </c>
      <c r="U561" s="208">
        <v>-53.46</v>
      </c>
      <c r="V561" s="208">
        <v>-56.58</v>
      </c>
      <c r="W561" s="208">
        <v>1.03</v>
      </c>
      <c r="X561" s="205">
        <v>4.9</v>
      </c>
      <c r="Y561" s="207">
        <v>366.162</v>
      </c>
    </row>
    <row r="562">
      <c r="A562" s="205" t="s">
        <v>840</v>
      </c>
      <c r="B562" s="205" t="s">
        <v>861</v>
      </c>
      <c r="C562" s="205" t="s">
        <v>860</v>
      </c>
      <c r="D562" s="207" t="s">
        <v>843</v>
      </c>
      <c r="E562" s="208">
        <v>100</v>
      </c>
      <c r="F562" s="208">
        <v>273</v>
      </c>
      <c r="G562" s="208">
        <v>0</v>
      </c>
      <c r="H562" s="208">
        <v>30</v>
      </c>
      <c r="I562" s="207">
        <v>4700</v>
      </c>
      <c r="J562" s="207">
        <v>22</v>
      </c>
      <c r="K562" s="207">
        <v>22.01</v>
      </c>
      <c r="L562" s="208">
        <v>-7.26</v>
      </c>
      <c r="M562" s="208">
        <v>29.27</v>
      </c>
      <c r="N562" s="203">
        <f t="shared" si="0"/>
      </c>
      <c r="O562" s="207">
        <v>-41.15</v>
      </c>
      <c r="P562" s="208">
        <v>-43.37</v>
      </c>
      <c r="Q562" s="208">
        <v>-48.09</v>
      </c>
      <c r="R562" s="208">
        <v>-48.14</v>
      </c>
      <c r="S562" s="208">
        <v>-52.4</v>
      </c>
      <c r="T562" s="208">
        <v>-55.41</v>
      </c>
      <c r="U562" s="208">
        <v>-52.42</v>
      </c>
      <c r="V562" s="208">
        <v>-55.55</v>
      </c>
      <c r="W562" s="208">
        <v>1.12</v>
      </c>
      <c r="X562" s="205">
        <v>4.9</v>
      </c>
      <c r="Y562" s="207">
        <v>389.173</v>
      </c>
    </row>
    <row r="563">
      <c r="A563" s="205" t="s">
        <v>840</v>
      </c>
      <c r="B563" s="205" t="s">
        <v>861</v>
      </c>
      <c r="C563" s="205" t="s">
        <v>860</v>
      </c>
      <c r="D563" s="207" t="s">
        <v>843</v>
      </c>
      <c r="E563" s="208">
        <v>100</v>
      </c>
      <c r="F563" s="208">
        <v>273</v>
      </c>
      <c r="G563" s="208">
        <v>0</v>
      </c>
      <c r="H563" s="208">
        <v>30</v>
      </c>
      <c r="I563" s="207">
        <v>4700</v>
      </c>
      <c r="J563" s="207">
        <v>23</v>
      </c>
      <c r="K563" s="207">
        <v>22.99</v>
      </c>
      <c r="L563" s="208">
        <v>-6.24</v>
      </c>
      <c r="M563" s="208">
        <v>29.23</v>
      </c>
      <c r="N563" s="203">
        <f t="shared" si="0"/>
      </c>
      <c r="O563" s="207">
        <v>-40.66</v>
      </c>
      <c r="P563" s="208">
        <v>-42.66</v>
      </c>
      <c r="Q563" s="208">
        <v>-47.75</v>
      </c>
      <c r="R563" s="208">
        <v>-47.88</v>
      </c>
      <c r="S563" s="208">
        <v>-52.51</v>
      </c>
      <c r="T563" s="208">
        <v>-54.56</v>
      </c>
      <c r="U563" s="208">
        <v>-52</v>
      </c>
      <c r="V563" s="208">
        <v>-54.71</v>
      </c>
      <c r="W563" s="208">
        <v>1.2</v>
      </c>
      <c r="X563" s="205">
        <v>4.9</v>
      </c>
      <c r="Y563" s="207">
        <v>415.932</v>
      </c>
    </row>
    <row r="564">
      <c r="A564" s="205" t="s">
        <v>840</v>
      </c>
      <c r="B564" s="205" t="s">
        <v>861</v>
      </c>
      <c r="C564" s="205" t="s">
        <v>860</v>
      </c>
      <c r="D564" s="207" t="s">
        <v>843</v>
      </c>
      <c r="E564" s="208">
        <v>100</v>
      </c>
      <c r="F564" s="208">
        <v>273</v>
      </c>
      <c r="G564" s="208">
        <v>0</v>
      </c>
      <c r="H564" s="208">
        <v>30</v>
      </c>
      <c r="I564" s="207">
        <v>4700</v>
      </c>
      <c r="J564" s="207">
        <v>24</v>
      </c>
      <c r="K564" s="207">
        <v>24.01</v>
      </c>
      <c r="L564" s="208">
        <v>-5.14</v>
      </c>
      <c r="M564" s="208">
        <v>29.15</v>
      </c>
      <c r="N564" s="203">
        <f t="shared" si="0"/>
      </c>
      <c r="O564" s="207">
        <v>-39.95</v>
      </c>
      <c r="P564" s="208">
        <v>-41.15</v>
      </c>
      <c r="Q564" s="208">
        <v>-47.4</v>
      </c>
      <c r="R564" s="208">
        <v>-47.55</v>
      </c>
      <c r="S564" s="208">
        <v>-51.32</v>
      </c>
      <c r="T564" s="208">
        <v>-52.69</v>
      </c>
      <c r="U564" s="208">
        <v>-51.7</v>
      </c>
      <c r="V564" s="208">
        <v>-53.45</v>
      </c>
      <c r="W564" s="208">
        <v>1.3</v>
      </c>
      <c r="X564" s="205">
        <v>4.9</v>
      </c>
      <c r="Y564" s="207">
        <v>450.29</v>
      </c>
    </row>
    <row r="565">
      <c r="A565" s="205" t="s">
        <v>840</v>
      </c>
      <c r="B565" s="205" t="s">
        <v>861</v>
      </c>
      <c r="C565" s="205" t="s">
        <v>860</v>
      </c>
      <c r="D565" s="207" t="s">
        <v>843</v>
      </c>
      <c r="E565" s="208">
        <v>100</v>
      </c>
      <c r="F565" s="208">
        <v>273</v>
      </c>
      <c r="G565" s="208">
        <v>0</v>
      </c>
      <c r="H565" s="208">
        <v>30</v>
      </c>
      <c r="I565" s="207">
        <v>4700</v>
      </c>
      <c r="J565" s="207">
        <v>25</v>
      </c>
      <c r="K565" s="207">
        <v>24.98</v>
      </c>
      <c r="L565" s="208">
        <v>-4.09</v>
      </c>
      <c r="M565" s="208">
        <v>29.07</v>
      </c>
      <c r="N565" s="203">
        <f t="shared" si="0"/>
      </c>
      <c r="O565" s="207">
        <v>-38.72</v>
      </c>
      <c r="P565" s="208">
        <v>-38.73</v>
      </c>
      <c r="Q565" s="208">
        <v>-46.8</v>
      </c>
      <c r="R565" s="208">
        <v>-46.98</v>
      </c>
      <c r="S565" s="208">
        <v>-50.3</v>
      </c>
      <c r="T565" s="208">
        <v>-50.12</v>
      </c>
      <c r="U565" s="208">
        <v>-50.78</v>
      </c>
      <c r="V565" s="208">
        <v>-50.22</v>
      </c>
      <c r="W565" s="208">
        <v>1.64</v>
      </c>
      <c r="X565" s="205">
        <v>4.9</v>
      </c>
      <c r="Y565" s="207">
        <v>487.582</v>
      </c>
    </row>
    <row r="566">
      <c r="A566" s="205" t="s">
        <v>840</v>
      </c>
      <c r="B566" s="205" t="s">
        <v>861</v>
      </c>
      <c r="C566" s="205" t="s">
        <v>860</v>
      </c>
      <c r="D566" s="207" t="s">
        <v>843</v>
      </c>
      <c r="E566" s="208">
        <v>100</v>
      </c>
      <c r="F566" s="208">
        <v>273</v>
      </c>
      <c r="G566" s="208">
        <v>0</v>
      </c>
      <c r="H566" s="208">
        <v>30</v>
      </c>
      <c r="I566" s="207">
        <v>4700</v>
      </c>
      <c r="J566" s="207">
        <v>25.5</v>
      </c>
      <c r="K566" s="207">
        <v>25.45</v>
      </c>
      <c r="L566" s="208">
        <v>-3.66</v>
      </c>
      <c r="M566" s="208">
        <v>29.11</v>
      </c>
      <c r="N566" s="203">
        <f t="shared" si="0"/>
      </c>
      <c r="O566" s="207">
        <v>-37.95</v>
      </c>
      <c r="P566" s="208">
        <v>-37.41</v>
      </c>
      <c r="Q566" s="208">
        <v>-46.12</v>
      </c>
      <c r="R566" s="208">
        <v>-46.47</v>
      </c>
      <c r="S566" s="208">
        <v>-49.21</v>
      </c>
      <c r="T566" s="208">
        <v>-49.07</v>
      </c>
      <c r="U566" s="208">
        <v>-49.67</v>
      </c>
      <c r="V566" s="208">
        <v>-48.92</v>
      </c>
      <c r="W566" s="208">
        <v>1.92</v>
      </c>
      <c r="X566" s="205">
        <v>4.9</v>
      </c>
      <c r="Y566" s="207">
        <v>504.723</v>
      </c>
    </row>
    <row r="567">
      <c r="A567" s="205" t="s">
        <v>840</v>
      </c>
      <c r="B567" s="205" t="s">
        <v>861</v>
      </c>
      <c r="C567" s="205" t="s">
        <v>860</v>
      </c>
      <c r="D567" s="207" t="s">
        <v>843</v>
      </c>
      <c r="E567" s="208">
        <v>100</v>
      </c>
      <c r="F567" s="208">
        <v>273</v>
      </c>
      <c r="G567" s="208">
        <v>0</v>
      </c>
      <c r="H567" s="208">
        <v>30</v>
      </c>
      <c r="I567" s="207">
        <v>4700</v>
      </c>
      <c r="J567" s="207">
        <v>26</v>
      </c>
      <c r="K567" s="207">
        <v>26.01</v>
      </c>
      <c r="L567" s="208">
        <v>-2.99</v>
      </c>
      <c r="M567" s="208">
        <v>29</v>
      </c>
      <c r="N567" s="203">
        <f t="shared" si="0"/>
      </c>
      <c r="O567" s="207">
        <v>-36.39</v>
      </c>
      <c r="P567" s="208">
        <v>-35.34</v>
      </c>
      <c r="Q567" s="208">
        <v>-45.98</v>
      </c>
      <c r="R567" s="208">
        <v>-46.27</v>
      </c>
      <c r="S567" s="208">
        <v>-47.98</v>
      </c>
      <c r="T567" s="208">
        <v>-46.1</v>
      </c>
      <c r="U567" s="208">
        <v>-47.89</v>
      </c>
      <c r="V567" s="208">
        <v>-46.79</v>
      </c>
      <c r="W567" s="208">
        <v>2.51</v>
      </c>
      <c r="X567" s="205">
        <v>4.9</v>
      </c>
      <c r="Y567" s="207">
        <v>531.965</v>
      </c>
    </row>
    <row r="568">
      <c r="A568" s="205" t="s">
        <v>840</v>
      </c>
      <c r="B568" s="205" t="s">
        <v>861</v>
      </c>
      <c r="C568" s="205" t="s">
        <v>860</v>
      </c>
      <c r="D568" s="207" t="s">
        <v>843</v>
      </c>
      <c r="E568" s="208">
        <v>100</v>
      </c>
      <c r="F568" s="208">
        <v>273</v>
      </c>
      <c r="G568" s="208">
        <v>0</v>
      </c>
      <c r="H568" s="208">
        <v>30</v>
      </c>
      <c r="I568" s="207">
        <v>4700</v>
      </c>
      <c r="J568" s="207">
        <v>26.5</v>
      </c>
      <c r="K568" s="207">
        <v>26.5</v>
      </c>
      <c r="L568" s="208">
        <v>-2.46</v>
      </c>
      <c r="M568" s="208">
        <v>28.96</v>
      </c>
      <c r="N568" s="203">
        <f t="shared" si="0"/>
      </c>
      <c r="O568" s="207">
        <v>-35.02</v>
      </c>
      <c r="P568" s="208">
        <v>-33.88</v>
      </c>
      <c r="Q568" s="208">
        <v>-45.33</v>
      </c>
      <c r="R568" s="208">
        <v>-45.66</v>
      </c>
      <c r="S568" s="208">
        <v>-46.01</v>
      </c>
      <c r="T568" s="208">
        <v>-44.88</v>
      </c>
      <c r="U568" s="208">
        <v>-45.85</v>
      </c>
      <c r="V568" s="208">
        <v>-44.7</v>
      </c>
      <c r="W568" s="208">
        <v>3.13</v>
      </c>
      <c r="X568" s="205">
        <v>4.9</v>
      </c>
      <c r="Y568" s="207">
        <v>554.689</v>
      </c>
    </row>
    <row r="569">
      <c r="A569" s="205" t="s">
        <v>840</v>
      </c>
      <c r="B569" s="205" t="s">
        <v>861</v>
      </c>
      <c r="C569" s="205" t="s">
        <v>860</v>
      </c>
      <c r="D569" s="207" t="s">
        <v>843</v>
      </c>
      <c r="E569" s="208">
        <v>100</v>
      </c>
      <c r="F569" s="208">
        <v>273</v>
      </c>
      <c r="G569" s="208">
        <v>0</v>
      </c>
      <c r="H569" s="208">
        <v>30</v>
      </c>
      <c r="I569" s="207">
        <v>4700</v>
      </c>
      <c r="J569" s="207">
        <v>27</v>
      </c>
      <c r="K569" s="207">
        <v>26.98</v>
      </c>
      <c r="L569" s="208">
        <v>-1.79</v>
      </c>
      <c r="M569" s="208">
        <v>28.77</v>
      </c>
      <c r="N569" s="203">
        <f t="shared" si="0"/>
      </c>
      <c r="O569" s="207">
        <v>-33.35</v>
      </c>
      <c r="P569" s="208">
        <v>-31.97</v>
      </c>
      <c r="Q569" s="208">
        <v>-44.75</v>
      </c>
      <c r="R569" s="208">
        <v>-45.29</v>
      </c>
      <c r="S569" s="208">
        <v>-43.53</v>
      </c>
      <c r="T569" s="208">
        <v>-42.17</v>
      </c>
      <c r="U569" s="208">
        <v>-44.64</v>
      </c>
      <c r="V569" s="208">
        <v>-42.81</v>
      </c>
      <c r="W569" s="208">
        <v>4.01</v>
      </c>
      <c r="X569" s="205">
        <v>4.9</v>
      </c>
      <c r="Y569" s="207">
        <v>583.151</v>
      </c>
    </row>
    <row r="570">
      <c r="A570" s="205" t="s">
        <v>840</v>
      </c>
      <c r="B570" s="205" t="s">
        <v>861</v>
      </c>
      <c r="C570" s="205" t="s">
        <v>860</v>
      </c>
      <c r="D570" s="207" t="s">
        <v>843</v>
      </c>
      <c r="E570" s="208">
        <v>100</v>
      </c>
      <c r="F570" s="208">
        <v>273</v>
      </c>
      <c r="G570" s="208">
        <v>0</v>
      </c>
      <c r="H570" s="208">
        <v>30</v>
      </c>
      <c r="I570" s="207">
        <v>4950</v>
      </c>
      <c r="J570" s="207">
        <v>18</v>
      </c>
      <c r="K570" s="207">
        <v>18.03</v>
      </c>
      <c r="L570" s="208">
        <v>-9.88</v>
      </c>
      <c r="M570" s="208">
        <v>27.91</v>
      </c>
      <c r="N570" s="203">
        <f t="shared" si="0"/>
      </c>
      <c r="O570" s="207">
        <v>-41.59</v>
      </c>
      <c r="P570" s="208">
        <v>-47.2</v>
      </c>
      <c r="Q570" s="208">
        <v>-49.48</v>
      </c>
      <c r="R570" s="208">
        <v>-52.89</v>
      </c>
      <c r="S570" s="208">
        <v>-54.26</v>
      </c>
      <c r="T570" s="208">
        <v>-57.91</v>
      </c>
      <c r="U570" s="208">
        <v>-54.03</v>
      </c>
      <c r="V570" s="208">
        <v>-57.74</v>
      </c>
      <c r="W570" s="208">
        <v>0.93</v>
      </c>
      <c r="X570" s="205">
        <v>4.9</v>
      </c>
      <c r="Y570" s="207">
        <v>329.518</v>
      </c>
    </row>
    <row r="571">
      <c r="A571" s="205" t="s">
        <v>840</v>
      </c>
      <c r="B571" s="205" t="s">
        <v>861</v>
      </c>
      <c r="C571" s="205" t="s">
        <v>860</v>
      </c>
      <c r="D571" s="207" t="s">
        <v>843</v>
      </c>
      <c r="E571" s="208">
        <v>100</v>
      </c>
      <c r="F571" s="208">
        <v>273</v>
      </c>
      <c r="G571" s="208">
        <v>0</v>
      </c>
      <c r="H571" s="208">
        <v>30</v>
      </c>
      <c r="I571" s="207">
        <v>4950</v>
      </c>
      <c r="J571" s="207">
        <v>19</v>
      </c>
      <c r="K571" s="207">
        <v>19.04</v>
      </c>
      <c r="L571" s="208">
        <v>-8.84</v>
      </c>
      <c r="M571" s="208">
        <v>27.88</v>
      </c>
      <c r="N571" s="203">
        <f t="shared" si="0"/>
      </c>
      <c r="O571" s="207">
        <v>-40.6</v>
      </c>
      <c r="P571" s="208">
        <v>-46.8</v>
      </c>
      <c r="Q571" s="208">
        <v>-48.85</v>
      </c>
      <c r="R571" s="208">
        <v>-53.37</v>
      </c>
      <c r="S571" s="208">
        <v>-52.41</v>
      </c>
      <c r="T571" s="208">
        <v>-57.13</v>
      </c>
      <c r="U571" s="208">
        <v>-52.42</v>
      </c>
      <c r="V571" s="208">
        <v>-57.26</v>
      </c>
      <c r="W571" s="208">
        <v>1.05</v>
      </c>
      <c r="X571" s="205">
        <v>4.9</v>
      </c>
      <c r="Y571" s="207">
        <v>346.848</v>
      </c>
    </row>
    <row r="572">
      <c r="A572" s="205" t="s">
        <v>840</v>
      </c>
      <c r="B572" s="205" t="s">
        <v>861</v>
      </c>
      <c r="C572" s="205" t="s">
        <v>860</v>
      </c>
      <c r="D572" s="207" t="s">
        <v>843</v>
      </c>
      <c r="E572" s="208">
        <v>100</v>
      </c>
      <c r="F572" s="208">
        <v>273</v>
      </c>
      <c r="G572" s="208">
        <v>0</v>
      </c>
      <c r="H572" s="208">
        <v>30</v>
      </c>
      <c r="I572" s="207">
        <v>4950</v>
      </c>
      <c r="J572" s="207">
        <v>20</v>
      </c>
      <c r="K572" s="207">
        <v>19.98</v>
      </c>
      <c r="L572" s="208">
        <v>-7.86</v>
      </c>
      <c r="M572" s="208">
        <v>27.84</v>
      </c>
      <c r="N572" s="203">
        <f t="shared" si="0"/>
      </c>
      <c r="O572" s="207">
        <v>-39.75</v>
      </c>
      <c r="P572" s="208">
        <v>-46.27</v>
      </c>
      <c r="Q572" s="208">
        <v>-48.79</v>
      </c>
      <c r="R572" s="208">
        <v>-53.2</v>
      </c>
      <c r="S572" s="208">
        <v>-51.55</v>
      </c>
      <c r="T572" s="208">
        <v>-56.26</v>
      </c>
      <c r="U572" s="208">
        <v>-51.7</v>
      </c>
      <c r="V572" s="208">
        <v>-56.74</v>
      </c>
      <c r="W572" s="208">
        <v>1.18</v>
      </c>
      <c r="X572" s="205">
        <v>4.9</v>
      </c>
      <c r="Y572" s="207">
        <v>366.313</v>
      </c>
    </row>
    <row r="573">
      <c r="A573" s="205" t="s">
        <v>840</v>
      </c>
      <c r="B573" s="205" t="s">
        <v>861</v>
      </c>
      <c r="C573" s="205" t="s">
        <v>860</v>
      </c>
      <c r="D573" s="207" t="s">
        <v>843</v>
      </c>
      <c r="E573" s="208">
        <v>100</v>
      </c>
      <c r="F573" s="208">
        <v>273</v>
      </c>
      <c r="G573" s="208">
        <v>0</v>
      </c>
      <c r="H573" s="208">
        <v>30</v>
      </c>
      <c r="I573" s="207">
        <v>4950</v>
      </c>
      <c r="J573" s="207">
        <v>21</v>
      </c>
      <c r="K573" s="207">
        <v>20.96</v>
      </c>
      <c r="L573" s="208">
        <v>-6.83</v>
      </c>
      <c r="M573" s="208">
        <v>27.79</v>
      </c>
      <c r="N573" s="203">
        <f t="shared" si="0"/>
      </c>
      <c r="O573" s="207">
        <v>-38.85</v>
      </c>
      <c r="P573" s="208">
        <v>-45.51</v>
      </c>
      <c r="Q573" s="208">
        <v>-48.63</v>
      </c>
      <c r="R573" s="208">
        <v>-53.11</v>
      </c>
      <c r="S573" s="208">
        <v>-50.12</v>
      </c>
      <c r="T573" s="208">
        <v>-54.37</v>
      </c>
      <c r="U573" s="208">
        <v>-49.93</v>
      </c>
      <c r="V573" s="208">
        <v>-55.54</v>
      </c>
      <c r="W573" s="208">
        <v>1.34</v>
      </c>
      <c r="X573" s="205">
        <v>4.9</v>
      </c>
      <c r="Y573" s="207">
        <v>390.248</v>
      </c>
    </row>
    <row r="574">
      <c r="A574" s="205" t="s">
        <v>840</v>
      </c>
      <c r="B574" s="205" t="s">
        <v>861</v>
      </c>
      <c r="C574" s="205" t="s">
        <v>860</v>
      </c>
      <c r="D574" s="207" t="s">
        <v>843</v>
      </c>
      <c r="E574" s="208">
        <v>100</v>
      </c>
      <c r="F574" s="208">
        <v>273</v>
      </c>
      <c r="G574" s="208">
        <v>0</v>
      </c>
      <c r="H574" s="208">
        <v>30</v>
      </c>
      <c r="I574" s="207">
        <v>4950</v>
      </c>
      <c r="J574" s="207">
        <v>22</v>
      </c>
      <c r="K574" s="207">
        <v>21.96</v>
      </c>
      <c r="L574" s="208">
        <v>-5.83</v>
      </c>
      <c r="M574" s="208">
        <v>27.79</v>
      </c>
      <c r="N574" s="203">
        <f t="shared" si="0"/>
      </c>
      <c r="O574" s="207">
        <v>-38.23</v>
      </c>
      <c r="P574" s="208">
        <v>-44.82</v>
      </c>
      <c r="Q574" s="208">
        <v>-48.19</v>
      </c>
      <c r="R574" s="208">
        <v>-53</v>
      </c>
      <c r="S574" s="208">
        <v>-49.43</v>
      </c>
      <c r="T574" s="208">
        <v>-54.21</v>
      </c>
      <c r="U574" s="208">
        <v>-49.94</v>
      </c>
      <c r="V574" s="208">
        <v>-54.86</v>
      </c>
      <c r="W574" s="208">
        <v>1.44</v>
      </c>
      <c r="X574" s="205">
        <v>4.9</v>
      </c>
      <c r="Y574" s="207">
        <v>417.021</v>
      </c>
    </row>
    <row r="575">
      <c r="A575" s="205" t="s">
        <v>840</v>
      </c>
      <c r="B575" s="205" t="s">
        <v>861</v>
      </c>
      <c r="C575" s="205" t="s">
        <v>860</v>
      </c>
      <c r="D575" s="207" t="s">
        <v>843</v>
      </c>
      <c r="E575" s="208">
        <v>100</v>
      </c>
      <c r="F575" s="208">
        <v>273</v>
      </c>
      <c r="G575" s="208">
        <v>0</v>
      </c>
      <c r="H575" s="208">
        <v>30</v>
      </c>
      <c r="I575" s="207">
        <v>4950</v>
      </c>
      <c r="J575" s="207">
        <v>23</v>
      </c>
      <c r="K575" s="207">
        <v>23.02</v>
      </c>
      <c r="L575" s="208">
        <v>-4.69</v>
      </c>
      <c r="M575" s="208">
        <v>27.71</v>
      </c>
      <c r="N575" s="203">
        <f t="shared" si="0"/>
      </c>
      <c r="O575" s="207">
        <v>-37.68</v>
      </c>
      <c r="P575" s="208">
        <v>-43.88</v>
      </c>
      <c r="Q575" s="208">
        <v>-47.61</v>
      </c>
      <c r="R575" s="208">
        <v>-52.91</v>
      </c>
      <c r="S575" s="208">
        <v>-49.39</v>
      </c>
      <c r="T575" s="208">
        <v>-53.57</v>
      </c>
      <c r="U575" s="208">
        <v>-49.38</v>
      </c>
      <c r="V575" s="208">
        <v>-53.88</v>
      </c>
      <c r="W575" s="208">
        <v>1.52</v>
      </c>
      <c r="X575" s="205">
        <v>4.9</v>
      </c>
      <c r="Y575" s="207">
        <v>452.676</v>
      </c>
    </row>
    <row r="576">
      <c r="A576" s="205" t="s">
        <v>840</v>
      </c>
      <c r="B576" s="205" t="s">
        <v>861</v>
      </c>
      <c r="C576" s="205" t="s">
        <v>860</v>
      </c>
      <c r="D576" s="207" t="s">
        <v>843</v>
      </c>
      <c r="E576" s="208">
        <v>100</v>
      </c>
      <c r="F576" s="208">
        <v>273</v>
      </c>
      <c r="G576" s="208">
        <v>0</v>
      </c>
      <c r="H576" s="208">
        <v>30</v>
      </c>
      <c r="I576" s="207">
        <v>4950</v>
      </c>
      <c r="J576" s="207">
        <v>24</v>
      </c>
      <c r="K576" s="207">
        <v>23.97</v>
      </c>
      <c r="L576" s="208">
        <v>-3.7</v>
      </c>
      <c r="M576" s="208">
        <v>27.67</v>
      </c>
      <c r="N576" s="203">
        <f t="shared" si="0"/>
      </c>
      <c r="O576" s="207">
        <v>-36.96</v>
      </c>
      <c r="P576" s="208">
        <v>-41.87</v>
      </c>
      <c r="Q576" s="208">
        <v>-46.59</v>
      </c>
      <c r="R576" s="208">
        <v>-53.27</v>
      </c>
      <c r="S576" s="208">
        <v>-48.75</v>
      </c>
      <c r="T576" s="208">
        <v>-51.51</v>
      </c>
      <c r="U576" s="208">
        <v>-49.15</v>
      </c>
      <c r="V576" s="208">
        <v>-51.85</v>
      </c>
      <c r="W576" s="208">
        <v>1.68</v>
      </c>
      <c r="X576" s="205">
        <v>4.9</v>
      </c>
      <c r="Y576" s="207">
        <v>487.878</v>
      </c>
    </row>
    <row r="577">
      <c r="A577" s="205" t="s">
        <v>840</v>
      </c>
      <c r="B577" s="205" t="s">
        <v>861</v>
      </c>
      <c r="C577" s="205" t="s">
        <v>860</v>
      </c>
      <c r="D577" s="207" t="s">
        <v>843</v>
      </c>
      <c r="E577" s="208">
        <v>100</v>
      </c>
      <c r="F577" s="208">
        <v>273</v>
      </c>
      <c r="G577" s="208">
        <v>0</v>
      </c>
      <c r="H577" s="208">
        <v>30</v>
      </c>
      <c r="I577" s="207">
        <v>4950</v>
      </c>
      <c r="J577" s="207">
        <v>25</v>
      </c>
      <c r="K577" s="207">
        <v>24.97</v>
      </c>
      <c r="L577" s="208">
        <v>-2.41</v>
      </c>
      <c r="M577" s="208">
        <v>27.38</v>
      </c>
      <c r="N577" s="203">
        <f t="shared" si="0"/>
      </c>
      <c r="O577" s="207">
        <v>-34.98</v>
      </c>
      <c r="P577" s="208">
        <v>-38.53</v>
      </c>
      <c r="Q577" s="208">
        <v>-45.11</v>
      </c>
      <c r="R577" s="208">
        <v>-53.21</v>
      </c>
      <c r="S577" s="208">
        <v>-46.42</v>
      </c>
      <c r="T577" s="208">
        <v>-48.23</v>
      </c>
      <c r="U577" s="208">
        <v>-47.07</v>
      </c>
      <c r="V577" s="208">
        <v>-48.47</v>
      </c>
      <c r="W577" s="208">
        <v>2.33</v>
      </c>
      <c r="X577" s="205">
        <v>4.9</v>
      </c>
      <c r="Y577" s="207">
        <v>537.82</v>
      </c>
    </row>
    <row r="578">
      <c r="A578" s="205" t="s">
        <v>840</v>
      </c>
      <c r="B578" s="205" t="s">
        <v>861</v>
      </c>
      <c r="C578" s="205" t="s">
        <v>860</v>
      </c>
      <c r="D578" s="207" t="s">
        <v>843</v>
      </c>
      <c r="E578" s="208">
        <v>100</v>
      </c>
      <c r="F578" s="208">
        <v>273</v>
      </c>
      <c r="G578" s="208">
        <v>0</v>
      </c>
      <c r="H578" s="208">
        <v>30</v>
      </c>
      <c r="I578" s="207">
        <v>4950</v>
      </c>
      <c r="J578" s="207">
        <v>25.5</v>
      </c>
      <c r="K578" s="207">
        <v>25.49</v>
      </c>
      <c r="L578" s="208">
        <v>-1.89</v>
      </c>
      <c r="M578" s="208">
        <v>27.38</v>
      </c>
      <c r="N578" s="203">
        <f t="shared" si="0"/>
      </c>
      <c r="O578" s="207">
        <v>-34.02</v>
      </c>
      <c r="P578" s="208">
        <v>-36.93</v>
      </c>
      <c r="Q578" s="208">
        <v>-44.48</v>
      </c>
      <c r="R578" s="208">
        <v>-52.65</v>
      </c>
      <c r="S578" s="208">
        <v>-45.94</v>
      </c>
      <c r="T578" s="208">
        <v>-46.16</v>
      </c>
      <c r="U578" s="208">
        <v>-45.79</v>
      </c>
      <c r="V578" s="208">
        <v>-46.69</v>
      </c>
      <c r="W578" s="208">
        <v>2.81</v>
      </c>
      <c r="X578" s="205">
        <v>4.9</v>
      </c>
      <c r="Y578" s="207">
        <v>559.51</v>
      </c>
    </row>
    <row r="579">
      <c r="A579" s="205" t="s">
        <v>840</v>
      </c>
      <c r="B579" s="205" t="s">
        <v>861</v>
      </c>
      <c r="C579" s="205" t="s">
        <v>860</v>
      </c>
      <c r="D579" s="207" t="s">
        <v>843</v>
      </c>
      <c r="E579" s="208">
        <v>100</v>
      </c>
      <c r="F579" s="208">
        <v>273</v>
      </c>
      <c r="G579" s="208">
        <v>0</v>
      </c>
      <c r="H579" s="208">
        <v>30</v>
      </c>
      <c r="I579" s="207">
        <v>4950</v>
      </c>
      <c r="J579" s="207">
        <v>26</v>
      </c>
      <c r="K579" s="207">
        <v>25.98</v>
      </c>
      <c r="L579" s="208">
        <v>-1.34</v>
      </c>
      <c r="M579" s="208">
        <v>27.32</v>
      </c>
      <c r="N579" s="203">
        <f t="shared" si="0"/>
      </c>
      <c r="O579" s="207">
        <v>-32.84</v>
      </c>
      <c r="P579" s="208">
        <v>-35.37</v>
      </c>
      <c r="Q579" s="208">
        <v>-43.89</v>
      </c>
      <c r="R579" s="208">
        <v>-53.09</v>
      </c>
      <c r="S579" s="208">
        <v>-44.33</v>
      </c>
      <c r="T579" s="208">
        <v>-44.42</v>
      </c>
      <c r="U579" s="208">
        <v>-44.05</v>
      </c>
      <c r="V579" s="208">
        <v>-44.76</v>
      </c>
      <c r="W579" s="208">
        <v>3.45</v>
      </c>
      <c r="X579" s="205">
        <v>4.9</v>
      </c>
      <c r="Y579" s="207">
        <v>584.554</v>
      </c>
    </row>
    <row r="580">
      <c r="A580" s="205" t="s">
        <v>840</v>
      </c>
      <c r="B580" s="205" t="s">
        <v>861</v>
      </c>
      <c r="C580" s="205" t="s">
        <v>860</v>
      </c>
      <c r="D580" s="207" t="s">
        <v>843</v>
      </c>
      <c r="E580" s="208">
        <v>100</v>
      </c>
      <c r="F580" s="208">
        <v>273</v>
      </c>
      <c r="G580" s="208">
        <v>0</v>
      </c>
      <c r="H580" s="208">
        <v>30</v>
      </c>
      <c r="I580" s="207">
        <v>4950</v>
      </c>
      <c r="J580" s="207">
        <v>26.5</v>
      </c>
      <c r="K580" s="207">
        <v>26.45</v>
      </c>
      <c r="L580" s="208">
        <v>-0.61</v>
      </c>
      <c r="M580" s="208">
        <v>27.06</v>
      </c>
      <c r="N580" s="203">
        <f t="shared" si="0"/>
      </c>
      <c r="O580" s="207">
        <v>-31.21</v>
      </c>
      <c r="P580" s="208">
        <v>-33.33</v>
      </c>
      <c r="Q580" s="208">
        <v>-42.94</v>
      </c>
      <c r="R580" s="208">
        <v>-52.52</v>
      </c>
      <c r="S580" s="208">
        <v>-42.65</v>
      </c>
      <c r="T580" s="208">
        <v>-42.3</v>
      </c>
      <c r="U580" s="208">
        <v>-42.37</v>
      </c>
      <c r="V580" s="208">
        <v>-42.57</v>
      </c>
      <c r="W580" s="208">
        <v>4.49</v>
      </c>
      <c r="X580" s="205">
        <v>4.9</v>
      </c>
      <c r="Y580" s="207">
        <v>617.729</v>
      </c>
    </row>
    <row r="581">
      <c r="A581" s="205" t="s">
        <v>840</v>
      </c>
      <c r="B581" s="205" t="s">
        <v>861</v>
      </c>
      <c r="C581" s="205" t="s">
        <v>860</v>
      </c>
      <c r="D581" s="207" t="s">
        <v>843</v>
      </c>
      <c r="E581" s="208">
        <v>100</v>
      </c>
      <c r="F581" s="208">
        <v>273</v>
      </c>
      <c r="G581" s="208">
        <v>0</v>
      </c>
      <c r="H581" s="208">
        <v>30</v>
      </c>
      <c r="I581" s="207">
        <v>4950</v>
      </c>
      <c r="J581" s="207">
        <v>27</v>
      </c>
      <c r="K581" s="207">
        <v>26.95</v>
      </c>
      <c r="L581" s="208">
        <v>-0.02</v>
      </c>
      <c r="M581" s="208">
        <v>26.97</v>
      </c>
      <c r="N581" s="203">
        <f t="shared" si="0"/>
      </c>
      <c r="O581" s="207">
        <v>-29.81</v>
      </c>
      <c r="P581" s="208">
        <v>-31.79</v>
      </c>
      <c r="Q581" s="208">
        <v>-42.46</v>
      </c>
      <c r="R581" s="208">
        <v>-52.99</v>
      </c>
      <c r="S581" s="208">
        <v>-40.47</v>
      </c>
      <c r="T581" s="208">
        <v>-40.34</v>
      </c>
      <c r="U581" s="208">
        <v>-40.93</v>
      </c>
      <c r="V581" s="208">
        <v>-41.6</v>
      </c>
      <c r="W581" s="208">
        <v>5.47</v>
      </c>
      <c r="X581" s="205">
        <v>4.9</v>
      </c>
      <c r="Y581" s="207">
        <v>646.702</v>
      </c>
    </row>
    <row r="582">
      <c r="A582" s="205" t="s">
        <v>840</v>
      </c>
      <c r="B582" s="205" t="s">
        <v>862</v>
      </c>
      <c r="C582" s="207"/>
      <c r="D582" s="207"/>
      <c r="E582" s="208"/>
      <c r="F582" s="208"/>
      <c r="G582" s="208"/>
      <c r="H582" s="208"/>
      <c r="I582" s="207"/>
      <c r="J582" s="207"/>
      <c r="K582" s="207"/>
      <c r="L582" s="208"/>
      <c r="M582" s="208"/>
      <c r="N582" s="203">
        <f t="shared" si="0"/>
      </c>
      <c r="O582" s="207"/>
      <c r="P582" s="208"/>
      <c r="Q582" s="208"/>
      <c r="R582" s="208"/>
      <c r="S582" s="208"/>
      <c r="T582" s="208"/>
      <c r="U582" s="208"/>
      <c r="V582" s="208"/>
      <c r="W582" s="207"/>
      <c r="X582" s="207"/>
      <c r="Y582" s="207"/>
    </row>
    <row r="583">
      <c r="A583" s="205" t="s">
        <v>840</v>
      </c>
      <c r="B583" s="205" t="s">
        <v>862</v>
      </c>
      <c r="C583" s="207"/>
      <c r="D583" s="207"/>
      <c r="E583" s="208"/>
      <c r="F583" s="208"/>
      <c r="G583" s="208"/>
      <c r="H583" s="208"/>
      <c r="I583" s="207"/>
      <c r="J583" s="207"/>
      <c r="K583" s="207"/>
      <c r="L583" s="208"/>
      <c r="M583" s="208"/>
      <c r="N583" s="203">
        <f t="shared" si="0"/>
      </c>
      <c r="O583" s="207"/>
      <c r="P583" s="208"/>
      <c r="Q583" s="208"/>
      <c r="R583" s="208"/>
      <c r="S583" s="208"/>
      <c r="T583" s="208"/>
      <c r="U583" s="208"/>
      <c r="V583" s="208"/>
      <c r="W583" s="207"/>
      <c r="X583" s="207"/>
      <c r="Y583" s="207"/>
    </row>
    <row r="584">
      <c r="A584" s="205" t="s">
        <v>840</v>
      </c>
      <c r="B584" s="205" t="s">
        <v>862</v>
      </c>
      <c r="C584" s="207"/>
      <c r="D584" s="207"/>
      <c r="E584" s="208"/>
      <c r="F584" s="208"/>
      <c r="G584" s="208"/>
      <c r="H584" s="208"/>
      <c r="I584" s="207"/>
      <c r="J584" s="207"/>
      <c r="K584" s="207"/>
      <c r="L584" s="208"/>
      <c r="M584" s="208"/>
      <c r="N584" s="203">
        <f t="shared" si="0"/>
      </c>
      <c r="O584" s="207"/>
      <c r="P584" s="208"/>
      <c r="Q584" s="208"/>
      <c r="R584" s="208"/>
      <c r="S584" s="208"/>
      <c r="T584" s="208"/>
      <c r="U584" s="208"/>
      <c r="V584" s="208"/>
      <c r="W584" s="207"/>
      <c r="X584" s="207"/>
      <c r="Y584" s="207"/>
    </row>
    <row r="585">
      <c r="A585" s="205"/>
      <c r="B585" s="205"/>
      <c r="C585" s="207"/>
      <c r="D585" s="207"/>
      <c r="E585" s="208"/>
      <c r="F585" s="208"/>
      <c r="G585" s="208"/>
      <c r="H585" s="208"/>
      <c r="I585" s="207"/>
      <c r="J585" s="205" t="s">
        <v>863</v>
      </c>
      <c r="K585" s="207"/>
      <c r="L585" s="208"/>
      <c r="M585" s="208"/>
      <c r="N585" s="203">
        <f t="shared" si="0"/>
      </c>
      <c r="O585" s="207"/>
      <c r="P585" s="208"/>
      <c r="Q585" s="208"/>
      <c r="R585" s="208"/>
      <c r="S585" s="208"/>
      <c r="T585" s="208"/>
      <c r="U585" s="208"/>
      <c r="V585" s="208"/>
      <c r="W585" s="207"/>
      <c r="X585" s="205"/>
      <c r="Y585" s="207"/>
    </row>
    <row r="586">
      <c r="A586" s="205"/>
      <c r="B586" s="205"/>
      <c r="C586" s="207"/>
      <c r="D586" s="207"/>
      <c r="E586" s="208"/>
      <c r="F586" s="208"/>
      <c r="G586" s="208"/>
      <c r="H586" s="208"/>
      <c r="I586" s="207"/>
      <c r="J586" s="207"/>
      <c r="K586" s="207"/>
      <c r="L586" s="208"/>
      <c r="M586" s="208"/>
      <c r="N586" s="217"/>
      <c r="O586" s="207"/>
      <c r="P586" s="208"/>
      <c r="Q586" s="208"/>
      <c r="R586" s="208"/>
      <c r="S586" s="218"/>
      <c r="T586" s="208"/>
      <c r="U586" s="208"/>
      <c r="V586" s="208"/>
      <c r="W586" s="207"/>
      <c r="X586" s="205"/>
      <c r="Y586" s="207"/>
    </row>
    <row r="587">
      <c r="A587" s="205"/>
      <c r="B587" s="205"/>
      <c r="C587" s="207"/>
      <c r="D587" s="207"/>
      <c r="E587" s="208"/>
      <c r="F587" s="208"/>
      <c r="G587" s="208"/>
      <c r="H587" s="208"/>
      <c r="I587" s="207"/>
      <c r="J587" s="207"/>
      <c r="K587" s="207"/>
      <c r="L587" s="208"/>
      <c r="M587" s="208"/>
      <c r="N587" s="217"/>
      <c r="O587" s="207"/>
      <c r="P587" s="208"/>
      <c r="Q587" s="208"/>
      <c r="R587" s="208"/>
      <c r="S587" s="208"/>
      <c r="T587" s="208"/>
      <c r="U587" s="208"/>
      <c r="V587" s="208"/>
      <c r="W587" s="207"/>
      <c r="X587" s="207"/>
      <c r="Y587" s="207"/>
    </row>
    <row r="588">
      <c r="A588" s="205"/>
      <c r="B588" s="205"/>
      <c r="C588" s="207"/>
      <c r="D588" s="207"/>
      <c r="E588" s="208"/>
      <c r="F588" s="208"/>
      <c r="G588" s="208"/>
      <c r="H588" s="208"/>
      <c r="I588" s="207"/>
      <c r="J588" s="207"/>
      <c r="K588" s="207"/>
      <c r="L588" s="208"/>
      <c r="M588" s="208"/>
      <c r="N588" s="217"/>
      <c r="O588" s="207"/>
      <c r="P588" s="208"/>
      <c r="Q588" s="208"/>
      <c r="R588" s="208"/>
      <c r="S588" s="208"/>
      <c r="T588" s="208"/>
      <c r="U588" s="208"/>
      <c r="V588" s="208"/>
      <c r="W588" s="207"/>
      <c r="X588" s="207"/>
      <c r="Y588" s="207"/>
    </row>
    <row r="589">
      <c r="A589" s="205"/>
      <c r="B589" s="205"/>
      <c r="C589" s="207"/>
      <c r="D589" s="207"/>
      <c r="E589" s="208"/>
      <c r="F589" s="208"/>
      <c r="G589" s="208"/>
      <c r="H589" s="208"/>
      <c r="I589" s="207"/>
      <c r="J589" s="207"/>
      <c r="K589" s="207"/>
      <c r="L589" s="208"/>
      <c r="M589" s="208"/>
      <c r="N589" s="217"/>
      <c r="O589" s="207"/>
      <c r="P589" s="208"/>
      <c r="Q589" s="208"/>
      <c r="R589" s="208"/>
      <c r="S589" s="208"/>
      <c r="T589" s="208"/>
      <c r="U589" s="208"/>
      <c r="V589" s="208"/>
      <c r="W589" s="207"/>
      <c r="X589" s="207"/>
      <c r="Y589" s="207"/>
    </row>
  </sheetData>
  <picture r:id="rId1"/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5" min="5" style="0" width="16"/>
    <col collapsed="false" customWidth="true" hidden="false" max="8" min="8" style="0" width="15"/>
    <col collapsed="false" customWidth="true" hidden="false" max="10" min="10" style="0" width="15"/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6"/>
  </cols>
  <sheetData>
    <row customHeight="true" ht="19" r="1">
      <c r="A1" s="219" t="s">
        <v>864</v>
      </c>
      <c r="B1" s="219" t="s">
        <v>865</v>
      </c>
      <c r="C1" s="219" t="s">
        <v>866</v>
      </c>
      <c r="D1" s="219" t="s">
        <v>867</v>
      </c>
      <c r="E1" s="219" t="s">
        <v>868</v>
      </c>
      <c r="F1" s="220" t="s">
        <v>869</v>
      </c>
      <c r="G1" s="220"/>
      <c r="H1" s="220"/>
      <c r="I1" s="220" t="s">
        <v>870</v>
      </c>
      <c r="J1" s="220"/>
      <c r="K1" s="220"/>
      <c r="L1" s="221" t="s">
        <v>871</v>
      </c>
      <c r="M1" s="222"/>
      <c r="N1" s="222"/>
    </row>
    <row r="2">
      <c r="A2" s="219"/>
      <c r="B2" s="219"/>
      <c r="C2" s="219"/>
      <c r="D2" s="219"/>
      <c r="E2" s="219"/>
      <c r="F2" s="220" t="s">
        <v>872</v>
      </c>
      <c r="G2" s="220" t="s">
        <v>873</v>
      </c>
      <c r="H2" s="223" t="s">
        <v>874</v>
      </c>
      <c r="I2" s="224" t="s">
        <v>872</v>
      </c>
      <c r="J2" s="224" t="s">
        <v>873</v>
      </c>
      <c r="K2" s="225" t="s">
        <v>875</v>
      </c>
      <c r="L2" s="226" t="s">
        <v>872</v>
      </c>
      <c r="M2" s="226" t="s">
        <v>873</v>
      </c>
      <c r="N2" s="227" t="s">
        <v>876</v>
      </c>
    </row>
    <row customHeight="true" ht="19" r="3">
      <c r="A3" s="228" t="s">
        <v>877</v>
      </c>
      <c r="B3" s="228" t="s">
        <v>878</v>
      </c>
      <c r="C3" s="229" t="s">
        <v>879</v>
      </c>
      <c r="D3" s="230">
        <v>925</v>
      </c>
      <c r="E3" s="230">
        <v>960</v>
      </c>
      <c r="F3" s="229">
        <v>12.27</v>
      </c>
      <c r="G3" s="229">
        <v>11.11</v>
      </c>
      <c r="H3" s="231">
        <v>1.16</v>
      </c>
      <c r="I3" s="232">
        <v>12.258</v>
      </c>
      <c r="J3" s="232">
        <v>11.114</v>
      </c>
      <c r="K3" s="233">
        <v>1.1439999999999984</v>
      </c>
      <c r="L3" s="232">
        <v>11.83</v>
      </c>
      <c r="M3" s="234">
        <v>10.3</v>
      </c>
      <c r="N3" s="233">
        <f t="shared" ref="N3:N14" si="2">L3-M3</f>
      </c>
    </row>
    <row customHeight="true" ht="19" r="4">
      <c r="A4" s="228" t="s">
        <v>877</v>
      </c>
      <c r="B4" s="228" t="s">
        <v>878</v>
      </c>
      <c r="C4" s="235" t="s">
        <v>880</v>
      </c>
      <c r="D4" s="236">
        <v>729</v>
      </c>
      <c r="E4" s="236">
        <v>746</v>
      </c>
      <c r="F4" s="235">
        <v>12.26</v>
      </c>
      <c r="G4" s="235">
        <v>11.49</v>
      </c>
      <c r="H4" s="237">
        <v>0.77</v>
      </c>
      <c r="I4" s="232">
        <v>12.262</v>
      </c>
      <c r="J4" s="232">
        <v>11.51</v>
      </c>
      <c r="K4" s="233">
        <v>0.7520000000000007</v>
      </c>
      <c r="L4" s="232">
        <v>12.44</v>
      </c>
      <c r="M4" s="234">
        <v>11.7</v>
      </c>
      <c r="N4" s="233">
        <f t="shared" si="2"/>
      </c>
    </row>
    <row customHeight="true" ht="19" r="5">
      <c r="A5" s="228" t="s">
        <v>877</v>
      </c>
      <c r="B5" s="228" t="s">
        <v>878</v>
      </c>
      <c r="C5" s="235" t="s">
        <v>881</v>
      </c>
      <c r="D5" s="236">
        <v>791</v>
      </c>
      <c r="E5" s="236">
        <v>821</v>
      </c>
      <c r="F5" s="235">
        <v>13.34</v>
      </c>
      <c r="G5" s="235">
        <v>11.98</v>
      </c>
      <c r="H5" s="237">
        <v>1.36</v>
      </c>
      <c r="I5" s="232">
        <v>13.333</v>
      </c>
      <c r="J5" s="232">
        <v>11.987</v>
      </c>
      <c r="K5" s="233">
        <v>1.346</v>
      </c>
      <c r="L5" s="232">
        <v>13.383</v>
      </c>
      <c r="M5" s="234">
        <v>12.2</v>
      </c>
      <c r="N5" s="233">
        <f t="shared" si="2"/>
      </c>
    </row>
    <row customHeight="true" ht="19" r="6">
      <c r="A6" s="228" t="s">
        <v>877</v>
      </c>
      <c r="B6" s="228" t="s">
        <v>878</v>
      </c>
      <c r="C6" s="235" t="s">
        <v>882</v>
      </c>
      <c r="D6" s="236">
        <v>859</v>
      </c>
      <c r="E6" s="236">
        <v>894</v>
      </c>
      <c r="F6" s="235">
        <v>13.09</v>
      </c>
      <c r="G6" s="235">
        <v>12.17</v>
      </c>
      <c r="H6" s="237">
        <v>0.92</v>
      </c>
      <c r="I6" s="232">
        <v>13.118</v>
      </c>
      <c r="J6" s="232">
        <v>12.181</v>
      </c>
      <c r="K6" s="233">
        <v>0.9370000000000012</v>
      </c>
      <c r="L6" s="232">
        <v>13.105</v>
      </c>
      <c r="M6" s="234">
        <v>12.4</v>
      </c>
      <c r="N6" s="233">
        <f t="shared" si="2"/>
      </c>
    </row>
    <row customHeight="true" ht="19" r="7">
      <c r="A7" s="228" t="s">
        <v>877</v>
      </c>
      <c r="B7" s="228" t="s">
        <v>878</v>
      </c>
      <c r="C7" s="235" t="s">
        <v>883</v>
      </c>
      <c r="D7" s="236">
        <v>758</v>
      </c>
      <c r="E7" s="236">
        <v>788</v>
      </c>
      <c r="F7" s="235">
        <v>12.6</v>
      </c>
      <c r="G7" s="235">
        <v>11.68</v>
      </c>
      <c r="H7" s="237">
        <v>0.91</v>
      </c>
      <c r="I7" s="232">
        <v>12.627</v>
      </c>
      <c r="J7" s="232">
        <v>11.7</v>
      </c>
      <c r="K7" s="233">
        <v>0.9270000000000014</v>
      </c>
      <c r="L7" s="232">
        <v>12.383</v>
      </c>
      <c r="M7" s="234">
        <v>11.6</v>
      </c>
      <c r="N7" s="233">
        <f t="shared" si="2"/>
      </c>
    </row>
    <row r="8">
      <c r="A8" s="228" t="s">
        <v>877</v>
      </c>
      <c r="B8" s="229" t="s">
        <v>884</v>
      </c>
      <c r="C8" s="229" t="s">
        <v>885</v>
      </c>
      <c r="D8" s="229">
        <v>2110</v>
      </c>
      <c r="E8" s="230">
        <v>2170</v>
      </c>
      <c r="F8" s="230">
        <v>14.43</v>
      </c>
      <c r="G8" s="230">
        <v>14.11</v>
      </c>
      <c r="H8" s="238">
        <v>0.32</v>
      </c>
      <c r="I8" s="232">
        <v>14.409</v>
      </c>
      <c r="J8" s="232">
        <v>14.099</v>
      </c>
      <c r="K8" s="233">
        <f t="shared" ref="K8:K27" si="1">I8-J8</f>
      </c>
      <c r="L8" s="232">
        <v>15.5193</v>
      </c>
      <c r="M8" s="232">
        <v>15.1765</v>
      </c>
      <c r="N8" s="233">
        <f t="shared" si="2"/>
      </c>
    </row>
    <row r="9">
      <c r="A9" s="228" t="s">
        <v>877</v>
      </c>
      <c r="B9" s="235" t="s">
        <v>884</v>
      </c>
      <c r="C9" s="235" t="s">
        <v>886</v>
      </c>
      <c r="D9" s="235">
        <v>2010</v>
      </c>
      <c r="E9" s="236">
        <v>2025</v>
      </c>
      <c r="F9" s="236">
        <v>13.68</v>
      </c>
      <c r="G9" s="236">
        <v>13.16</v>
      </c>
      <c r="H9" s="239">
        <v>0.52</v>
      </c>
      <c r="I9" s="232">
        <v>13.673</v>
      </c>
      <c r="J9" s="232">
        <v>13.163</v>
      </c>
      <c r="K9" s="233">
        <f t="shared" si="1"/>
      </c>
      <c r="L9" s="232">
        <v>14.627</v>
      </c>
      <c r="M9" s="232">
        <v>14.205</v>
      </c>
      <c r="N9" s="233">
        <f t="shared" si="2"/>
      </c>
    </row>
    <row r="10">
      <c r="A10" s="228" t="s">
        <v>877</v>
      </c>
      <c r="B10" s="235" t="s">
        <v>884</v>
      </c>
      <c r="C10" s="235" t="s">
        <v>887</v>
      </c>
      <c r="D10" s="235">
        <v>1805</v>
      </c>
      <c r="E10" s="236">
        <v>1880</v>
      </c>
      <c r="F10" s="236">
        <v>14.57</v>
      </c>
      <c r="G10" s="236">
        <v>13.33</v>
      </c>
      <c r="H10" s="239">
        <v>1.24</v>
      </c>
      <c r="I10" s="232">
        <v>14.545</v>
      </c>
      <c r="J10" s="232">
        <v>13.32</v>
      </c>
      <c r="K10" s="233">
        <f t="shared" si="1"/>
      </c>
      <c r="L10" s="232">
        <v>16.202</v>
      </c>
      <c r="M10" s="232">
        <v>14.633</v>
      </c>
      <c r="N10" s="233">
        <f t="shared" si="2"/>
      </c>
    </row>
    <row r="11">
      <c r="A11" s="228" t="s">
        <v>877</v>
      </c>
      <c r="B11" s="235" t="s">
        <v>884</v>
      </c>
      <c r="C11" s="235" t="s">
        <v>888</v>
      </c>
      <c r="D11" s="235">
        <v>1880</v>
      </c>
      <c r="E11" s="236">
        <v>1920</v>
      </c>
      <c r="F11" s="236">
        <v>14.36</v>
      </c>
      <c r="G11" s="236">
        <v>13.8</v>
      </c>
      <c r="H11" s="239">
        <v>0.56</v>
      </c>
      <c r="I11" s="232">
        <v>14.349</v>
      </c>
      <c r="J11" s="232">
        <v>13.802</v>
      </c>
      <c r="K11" s="233">
        <f t="shared" si="1"/>
      </c>
      <c r="L11" s="232">
        <v>15.776</v>
      </c>
      <c r="M11" s="232">
        <v>15.397</v>
      </c>
      <c r="N11" s="233">
        <f t="shared" si="2"/>
      </c>
    </row>
    <row r="12">
      <c r="A12" s="228" t="s">
        <v>877</v>
      </c>
      <c r="B12" s="235" t="s">
        <v>884</v>
      </c>
      <c r="C12" s="235" t="s">
        <v>889</v>
      </c>
      <c r="D12" s="235">
        <v>2620</v>
      </c>
      <c r="E12" s="236">
        <v>2690</v>
      </c>
      <c r="F12" s="236">
        <v>13.1</v>
      </c>
      <c r="G12" s="236">
        <v>11.92</v>
      </c>
      <c r="H12" s="239">
        <v>1.18</v>
      </c>
      <c r="I12" s="232">
        <v>13.093</v>
      </c>
      <c r="J12" s="232">
        <v>11.913</v>
      </c>
      <c r="K12" s="233">
        <f t="shared" si="1"/>
      </c>
      <c r="L12" s="232">
        <v>13.843</v>
      </c>
      <c r="M12" s="232">
        <v>12.328</v>
      </c>
      <c r="N12" s="233">
        <f t="shared" si="2"/>
      </c>
    </row>
    <row r="13">
      <c r="A13" s="228" t="s">
        <v>877</v>
      </c>
      <c r="B13" s="235" t="s">
        <v>884</v>
      </c>
      <c r="C13" s="235" t="s">
        <v>890</v>
      </c>
      <c r="D13" s="235">
        <v>2496</v>
      </c>
      <c r="E13" s="236">
        <v>2690</v>
      </c>
      <c r="F13" s="236">
        <v>11.96</v>
      </c>
      <c r="G13" s="236">
        <v>10.25</v>
      </c>
      <c r="H13" s="239">
        <v>1.71</v>
      </c>
      <c r="I13" s="232">
        <v>11.846</v>
      </c>
      <c r="J13" s="232">
        <v>10.219</v>
      </c>
      <c r="K13" s="233">
        <f t="shared" si="1"/>
      </c>
      <c r="L13" s="232">
        <v>12.981</v>
      </c>
      <c r="M13" s="232">
        <v>10.745</v>
      </c>
      <c r="N13" s="233">
        <f t="shared" si="2"/>
      </c>
    </row>
    <row r="14">
      <c r="A14" s="228" t="s">
        <v>877</v>
      </c>
      <c r="B14" s="235" t="s">
        <v>884</v>
      </c>
      <c r="C14" s="235" t="s">
        <v>891</v>
      </c>
      <c r="D14" s="235">
        <v>2300</v>
      </c>
      <c r="E14" s="236">
        <v>2400</v>
      </c>
      <c r="F14" s="236">
        <v>13.31</v>
      </c>
      <c r="G14" s="236">
        <v>11.59</v>
      </c>
      <c r="H14" s="239">
        <v>1.72</v>
      </c>
      <c r="I14" s="232">
        <v>13.278</v>
      </c>
      <c r="J14" s="232">
        <v>11.547</v>
      </c>
      <c r="K14" s="233">
        <f t="shared" si="1"/>
      </c>
      <c r="L14" s="232">
        <v>15.297</v>
      </c>
      <c r="M14" s="232">
        <v>13.061</v>
      </c>
      <c r="N14" s="233">
        <f t="shared" si="2"/>
      </c>
    </row>
    <row r="15">
      <c r="A15" s="228" t="s">
        <v>877</v>
      </c>
      <c r="B15" s="235" t="s">
        <v>884</v>
      </c>
      <c r="C15" s="240" t="s">
        <v>892</v>
      </c>
      <c r="D15" s="235">
        <v>2300</v>
      </c>
      <c r="E15" s="236">
        <v>2400</v>
      </c>
      <c r="F15" s="236">
        <v>14.06</v>
      </c>
      <c r="G15" s="236">
        <v>11.86</v>
      </c>
      <c r="H15" s="239">
        <v>2.2</v>
      </c>
      <c r="I15" s="241">
        <v>14.03</v>
      </c>
      <c r="J15" s="241">
        <v>11.84</v>
      </c>
      <c r="K15" s="233">
        <f t="shared" si="1"/>
      </c>
      <c r="L15" s="242" t="s">
        <v>893</v>
      </c>
      <c r="M15" s="242" t="s">
        <v>893</v>
      </c>
      <c r="N15" s="242" t="s">
        <v>893</v>
      </c>
    </row>
    <row r="16">
      <c r="A16" s="228" t="s">
        <v>877</v>
      </c>
      <c r="B16" s="241" t="s">
        <v>894</v>
      </c>
      <c r="C16" s="241" t="s">
        <v>895</v>
      </c>
      <c r="D16" s="230">
        <v>3300</v>
      </c>
      <c r="E16" s="230">
        <v>4200</v>
      </c>
      <c r="F16" s="243">
        <v>16.65</v>
      </c>
      <c r="G16" s="244">
        <v>14.31</v>
      </c>
      <c r="H16" s="245">
        <f t="shared" ref="H16:H23" si="0">F16-G16</f>
      </c>
      <c r="I16" s="243">
        <v>16.65</v>
      </c>
      <c r="J16" s="243">
        <v>14.34</v>
      </c>
      <c r="K16" s="245">
        <f t="shared" si="1"/>
      </c>
      <c r="L16" s="243">
        <v>17.82</v>
      </c>
      <c r="M16" s="243">
        <v>14.68</v>
      </c>
      <c r="N16" s="245">
        <f t="shared" ref="N16:N20" si="3">L16-M16</f>
      </c>
    </row>
    <row r="17">
      <c r="A17" s="228" t="s">
        <v>877</v>
      </c>
      <c r="B17" s="241" t="s">
        <v>894</v>
      </c>
      <c r="C17" s="240" t="s">
        <v>896</v>
      </c>
      <c r="D17" s="236">
        <v>3300</v>
      </c>
      <c r="E17" s="236">
        <v>4200</v>
      </c>
      <c r="F17" s="244">
        <v>17.57</v>
      </c>
      <c r="G17" s="244">
        <v>15.34</v>
      </c>
      <c r="H17" s="245">
        <f t="shared" si="0"/>
      </c>
      <c r="I17" s="243">
        <v>17.56</v>
      </c>
      <c r="J17" s="243">
        <v>15.16</v>
      </c>
      <c r="K17" s="245">
        <f t="shared" si="1"/>
      </c>
      <c r="L17" s="243">
        <v>18.28</v>
      </c>
      <c r="M17" s="243">
        <v>16.47</v>
      </c>
      <c r="N17" s="245">
        <f t="shared" si="3"/>
      </c>
    </row>
    <row r="18">
      <c r="A18" s="228" t="s">
        <v>877</v>
      </c>
      <c r="B18" s="241" t="s">
        <v>894</v>
      </c>
      <c r="C18" s="240" t="s">
        <v>897</v>
      </c>
      <c r="D18" s="236">
        <v>4400</v>
      </c>
      <c r="E18" s="236">
        <v>5000</v>
      </c>
      <c r="F18" s="244">
        <v>17.09</v>
      </c>
      <c r="G18" s="244">
        <v>15.22</v>
      </c>
      <c r="H18" s="245">
        <f t="shared" si="0"/>
      </c>
      <c r="I18" s="243">
        <v>17.09</v>
      </c>
      <c r="J18" s="243">
        <v>15.33</v>
      </c>
      <c r="K18" s="245">
        <f t="shared" si="1"/>
      </c>
      <c r="L18" s="243">
        <v>17.64</v>
      </c>
      <c r="M18" s="243">
        <v>15.6</v>
      </c>
      <c r="N18" s="245">
        <f t="shared" si="3"/>
      </c>
    </row>
    <row r="19">
      <c r="A19" s="228" t="s">
        <v>877</v>
      </c>
      <c r="B19" s="241" t="s">
        <v>894</v>
      </c>
      <c r="C19" s="240" t="s">
        <v>898</v>
      </c>
      <c r="D19" s="236">
        <v>4400</v>
      </c>
      <c r="E19" s="236">
        <v>5000</v>
      </c>
      <c r="F19" s="244">
        <v>15.83</v>
      </c>
      <c r="G19" s="244">
        <v>15.01</v>
      </c>
      <c r="H19" s="245">
        <f t="shared" si="0"/>
      </c>
      <c r="I19" s="243">
        <v>15.84</v>
      </c>
      <c r="J19" s="243">
        <v>15.02</v>
      </c>
      <c r="K19" s="245">
        <f t="shared" si="1"/>
      </c>
      <c r="L19" s="243">
        <v>16.43</v>
      </c>
      <c r="M19" s="243">
        <v>16.01</v>
      </c>
      <c r="N19" s="245">
        <f t="shared" si="3"/>
      </c>
    </row>
    <row r="20">
      <c r="A20" s="228" t="s">
        <v>877</v>
      </c>
      <c r="B20" s="241" t="s">
        <v>899</v>
      </c>
      <c r="C20" s="241" t="s">
        <v>895</v>
      </c>
      <c r="D20" s="230">
        <v>3300</v>
      </c>
      <c r="E20" s="230">
        <v>4200</v>
      </c>
      <c r="F20" s="246">
        <v>16.98</v>
      </c>
      <c r="G20" s="246">
        <v>14.89</v>
      </c>
      <c r="H20" s="247">
        <f t="shared" si="0"/>
      </c>
      <c r="I20" s="243">
        <v>16.97</v>
      </c>
      <c r="J20" s="243">
        <v>14.898</v>
      </c>
      <c r="K20" s="248">
        <f t="shared" si="1"/>
      </c>
      <c r="L20" s="234">
        <v>17.6</v>
      </c>
      <c r="M20" s="234">
        <v>15.4</v>
      </c>
      <c r="N20" s="233">
        <f t="shared" si="3"/>
      </c>
    </row>
    <row r="21">
      <c r="A21" s="228" t="s">
        <v>877</v>
      </c>
      <c r="B21" s="241" t="s">
        <v>899</v>
      </c>
      <c r="C21" s="240" t="s">
        <v>896</v>
      </c>
      <c r="D21" s="236">
        <v>3300</v>
      </c>
      <c r="E21" s="236">
        <v>4200</v>
      </c>
      <c r="F21" s="246">
        <v>16.85</v>
      </c>
      <c r="G21" s="246">
        <v>14.09</v>
      </c>
      <c r="H21" s="247">
        <f t="shared" si="0"/>
      </c>
      <c r="I21" s="243">
        <v>16.833</v>
      </c>
      <c r="J21" s="243">
        <v>14.112</v>
      </c>
      <c r="K21" s="248">
        <f t="shared" si="1"/>
      </c>
      <c r="L21" s="242" t="s">
        <v>893</v>
      </c>
      <c r="M21" s="242" t="s">
        <v>893</v>
      </c>
      <c r="N21" s="242" t="s">
        <v>893</v>
      </c>
    </row>
    <row r="22">
      <c r="A22" s="228" t="s">
        <v>877</v>
      </c>
      <c r="B22" s="241" t="s">
        <v>899</v>
      </c>
      <c r="C22" s="240" t="s">
        <v>897</v>
      </c>
      <c r="D22" s="236">
        <v>4400</v>
      </c>
      <c r="E22" s="236">
        <v>5000</v>
      </c>
      <c r="F22" s="246">
        <v>17.03</v>
      </c>
      <c r="G22" s="246">
        <v>14.16</v>
      </c>
      <c r="H22" s="249">
        <f t="shared" si="0"/>
      </c>
      <c r="I22" s="250">
        <v>17.04</v>
      </c>
      <c r="J22" s="250">
        <v>14.165</v>
      </c>
      <c r="K22" s="251">
        <f t="shared" si="1"/>
      </c>
      <c r="L22" s="252">
        <v>17.9</v>
      </c>
      <c r="M22" s="252">
        <v>15.4</v>
      </c>
      <c r="N22" s="253">
        <f>L22-M22</f>
      </c>
    </row>
    <row r="23">
      <c r="A23" s="228" t="s">
        <v>877</v>
      </c>
      <c r="B23" s="241" t="s">
        <v>899</v>
      </c>
      <c r="C23" s="240" t="s">
        <v>898</v>
      </c>
      <c r="D23" s="236">
        <v>4400</v>
      </c>
      <c r="E23" s="236">
        <v>5000</v>
      </c>
      <c r="F23" s="246">
        <v>17.16</v>
      </c>
      <c r="G23" s="254">
        <v>14.64</v>
      </c>
      <c r="H23" s="255">
        <f t="shared" si="0"/>
      </c>
      <c r="I23" s="232">
        <v>17.152</v>
      </c>
      <c r="J23" s="232">
        <v>14.649</v>
      </c>
      <c r="K23" s="255">
        <f t="shared" si="1"/>
      </c>
      <c r="L23" s="242" t="s">
        <v>893</v>
      </c>
      <c r="M23" s="242" t="s">
        <v>893</v>
      </c>
      <c r="N23" s="242" t="s">
        <v>893</v>
      </c>
    </row>
    <row r="24">
      <c r="A24" s="228" t="s">
        <v>877</v>
      </c>
      <c r="B24" s="241" t="s">
        <v>900</v>
      </c>
      <c r="C24" s="241" t="s">
        <v>895</v>
      </c>
      <c r="D24" s="230">
        <v>3300</v>
      </c>
      <c r="E24" s="230">
        <v>4200</v>
      </c>
      <c r="F24" s="244">
        <v>17.36</v>
      </c>
      <c r="G24" s="256">
        <v>14.14</v>
      </c>
      <c r="H24" s="233">
        <v>3.22</v>
      </c>
      <c r="I24" s="232">
        <v>17.333</v>
      </c>
      <c r="J24" s="232">
        <v>14.141</v>
      </c>
      <c r="K24" s="233">
        <f t="shared" si="1"/>
      </c>
      <c r="L24" s="232">
        <v>17.611</v>
      </c>
      <c r="M24" s="232">
        <v>15.158</v>
      </c>
      <c r="N24" s="233">
        <f t="shared" ref="N24:N27" si="4">L24-M24</f>
      </c>
    </row>
    <row r="25">
      <c r="A25" s="228" t="s">
        <v>877</v>
      </c>
      <c r="B25" s="240" t="s">
        <v>900</v>
      </c>
      <c r="C25" s="240" t="s">
        <v>896</v>
      </c>
      <c r="D25" s="236">
        <v>3300</v>
      </c>
      <c r="E25" s="236">
        <v>4200</v>
      </c>
      <c r="F25" s="257">
        <v>17.24</v>
      </c>
      <c r="G25" s="258">
        <v>15.6</v>
      </c>
      <c r="H25" s="233">
        <v>1.63</v>
      </c>
      <c r="I25" s="232">
        <v>17.249</v>
      </c>
      <c r="J25" s="232">
        <v>15.62</v>
      </c>
      <c r="K25" s="233">
        <f t="shared" si="1"/>
      </c>
      <c r="L25" s="232">
        <v>18.003</v>
      </c>
      <c r="M25" s="232">
        <v>16.204</v>
      </c>
      <c r="N25" s="233">
        <f t="shared" si="4"/>
      </c>
    </row>
    <row r="26">
      <c r="A26" s="228" t="s">
        <v>877</v>
      </c>
      <c r="B26" s="240" t="s">
        <v>900</v>
      </c>
      <c r="C26" s="240" t="s">
        <v>897</v>
      </c>
      <c r="D26" s="236">
        <v>4400</v>
      </c>
      <c r="E26" s="236">
        <v>5000</v>
      </c>
      <c r="F26" s="257">
        <v>14.88</v>
      </c>
      <c r="G26" s="258">
        <v>13.35</v>
      </c>
      <c r="H26" s="233">
        <v>1.53</v>
      </c>
      <c r="I26" s="232">
        <v>14.873</v>
      </c>
      <c r="J26" s="232">
        <v>13.331</v>
      </c>
      <c r="K26" s="233">
        <f t="shared" si="1"/>
      </c>
      <c r="L26" s="232">
        <v>16.771</v>
      </c>
      <c r="M26" s="232">
        <v>14.201</v>
      </c>
      <c r="N26" s="233">
        <f t="shared" si="4"/>
      </c>
    </row>
    <row r="27">
      <c r="A27" s="228" t="s">
        <v>877</v>
      </c>
      <c r="B27" s="240" t="s">
        <v>900</v>
      </c>
      <c r="C27" s="240" t="s">
        <v>898</v>
      </c>
      <c r="D27" s="236">
        <v>4400</v>
      </c>
      <c r="E27" s="236">
        <v>5000</v>
      </c>
      <c r="F27" s="257">
        <v>15.01</v>
      </c>
      <c r="G27" s="258">
        <v>11.23</v>
      </c>
      <c r="H27" s="233">
        <v>3.78</v>
      </c>
      <c r="I27" s="232">
        <v>15.071</v>
      </c>
      <c r="J27" s="232">
        <v>11.263</v>
      </c>
      <c r="K27" s="233">
        <f t="shared" si="1"/>
      </c>
      <c r="L27" s="232">
        <v>16.606</v>
      </c>
      <c r="M27" s="232">
        <v>13.726</v>
      </c>
      <c r="N27" s="233">
        <f t="shared" si="4"/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>
      <c r="A44" s="259" t="s">
        <v>901</v>
      </c>
    </row>
    <row r="45">
      <c r="A45" s="260">
        <v>77055</v>
      </c>
    </row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>
      <c r="A69" s="259" t="s">
        <v>901</v>
      </c>
    </row>
    <row r="70">
      <c r="A70" s="260">
        <v>77048</v>
      </c>
    </row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>
      <c r="A94" s="259" t="s">
        <v>901</v>
      </c>
    </row>
    <row r="95">
      <c r="A95" s="261" t="s">
        <v>902</v>
      </c>
    </row>
    <row r="96"/>
    <row r="97"/>
    <row r="98"/>
    <row r="99"/>
    <row r="100"/>
    <row r="101"/>
    <row r="102"/>
    <row r="103"/>
    <row r="104"/>
    <row r="105"/>
    <row r="106"/>
    <row r="107">
      <c r="A107" s="259" t="s">
        <v>901</v>
      </c>
    </row>
    <row r="108">
      <c r="A108" s="260">
        <v>78318</v>
      </c>
    </row>
  </sheetData>
  <mergeCells>
    <mergeCell ref="L1:N1"/>
    <mergeCell ref="I1:K1"/>
    <mergeCell ref="F1:H1"/>
    <mergeCell ref="E1:E2"/>
    <mergeCell ref="D1:D2"/>
    <mergeCell ref="C1:C2"/>
    <mergeCell ref="B1:B2"/>
    <mergeCell ref="A1:A2"/>
  </mergeCells>
  <drawing r:id="rId1"/>
  <picture r:id="rId2"/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3" min="13" style="0" width="13"/>
    <col collapsed="false" customWidth="true" hidden="false" max="17" min="17" style="0" width="13"/>
    <col collapsed="false" customWidth="true" hidden="false" max="21" min="21" style="0" width="13"/>
    <col collapsed="false" customWidth="true" hidden="false" max="24" min="24" style="0" width="13"/>
    <col collapsed="false" customWidth="true" hidden="false" max="12" min="12" style="0" width="13"/>
    <col collapsed="false" customWidth="true" hidden="false" max="16" min="16" style="0" width="13"/>
    <col collapsed="false" customWidth="true" hidden="false" max="20" min="20" style="0" width="14"/>
    <col collapsed="false" customWidth="true" hidden="false" max="15" min="15" style="0" width="13"/>
    <col collapsed="false" customWidth="true" hidden="false" max="19" min="19" style="0" width="14"/>
    <col collapsed="false" customWidth="true" hidden="false" max="23" min="23" style="0" width="13"/>
    <col collapsed="false" customWidth="true" hidden="false" max="3" min="3" style="0" width="19"/>
    <col collapsed="false" customWidth="true" hidden="false" max="7" min="7" style="0" width="21"/>
    <col collapsed="false" customWidth="true" hidden="false" max="11" min="11" style="0" width="19"/>
    <col collapsed="false" customWidth="true" hidden="false" max="14" min="14" style="0" width="13"/>
    <col collapsed="false" customWidth="true" hidden="false" max="18" min="18" style="0" width="13"/>
    <col collapsed="false" customWidth="true" hidden="false" max="22" min="22" style="0" width="13"/>
  </cols>
  <sheetData>
    <row r="1">
      <c r="A1" s="262" t="s">
        <v>903</v>
      </c>
      <c r="B1" s="263" t="s">
        <v>904</v>
      </c>
      <c r="C1" s="264" t="s">
        <v>905</v>
      </c>
      <c r="D1" s="265" t="s">
        <v>906</v>
      </c>
      <c r="E1" s="265" t="s">
        <v>907</v>
      </c>
      <c r="F1" s="266" t="s">
        <v>908</v>
      </c>
      <c r="G1" s="267" t="s">
        <v>909</v>
      </c>
      <c r="H1" s="267" t="s">
        <v>910</v>
      </c>
      <c r="I1" s="267" t="s">
        <v>911</v>
      </c>
      <c r="J1" s="268" t="s">
        <v>912</v>
      </c>
      <c r="K1" s="269" t="s">
        <v>913</v>
      </c>
      <c r="L1" s="270" t="s">
        <v>914</v>
      </c>
    </row>
    <row customHeight="true" ht="19" r="2">
      <c r="A2" s="271" t="s">
        <v>915</v>
      </c>
      <c r="B2" s="271" t="s">
        <v>916</v>
      </c>
      <c r="C2" s="272" t="s">
        <v>917</v>
      </c>
      <c r="D2" s="273">
        <v>942.5</v>
      </c>
      <c r="E2" s="273">
        <v>1.5</v>
      </c>
      <c r="F2" s="273">
        <v>-30</v>
      </c>
      <c r="G2" s="273">
        <v>-16.26</v>
      </c>
      <c r="H2" s="273">
        <v>14.44</v>
      </c>
      <c r="I2" s="274">
        <v>-0.4</v>
      </c>
      <c r="J2" s="275">
        <v>14.04</v>
      </c>
      <c r="K2" s="276">
        <v>-0.8</v>
      </c>
      <c r="L2" s="277">
        <f t="shared" ref="L2:L3" si="0">I2-K2</f>
      </c>
    </row>
    <row customHeight="true" ht="19" r="3">
      <c r="A3" s="271" t="s">
        <v>915</v>
      </c>
      <c r="B3" s="271" t="s">
        <v>916</v>
      </c>
      <c r="C3" s="278" t="s">
        <v>918</v>
      </c>
      <c r="D3" s="279">
        <v>942.5</v>
      </c>
      <c r="E3" s="279">
        <v>1.5</v>
      </c>
      <c r="F3" s="279">
        <v>-27</v>
      </c>
      <c r="G3" s="279">
        <v>-15.39</v>
      </c>
      <c r="H3" s="279">
        <v>12.31</v>
      </c>
      <c r="I3" s="279">
        <v>-1.56</v>
      </c>
      <c r="J3" s="280">
        <v>10.75</v>
      </c>
      <c r="K3" s="276">
        <v>-1.1</v>
      </c>
      <c r="L3" s="277">
        <f t="shared" si="0"/>
      </c>
    </row>
    <row customHeight="true" ht="19" r="4">
      <c r="A4" s="271" t="s">
        <v>915</v>
      </c>
      <c r="B4" s="271" t="s">
        <v>916</v>
      </c>
      <c r="C4" s="281" t="s">
        <v>919</v>
      </c>
      <c r="D4" s="279">
        <v>942.5</v>
      </c>
      <c r="E4" s="279">
        <v>1.5</v>
      </c>
      <c r="F4" s="279">
        <v>-24</v>
      </c>
      <c r="G4" s="279">
        <v>-15.1</v>
      </c>
      <c r="H4" s="279">
        <v>9.6</v>
      </c>
      <c r="I4" s="279">
        <v>-0.99</v>
      </c>
      <c r="J4" s="280">
        <v>8.61</v>
      </c>
      <c r="K4" s="276">
        <v>-0.1</v>
      </c>
    </row>
    <row customHeight="true" ht="19" r="5">
      <c r="A5" s="271" t="s">
        <v>915</v>
      </c>
      <c r="B5" s="271" t="s">
        <v>916</v>
      </c>
      <c r="C5" s="278" t="s">
        <v>920</v>
      </c>
      <c r="D5" s="279">
        <v>942.5</v>
      </c>
      <c r="E5" s="279">
        <v>1.5</v>
      </c>
      <c r="F5" s="279">
        <v>-21</v>
      </c>
      <c r="G5" s="279">
        <v>-15.53</v>
      </c>
      <c r="H5" s="279">
        <v>6.17</v>
      </c>
      <c r="I5" s="279">
        <v>-2.38</v>
      </c>
      <c r="J5" s="280">
        <v>3.79</v>
      </c>
      <c r="K5" s="276">
        <v>-0.1</v>
      </c>
    </row>
    <row customHeight="true" ht="19" r="6">
      <c r="A6" s="271" t="s">
        <v>915</v>
      </c>
      <c r="B6" s="271" t="s">
        <v>916</v>
      </c>
      <c r="C6" s="281" t="s">
        <v>921</v>
      </c>
      <c r="D6" s="279">
        <v>942.5</v>
      </c>
      <c r="E6" s="279">
        <v>1.5</v>
      </c>
      <c r="F6" s="279">
        <v>-18</v>
      </c>
      <c r="G6" s="279">
        <v>-15.38</v>
      </c>
      <c r="H6" s="279">
        <v>3.32</v>
      </c>
      <c r="I6" s="279">
        <v>3.99</v>
      </c>
      <c r="J6" s="280">
        <v>7.31</v>
      </c>
      <c r="K6" s="276">
        <v>6.2</v>
      </c>
    </row>
    <row customHeight="true" ht="19" r="7">
      <c r="A7" s="271" t="s">
        <v>915</v>
      </c>
      <c r="B7" s="271" t="s">
        <v>916</v>
      </c>
      <c r="C7" s="278" t="s">
        <v>922</v>
      </c>
      <c r="D7" s="279">
        <v>942.5</v>
      </c>
      <c r="E7" s="279">
        <v>1.5</v>
      </c>
      <c r="F7" s="279">
        <v>-18</v>
      </c>
      <c r="G7" s="279">
        <v>-19.41</v>
      </c>
      <c r="H7" s="279">
        <v>-0.71</v>
      </c>
      <c r="I7" s="279">
        <v>-3.27</v>
      </c>
      <c r="J7" s="280">
        <v>-3.98</v>
      </c>
      <c r="K7" s="276">
        <v>0.6</v>
      </c>
    </row>
    <row customHeight="true" ht="19" r="8">
      <c r="A8" s="271" t="s">
        <v>915</v>
      </c>
      <c r="B8" s="271" t="s">
        <v>916</v>
      </c>
      <c r="C8" s="281" t="s">
        <v>923</v>
      </c>
      <c r="D8" s="279">
        <v>942.5</v>
      </c>
      <c r="E8" s="279">
        <v>1.5</v>
      </c>
      <c r="F8" s="279">
        <v>-18</v>
      </c>
      <c r="G8" s="279">
        <v>-22.67</v>
      </c>
      <c r="H8" s="279">
        <v>-3.97</v>
      </c>
      <c r="I8" s="279">
        <v>-3.97</v>
      </c>
      <c r="J8" s="280">
        <v>-7.94</v>
      </c>
      <c r="K8" s="276">
        <v>0.5</v>
      </c>
    </row>
    <row customHeight="true" ht="19" r="9">
      <c r="A9" s="271" t="s">
        <v>915</v>
      </c>
      <c r="B9" s="271" t="s">
        <v>916</v>
      </c>
      <c r="C9" s="272" t="s">
        <v>924</v>
      </c>
      <c r="D9" s="273">
        <v>737.5</v>
      </c>
      <c r="E9" s="273">
        <v>1.5</v>
      </c>
      <c r="F9" s="273">
        <v>-29</v>
      </c>
      <c r="G9" s="273">
        <v>-14.56</v>
      </c>
      <c r="H9" s="273">
        <v>15.14</v>
      </c>
      <c r="I9" s="274">
        <v>3.08</v>
      </c>
      <c r="J9" s="275">
        <v>18.22</v>
      </c>
      <c r="K9" s="276">
        <v>-1.6</v>
      </c>
      <c r="L9" s="277">
        <f t="shared" ref="L9:L10" si="1">I9-K9</f>
      </c>
    </row>
    <row customHeight="true" ht="19" r="10">
      <c r="A10" s="271" t="s">
        <v>915</v>
      </c>
      <c r="B10" s="271" t="s">
        <v>916</v>
      </c>
      <c r="C10" s="278" t="s">
        <v>925</v>
      </c>
      <c r="D10" s="279">
        <v>737.5</v>
      </c>
      <c r="E10" s="279">
        <v>1.5</v>
      </c>
      <c r="F10" s="279">
        <v>-27</v>
      </c>
      <c r="G10" s="279">
        <v>-14.81</v>
      </c>
      <c r="H10" s="279">
        <v>12.89</v>
      </c>
      <c r="I10" s="279">
        <v>-0.4</v>
      </c>
      <c r="J10" s="280">
        <v>12.49</v>
      </c>
      <c r="K10" s="276">
        <v>-1.3</v>
      </c>
      <c r="L10" s="277">
        <f t="shared" si="1"/>
      </c>
    </row>
    <row customHeight="true" ht="19" r="11">
      <c r="A11" s="271" t="s">
        <v>915</v>
      </c>
      <c r="B11" s="271" t="s">
        <v>916</v>
      </c>
      <c r="C11" s="281" t="s">
        <v>926</v>
      </c>
      <c r="D11" s="279">
        <v>737.5</v>
      </c>
      <c r="E11" s="279">
        <v>1.5</v>
      </c>
      <c r="F11" s="279">
        <v>-24</v>
      </c>
      <c r="G11" s="279">
        <v>-14.6</v>
      </c>
      <c r="H11" s="279">
        <v>10.1</v>
      </c>
      <c r="I11" s="279">
        <v>0.74</v>
      </c>
      <c r="J11" s="280">
        <v>10.84</v>
      </c>
      <c r="K11" s="276">
        <v>0.3</v>
      </c>
    </row>
    <row customHeight="true" ht="19" r="12">
      <c r="A12" s="271" t="s">
        <v>915</v>
      </c>
      <c r="B12" s="271" t="s">
        <v>916</v>
      </c>
      <c r="C12" s="278" t="s">
        <v>927</v>
      </c>
      <c r="D12" s="279">
        <v>737.5</v>
      </c>
      <c r="E12" s="279">
        <v>1.5</v>
      </c>
      <c r="F12" s="279">
        <v>-21</v>
      </c>
      <c r="G12" s="279">
        <v>-14.87</v>
      </c>
      <c r="H12" s="279">
        <v>6.83</v>
      </c>
      <c r="I12" s="279">
        <v>-2.06</v>
      </c>
      <c r="J12" s="280">
        <v>4.77</v>
      </c>
      <c r="K12" s="276">
        <v>0.7</v>
      </c>
    </row>
    <row customHeight="true" ht="19" r="13">
      <c r="A13" s="271" t="s">
        <v>915</v>
      </c>
      <c r="B13" s="271" t="s">
        <v>916</v>
      </c>
      <c r="C13" s="281" t="s">
        <v>928</v>
      </c>
      <c r="D13" s="279">
        <v>737.5</v>
      </c>
      <c r="E13" s="279">
        <v>1.5</v>
      </c>
      <c r="F13" s="279">
        <v>-18</v>
      </c>
      <c r="G13" s="279">
        <v>-14.1</v>
      </c>
      <c r="H13" s="279">
        <v>4.6</v>
      </c>
      <c r="I13" s="279">
        <v>9.31</v>
      </c>
      <c r="J13" s="280">
        <v>13.91</v>
      </c>
      <c r="K13" s="276">
        <v>9.5</v>
      </c>
    </row>
    <row customHeight="true" ht="19" r="14">
      <c r="A14" s="271" t="s">
        <v>915</v>
      </c>
      <c r="B14" s="271" t="s">
        <v>916</v>
      </c>
      <c r="C14" s="278" t="s">
        <v>929</v>
      </c>
      <c r="D14" s="279">
        <v>737.5</v>
      </c>
      <c r="E14" s="279">
        <v>1.5</v>
      </c>
      <c r="F14" s="279">
        <v>-18</v>
      </c>
      <c r="G14" s="279">
        <v>-18.21</v>
      </c>
      <c r="H14" s="279">
        <v>0.49</v>
      </c>
      <c r="I14" s="279">
        <v>-3.23</v>
      </c>
      <c r="J14" s="280">
        <v>-2.74</v>
      </c>
      <c r="K14" s="276">
        <v>1.9</v>
      </c>
    </row>
    <row customHeight="true" ht="19" r="15">
      <c r="A15" s="271" t="s">
        <v>915</v>
      </c>
      <c r="B15" s="271" t="s">
        <v>916</v>
      </c>
      <c r="C15" s="281" t="s">
        <v>930</v>
      </c>
      <c r="D15" s="279">
        <v>737.5</v>
      </c>
      <c r="E15" s="279">
        <v>1.5</v>
      </c>
      <c r="F15" s="279">
        <v>-18</v>
      </c>
      <c r="G15" s="279">
        <v>-21.26</v>
      </c>
      <c r="H15" s="279">
        <v>-2.56</v>
      </c>
      <c r="I15" s="279">
        <v>-3.91</v>
      </c>
      <c r="J15" s="280">
        <v>-6.47</v>
      </c>
      <c r="K15" s="276">
        <v>1.5</v>
      </c>
    </row>
    <row customHeight="true" ht="19" r="16">
      <c r="A16" s="271" t="s">
        <v>915</v>
      </c>
      <c r="B16" s="271" t="s">
        <v>916</v>
      </c>
      <c r="C16" s="278" t="s">
        <v>931</v>
      </c>
      <c r="D16" s="279">
        <v>737.5</v>
      </c>
      <c r="E16" s="279">
        <v>1.5</v>
      </c>
      <c r="F16" s="279">
        <v>-16</v>
      </c>
      <c r="G16" s="279">
        <v>-21.1</v>
      </c>
      <c r="H16" s="279">
        <v>-4.4</v>
      </c>
      <c r="I16" s="279">
        <v>17.02</v>
      </c>
      <c r="J16" s="280">
        <v>12.62</v>
      </c>
      <c r="K16" s="276">
        <v>16.8</v>
      </c>
    </row>
    <row customHeight="true" ht="19" r="17">
      <c r="A17" s="271" t="s">
        <v>915</v>
      </c>
      <c r="B17" s="271" t="s">
        <v>916</v>
      </c>
      <c r="C17" s="272" t="s">
        <v>932</v>
      </c>
      <c r="D17" s="273">
        <v>806</v>
      </c>
      <c r="E17" s="273">
        <v>1.5</v>
      </c>
      <c r="F17" s="273">
        <v>-30</v>
      </c>
      <c r="G17" s="273">
        <v>-14.13</v>
      </c>
      <c r="H17" s="273">
        <v>16.57</v>
      </c>
      <c r="I17" s="274">
        <v>-2.29</v>
      </c>
      <c r="J17" s="275">
        <v>14.28</v>
      </c>
      <c r="K17" s="276">
        <v>-4.2</v>
      </c>
      <c r="L17" s="277">
        <f t="shared" ref="L17:L18" si="2">I17-K17</f>
      </c>
    </row>
    <row customHeight="true" ht="19" r="18">
      <c r="A18" s="271" t="s">
        <v>915</v>
      </c>
      <c r="B18" s="271" t="s">
        <v>916</v>
      </c>
      <c r="C18" s="278" t="s">
        <v>933</v>
      </c>
      <c r="D18" s="279">
        <v>806</v>
      </c>
      <c r="E18" s="279">
        <v>1.5</v>
      </c>
      <c r="F18" s="279">
        <v>-27</v>
      </c>
      <c r="G18" s="279">
        <v>-13.53</v>
      </c>
      <c r="H18" s="279">
        <v>14.17</v>
      </c>
      <c r="I18" s="279">
        <v>-3.84</v>
      </c>
      <c r="J18" s="280">
        <v>10.33</v>
      </c>
      <c r="K18" s="276">
        <v>-2.2</v>
      </c>
      <c r="L18" s="277">
        <f t="shared" si="2"/>
      </c>
    </row>
    <row customHeight="true" ht="19" r="19">
      <c r="A19" s="271" t="s">
        <v>915</v>
      </c>
      <c r="B19" s="271" t="s">
        <v>916</v>
      </c>
      <c r="C19" s="281" t="s">
        <v>934</v>
      </c>
      <c r="D19" s="279">
        <v>806</v>
      </c>
      <c r="E19" s="279">
        <v>1.5</v>
      </c>
      <c r="F19" s="279">
        <v>-24</v>
      </c>
      <c r="G19" s="279">
        <v>-13.39</v>
      </c>
      <c r="H19" s="279">
        <v>11.31</v>
      </c>
      <c r="I19" s="279">
        <v>-2.67</v>
      </c>
      <c r="J19" s="280">
        <v>8.64</v>
      </c>
      <c r="K19" s="276">
        <v>0.3</v>
      </c>
    </row>
    <row customHeight="true" ht="19" r="20">
      <c r="A20" s="271" t="s">
        <v>915</v>
      </c>
      <c r="B20" s="271" t="s">
        <v>916</v>
      </c>
      <c r="C20" s="278" t="s">
        <v>935</v>
      </c>
      <c r="D20" s="279">
        <v>806</v>
      </c>
      <c r="E20" s="279">
        <v>1.5</v>
      </c>
      <c r="F20" s="279">
        <v>-21</v>
      </c>
      <c r="G20" s="279">
        <v>-13.82</v>
      </c>
      <c r="H20" s="279">
        <v>7.88</v>
      </c>
      <c r="I20" s="279">
        <v>-3.85</v>
      </c>
      <c r="J20" s="280">
        <v>4.03</v>
      </c>
      <c r="K20" s="276">
        <v>2.7</v>
      </c>
    </row>
    <row customHeight="true" ht="19" r="21">
      <c r="A21" s="271" t="s">
        <v>915</v>
      </c>
      <c r="B21" s="271" t="s">
        <v>916</v>
      </c>
      <c r="C21" s="281" t="s">
        <v>936</v>
      </c>
      <c r="D21" s="279">
        <v>806</v>
      </c>
      <c r="E21" s="279">
        <v>1.5</v>
      </c>
      <c r="F21" s="279">
        <v>-18</v>
      </c>
      <c r="G21" s="279">
        <v>-13.32</v>
      </c>
      <c r="H21" s="279">
        <v>5.38</v>
      </c>
      <c r="I21" s="279">
        <v>3.12</v>
      </c>
      <c r="J21" s="280">
        <v>8.5</v>
      </c>
      <c r="K21" s="276">
        <v>6.5</v>
      </c>
    </row>
    <row customHeight="true" ht="19" r="22">
      <c r="A22" s="271" t="s">
        <v>915</v>
      </c>
      <c r="B22" s="271" t="s">
        <v>916</v>
      </c>
      <c r="C22" s="278" t="s">
        <v>937</v>
      </c>
      <c r="D22" s="279">
        <v>806</v>
      </c>
      <c r="E22" s="279">
        <v>1.5</v>
      </c>
      <c r="F22" s="279">
        <v>-18</v>
      </c>
      <c r="G22" s="279">
        <v>-17.51</v>
      </c>
      <c r="H22" s="279">
        <v>1.19</v>
      </c>
      <c r="I22" s="279">
        <v>-4.41</v>
      </c>
      <c r="J22" s="280">
        <v>-3.22</v>
      </c>
      <c r="K22" s="276">
        <v>4.6</v>
      </c>
    </row>
    <row customHeight="true" ht="19" r="23">
      <c r="A23" s="271" t="s">
        <v>915</v>
      </c>
      <c r="B23" s="271" t="s">
        <v>916</v>
      </c>
      <c r="C23" s="281" t="s">
        <v>938</v>
      </c>
      <c r="D23" s="279">
        <v>806</v>
      </c>
      <c r="E23" s="279">
        <v>1.5</v>
      </c>
      <c r="F23" s="279">
        <v>-18</v>
      </c>
      <c r="G23" s="279">
        <v>-20.59</v>
      </c>
      <c r="H23" s="279">
        <v>-1.89</v>
      </c>
      <c r="I23" s="279">
        <v>-5.19</v>
      </c>
      <c r="J23" s="280">
        <v>-7.08</v>
      </c>
      <c r="K23" s="276">
        <v>4.6</v>
      </c>
    </row>
    <row customHeight="true" ht="19" r="24">
      <c r="A24" s="271" t="s">
        <v>915</v>
      </c>
      <c r="B24" s="271" t="s">
        <v>916</v>
      </c>
      <c r="C24" s="272" t="s">
        <v>939</v>
      </c>
      <c r="D24" s="273">
        <v>876.5</v>
      </c>
      <c r="E24" s="273">
        <v>1.5</v>
      </c>
      <c r="F24" s="273">
        <v>-30</v>
      </c>
      <c r="G24" s="273">
        <v>-14.79</v>
      </c>
      <c r="H24" s="273">
        <v>15.91</v>
      </c>
      <c r="I24" s="274">
        <v>-1.81</v>
      </c>
      <c r="J24" s="275">
        <v>14.1</v>
      </c>
      <c r="K24" s="276">
        <v>-2.6</v>
      </c>
      <c r="L24" s="277">
        <f t="shared" ref="L24:L25" si="3">I24-K24</f>
      </c>
    </row>
    <row customHeight="true" ht="19" r="25">
      <c r="A25" s="271" t="s">
        <v>915</v>
      </c>
      <c r="B25" s="271" t="s">
        <v>916</v>
      </c>
      <c r="C25" s="278" t="s">
        <v>940</v>
      </c>
      <c r="D25" s="279">
        <v>876.5</v>
      </c>
      <c r="E25" s="279">
        <v>1.5</v>
      </c>
      <c r="F25" s="279">
        <v>-27</v>
      </c>
      <c r="G25" s="279">
        <v>-14.09</v>
      </c>
      <c r="H25" s="279">
        <v>13.61</v>
      </c>
      <c r="I25" s="279">
        <v>-0.73</v>
      </c>
      <c r="J25" s="280">
        <v>12.88</v>
      </c>
      <c r="K25" s="276">
        <v>-4.3</v>
      </c>
      <c r="L25" s="277">
        <f t="shared" si="3"/>
      </c>
    </row>
    <row customHeight="true" ht="19" r="26">
      <c r="A26" s="271" t="s">
        <v>915</v>
      </c>
      <c r="B26" s="271" t="s">
        <v>916</v>
      </c>
      <c r="C26" s="281" t="s">
        <v>941</v>
      </c>
      <c r="D26" s="279">
        <v>876.5</v>
      </c>
      <c r="E26" s="279">
        <v>1.5</v>
      </c>
      <c r="F26" s="279">
        <v>-24</v>
      </c>
      <c r="G26" s="279">
        <v>-13.96</v>
      </c>
      <c r="H26" s="279">
        <v>10.74</v>
      </c>
      <c r="I26" s="279">
        <v>0.01</v>
      </c>
      <c r="J26" s="280">
        <v>10.75</v>
      </c>
      <c r="K26" s="276">
        <v>-3.6</v>
      </c>
    </row>
    <row customHeight="true" ht="19" r="27">
      <c r="A27" s="271" t="s">
        <v>915</v>
      </c>
      <c r="B27" s="271" t="s">
        <v>916</v>
      </c>
      <c r="C27" s="278" t="s">
        <v>942</v>
      </c>
      <c r="D27" s="279">
        <v>876.5</v>
      </c>
      <c r="E27" s="279">
        <v>1.5</v>
      </c>
      <c r="F27" s="279">
        <v>-21</v>
      </c>
      <c r="G27" s="279">
        <v>-14.39</v>
      </c>
      <c r="H27" s="279">
        <v>7.31</v>
      </c>
      <c r="I27" s="279">
        <v>-2.35</v>
      </c>
      <c r="J27" s="280">
        <v>4.96</v>
      </c>
      <c r="K27" s="276">
        <v>-4.12</v>
      </c>
    </row>
    <row customHeight="true" ht="19" r="28">
      <c r="A28" s="271" t="s">
        <v>915</v>
      </c>
      <c r="B28" s="271" t="s">
        <v>916</v>
      </c>
      <c r="C28" s="281" t="s">
        <v>943</v>
      </c>
      <c r="D28" s="279">
        <v>876.5</v>
      </c>
      <c r="E28" s="279">
        <v>1.5</v>
      </c>
      <c r="F28" s="279">
        <v>-18</v>
      </c>
      <c r="G28" s="279">
        <v>-13.67</v>
      </c>
      <c r="H28" s="279">
        <v>5.03</v>
      </c>
      <c r="I28" s="279">
        <v>6.37</v>
      </c>
      <c r="J28" s="280">
        <v>11.4</v>
      </c>
      <c r="K28" s="276">
        <v>3.75</v>
      </c>
    </row>
    <row customHeight="true" ht="19" r="29">
      <c r="A29" s="271" t="s">
        <v>915</v>
      </c>
      <c r="B29" s="271" t="s">
        <v>916</v>
      </c>
      <c r="C29" s="278" t="s">
        <v>944</v>
      </c>
      <c r="D29" s="279">
        <v>876.5</v>
      </c>
      <c r="E29" s="279">
        <v>1.5</v>
      </c>
      <c r="F29" s="279">
        <v>-18</v>
      </c>
      <c r="G29" s="279">
        <v>-17.8</v>
      </c>
      <c r="H29" s="279">
        <v>0.9</v>
      </c>
      <c r="I29" s="279">
        <v>-3.08</v>
      </c>
      <c r="J29" s="280">
        <v>-2.18</v>
      </c>
      <c r="K29" s="276">
        <v>-2.95</v>
      </c>
    </row>
    <row customHeight="true" ht="19" r="30">
      <c r="A30" s="271" t="s">
        <v>915</v>
      </c>
      <c r="B30" s="271" t="s">
        <v>916</v>
      </c>
      <c r="C30" s="281" t="s">
        <v>945</v>
      </c>
      <c r="D30" s="279">
        <v>876.5</v>
      </c>
      <c r="E30" s="279">
        <v>1.5</v>
      </c>
      <c r="F30" s="279">
        <v>-18</v>
      </c>
      <c r="G30" s="279">
        <v>-20.94</v>
      </c>
      <c r="H30" s="279">
        <v>-2.24</v>
      </c>
      <c r="I30" s="279">
        <v>-3.75</v>
      </c>
      <c r="J30" s="280">
        <v>-5.99</v>
      </c>
      <c r="K30" s="276">
        <v>-3.18</v>
      </c>
    </row>
    <row customHeight="true" ht="19" r="31">
      <c r="A31" s="271" t="s">
        <v>915</v>
      </c>
      <c r="B31" s="271" t="s">
        <v>916</v>
      </c>
      <c r="C31" s="278" t="s">
        <v>946</v>
      </c>
      <c r="D31" s="279">
        <v>876.5</v>
      </c>
      <c r="E31" s="279">
        <v>1.5</v>
      </c>
      <c r="F31" s="279">
        <v>-16</v>
      </c>
      <c r="G31" s="279">
        <v>-21.22</v>
      </c>
      <c r="H31" s="279">
        <v>-4.52</v>
      </c>
      <c r="I31" s="279">
        <v>17.1</v>
      </c>
      <c r="J31" s="280">
        <v>12.58</v>
      </c>
      <c r="K31" s="276">
        <v>16.83</v>
      </c>
    </row>
    <row customHeight="true" ht="19" r="32">
      <c r="A32" s="271" t="s">
        <v>915</v>
      </c>
      <c r="B32" s="271" t="s">
        <v>916</v>
      </c>
      <c r="C32" s="272" t="s">
        <v>947</v>
      </c>
      <c r="D32" s="273">
        <v>773</v>
      </c>
      <c r="E32" s="273">
        <v>1.5</v>
      </c>
      <c r="F32" s="273">
        <v>-30</v>
      </c>
      <c r="G32" s="273">
        <v>-15.28</v>
      </c>
      <c r="H32" s="273">
        <v>15.42</v>
      </c>
      <c r="I32" s="274">
        <v>-1.06</v>
      </c>
      <c r="J32" s="275">
        <v>14.36</v>
      </c>
      <c r="K32" s="276">
        <v>-1.1</v>
      </c>
      <c r="L32" s="277">
        <f t="shared" ref="L32:L33" si="4">I32-K32</f>
      </c>
    </row>
    <row customHeight="true" ht="19" r="33">
      <c r="A33" s="271" t="s">
        <v>915</v>
      </c>
      <c r="B33" s="271" t="s">
        <v>916</v>
      </c>
      <c r="C33" s="278" t="s">
        <v>948</v>
      </c>
      <c r="D33" s="279">
        <v>773</v>
      </c>
      <c r="E33" s="279">
        <v>1.5</v>
      </c>
      <c r="F33" s="279">
        <v>-27</v>
      </c>
      <c r="G33" s="279">
        <v>-14.59</v>
      </c>
      <c r="H33" s="279">
        <v>13.11</v>
      </c>
      <c r="I33" s="279">
        <v>-0.29</v>
      </c>
      <c r="J33" s="280">
        <v>12.81</v>
      </c>
      <c r="K33" s="276">
        <v>-0.5</v>
      </c>
      <c r="L33" s="277">
        <f t="shared" si="4"/>
      </c>
    </row>
    <row customHeight="true" ht="19" r="34">
      <c r="A34" s="271" t="s">
        <v>915</v>
      </c>
      <c r="B34" s="271" t="s">
        <v>916</v>
      </c>
      <c r="C34" s="281" t="s">
        <v>949</v>
      </c>
      <c r="D34" s="279">
        <v>773</v>
      </c>
      <c r="E34" s="279">
        <v>1.5</v>
      </c>
      <c r="F34" s="279">
        <v>-24</v>
      </c>
      <c r="G34" s="279">
        <v>-14.55</v>
      </c>
      <c r="H34" s="279">
        <v>10.15</v>
      </c>
      <c r="I34" s="279">
        <v>-0.2</v>
      </c>
      <c r="J34" s="280">
        <v>9.95</v>
      </c>
      <c r="K34" s="276">
        <v>0.7</v>
      </c>
    </row>
    <row customHeight="true" ht="19" r="35">
      <c r="A35" s="271" t="s">
        <v>915</v>
      </c>
      <c r="B35" s="271" t="s">
        <v>916</v>
      </c>
      <c r="C35" s="278" t="s">
        <v>950</v>
      </c>
      <c r="D35" s="279">
        <v>773</v>
      </c>
      <c r="E35" s="279">
        <v>1.5</v>
      </c>
      <c r="F35" s="279">
        <v>-21</v>
      </c>
      <c r="G35" s="279">
        <v>-15.02</v>
      </c>
      <c r="H35" s="279">
        <v>6.68</v>
      </c>
      <c r="I35" s="279">
        <v>-2.67</v>
      </c>
      <c r="J35" s="280">
        <v>4.01</v>
      </c>
      <c r="K35" s="276">
        <v>0.1</v>
      </c>
    </row>
    <row customHeight="true" ht="19" r="36">
      <c r="A36" s="271" t="s">
        <v>915</v>
      </c>
      <c r="B36" s="271" t="s">
        <v>916</v>
      </c>
      <c r="C36" s="281" t="s">
        <v>951</v>
      </c>
      <c r="D36" s="279">
        <v>773</v>
      </c>
      <c r="E36" s="279">
        <v>1.5</v>
      </c>
      <c r="F36" s="279">
        <v>-18</v>
      </c>
      <c r="G36" s="279">
        <v>-14.65</v>
      </c>
      <c r="H36" s="279">
        <v>4.05</v>
      </c>
      <c r="I36" s="279">
        <v>4.94</v>
      </c>
      <c r="J36" s="280">
        <v>8.99</v>
      </c>
      <c r="K36" s="276">
        <v>9.4</v>
      </c>
    </row>
    <row customHeight="true" ht="19" r="37">
      <c r="A37" s="271" t="s">
        <v>915</v>
      </c>
      <c r="B37" s="271" t="s">
        <v>916</v>
      </c>
      <c r="C37" s="278" t="s">
        <v>952</v>
      </c>
      <c r="D37" s="279">
        <v>773</v>
      </c>
      <c r="E37" s="279">
        <v>1.5</v>
      </c>
      <c r="F37" s="279">
        <v>-18</v>
      </c>
      <c r="G37" s="279">
        <v>-18.67</v>
      </c>
      <c r="H37" s="279">
        <v>0.03</v>
      </c>
      <c r="I37" s="279">
        <v>-3.58</v>
      </c>
      <c r="J37" s="280">
        <v>-3.55</v>
      </c>
      <c r="K37" s="282">
        <v>0.9</v>
      </c>
    </row>
    <row customHeight="true" ht="19" r="38">
      <c r="A38" s="271" t="s">
        <v>915</v>
      </c>
      <c r="B38" s="271" t="s">
        <v>916</v>
      </c>
      <c r="C38" s="281" t="s">
        <v>953</v>
      </c>
      <c r="D38" s="279">
        <v>773</v>
      </c>
      <c r="E38" s="279">
        <v>1.5</v>
      </c>
      <c r="F38" s="279">
        <v>-18</v>
      </c>
      <c r="G38" s="279">
        <v>-21.82</v>
      </c>
      <c r="H38" s="279">
        <v>-3.12</v>
      </c>
      <c r="I38" s="279">
        <v>-4.28</v>
      </c>
      <c r="J38" s="280">
        <v>-7.4</v>
      </c>
      <c r="K38" s="276">
        <v>0.6</v>
      </c>
    </row>
    <row customHeight="true" ht="19" r="39">
      <c r="A39" s="271" t="s">
        <v>915</v>
      </c>
      <c r="B39" s="283" t="s">
        <v>954</v>
      </c>
      <c r="C39" s="272" t="s">
        <v>955</v>
      </c>
      <c r="D39" s="273">
        <v>2140</v>
      </c>
      <c r="E39" s="284">
        <v>1.5</v>
      </c>
      <c r="F39" s="273">
        <v>-30</v>
      </c>
      <c r="G39" s="273">
        <v>-13.89</v>
      </c>
      <c r="H39" s="273">
        <v>17.11</v>
      </c>
      <c r="I39" s="274">
        <v>-4.5</v>
      </c>
      <c r="J39" s="275">
        <v>12.61</v>
      </c>
      <c r="K39" s="276">
        <v>-4.5</v>
      </c>
      <c r="L39" s="277">
        <f t="shared" ref="L39:L40" si="5">I39-K39</f>
      </c>
    </row>
    <row customHeight="true" ht="19" r="40">
      <c r="A40" s="271" t="s">
        <v>915</v>
      </c>
      <c r="B40" s="283" t="s">
        <v>954</v>
      </c>
      <c r="C40" s="278" t="s">
        <v>956</v>
      </c>
      <c r="D40" s="279">
        <v>2140</v>
      </c>
      <c r="E40" s="285">
        <v>1.5</v>
      </c>
      <c r="F40" s="279">
        <v>-27</v>
      </c>
      <c r="G40" s="279">
        <v>-11.8</v>
      </c>
      <c r="H40" s="279">
        <v>16.2</v>
      </c>
      <c r="I40" s="279">
        <v>-3.23</v>
      </c>
      <c r="J40" s="280">
        <v>12.96</v>
      </c>
      <c r="K40" s="276">
        <v>-3.8</v>
      </c>
      <c r="L40" s="277">
        <f t="shared" si="5"/>
      </c>
    </row>
    <row customHeight="true" ht="19" r="41">
      <c r="A41" s="271" t="s">
        <v>915</v>
      </c>
      <c r="B41" s="283" t="s">
        <v>954</v>
      </c>
      <c r="C41" s="281" t="s">
        <v>957</v>
      </c>
      <c r="D41" s="279">
        <v>2140</v>
      </c>
      <c r="E41" s="285">
        <v>1.5</v>
      </c>
      <c r="F41" s="279">
        <v>-24</v>
      </c>
      <c r="G41" s="279">
        <v>-11.41</v>
      </c>
      <c r="H41" s="279">
        <v>13.59</v>
      </c>
      <c r="I41" s="279">
        <v>-2.5</v>
      </c>
      <c r="J41" s="280">
        <v>11.09</v>
      </c>
      <c r="K41" s="276">
        <v>-4.4</v>
      </c>
    </row>
    <row customHeight="true" ht="19" r="42">
      <c r="A42" s="271" t="s">
        <v>915</v>
      </c>
      <c r="B42" s="283" t="s">
        <v>954</v>
      </c>
      <c r="C42" s="278" t="s">
        <v>958</v>
      </c>
      <c r="D42" s="279">
        <v>2140</v>
      </c>
      <c r="E42" s="285">
        <v>1.5</v>
      </c>
      <c r="F42" s="279">
        <v>-21</v>
      </c>
      <c r="G42" s="279">
        <v>-11.58</v>
      </c>
      <c r="H42" s="279">
        <v>10.42</v>
      </c>
      <c r="I42" s="279">
        <v>-2.57</v>
      </c>
      <c r="J42" s="280">
        <v>7.85</v>
      </c>
      <c r="K42" s="276">
        <v>-4.8</v>
      </c>
    </row>
    <row customHeight="true" ht="19" r="43">
      <c r="A43" s="271" t="s">
        <v>915</v>
      </c>
      <c r="B43" s="283" t="s">
        <v>954</v>
      </c>
      <c r="C43" s="281" t="s">
        <v>959</v>
      </c>
      <c r="D43" s="279">
        <v>2140</v>
      </c>
      <c r="E43" s="285">
        <v>1.5</v>
      </c>
      <c r="F43" s="279">
        <v>-18</v>
      </c>
      <c r="G43" s="279">
        <v>-11.4</v>
      </c>
      <c r="H43" s="279">
        <v>7.6</v>
      </c>
      <c r="I43" s="279">
        <v>-3.04</v>
      </c>
      <c r="J43" s="280">
        <v>4.56</v>
      </c>
      <c r="K43" s="276">
        <v>-5.1</v>
      </c>
    </row>
    <row customHeight="true" ht="19" r="44">
      <c r="A44" s="271" t="s">
        <v>915</v>
      </c>
      <c r="B44" s="283" t="s">
        <v>954</v>
      </c>
      <c r="C44" s="278" t="s">
        <v>960</v>
      </c>
      <c r="D44" s="279">
        <v>2140</v>
      </c>
      <c r="E44" s="285">
        <v>1.5</v>
      </c>
      <c r="F44" s="279">
        <v>-18</v>
      </c>
      <c r="G44" s="279">
        <v>-14.47</v>
      </c>
      <c r="H44" s="279">
        <v>4.53</v>
      </c>
      <c r="I44" s="279">
        <v>-3.17</v>
      </c>
      <c r="J44" s="280">
        <v>1.36</v>
      </c>
      <c r="K44" s="276">
        <v>-5.2</v>
      </c>
    </row>
    <row customHeight="true" ht="19" r="45">
      <c r="A45" s="271" t="s">
        <v>915</v>
      </c>
      <c r="B45" s="283" t="s">
        <v>954</v>
      </c>
      <c r="C45" s="281" t="s">
        <v>961</v>
      </c>
      <c r="D45" s="279">
        <v>2140</v>
      </c>
      <c r="E45" s="285">
        <v>1.5</v>
      </c>
      <c r="F45" s="279">
        <v>-18</v>
      </c>
      <c r="G45" s="279">
        <v>-18.15</v>
      </c>
      <c r="H45" s="279">
        <v>0.85</v>
      </c>
      <c r="I45" s="279">
        <v>2.19</v>
      </c>
      <c r="J45" s="280">
        <v>3.04</v>
      </c>
      <c r="K45" s="276">
        <v>0.5</v>
      </c>
    </row>
    <row customHeight="true" ht="19" r="46">
      <c r="A46" s="271" t="s">
        <v>915</v>
      </c>
      <c r="B46" s="283" t="s">
        <v>954</v>
      </c>
      <c r="C46" s="278" t="s">
        <v>962</v>
      </c>
      <c r="D46" s="279">
        <v>2140</v>
      </c>
      <c r="E46" s="285">
        <v>1.5</v>
      </c>
      <c r="F46" s="279">
        <v>-16</v>
      </c>
      <c r="G46" s="279">
        <v>-20.33</v>
      </c>
      <c r="H46" s="279">
        <v>-3.33</v>
      </c>
      <c r="I46" s="279">
        <v>2.22</v>
      </c>
      <c r="J46" s="280">
        <v>-1.11</v>
      </c>
      <c r="K46" s="276">
        <v>0.5</v>
      </c>
    </row>
    <row customHeight="true" ht="19" r="47">
      <c r="A47" s="271" t="s">
        <v>915</v>
      </c>
      <c r="B47" s="283" t="s">
        <v>954</v>
      </c>
      <c r="C47" s="272" t="s">
        <v>963</v>
      </c>
      <c r="D47" s="273">
        <v>2017.5</v>
      </c>
      <c r="E47" s="284">
        <v>1.5</v>
      </c>
      <c r="F47" s="273">
        <v>-30</v>
      </c>
      <c r="G47" s="273">
        <v>-15.24</v>
      </c>
      <c r="H47" s="273">
        <v>15.76</v>
      </c>
      <c r="I47" s="274">
        <v>-4.81</v>
      </c>
      <c r="J47" s="275">
        <v>10.95</v>
      </c>
      <c r="K47" s="276">
        <v>-6.1</v>
      </c>
      <c r="L47" s="277">
        <f t="shared" ref="L47:L48" si="6">I47-K47</f>
      </c>
    </row>
    <row customHeight="true" ht="19" r="48">
      <c r="A48" s="271" t="s">
        <v>915</v>
      </c>
      <c r="B48" s="283" t="s">
        <v>954</v>
      </c>
      <c r="C48" s="271" t="s">
        <v>964</v>
      </c>
      <c r="D48" s="279">
        <v>2017.5</v>
      </c>
      <c r="E48" s="279">
        <v>1.5</v>
      </c>
      <c r="F48" s="279">
        <v>-27</v>
      </c>
      <c r="G48" s="279">
        <v>-13</v>
      </c>
      <c r="H48" s="279">
        <v>15</v>
      </c>
      <c r="I48" s="279">
        <v>-3.65</v>
      </c>
      <c r="J48" s="280">
        <v>11.35</v>
      </c>
      <c r="K48" s="276">
        <v>-5.4</v>
      </c>
      <c r="L48" s="277">
        <f t="shared" si="6"/>
      </c>
    </row>
    <row customHeight="true" ht="19" r="49">
      <c r="A49" s="271" t="s">
        <v>915</v>
      </c>
      <c r="B49" s="283" t="s">
        <v>954</v>
      </c>
      <c r="C49" s="286" t="s">
        <v>965</v>
      </c>
      <c r="D49" s="279">
        <v>2017.5</v>
      </c>
      <c r="E49" s="279">
        <v>1.5</v>
      </c>
      <c r="F49" s="279">
        <v>-24</v>
      </c>
      <c r="G49" s="279">
        <v>-13.1</v>
      </c>
      <c r="H49" s="279">
        <v>11.9</v>
      </c>
      <c r="I49" s="279">
        <v>-2.21</v>
      </c>
      <c r="J49" s="280">
        <v>9.69</v>
      </c>
      <c r="K49" s="276">
        <v>-4.3</v>
      </c>
    </row>
    <row customHeight="true" ht="19" r="50">
      <c r="A50" s="271" t="s">
        <v>915</v>
      </c>
      <c r="B50" s="283" t="s">
        <v>954</v>
      </c>
      <c r="C50" s="271" t="s">
        <v>966</v>
      </c>
      <c r="D50" s="279">
        <v>2017.5</v>
      </c>
      <c r="E50" s="279">
        <v>1.5</v>
      </c>
      <c r="F50" s="279">
        <v>-21</v>
      </c>
      <c r="G50" s="279">
        <v>-13.25</v>
      </c>
      <c r="H50" s="279">
        <v>8.75</v>
      </c>
      <c r="I50" s="279">
        <v>-2.02</v>
      </c>
      <c r="J50" s="280">
        <v>6.73</v>
      </c>
      <c r="K50" s="276">
        <v>-3.9</v>
      </c>
    </row>
    <row customHeight="true" ht="19" r="51">
      <c r="A51" s="271" t="s">
        <v>915</v>
      </c>
      <c r="B51" s="283" t="s">
        <v>954</v>
      </c>
      <c r="C51" s="286" t="s">
        <v>967</v>
      </c>
      <c r="D51" s="279">
        <v>2017.5</v>
      </c>
      <c r="E51" s="279">
        <v>1.5</v>
      </c>
      <c r="F51" s="279">
        <v>-18</v>
      </c>
      <c r="G51" s="279">
        <v>-12.89</v>
      </c>
      <c r="H51" s="279">
        <v>6.11</v>
      </c>
      <c r="I51" s="279">
        <v>-2.11</v>
      </c>
      <c r="J51" s="280">
        <v>4</v>
      </c>
      <c r="K51" s="276">
        <v>-4</v>
      </c>
    </row>
    <row customHeight="true" ht="19" r="52">
      <c r="A52" s="271" t="s">
        <v>915</v>
      </c>
      <c r="B52" s="283" t="s">
        <v>954</v>
      </c>
      <c r="C52" s="271" t="s">
        <v>968</v>
      </c>
      <c r="D52" s="279">
        <v>2017.5</v>
      </c>
      <c r="E52" s="279">
        <v>1.5</v>
      </c>
      <c r="F52" s="279">
        <v>-18</v>
      </c>
      <c r="G52" s="279">
        <v>-15.96</v>
      </c>
      <c r="H52" s="279">
        <v>3.04</v>
      </c>
      <c r="I52" s="279">
        <v>-2.11</v>
      </c>
      <c r="J52" s="280">
        <v>0.93</v>
      </c>
      <c r="K52" s="276">
        <v>-4</v>
      </c>
    </row>
    <row customHeight="true" ht="19" r="53">
      <c r="A53" s="271" t="s">
        <v>915</v>
      </c>
      <c r="B53" s="283" t="s">
        <v>954</v>
      </c>
      <c r="C53" s="286" t="s">
        <v>969</v>
      </c>
      <c r="D53" s="279">
        <v>2017.5</v>
      </c>
      <c r="E53" s="279">
        <v>1.5</v>
      </c>
      <c r="F53" s="279">
        <v>-18</v>
      </c>
      <c r="G53" s="279">
        <v>-18.59</v>
      </c>
      <c r="H53" s="279">
        <v>0.41</v>
      </c>
      <c r="I53" s="279">
        <v>1.87</v>
      </c>
      <c r="J53" s="280">
        <v>2.28</v>
      </c>
      <c r="K53" s="276">
        <v>0</v>
      </c>
    </row>
    <row customHeight="true" ht="19" r="54">
      <c r="A54" s="271" t="s">
        <v>915</v>
      </c>
      <c r="B54" s="283" t="s">
        <v>954</v>
      </c>
      <c r="C54" s="271" t="s">
        <v>970</v>
      </c>
      <c r="D54" s="279">
        <v>2017.5</v>
      </c>
      <c r="E54" s="279">
        <v>1.5</v>
      </c>
      <c r="F54" s="279">
        <v>-16</v>
      </c>
      <c r="G54" s="279">
        <v>-20.94</v>
      </c>
      <c r="H54" s="279">
        <v>-3.94</v>
      </c>
      <c r="I54" s="279">
        <v>1.93</v>
      </c>
      <c r="J54" s="280">
        <v>-2.01</v>
      </c>
      <c r="K54" s="276">
        <v>0</v>
      </c>
    </row>
    <row customHeight="true" ht="19" r="55">
      <c r="A55" s="271" t="s">
        <v>915</v>
      </c>
      <c r="B55" s="283" t="s">
        <v>954</v>
      </c>
      <c r="C55" s="272" t="s">
        <v>971</v>
      </c>
      <c r="D55" s="273">
        <v>1842.5</v>
      </c>
      <c r="E55" s="273">
        <v>1.5</v>
      </c>
      <c r="F55" s="273">
        <v>-30</v>
      </c>
      <c r="G55" s="273">
        <v>-13.27</v>
      </c>
      <c r="H55" s="273">
        <v>17.73</v>
      </c>
      <c r="I55" s="274">
        <v>-4.49</v>
      </c>
      <c r="J55" s="275">
        <v>13.24</v>
      </c>
      <c r="K55" s="276">
        <v>-4.8</v>
      </c>
      <c r="L55" s="277">
        <f t="shared" ref="L55:L56" si="7">I55-K55</f>
      </c>
    </row>
    <row customHeight="true" ht="19" r="56">
      <c r="A56" s="271" t="s">
        <v>915</v>
      </c>
      <c r="B56" s="283" t="s">
        <v>954</v>
      </c>
      <c r="C56" s="271" t="s">
        <v>972</v>
      </c>
      <c r="D56" s="279">
        <v>1842.5</v>
      </c>
      <c r="E56" s="279">
        <v>1.5</v>
      </c>
      <c r="F56" s="279">
        <v>-27</v>
      </c>
      <c r="G56" s="279">
        <v>-11.67</v>
      </c>
      <c r="H56" s="279">
        <v>16.33</v>
      </c>
      <c r="I56" s="279">
        <v>-2.72</v>
      </c>
      <c r="J56" s="280">
        <v>13.61</v>
      </c>
      <c r="K56" s="276">
        <v>-3.6</v>
      </c>
      <c r="L56" s="277">
        <f t="shared" si="7"/>
      </c>
    </row>
    <row customHeight="true" ht="19" r="57">
      <c r="A57" s="271" t="s">
        <v>915</v>
      </c>
      <c r="B57" s="283" t="s">
        <v>954</v>
      </c>
      <c r="C57" s="286" t="s">
        <v>973</v>
      </c>
      <c r="D57" s="279">
        <v>1842.5</v>
      </c>
      <c r="E57" s="279">
        <v>1.5</v>
      </c>
      <c r="F57" s="279">
        <v>-24</v>
      </c>
      <c r="G57" s="279">
        <v>-11.86</v>
      </c>
      <c r="H57" s="279">
        <v>13.14</v>
      </c>
      <c r="I57" s="279">
        <v>-2.41</v>
      </c>
      <c r="J57" s="280">
        <v>10.73</v>
      </c>
      <c r="K57" s="276">
        <v>-4</v>
      </c>
    </row>
    <row customHeight="true" ht="19" r="58">
      <c r="A58" s="271" t="s">
        <v>915</v>
      </c>
      <c r="B58" s="283" t="s">
        <v>954</v>
      </c>
      <c r="C58" s="271" t="s">
        <v>974</v>
      </c>
      <c r="D58" s="279">
        <v>1842.5</v>
      </c>
      <c r="E58" s="279">
        <v>1.5</v>
      </c>
      <c r="F58" s="279">
        <v>-21</v>
      </c>
      <c r="G58" s="279">
        <v>-11.71</v>
      </c>
      <c r="H58" s="279">
        <v>10.29</v>
      </c>
      <c r="I58" s="279">
        <v>-1.29</v>
      </c>
      <c r="J58" s="280">
        <v>9</v>
      </c>
      <c r="K58" s="276">
        <v>-2.2</v>
      </c>
    </row>
    <row customHeight="true" ht="19" r="59">
      <c r="A59" s="271" t="s">
        <v>915</v>
      </c>
      <c r="B59" s="283" t="s">
        <v>954</v>
      </c>
      <c r="C59" s="286" t="s">
        <v>975</v>
      </c>
      <c r="D59" s="279">
        <v>1842.5</v>
      </c>
      <c r="E59" s="279">
        <v>1.5</v>
      </c>
      <c r="F59" s="279">
        <v>-18</v>
      </c>
      <c r="G59" s="279">
        <v>-12.26</v>
      </c>
      <c r="H59" s="279">
        <v>6.74</v>
      </c>
      <c r="I59" s="279">
        <v>-0.61</v>
      </c>
      <c r="J59" s="280">
        <v>6.13</v>
      </c>
      <c r="K59" s="276">
        <v>-0.5</v>
      </c>
    </row>
    <row customHeight="true" ht="19" r="60">
      <c r="A60" s="271" t="s">
        <v>915</v>
      </c>
      <c r="B60" s="283" t="s">
        <v>954</v>
      </c>
      <c r="C60" s="271" t="s">
        <v>976</v>
      </c>
      <c r="D60" s="279">
        <v>1842.5</v>
      </c>
      <c r="E60" s="279">
        <v>1.5</v>
      </c>
      <c r="F60" s="279">
        <v>-18</v>
      </c>
      <c r="G60" s="279">
        <v>-14.99</v>
      </c>
      <c r="H60" s="279">
        <v>4.01</v>
      </c>
      <c r="I60" s="279">
        <v>-0.52</v>
      </c>
      <c r="J60" s="280">
        <v>3.5</v>
      </c>
      <c r="K60" s="276">
        <v>-0.1</v>
      </c>
    </row>
    <row customHeight="true" ht="19" r="61">
      <c r="A61" s="271" t="s">
        <v>915</v>
      </c>
      <c r="B61" s="283" t="s">
        <v>954</v>
      </c>
      <c r="C61" s="286" t="s">
        <v>977</v>
      </c>
      <c r="D61" s="279">
        <v>1842.5</v>
      </c>
      <c r="E61" s="279">
        <v>1.5</v>
      </c>
      <c r="F61" s="279">
        <v>-18</v>
      </c>
      <c r="G61" s="279">
        <v>-18.01</v>
      </c>
      <c r="H61" s="279">
        <v>0.99</v>
      </c>
      <c r="I61" s="279">
        <v>2.6</v>
      </c>
      <c r="J61" s="280">
        <v>3.59</v>
      </c>
      <c r="K61" s="276">
        <v>4.3</v>
      </c>
    </row>
    <row customHeight="true" ht="19" r="62">
      <c r="A62" s="271" t="s">
        <v>915</v>
      </c>
      <c r="B62" s="283" t="s">
        <v>954</v>
      </c>
      <c r="C62" s="271" t="s">
        <v>978</v>
      </c>
      <c r="D62" s="279">
        <v>1842.5</v>
      </c>
      <c r="E62" s="279">
        <v>1.5</v>
      </c>
      <c r="F62" s="279">
        <v>-16</v>
      </c>
      <c r="G62" s="279">
        <v>-18.68</v>
      </c>
      <c r="H62" s="279">
        <v>-1.68</v>
      </c>
      <c r="I62" s="279">
        <v>2.73</v>
      </c>
      <c r="J62" s="280">
        <v>1.05</v>
      </c>
      <c r="K62" s="276">
        <v>3.3</v>
      </c>
    </row>
    <row customHeight="true" ht="19" r="63">
      <c r="A63" s="271" t="s">
        <v>915</v>
      </c>
      <c r="B63" s="283" t="s">
        <v>954</v>
      </c>
      <c r="C63" s="286" t="s">
        <v>979</v>
      </c>
      <c r="D63" s="279">
        <v>1842.5</v>
      </c>
      <c r="E63" s="279">
        <v>1.5</v>
      </c>
      <c r="F63" s="279">
        <v>-13</v>
      </c>
      <c r="G63" s="279">
        <v>-19.59</v>
      </c>
      <c r="H63" s="279">
        <v>-5.59</v>
      </c>
      <c r="I63" s="279">
        <v>16.25</v>
      </c>
      <c r="J63" s="280">
        <v>10.66</v>
      </c>
      <c r="K63" s="276">
        <v>16</v>
      </c>
    </row>
    <row customHeight="true" ht="19" r="64">
      <c r="A64" s="271" t="s">
        <v>915</v>
      </c>
      <c r="B64" s="283" t="s">
        <v>954</v>
      </c>
      <c r="C64" s="271" t="s">
        <v>980</v>
      </c>
      <c r="D64" s="279">
        <v>1842.5</v>
      </c>
      <c r="E64" s="279">
        <v>1.5</v>
      </c>
      <c r="F64" s="279">
        <v>-10</v>
      </c>
      <c r="G64" s="279">
        <v>-19.31</v>
      </c>
      <c r="H64" s="279">
        <v>-8.31</v>
      </c>
      <c r="I64" s="279">
        <v>18.52</v>
      </c>
      <c r="J64" s="280">
        <v>10.21</v>
      </c>
      <c r="K64" s="276">
        <v>18</v>
      </c>
    </row>
    <row customHeight="true" ht="19" r="65">
      <c r="A65" s="271" t="s">
        <v>915</v>
      </c>
      <c r="B65" s="283" t="s">
        <v>954</v>
      </c>
      <c r="C65" s="272" t="s">
        <v>981</v>
      </c>
      <c r="D65" s="273">
        <v>1900</v>
      </c>
      <c r="E65" s="273">
        <v>1.5</v>
      </c>
      <c r="F65" s="273">
        <v>-30</v>
      </c>
      <c r="G65" s="273">
        <v>-13.76</v>
      </c>
      <c r="H65" s="273">
        <v>17.24</v>
      </c>
      <c r="I65" s="274">
        <v>-3.98</v>
      </c>
      <c r="J65" s="275">
        <v>13.26</v>
      </c>
      <c r="K65" s="276">
        <v>-4.5</v>
      </c>
      <c r="L65" s="277">
        <f t="shared" ref="L65:L66" si="8">I65-K65</f>
      </c>
    </row>
    <row customHeight="true" ht="19" r="66">
      <c r="A66" s="271" t="s">
        <v>915</v>
      </c>
      <c r="B66" s="283" t="s">
        <v>954</v>
      </c>
      <c r="C66" s="271" t="s">
        <v>982</v>
      </c>
      <c r="D66" s="279">
        <v>1900</v>
      </c>
      <c r="E66" s="279">
        <v>1.5</v>
      </c>
      <c r="F66" s="279">
        <v>-27</v>
      </c>
      <c r="G66" s="279">
        <v>-12.13</v>
      </c>
      <c r="H66" s="279">
        <v>15.87</v>
      </c>
      <c r="I66" s="279">
        <v>-2.38</v>
      </c>
      <c r="J66" s="280">
        <v>13.49</v>
      </c>
      <c r="K66" s="276">
        <v>-3.5</v>
      </c>
      <c r="L66" s="277">
        <f t="shared" si="8"/>
      </c>
    </row>
    <row customHeight="true" ht="19" r="67">
      <c r="A67" s="271" t="s">
        <v>915</v>
      </c>
      <c r="B67" s="283" t="s">
        <v>954</v>
      </c>
      <c r="C67" s="286" t="s">
        <v>983</v>
      </c>
      <c r="D67" s="279">
        <v>1900</v>
      </c>
      <c r="E67" s="279">
        <v>1.5</v>
      </c>
      <c r="F67" s="279">
        <v>-24</v>
      </c>
      <c r="G67" s="279">
        <v>-12.34</v>
      </c>
      <c r="H67" s="279">
        <v>12.66</v>
      </c>
      <c r="I67" s="279">
        <v>-1.81</v>
      </c>
      <c r="J67" s="280">
        <v>10.85</v>
      </c>
      <c r="K67" s="276">
        <v>-3.6</v>
      </c>
    </row>
    <row customHeight="true" ht="19" r="68">
      <c r="A68" s="271" t="s">
        <v>915</v>
      </c>
      <c r="B68" s="283" t="s">
        <v>954</v>
      </c>
      <c r="C68" s="271" t="s">
        <v>984</v>
      </c>
      <c r="D68" s="279">
        <v>1900</v>
      </c>
      <c r="E68" s="279">
        <v>1.5</v>
      </c>
      <c r="F68" s="279">
        <v>-21</v>
      </c>
      <c r="G68" s="279">
        <v>-12.25</v>
      </c>
      <c r="H68" s="279">
        <v>9.75</v>
      </c>
      <c r="I68" s="279">
        <v>-0.66</v>
      </c>
      <c r="J68" s="280">
        <v>9.09</v>
      </c>
      <c r="K68" s="276">
        <v>-2.2</v>
      </c>
    </row>
    <row customHeight="true" ht="19" r="69">
      <c r="A69" s="271" t="s">
        <v>915</v>
      </c>
      <c r="B69" s="283" t="s">
        <v>954</v>
      </c>
      <c r="C69" s="286" t="s">
        <v>985</v>
      </c>
      <c r="D69" s="279">
        <v>1900</v>
      </c>
      <c r="E69" s="279">
        <v>1.5</v>
      </c>
      <c r="F69" s="279">
        <v>-18</v>
      </c>
      <c r="G69" s="279">
        <v>-13.08</v>
      </c>
      <c r="H69" s="279">
        <v>5.92</v>
      </c>
      <c r="I69" s="279">
        <v>0</v>
      </c>
      <c r="J69" s="280">
        <v>5.92</v>
      </c>
      <c r="K69" s="276">
        <v>-0.2</v>
      </c>
    </row>
    <row customHeight="true" ht="19" r="70">
      <c r="A70" s="271" t="s">
        <v>915</v>
      </c>
      <c r="B70" s="283" t="s">
        <v>954</v>
      </c>
      <c r="C70" s="271" t="s">
        <v>986</v>
      </c>
      <c r="D70" s="279">
        <v>1900</v>
      </c>
      <c r="E70" s="279">
        <v>1.5</v>
      </c>
      <c r="F70" s="279">
        <v>-18</v>
      </c>
      <c r="G70" s="279">
        <v>-15.82</v>
      </c>
      <c r="H70" s="279">
        <v>3.18</v>
      </c>
      <c r="I70" s="279">
        <v>0.05</v>
      </c>
      <c r="J70" s="280">
        <v>3.23</v>
      </c>
      <c r="K70" s="276">
        <v>0.1</v>
      </c>
    </row>
    <row customHeight="true" ht="19" r="71">
      <c r="A71" s="271" t="s">
        <v>915</v>
      </c>
      <c r="B71" s="283" t="s">
        <v>954</v>
      </c>
      <c r="C71" s="286" t="s">
        <v>987</v>
      </c>
      <c r="D71" s="279">
        <v>1900</v>
      </c>
      <c r="E71" s="279">
        <v>1.5</v>
      </c>
      <c r="F71" s="279">
        <v>-18</v>
      </c>
      <c r="G71" s="279">
        <v>-18.89</v>
      </c>
      <c r="H71" s="279">
        <v>0.11</v>
      </c>
      <c r="I71" s="279">
        <v>3.3</v>
      </c>
      <c r="J71" s="280">
        <v>3.41</v>
      </c>
      <c r="K71" s="276">
        <v>4</v>
      </c>
    </row>
    <row customHeight="true" ht="19" r="72">
      <c r="A72" s="271" t="s">
        <v>915</v>
      </c>
      <c r="B72" s="283" t="s">
        <v>954</v>
      </c>
      <c r="C72" s="271" t="s">
        <v>988</v>
      </c>
      <c r="D72" s="279">
        <v>1900</v>
      </c>
      <c r="E72" s="279">
        <v>1.5</v>
      </c>
      <c r="F72" s="279">
        <v>-16</v>
      </c>
      <c r="G72" s="279">
        <v>-19.51</v>
      </c>
      <c r="H72" s="279">
        <v>-2.51</v>
      </c>
      <c r="I72" s="279">
        <v>3.53</v>
      </c>
      <c r="J72" s="280">
        <v>1.02</v>
      </c>
      <c r="K72" s="276">
        <v>3.4</v>
      </c>
    </row>
    <row customHeight="true" ht="19" r="73">
      <c r="A73" s="271" t="s">
        <v>915</v>
      </c>
      <c r="B73" s="283" t="s">
        <v>954</v>
      </c>
      <c r="C73" s="286" t="s">
        <v>989</v>
      </c>
      <c r="D73" s="279">
        <v>1900</v>
      </c>
      <c r="E73" s="279">
        <v>1.5</v>
      </c>
      <c r="F73" s="279">
        <v>-13</v>
      </c>
      <c r="G73" s="279">
        <v>-19.66</v>
      </c>
      <c r="H73" s="279">
        <v>-5.66</v>
      </c>
      <c r="I73" s="279">
        <v>16.15</v>
      </c>
      <c r="J73" s="280">
        <v>10.49</v>
      </c>
      <c r="K73" s="276">
        <v>16</v>
      </c>
    </row>
    <row customHeight="true" ht="19" r="74">
      <c r="A74" s="271" t="s">
        <v>915</v>
      </c>
      <c r="B74" s="283" t="s">
        <v>954</v>
      </c>
      <c r="C74" s="271" t="s">
        <v>990</v>
      </c>
      <c r="D74" s="279">
        <v>1900</v>
      </c>
      <c r="E74" s="279">
        <v>1.5</v>
      </c>
      <c r="F74" s="279">
        <v>-10</v>
      </c>
      <c r="G74" s="279">
        <v>-19.28</v>
      </c>
      <c r="H74" s="279">
        <v>-8.28</v>
      </c>
      <c r="I74" s="279">
        <v>18.51</v>
      </c>
      <c r="J74" s="280">
        <v>10.23</v>
      </c>
      <c r="K74" s="276">
        <v>18</v>
      </c>
    </row>
    <row customHeight="true" ht="19" r="75">
      <c r="A75" s="271" t="s">
        <v>915</v>
      </c>
      <c r="B75" s="283" t="s">
        <v>954</v>
      </c>
      <c r="C75" s="272" t="s">
        <v>991</v>
      </c>
      <c r="D75" s="273">
        <v>2655</v>
      </c>
      <c r="E75" s="273">
        <v>1.5</v>
      </c>
      <c r="F75" s="273">
        <v>-29</v>
      </c>
      <c r="G75" s="273">
        <v>-23.76</v>
      </c>
      <c r="H75" s="279">
        <v>6.34</v>
      </c>
      <c r="I75" s="287">
        <v>-3.55</v>
      </c>
      <c r="J75" s="280">
        <v>2.79</v>
      </c>
      <c r="K75" s="276">
        <v>-4.6</v>
      </c>
      <c r="L75" s="277">
        <f t="shared" ref="L75:L76" si="9">I75-K75</f>
      </c>
    </row>
    <row customHeight="true" ht="19" r="76">
      <c r="A76" s="271" t="s">
        <v>915</v>
      </c>
      <c r="B76" s="283" t="s">
        <v>954</v>
      </c>
      <c r="C76" s="271" t="s">
        <v>992</v>
      </c>
      <c r="D76" s="279">
        <v>2655</v>
      </c>
      <c r="E76" s="279">
        <v>1.5</v>
      </c>
      <c r="F76" s="279">
        <v>-26</v>
      </c>
      <c r="G76" s="279">
        <v>-22.52</v>
      </c>
      <c r="H76" s="279">
        <v>4.58</v>
      </c>
      <c r="I76" s="279">
        <v>-2</v>
      </c>
      <c r="J76" s="280">
        <v>2.58</v>
      </c>
      <c r="K76" s="276">
        <v>-3.6</v>
      </c>
      <c r="L76" s="277">
        <f t="shared" si="9"/>
      </c>
    </row>
    <row customHeight="true" ht="19" r="77">
      <c r="A77" s="271" t="s">
        <v>915</v>
      </c>
      <c r="B77" s="283" t="s">
        <v>954</v>
      </c>
      <c r="C77" s="286" t="s">
        <v>993</v>
      </c>
      <c r="D77" s="279">
        <v>2655</v>
      </c>
      <c r="E77" s="279">
        <v>1.5</v>
      </c>
      <c r="F77" s="279">
        <v>-24</v>
      </c>
      <c r="G77" s="279">
        <v>-23.42</v>
      </c>
      <c r="H77" s="279">
        <v>1.68</v>
      </c>
      <c r="I77" s="279">
        <v>-1.2</v>
      </c>
      <c r="J77" s="280">
        <v>0.48</v>
      </c>
      <c r="K77" s="276">
        <v>-2.5</v>
      </c>
    </row>
    <row customHeight="true" ht="19" r="78">
      <c r="A78" s="271" t="s">
        <v>915</v>
      </c>
      <c r="B78" s="283" t="s">
        <v>954</v>
      </c>
      <c r="C78" s="271" t="s">
        <v>994</v>
      </c>
      <c r="D78" s="279">
        <v>2655</v>
      </c>
      <c r="E78" s="279">
        <v>1.5</v>
      </c>
      <c r="F78" s="279">
        <v>-21</v>
      </c>
      <c r="G78" s="279">
        <v>-23.22</v>
      </c>
      <c r="H78" s="279">
        <v>-1.12</v>
      </c>
      <c r="I78" s="279">
        <v>-0.37</v>
      </c>
      <c r="J78" s="280">
        <v>-1.49</v>
      </c>
      <c r="K78" s="276">
        <v>-0.8</v>
      </c>
    </row>
    <row customHeight="true" ht="19" r="79">
      <c r="A79" s="271" t="s">
        <v>915</v>
      </c>
      <c r="B79" s="283" t="s">
        <v>954</v>
      </c>
      <c r="C79" s="286" t="s">
        <v>995</v>
      </c>
      <c r="D79" s="279">
        <v>2655</v>
      </c>
      <c r="E79" s="279">
        <v>1.5</v>
      </c>
      <c r="F79" s="279">
        <v>-18</v>
      </c>
      <c r="G79" s="279">
        <v>-23.24</v>
      </c>
      <c r="H79" s="279">
        <v>-4.14</v>
      </c>
      <c r="I79" s="279">
        <v>-0.39</v>
      </c>
      <c r="J79" s="280">
        <v>-4.53</v>
      </c>
      <c r="K79" s="276">
        <v>-1.3</v>
      </c>
    </row>
    <row customHeight="true" ht="19" r="80">
      <c r="A80" s="271" t="s">
        <v>915</v>
      </c>
      <c r="B80" s="283" t="s">
        <v>954</v>
      </c>
      <c r="C80" s="271" t="s">
        <v>996</v>
      </c>
      <c r="D80" s="279">
        <v>2655</v>
      </c>
      <c r="E80" s="279">
        <v>1.5</v>
      </c>
      <c r="F80" s="279">
        <v>-18</v>
      </c>
      <c r="G80" s="279">
        <v>-26.33</v>
      </c>
      <c r="H80" s="279">
        <v>-7.23</v>
      </c>
      <c r="I80" s="279">
        <v>-0.42</v>
      </c>
      <c r="J80" s="280">
        <v>-7.65</v>
      </c>
      <c r="K80" s="276">
        <v>-1.3</v>
      </c>
    </row>
    <row customHeight="true" ht="19" r="81">
      <c r="A81" s="271" t="s">
        <v>915</v>
      </c>
      <c r="B81" s="283" t="s">
        <v>954</v>
      </c>
      <c r="C81" s="286" t="s">
        <v>997</v>
      </c>
      <c r="D81" s="279">
        <v>2655</v>
      </c>
      <c r="E81" s="279">
        <v>1.5</v>
      </c>
      <c r="F81" s="279">
        <v>-18</v>
      </c>
      <c r="G81" s="279">
        <v>-29.55</v>
      </c>
      <c r="H81" s="279">
        <v>-10.45</v>
      </c>
      <c r="I81" s="279">
        <v>3.09</v>
      </c>
      <c r="J81" s="280">
        <v>-7.36</v>
      </c>
      <c r="K81" s="276">
        <v>3</v>
      </c>
    </row>
    <row customHeight="true" ht="19" r="82">
      <c r="A82" s="271" t="s">
        <v>915</v>
      </c>
      <c r="B82" s="283" t="s">
        <v>954</v>
      </c>
      <c r="C82" s="271" t="s">
        <v>998</v>
      </c>
      <c r="D82" s="279">
        <v>2655</v>
      </c>
      <c r="E82" s="279">
        <v>1.5</v>
      </c>
      <c r="F82" s="279">
        <v>-16</v>
      </c>
      <c r="G82" s="279">
        <v>-30</v>
      </c>
      <c r="H82" s="279">
        <v>-12.9</v>
      </c>
      <c r="I82" s="279">
        <v>3.1</v>
      </c>
      <c r="J82" s="280">
        <v>-9.8</v>
      </c>
      <c r="K82" s="276">
        <v>2.7</v>
      </c>
    </row>
    <row customHeight="true" ht="19" r="83">
      <c r="A83" s="271" t="s">
        <v>915</v>
      </c>
      <c r="B83" s="283" t="s">
        <v>954</v>
      </c>
      <c r="C83" s="272" t="s">
        <v>999</v>
      </c>
      <c r="D83" s="273">
        <v>2593</v>
      </c>
      <c r="E83" s="273">
        <v>1.5</v>
      </c>
      <c r="F83" s="273">
        <v>-29</v>
      </c>
      <c r="G83" s="273">
        <v>-15.27</v>
      </c>
      <c r="H83" s="279">
        <v>14.83</v>
      </c>
      <c r="I83" s="287">
        <v>-2.02</v>
      </c>
      <c r="J83" s="280">
        <v>12.81</v>
      </c>
      <c r="K83" s="276">
        <v>-2.6</v>
      </c>
      <c r="L83" s="277">
        <f t="shared" ref="L83:L84" si="10">I83-K83</f>
      </c>
    </row>
    <row customHeight="true" ht="19" r="84">
      <c r="A84" s="271" t="s">
        <v>915</v>
      </c>
      <c r="B84" s="283" t="s">
        <v>954</v>
      </c>
      <c r="C84" s="271" t="s">
        <v>1000</v>
      </c>
      <c r="D84" s="279">
        <v>2593</v>
      </c>
      <c r="E84" s="279">
        <v>1.5</v>
      </c>
      <c r="F84" s="279">
        <v>-26</v>
      </c>
      <c r="G84" s="279">
        <v>-13.92</v>
      </c>
      <c r="H84" s="279">
        <v>13.18</v>
      </c>
      <c r="I84" s="279">
        <v>-0.65</v>
      </c>
      <c r="J84" s="280">
        <v>12.53</v>
      </c>
      <c r="K84" s="276">
        <v>-1.4</v>
      </c>
      <c r="L84" s="277">
        <f t="shared" si="10"/>
      </c>
    </row>
    <row customHeight="true" ht="19" r="85">
      <c r="A85" s="271" t="s">
        <v>915</v>
      </c>
      <c r="B85" s="283" t="s">
        <v>954</v>
      </c>
      <c r="C85" s="286" t="s">
        <v>1001</v>
      </c>
      <c r="D85" s="279">
        <v>2593</v>
      </c>
      <c r="E85" s="279">
        <v>1.5</v>
      </c>
      <c r="F85" s="279">
        <v>-24</v>
      </c>
      <c r="G85" s="279">
        <v>-14.98</v>
      </c>
      <c r="H85" s="279">
        <v>10.12</v>
      </c>
      <c r="I85" s="279">
        <v>0.14</v>
      </c>
      <c r="J85" s="280">
        <v>10.26</v>
      </c>
      <c r="K85" s="276">
        <v>-1.5</v>
      </c>
    </row>
    <row customHeight="true" ht="19" r="86">
      <c r="A86" s="271" t="s">
        <v>915</v>
      </c>
      <c r="B86" s="283" t="s">
        <v>954</v>
      </c>
      <c r="C86" s="271" t="s">
        <v>1002</v>
      </c>
      <c r="D86" s="279">
        <v>2593</v>
      </c>
      <c r="E86" s="279">
        <v>1.5</v>
      </c>
      <c r="F86" s="279">
        <v>-21</v>
      </c>
      <c r="G86" s="279">
        <v>-14.62</v>
      </c>
      <c r="H86" s="279">
        <v>7.48</v>
      </c>
      <c r="I86" s="279">
        <v>1.11</v>
      </c>
      <c r="J86" s="280">
        <v>8.59</v>
      </c>
      <c r="K86" s="276">
        <v>1.4</v>
      </c>
    </row>
    <row customHeight="true" ht="19" r="87">
      <c r="A87" s="271" t="s">
        <v>915</v>
      </c>
      <c r="B87" s="283" t="s">
        <v>954</v>
      </c>
      <c r="C87" s="286" t="s">
        <v>1003</v>
      </c>
      <c r="D87" s="279">
        <v>2593</v>
      </c>
      <c r="E87" s="279">
        <v>1.5</v>
      </c>
      <c r="F87" s="279">
        <v>-18</v>
      </c>
      <c r="G87" s="279">
        <v>-14.53</v>
      </c>
      <c r="H87" s="279">
        <v>4.57</v>
      </c>
      <c r="I87" s="279">
        <v>1.07</v>
      </c>
      <c r="J87" s="280">
        <v>5.64</v>
      </c>
      <c r="K87" s="276">
        <v>1.3</v>
      </c>
    </row>
    <row customHeight="true" ht="19" r="88">
      <c r="A88" s="271" t="s">
        <v>915</v>
      </c>
      <c r="B88" s="283" t="s">
        <v>954</v>
      </c>
      <c r="C88" s="271" t="s">
        <v>1004</v>
      </c>
      <c r="D88" s="279">
        <v>2593</v>
      </c>
      <c r="E88" s="279">
        <v>1.5</v>
      </c>
      <c r="F88" s="279">
        <v>-18</v>
      </c>
      <c r="G88" s="279">
        <v>-17.58</v>
      </c>
      <c r="H88" s="279">
        <v>1.52</v>
      </c>
      <c r="I88" s="279">
        <v>1.02</v>
      </c>
      <c r="J88" s="280">
        <v>2.54</v>
      </c>
      <c r="K88" s="276">
        <v>1.3</v>
      </c>
    </row>
    <row customHeight="true" ht="19" r="89">
      <c r="A89" s="271" t="s">
        <v>915</v>
      </c>
      <c r="B89" s="283" t="s">
        <v>954</v>
      </c>
      <c r="C89" s="286" t="s">
        <v>1005</v>
      </c>
      <c r="D89" s="279">
        <v>2593</v>
      </c>
      <c r="E89" s="279">
        <v>1.5</v>
      </c>
      <c r="F89" s="279">
        <v>-18</v>
      </c>
      <c r="G89" s="279">
        <v>-21.14</v>
      </c>
      <c r="H89" s="279">
        <v>-2.04</v>
      </c>
      <c r="I89" s="279">
        <v>4.4</v>
      </c>
      <c r="J89" s="280">
        <v>2.36</v>
      </c>
      <c r="K89" s="276">
        <v>4.6</v>
      </c>
    </row>
    <row customHeight="true" ht="19" r="90">
      <c r="A90" s="271" t="s">
        <v>915</v>
      </c>
      <c r="B90" s="283" t="s">
        <v>954</v>
      </c>
      <c r="C90" s="271" t="s">
        <v>1006</v>
      </c>
      <c r="D90" s="279">
        <v>2593</v>
      </c>
      <c r="E90" s="279">
        <v>1.5</v>
      </c>
      <c r="F90" s="279">
        <v>-16</v>
      </c>
      <c r="G90" s="279">
        <v>-21.65</v>
      </c>
      <c r="H90" s="279">
        <v>-4.55</v>
      </c>
      <c r="I90" s="279">
        <v>4.42</v>
      </c>
      <c r="J90" s="280">
        <v>-0.13</v>
      </c>
      <c r="K90" s="276">
        <v>4.5</v>
      </c>
    </row>
    <row customHeight="true" ht="19" r="91">
      <c r="A91" s="271" t="s">
        <v>915</v>
      </c>
      <c r="B91" s="283" t="s">
        <v>954</v>
      </c>
      <c r="C91" s="272" t="s">
        <v>1007</v>
      </c>
      <c r="D91" s="273">
        <v>2350</v>
      </c>
      <c r="E91" s="273">
        <v>1.5</v>
      </c>
      <c r="F91" s="273">
        <v>-28</v>
      </c>
      <c r="G91" s="273">
        <v>-13.88</v>
      </c>
      <c r="H91" s="279">
        <v>15.22</v>
      </c>
      <c r="I91" s="287">
        <v>-3.71</v>
      </c>
      <c r="J91" s="280">
        <v>11.51</v>
      </c>
      <c r="K91" s="276">
        <v>-4.6</v>
      </c>
      <c r="L91" s="277">
        <f t="shared" ref="L91:L92" si="11">I91-K91</f>
      </c>
    </row>
    <row customHeight="true" ht="19" r="92">
      <c r="A92" s="271" t="s">
        <v>915</v>
      </c>
      <c r="B92" s="283" t="s">
        <v>954</v>
      </c>
      <c r="C92" s="271" t="s">
        <v>1008</v>
      </c>
      <c r="D92" s="279">
        <v>2350</v>
      </c>
      <c r="E92" s="279">
        <v>1.5</v>
      </c>
      <c r="F92" s="279">
        <v>-27</v>
      </c>
      <c r="G92" s="279">
        <v>-12.96</v>
      </c>
      <c r="H92" s="279">
        <v>15.14</v>
      </c>
      <c r="I92" s="279">
        <v>-3.06</v>
      </c>
      <c r="J92" s="280">
        <v>12.08</v>
      </c>
      <c r="K92" s="276">
        <v>-3.6</v>
      </c>
      <c r="L92" s="277">
        <f t="shared" si="11"/>
      </c>
    </row>
    <row customHeight="true" ht="19" r="93">
      <c r="A93" s="271" t="s">
        <v>915</v>
      </c>
      <c r="B93" s="283" t="s">
        <v>954</v>
      </c>
      <c r="C93" s="286" t="s">
        <v>1009</v>
      </c>
      <c r="D93" s="279">
        <v>2350</v>
      </c>
      <c r="E93" s="279">
        <v>1.5</v>
      </c>
      <c r="F93" s="279">
        <v>-24</v>
      </c>
      <c r="G93" s="279">
        <v>-13.57</v>
      </c>
      <c r="H93" s="279">
        <v>11.53</v>
      </c>
      <c r="I93" s="279">
        <v>-2.41</v>
      </c>
      <c r="J93" s="280">
        <v>9.12</v>
      </c>
      <c r="K93" s="276">
        <v>-2.8</v>
      </c>
    </row>
    <row customHeight="true" ht="19" r="94">
      <c r="A94" s="271" t="s">
        <v>915</v>
      </c>
      <c r="B94" s="283" t="s">
        <v>954</v>
      </c>
      <c r="C94" s="271" t="s">
        <v>1010</v>
      </c>
      <c r="D94" s="279">
        <v>2350</v>
      </c>
      <c r="E94" s="279">
        <v>1.5</v>
      </c>
      <c r="F94" s="279">
        <v>-21</v>
      </c>
      <c r="G94" s="279">
        <v>-13.68</v>
      </c>
      <c r="H94" s="279">
        <v>8.42</v>
      </c>
      <c r="I94" s="279">
        <v>-1.13</v>
      </c>
      <c r="J94" s="280">
        <v>7.29</v>
      </c>
      <c r="K94" s="276">
        <v>-0.9</v>
      </c>
    </row>
    <row customHeight="true" ht="19" r="95">
      <c r="A95" s="271" t="s">
        <v>915</v>
      </c>
      <c r="B95" s="283" t="s">
        <v>954</v>
      </c>
      <c r="C95" s="286" t="s">
        <v>1011</v>
      </c>
      <c r="D95" s="279">
        <v>2350</v>
      </c>
      <c r="E95" s="279">
        <v>1.5</v>
      </c>
      <c r="F95" s="279">
        <v>-18</v>
      </c>
      <c r="G95" s="279">
        <v>-14.2</v>
      </c>
      <c r="H95" s="279">
        <v>4.9</v>
      </c>
      <c r="I95" s="279">
        <v>-0.1</v>
      </c>
      <c r="J95" s="280">
        <v>4.8</v>
      </c>
      <c r="K95" s="276">
        <v>-1.1</v>
      </c>
    </row>
    <row customHeight="true" ht="19" r="96">
      <c r="A96" s="271" t="s">
        <v>915</v>
      </c>
      <c r="B96" s="283" t="s">
        <v>954</v>
      </c>
      <c r="C96" s="271" t="s">
        <v>1012</v>
      </c>
      <c r="D96" s="279">
        <v>2350</v>
      </c>
      <c r="E96" s="279">
        <v>1.5</v>
      </c>
      <c r="F96" s="279">
        <v>-18</v>
      </c>
      <c r="G96" s="279">
        <v>-16.76</v>
      </c>
      <c r="H96" s="279">
        <v>2.34</v>
      </c>
      <c r="I96" s="279">
        <v>-0.12</v>
      </c>
      <c r="J96" s="280">
        <v>2.22</v>
      </c>
      <c r="K96" s="276">
        <v>-1.1</v>
      </c>
    </row>
    <row customHeight="true" ht="19" r="97">
      <c r="A97" s="271" t="s">
        <v>915</v>
      </c>
      <c r="B97" s="283" t="s">
        <v>954</v>
      </c>
      <c r="C97" s="286" t="s">
        <v>1013</v>
      </c>
      <c r="D97" s="279">
        <v>2350</v>
      </c>
      <c r="E97" s="279">
        <v>1.5</v>
      </c>
      <c r="F97" s="279">
        <v>-18</v>
      </c>
      <c r="G97" s="279">
        <v>-20.66</v>
      </c>
      <c r="H97" s="279">
        <v>-1.56</v>
      </c>
      <c r="I97" s="279">
        <v>3.5</v>
      </c>
      <c r="J97" s="280">
        <v>1.94</v>
      </c>
      <c r="K97" s="276">
        <v>2.4</v>
      </c>
    </row>
    <row customHeight="true" ht="19" r="98">
      <c r="A98" s="271" t="s">
        <v>915</v>
      </c>
      <c r="B98" s="283" t="s">
        <v>954</v>
      </c>
      <c r="C98" s="271" t="s">
        <v>1014</v>
      </c>
      <c r="D98" s="279">
        <v>2350</v>
      </c>
      <c r="E98" s="279">
        <v>1.5</v>
      </c>
      <c r="F98" s="279">
        <v>-16</v>
      </c>
      <c r="G98" s="279">
        <v>-21.69</v>
      </c>
      <c r="H98" s="279">
        <v>-4.59</v>
      </c>
      <c r="I98" s="279">
        <v>3.74</v>
      </c>
      <c r="J98" s="280">
        <v>-0.85</v>
      </c>
      <c r="K98" s="282">
        <v>2.3</v>
      </c>
    </row>
    <row customHeight="true" ht="19" r="99">
      <c r="A99" s="271" t="s">
        <v>915</v>
      </c>
      <c r="B99" s="288" t="s">
        <v>1015</v>
      </c>
      <c r="C99" s="272" t="s">
        <v>1016</v>
      </c>
      <c r="D99" s="273">
        <v>3750</v>
      </c>
      <c r="E99" s="273">
        <v>1.5</v>
      </c>
      <c r="F99" s="273">
        <v>-30</v>
      </c>
      <c r="G99" s="273">
        <v>-13.18</v>
      </c>
      <c r="H99" s="273">
        <v>17.82</v>
      </c>
      <c r="I99" s="274">
        <v>-3.89</v>
      </c>
      <c r="J99" s="275">
        <v>13.93</v>
      </c>
      <c r="K99" s="276">
        <v>-3</v>
      </c>
      <c r="L99" s="277">
        <f t="shared" ref="L99:L100" si="12">I99-K99</f>
      </c>
    </row>
    <row customHeight="true" ht="19" r="100">
      <c r="A100" s="271" t="s">
        <v>915</v>
      </c>
      <c r="B100" s="288" t="s">
        <v>1015</v>
      </c>
      <c r="C100" s="271" t="s">
        <v>1017</v>
      </c>
      <c r="D100" s="279">
        <v>3750</v>
      </c>
      <c r="E100" s="279">
        <v>1.5</v>
      </c>
      <c r="F100" s="279">
        <v>-27</v>
      </c>
      <c r="G100" s="279">
        <v>-13.29</v>
      </c>
      <c r="H100" s="279">
        <v>14.71</v>
      </c>
      <c r="I100" s="279">
        <v>-1.12</v>
      </c>
      <c r="J100" s="280">
        <v>13.59</v>
      </c>
      <c r="K100" s="276">
        <v>-1.5</v>
      </c>
      <c r="L100" s="277">
        <f t="shared" si="12"/>
      </c>
    </row>
    <row customHeight="true" ht="19" r="101">
      <c r="A101" s="271" t="s">
        <v>915</v>
      </c>
      <c r="B101" s="288" t="s">
        <v>1015</v>
      </c>
      <c r="C101" s="286" t="s">
        <v>1018</v>
      </c>
      <c r="D101" s="279">
        <v>3750</v>
      </c>
      <c r="E101" s="279">
        <v>1.5</v>
      </c>
      <c r="F101" s="279">
        <v>-24</v>
      </c>
      <c r="G101" s="279">
        <v>-13.41</v>
      </c>
      <c r="H101" s="279">
        <v>11.59</v>
      </c>
      <c r="I101" s="279">
        <v>0.94</v>
      </c>
      <c r="J101" s="280">
        <v>12.53</v>
      </c>
      <c r="K101" s="276">
        <v>0.5</v>
      </c>
    </row>
    <row customHeight="true" ht="19" r="102">
      <c r="A102" s="271" t="s">
        <v>915</v>
      </c>
      <c r="B102" s="288" t="s">
        <v>1015</v>
      </c>
      <c r="C102" s="271" t="s">
        <v>1019</v>
      </c>
      <c r="D102" s="279">
        <v>3750</v>
      </c>
      <c r="E102" s="279">
        <v>1.5</v>
      </c>
      <c r="F102" s="279">
        <v>-21</v>
      </c>
      <c r="G102" s="279">
        <v>-13.41</v>
      </c>
      <c r="H102" s="279">
        <v>8.59</v>
      </c>
      <c r="I102" s="279">
        <v>2.09</v>
      </c>
      <c r="J102" s="280">
        <v>10.68</v>
      </c>
      <c r="K102" s="276">
        <v>1.5</v>
      </c>
    </row>
    <row customHeight="true" ht="19" r="103">
      <c r="A103" s="271" t="s">
        <v>915</v>
      </c>
      <c r="B103" s="288" t="s">
        <v>1015</v>
      </c>
      <c r="C103" s="286" t="s">
        <v>1020</v>
      </c>
      <c r="D103" s="279">
        <v>3750</v>
      </c>
      <c r="E103" s="279">
        <v>1.5</v>
      </c>
      <c r="F103" s="279">
        <v>-18</v>
      </c>
      <c r="G103" s="279">
        <v>-13.73</v>
      </c>
      <c r="H103" s="279">
        <v>5.27</v>
      </c>
      <c r="I103" s="279">
        <v>5.7</v>
      </c>
      <c r="J103" s="280">
        <v>10.97</v>
      </c>
      <c r="K103" s="276">
        <v>3</v>
      </c>
    </row>
    <row customHeight="true" ht="19" r="104">
      <c r="A104" s="271" t="s">
        <v>915</v>
      </c>
      <c r="B104" s="288" t="s">
        <v>1015</v>
      </c>
      <c r="C104" s="271" t="s">
        <v>1021</v>
      </c>
      <c r="D104" s="279">
        <v>3750</v>
      </c>
      <c r="E104" s="279">
        <v>1.5</v>
      </c>
      <c r="F104" s="279">
        <v>-18</v>
      </c>
      <c r="G104" s="279">
        <v>-16.9</v>
      </c>
      <c r="H104" s="279">
        <v>2.1</v>
      </c>
      <c r="I104" s="279">
        <v>5.45</v>
      </c>
      <c r="J104" s="280">
        <v>7.55</v>
      </c>
      <c r="K104" s="276">
        <v>2.5</v>
      </c>
    </row>
    <row customHeight="true" ht="19" r="105">
      <c r="A105" s="271" t="s">
        <v>915</v>
      </c>
      <c r="B105" s="288" t="s">
        <v>1015</v>
      </c>
      <c r="C105" s="286" t="s">
        <v>1022</v>
      </c>
      <c r="D105" s="279">
        <v>3750</v>
      </c>
      <c r="E105" s="279">
        <v>1.5</v>
      </c>
      <c r="F105" s="279">
        <v>-18</v>
      </c>
      <c r="G105" s="279">
        <v>-20.48</v>
      </c>
      <c r="H105" s="279">
        <v>-1.48</v>
      </c>
      <c r="I105" s="279">
        <v>2.4</v>
      </c>
      <c r="J105" s="280">
        <v>0.92</v>
      </c>
      <c r="K105" s="276">
        <v>1</v>
      </c>
    </row>
    <row customHeight="true" ht="19" r="106">
      <c r="A106" s="271" t="s">
        <v>915</v>
      </c>
      <c r="B106" s="288" t="s">
        <v>1015</v>
      </c>
      <c r="C106" s="271" t="s">
        <v>1023</v>
      </c>
      <c r="D106" s="279">
        <v>3750</v>
      </c>
      <c r="E106" s="279">
        <v>1.5</v>
      </c>
      <c r="F106" s="279">
        <v>-16</v>
      </c>
      <c r="G106" s="279">
        <v>-21.89</v>
      </c>
      <c r="H106" s="279">
        <v>-4.89</v>
      </c>
      <c r="I106" s="279">
        <v>2.77</v>
      </c>
      <c r="J106" s="280">
        <v>-2.12</v>
      </c>
      <c r="K106" s="276">
        <v>1.5</v>
      </c>
    </row>
    <row customHeight="true" ht="19" r="107">
      <c r="A107" s="271" t="s">
        <v>915</v>
      </c>
      <c r="B107" s="288" t="s">
        <v>1015</v>
      </c>
      <c r="C107" s="272" t="s">
        <v>1024</v>
      </c>
      <c r="D107" s="273">
        <v>4700</v>
      </c>
      <c r="E107" s="273">
        <v>1.5</v>
      </c>
      <c r="F107" s="273">
        <v>-30</v>
      </c>
      <c r="G107" s="273">
        <v>-14.3</v>
      </c>
      <c r="H107" s="273">
        <v>17</v>
      </c>
      <c r="I107" s="274">
        <v>-5.16</v>
      </c>
      <c r="J107" s="275">
        <v>11.84</v>
      </c>
      <c r="K107" s="276">
        <v>-1.5</v>
      </c>
      <c r="L107" s="277">
        <f t="shared" ref="L107:L108" si="13">I107-K107</f>
      </c>
    </row>
    <row customHeight="true" ht="19" r="108">
      <c r="A108" s="271" t="s">
        <v>915</v>
      </c>
      <c r="B108" s="288" t="s">
        <v>1015</v>
      </c>
      <c r="C108" s="286" t="s">
        <v>1025</v>
      </c>
      <c r="D108" s="279">
        <v>4700</v>
      </c>
      <c r="E108" s="279">
        <v>1.5</v>
      </c>
      <c r="F108" s="279">
        <v>-27</v>
      </c>
      <c r="G108" s="279">
        <v>-14.77</v>
      </c>
      <c r="H108" s="279">
        <v>13.53</v>
      </c>
      <c r="I108" s="279">
        <v>-1.33</v>
      </c>
      <c r="J108" s="280">
        <v>12.2</v>
      </c>
      <c r="K108" s="276">
        <v>1</v>
      </c>
      <c r="L108" s="277">
        <f t="shared" si="13"/>
      </c>
    </row>
    <row customHeight="true" ht="19" r="109">
      <c r="A109" s="271" t="s">
        <v>915</v>
      </c>
      <c r="B109" s="288" t="s">
        <v>1015</v>
      </c>
      <c r="C109" s="286" t="s">
        <v>1026</v>
      </c>
      <c r="D109" s="279">
        <v>4700</v>
      </c>
      <c r="E109" s="279">
        <v>1.5</v>
      </c>
      <c r="F109" s="279">
        <v>-24</v>
      </c>
      <c r="G109" s="279">
        <v>-14.39</v>
      </c>
      <c r="H109" s="279">
        <v>10.91</v>
      </c>
      <c r="I109" s="279">
        <v>0.89</v>
      </c>
      <c r="J109" s="280">
        <v>11.8</v>
      </c>
      <c r="K109" s="276">
        <v>-0.5</v>
      </c>
    </row>
    <row customHeight="true" ht="19" r="110">
      <c r="A110" s="271" t="s">
        <v>915</v>
      </c>
      <c r="B110" s="288" t="s">
        <v>1015</v>
      </c>
      <c r="C110" s="286" t="s">
        <v>1027</v>
      </c>
      <c r="D110" s="279">
        <v>4700</v>
      </c>
      <c r="E110" s="279">
        <v>1.5</v>
      </c>
      <c r="F110" s="279">
        <v>-21</v>
      </c>
      <c r="G110" s="279">
        <v>-14.84</v>
      </c>
      <c r="H110" s="279">
        <v>7.46</v>
      </c>
      <c r="I110" s="279">
        <v>2.91</v>
      </c>
      <c r="J110" s="280">
        <v>10.37</v>
      </c>
      <c r="K110" s="276">
        <v>2</v>
      </c>
    </row>
    <row customHeight="true" ht="19" r="111">
      <c r="A111" s="271" t="s">
        <v>915</v>
      </c>
      <c r="B111" s="288" t="s">
        <v>1015</v>
      </c>
      <c r="C111" s="286" t="s">
        <v>1028</v>
      </c>
      <c r="D111" s="279">
        <v>4700</v>
      </c>
      <c r="E111" s="279">
        <v>1.5</v>
      </c>
      <c r="F111" s="279">
        <v>-18</v>
      </c>
      <c r="G111" s="279">
        <v>-16.03</v>
      </c>
      <c r="H111" s="279">
        <v>3.27</v>
      </c>
      <c r="I111" s="279">
        <v>9.5</v>
      </c>
      <c r="J111" s="280">
        <v>12.77</v>
      </c>
      <c r="K111" s="276">
        <v>4.5</v>
      </c>
    </row>
    <row customHeight="true" ht="19" r="112">
      <c r="A112" s="271" t="s">
        <v>915</v>
      </c>
      <c r="B112" s="288" t="s">
        <v>1015</v>
      </c>
      <c r="C112" s="286" t="s">
        <v>1029</v>
      </c>
      <c r="D112" s="279">
        <v>4700</v>
      </c>
      <c r="E112" s="279">
        <v>1.5</v>
      </c>
      <c r="F112" s="279">
        <v>-18</v>
      </c>
      <c r="G112" s="279">
        <v>-18.84</v>
      </c>
      <c r="H112" s="279">
        <v>0.46</v>
      </c>
      <c r="I112" s="279">
        <v>7.97</v>
      </c>
      <c r="J112" s="280">
        <v>8.43</v>
      </c>
      <c r="K112" s="276">
        <v>4.5</v>
      </c>
    </row>
    <row customHeight="true" ht="19" r="113">
      <c r="A113" s="271" t="s">
        <v>915</v>
      </c>
      <c r="B113" s="288" t="s">
        <v>1015</v>
      </c>
      <c r="C113" s="286" t="s">
        <v>1030</v>
      </c>
      <c r="D113" s="279">
        <v>4700</v>
      </c>
      <c r="E113" s="279">
        <v>1.5</v>
      </c>
      <c r="F113" s="279">
        <v>-18</v>
      </c>
      <c r="G113" s="279">
        <v>-22.4</v>
      </c>
      <c r="H113" s="279">
        <v>-3.1</v>
      </c>
      <c r="I113" s="279">
        <v>4.78</v>
      </c>
      <c r="J113" s="280">
        <v>1.68</v>
      </c>
      <c r="K113" s="276">
        <v>2.5</v>
      </c>
    </row>
    <row customHeight="true" ht="19" r="114">
      <c r="A114" s="271" t="s">
        <v>915</v>
      </c>
      <c r="B114" s="288" t="s">
        <v>1015</v>
      </c>
      <c r="C114" s="286" t="s">
        <v>1031</v>
      </c>
      <c r="D114" s="279">
        <v>4700</v>
      </c>
      <c r="E114" s="279">
        <v>1.5</v>
      </c>
      <c r="F114" s="279">
        <v>-16</v>
      </c>
      <c r="G114" s="279">
        <v>-24.77</v>
      </c>
      <c r="H114" s="279">
        <v>-7.47</v>
      </c>
      <c r="I114" s="279">
        <v>4.58</v>
      </c>
      <c r="J114" s="280">
        <v>-2.89</v>
      </c>
      <c r="K114" s="276">
        <v>2.5</v>
      </c>
    </row>
    <row customHeight="true" ht="19" r="115">
      <c r="A115" s="271" t="s">
        <v>915</v>
      </c>
      <c r="B115" s="288" t="s">
        <v>1015</v>
      </c>
      <c r="C115" s="272" t="s">
        <v>1032</v>
      </c>
      <c r="D115" s="289">
        <v>3750</v>
      </c>
      <c r="E115" s="273">
        <v>1.5</v>
      </c>
      <c r="F115" s="273">
        <v>-30</v>
      </c>
      <c r="G115" s="273">
        <v>-12.08</v>
      </c>
      <c r="H115" s="273">
        <v>18.92</v>
      </c>
      <c r="I115" s="274">
        <v>-5.46</v>
      </c>
      <c r="J115" s="275">
        <v>13.46</v>
      </c>
      <c r="K115" s="276">
        <v>-3.5</v>
      </c>
      <c r="L115" s="277">
        <f t="shared" ref="L115:L116" si="14">I115-K115</f>
      </c>
    </row>
    <row customHeight="true" ht="19" r="116">
      <c r="A116" s="271" t="s">
        <v>915</v>
      </c>
      <c r="B116" s="288" t="s">
        <v>1015</v>
      </c>
      <c r="C116" s="271" t="s">
        <v>1033</v>
      </c>
      <c r="D116" s="283">
        <v>3750</v>
      </c>
      <c r="E116" s="279">
        <v>1.5</v>
      </c>
      <c r="F116" s="279">
        <v>-27</v>
      </c>
      <c r="G116" s="279">
        <v>-11.95</v>
      </c>
      <c r="H116" s="279">
        <v>16.05</v>
      </c>
      <c r="I116" s="279">
        <v>-2.53</v>
      </c>
      <c r="J116" s="280">
        <v>13.52</v>
      </c>
      <c r="K116" s="276">
        <v>-1.5</v>
      </c>
      <c r="L116" s="277">
        <f t="shared" si="14"/>
      </c>
    </row>
    <row customHeight="true" ht="19" r="117">
      <c r="A117" s="271" t="s">
        <v>915</v>
      </c>
      <c r="B117" s="288" t="s">
        <v>1015</v>
      </c>
      <c r="C117" s="286" t="s">
        <v>1034</v>
      </c>
      <c r="D117" s="283">
        <v>3750</v>
      </c>
      <c r="E117" s="279">
        <v>1.5</v>
      </c>
      <c r="F117" s="279">
        <v>-24</v>
      </c>
      <c r="G117" s="279">
        <v>-12.6</v>
      </c>
      <c r="H117" s="279">
        <v>12.4</v>
      </c>
      <c r="I117" s="279">
        <v>-0.05</v>
      </c>
      <c r="J117" s="280">
        <v>12.35</v>
      </c>
      <c r="K117" s="276">
        <v>-0.5</v>
      </c>
    </row>
    <row customHeight="true" ht="19" r="118">
      <c r="A118" s="271" t="s">
        <v>915</v>
      </c>
      <c r="B118" s="288" t="s">
        <v>1015</v>
      </c>
      <c r="C118" s="271" t="s">
        <v>1035</v>
      </c>
      <c r="D118" s="283">
        <v>3750</v>
      </c>
      <c r="E118" s="279">
        <v>1.5</v>
      </c>
      <c r="F118" s="279">
        <v>-21</v>
      </c>
      <c r="G118" s="279">
        <v>-12.17</v>
      </c>
      <c r="H118" s="279">
        <v>9.83</v>
      </c>
      <c r="I118" s="279">
        <v>1.47</v>
      </c>
      <c r="J118" s="280">
        <v>11.3</v>
      </c>
      <c r="K118" s="276">
        <v>0.5</v>
      </c>
    </row>
    <row customHeight="true" ht="19" r="119">
      <c r="A119" s="271" t="s">
        <v>915</v>
      </c>
      <c r="B119" s="288" t="s">
        <v>1015</v>
      </c>
      <c r="C119" s="286" t="s">
        <v>1036</v>
      </c>
      <c r="D119" s="283">
        <v>3750</v>
      </c>
      <c r="E119" s="279">
        <v>1.5</v>
      </c>
      <c r="F119" s="279">
        <v>-18</v>
      </c>
      <c r="G119" s="279">
        <v>-11.92</v>
      </c>
      <c r="H119" s="279">
        <v>7.08</v>
      </c>
      <c r="I119" s="279">
        <v>4.3</v>
      </c>
      <c r="J119" s="280">
        <v>11.38</v>
      </c>
      <c r="K119" s="276">
        <v>2.5</v>
      </c>
    </row>
    <row customHeight="true" ht="19" r="120">
      <c r="A120" s="271" t="s">
        <v>915</v>
      </c>
      <c r="B120" s="288" t="s">
        <v>1015</v>
      </c>
      <c r="C120" s="271" t="s">
        <v>1037</v>
      </c>
      <c r="D120" s="283">
        <v>3750</v>
      </c>
      <c r="E120" s="279">
        <v>1.5</v>
      </c>
      <c r="F120" s="279">
        <v>-18</v>
      </c>
      <c r="G120" s="279">
        <v>-15.49</v>
      </c>
      <c r="H120" s="279">
        <v>3.51</v>
      </c>
      <c r="I120" s="279">
        <v>4.33</v>
      </c>
      <c r="J120" s="280">
        <v>7.84</v>
      </c>
      <c r="K120" s="276">
        <v>2</v>
      </c>
    </row>
    <row customHeight="true" ht="19" r="121">
      <c r="A121" s="271" t="s">
        <v>915</v>
      </c>
      <c r="B121" s="288" t="s">
        <v>1015</v>
      </c>
      <c r="C121" s="286" t="s">
        <v>1038</v>
      </c>
      <c r="D121" s="283">
        <v>3750</v>
      </c>
      <c r="E121" s="279">
        <v>1.5</v>
      </c>
      <c r="F121" s="279">
        <v>-18</v>
      </c>
      <c r="G121" s="279">
        <v>-19</v>
      </c>
      <c r="H121" s="279">
        <v>0</v>
      </c>
      <c r="I121" s="279">
        <v>1.28</v>
      </c>
      <c r="J121" s="280">
        <v>1.28</v>
      </c>
      <c r="K121" s="276">
        <v>0</v>
      </c>
    </row>
    <row customHeight="true" ht="19" r="122">
      <c r="A122" s="271" t="s">
        <v>915</v>
      </c>
      <c r="B122" s="288" t="s">
        <v>1015</v>
      </c>
      <c r="C122" s="271" t="s">
        <v>1039</v>
      </c>
      <c r="D122" s="283">
        <v>3750</v>
      </c>
      <c r="E122" s="279">
        <v>1.5</v>
      </c>
      <c r="F122" s="279">
        <v>-16</v>
      </c>
      <c r="G122" s="279">
        <v>-20.37</v>
      </c>
      <c r="H122" s="279">
        <v>-3.37</v>
      </c>
      <c r="I122" s="279">
        <v>1.49</v>
      </c>
      <c r="J122" s="280">
        <v>-1.88</v>
      </c>
      <c r="K122" s="276">
        <v>0.5</v>
      </c>
    </row>
    <row customHeight="true" ht="19" r="123">
      <c r="A123" s="271" t="s">
        <v>915</v>
      </c>
      <c r="B123" s="288" t="s">
        <v>1015</v>
      </c>
      <c r="C123" s="272" t="s">
        <v>1040</v>
      </c>
      <c r="D123" s="289">
        <v>4700</v>
      </c>
      <c r="E123" s="273">
        <v>1.5</v>
      </c>
      <c r="F123" s="273">
        <v>-30</v>
      </c>
      <c r="G123" s="273">
        <v>-14.93</v>
      </c>
      <c r="H123" s="273">
        <v>16.37</v>
      </c>
      <c r="I123" s="274">
        <v>-5.19</v>
      </c>
      <c r="J123" s="275">
        <v>11.18</v>
      </c>
      <c r="K123" s="276">
        <v>-3</v>
      </c>
      <c r="L123" s="277">
        <f t="shared" ref="L123:L124" si="15">I123-K123</f>
      </c>
    </row>
    <row customHeight="true" ht="19" r="124">
      <c r="A124" s="271" t="s">
        <v>915</v>
      </c>
      <c r="B124" s="288" t="s">
        <v>1015</v>
      </c>
      <c r="C124" s="286" t="s">
        <v>1041</v>
      </c>
      <c r="D124" s="283">
        <v>4700</v>
      </c>
      <c r="E124" s="279">
        <v>1.5</v>
      </c>
      <c r="F124" s="279">
        <v>-27</v>
      </c>
      <c r="G124" s="279">
        <v>-14.91</v>
      </c>
      <c r="H124" s="279">
        <v>13.39</v>
      </c>
      <c r="I124" s="279">
        <v>-1.36</v>
      </c>
      <c r="J124" s="280">
        <v>12.03</v>
      </c>
      <c r="K124" s="276">
        <v>-2</v>
      </c>
      <c r="L124" s="277">
        <f t="shared" si="15"/>
      </c>
    </row>
    <row customHeight="true" ht="19" r="125">
      <c r="A125" s="271" t="s">
        <v>915</v>
      </c>
      <c r="B125" s="288" t="s">
        <v>1015</v>
      </c>
      <c r="C125" s="286" t="s">
        <v>1042</v>
      </c>
      <c r="D125" s="283">
        <v>4700</v>
      </c>
      <c r="E125" s="279">
        <v>1.5</v>
      </c>
      <c r="F125" s="279">
        <v>-24</v>
      </c>
      <c r="G125" s="279">
        <v>-14.81</v>
      </c>
      <c r="H125" s="279">
        <v>10.49</v>
      </c>
      <c r="I125" s="279">
        <v>1.13</v>
      </c>
      <c r="J125" s="280">
        <v>11.62</v>
      </c>
      <c r="K125" s="276">
        <v>0.5</v>
      </c>
    </row>
    <row customHeight="true" ht="19" r="126">
      <c r="A126" s="271" t="s">
        <v>915</v>
      </c>
      <c r="B126" s="288" t="s">
        <v>1015</v>
      </c>
      <c r="C126" s="286" t="s">
        <v>1043</v>
      </c>
      <c r="D126" s="283">
        <v>4700</v>
      </c>
      <c r="E126" s="279">
        <v>1.5</v>
      </c>
      <c r="F126" s="279">
        <v>-21</v>
      </c>
      <c r="G126" s="279">
        <v>-15.17</v>
      </c>
      <c r="H126" s="279">
        <v>7.13</v>
      </c>
      <c r="I126" s="279">
        <v>3.45</v>
      </c>
      <c r="J126" s="280">
        <v>10.58</v>
      </c>
      <c r="K126" s="276">
        <v>2.5</v>
      </c>
    </row>
    <row customHeight="true" ht="19" r="127">
      <c r="A127" s="271" t="s">
        <v>915</v>
      </c>
      <c r="B127" s="288" t="s">
        <v>1015</v>
      </c>
      <c r="C127" s="286" t="s">
        <v>1044</v>
      </c>
      <c r="D127" s="283">
        <v>4700</v>
      </c>
      <c r="E127" s="279">
        <v>1.5</v>
      </c>
      <c r="F127" s="279">
        <v>-18</v>
      </c>
      <c r="G127" s="279">
        <v>-15.74</v>
      </c>
      <c r="H127" s="279">
        <v>3.56</v>
      </c>
      <c r="I127" s="279">
        <v>7.59</v>
      </c>
      <c r="J127" s="280">
        <v>11.15</v>
      </c>
      <c r="K127" s="276">
        <v>4.5</v>
      </c>
    </row>
    <row customHeight="true" ht="19" r="128">
      <c r="A128" s="271" t="s">
        <v>915</v>
      </c>
      <c r="B128" s="288" t="s">
        <v>1015</v>
      </c>
      <c r="C128" s="286" t="s">
        <v>1045</v>
      </c>
      <c r="D128" s="283">
        <v>4700</v>
      </c>
      <c r="E128" s="279">
        <v>1.5</v>
      </c>
      <c r="F128" s="279">
        <v>-18</v>
      </c>
      <c r="G128" s="279">
        <v>-18.56</v>
      </c>
      <c r="H128" s="279">
        <v>0.74</v>
      </c>
      <c r="I128" s="279">
        <v>11.92</v>
      </c>
      <c r="J128" s="280">
        <v>12.66</v>
      </c>
      <c r="K128" s="276">
        <v>5</v>
      </c>
    </row>
    <row customHeight="true" ht="19" r="129">
      <c r="A129" s="271" t="s">
        <v>915</v>
      </c>
      <c r="B129" s="288" t="s">
        <v>1015</v>
      </c>
      <c r="C129" s="286" t="s">
        <v>1046</v>
      </c>
      <c r="D129" s="283">
        <v>4700</v>
      </c>
      <c r="E129" s="279">
        <v>1.5</v>
      </c>
      <c r="F129" s="279">
        <v>-18</v>
      </c>
      <c r="G129" s="279">
        <v>-22.44</v>
      </c>
      <c r="H129" s="279">
        <v>-3.14</v>
      </c>
      <c r="I129" s="279">
        <v>5.81</v>
      </c>
      <c r="J129" s="280">
        <v>2.67</v>
      </c>
      <c r="K129" s="276">
        <v>2.5</v>
      </c>
    </row>
    <row customHeight="true" ht="19" r="130">
      <c r="A130" s="271" t="s">
        <v>915</v>
      </c>
      <c r="B130" s="288" t="s">
        <v>1015</v>
      </c>
      <c r="C130" s="286" t="s">
        <v>1047</v>
      </c>
      <c r="D130" s="283">
        <v>4700</v>
      </c>
      <c r="E130" s="279">
        <v>1.5</v>
      </c>
      <c r="F130" s="279">
        <v>-16</v>
      </c>
      <c r="G130" s="279">
        <v>-24.82</v>
      </c>
      <c r="H130" s="279">
        <v>-7.52</v>
      </c>
      <c r="I130" s="279">
        <v>5.54</v>
      </c>
      <c r="J130" s="280">
        <v>-1.98</v>
      </c>
      <c r="K130" s="282">
        <v>3</v>
      </c>
    </row>
    <row customHeight="true" ht="19" r="131">
      <c r="A131" s="271" t="s">
        <v>915</v>
      </c>
      <c r="B131" s="288" t="s">
        <v>1048</v>
      </c>
      <c r="C131" s="272" t="s">
        <v>1016</v>
      </c>
      <c r="D131" s="289">
        <v>3750</v>
      </c>
      <c r="E131" s="273">
        <v>1.5</v>
      </c>
      <c r="F131" s="273">
        <v>-30</v>
      </c>
      <c r="G131" s="273">
        <v>-13.13</v>
      </c>
      <c r="H131" s="273">
        <v>17.87</v>
      </c>
      <c r="I131" s="274">
        <v>-5.76</v>
      </c>
      <c r="J131" s="275">
        <v>12.11</v>
      </c>
      <c r="K131" s="276">
        <v>-5.8</v>
      </c>
      <c r="L131" s="277">
        <f t="shared" ref="L131:L132" si="16">I131-K131</f>
      </c>
    </row>
    <row customHeight="true" ht="19" r="132">
      <c r="A132" s="271" t="s">
        <v>915</v>
      </c>
      <c r="B132" s="288" t="s">
        <v>1048</v>
      </c>
      <c r="C132" s="286" t="s">
        <v>1017</v>
      </c>
      <c r="D132" s="283">
        <v>3750</v>
      </c>
      <c r="E132" s="279">
        <v>1.5</v>
      </c>
      <c r="F132" s="279">
        <v>-27</v>
      </c>
      <c r="G132" s="279">
        <v>-12.99</v>
      </c>
      <c r="H132" s="279">
        <v>15.01</v>
      </c>
      <c r="I132" s="279">
        <v>-4.58</v>
      </c>
      <c r="J132" s="280">
        <v>10.43</v>
      </c>
      <c r="K132" s="276">
        <v>-4.6</v>
      </c>
      <c r="L132" s="277">
        <f t="shared" si="16"/>
      </c>
    </row>
    <row customHeight="true" ht="19" r="133">
      <c r="A133" s="271" t="s">
        <v>915</v>
      </c>
      <c r="B133" s="288" t="s">
        <v>1048</v>
      </c>
      <c r="C133" s="286" t="s">
        <v>1018</v>
      </c>
      <c r="D133" s="283">
        <v>3750</v>
      </c>
      <c r="E133" s="279">
        <v>1.5</v>
      </c>
      <c r="F133" s="279">
        <v>-24</v>
      </c>
      <c r="G133" s="279">
        <v>-15.16</v>
      </c>
      <c r="H133" s="279">
        <v>9.84</v>
      </c>
      <c r="I133" s="279">
        <v>-1.85</v>
      </c>
      <c r="J133" s="280">
        <v>7.99</v>
      </c>
      <c r="K133" s="276">
        <v>-2.2</v>
      </c>
    </row>
    <row customHeight="true" ht="19" r="134">
      <c r="A134" s="271" t="s">
        <v>915</v>
      </c>
      <c r="B134" s="288" t="s">
        <v>1048</v>
      </c>
      <c r="C134" s="286" t="s">
        <v>1019</v>
      </c>
      <c r="D134" s="283">
        <v>3750</v>
      </c>
      <c r="E134" s="279">
        <v>1.5</v>
      </c>
      <c r="F134" s="279">
        <v>-21</v>
      </c>
      <c r="G134" s="279">
        <v>-14.78</v>
      </c>
      <c r="H134" s="279">
        <v>7.22</v>
      </c>
      <c r="I134" s="279">
        <v>-0.09</v>
      </c>
      <c r="J134" s="280">
        <v>7.13</v>
      </c>
      <c r="K134" s="276">
        <v>0</v>
      </c>
    </row>
    <row customHeight="true" ht="19" r="135">
      <c r="A135" s="271" t="s">
        <v>915</v>
      </c>
      <c r="B135" s="288" t="s">
        <v>1048</v>
      </c>
      <c r="C135" s="286" t="s">
        <v>1020</v>
      </c>
      <c r="D135" s="283">
        <v>3750</v>
      </c>
      <c r="E135" s="279">
        <v>1.5</v>
      </c>
      <c r="F135" s="279">
        <v>-18</v>
      </c>
      <c r="G135" s="279">
        <v>-15.31</v>
      </c>
      <c r="H135" s="279">
        <v>3.69</v>
      </c>
      <c r="I135" s="279">
        <v>4.01</v>
      </c>
      <c r="J135" s="280">
        <v>7.7</v>
      </c>
      <c r="K135" s="276">
        <v>0</v>
      </c>
    </row>
    <row customHeight="true" ht="19" r="136">
      <c r="A136" s="271" t="s">
        <v>915</v>
      </c>
      <c r="B136" s="288" t="s">
        <v>1048</v>
      </c>
      <c r="C136" s="286" t="s">
        <v>1021</v>
      </c>
      <c r="D136" s="283">
        <v>3750</v>
      </c>
      <c r="E136" s="279">
        <v>1.5</v>
      </c>
      <c r="F136" s="279">
        <v>-18</v>
      </c>
      <c r="G136" s="279">
        <v>-17.81</v>
      </c>
      <c r="H136" s="279">
        <v>1.19</v>
      </c>
      <c r="I136" s="279">
        <v>3.54</v>
      </c>
      <c r="J136" s="280">
        <v>4.73</v>
      </c>
      <c r="K136" s="276">
        <v>0</v>
      </c>
    </row>
    <row customHeight="true" ht="19" r="137">
      <c r="A137" s="271" t="s">
        <v>915</v>
      </c>
      <c r="B137" s="288" t="s">
        <v>1048</v>
      </c>
      <c r="C137" s="286" t="s">
        <v>1022</v>
      </c>
      <c r="D137" s="283">
        <v>3750</v>
      </c>
      <c r="E137" s="279">
        <v>1.5</v>
      </c>
      <c r="F137" s="279">
        <v>-18</v>
      </c>
      <c r="G137" s="279">
        <v>-21.72</v>
      </c>
      <c r="H137" s="279">
        <v>-2.72</v>
      </c>
      <c r="I137" s="279">
        <v>3.67</v>
      </c>
      <c r="J137" s="280">
        <v>0.95</v>
      </c>
      <c r="K137" s="276">
        <v>2</v>
      </c>
    </row>
    <row customHeight="true" ht="19" r="138">
      <c r="A138" s="271" t="s">
        <v>915</v>
      </c>
      <c r="B138" s="288" t="s">
        <v>1048</v>
      </c>
      <c r="C138" s="272" t="s">
        <v>1024</v>
      </c>
      <c r="D138" s="289">
        <v>4700</v>
      </c>
      <c r="E138" s="273">
        <v>1.5</v>
      </c>
      <c r="F138" s="273">
        <v>-30</v>
      </c>
      <c r="G138" s="273">
        <v>-12.95</v>
      </c>
      <c r="H138" s="273">
        <v>18.35</v>
      </c>
      <c r="I138" s="274">
        <v>-6.27</v>
      </c>
      <c r="J138" s="275">
        <v>12.08</v>
      </c>
      <c r="K138" s="276">
        <v>-6.5</v>
      </c>
      <c r="L138" s="277">
        <f t="shared" ref="L138:L139" si="17">I138-K138</f>
      </c>
    </row>
    <row customHeight="true" ht="19" r="139">
      <c r="A139" s="271" t="s">
        <v>915</v>
      </c>
      <c r="B139" s="288" t="s">
        <v>1048</v>
      </c>
      <c r="C139" s="286" t="s">
        <v>1025</v>
      </c>
      <c r="D139" s="283">
        <v>4700</v>
      </c>
      <c r="E139" s="279">
        <v>1.5</v>
      </c>
      <c r="F139" s="279">
        <v>-27</v>
      </c>
      <c r="G139" s="279">
        <v>-11.8</v>
      </c>
      <c r="H139" s="279">
        <v>16.5</v>
      </c>
      <c r="I139" s="279">
        <v>-6.04</v>
      </c>
      <c r="J139" s="280">
        <v>10.46</v>
      </c>
      <c r="K139" s="276">
        <v>-6.2</v>
      </c>
      <c r="L139" s="277">
        <f t="shared" si="17"/>
      </c>
    </row>
    <row customHeight="true" ht="19" r="140">
      <c r="A140" s="271" t="s">
        <v>915</v>
      </c>
      <c r="B140" s="288" t="s">
        <v>1048</v>
      </c>
      <c r="C140" s="286" t="s">
        <v>1026</v>
      </c>
      <c r="D140" s="283">
        <v>4700</v>
      </c>
      <c r="E140" s="279">
        <v>1.5</v>
      </c>
      <c r="F140" s="279">
        <v>-24</v>
      </c>
      <c r="G140" s="279">
        <v>-12.94</v>
      </c>
      <c r="H140" s="279">
        <v>12.36</v>
      </c>
      <c r="I140" s="279">
        <v>-5.66</v>
      </c>
      <c r="J140" s="280">
        <v>6.7</v>
      </c>
      <c r="K140" s="276">
        <v>-4.9</v>
      </c>
    </row>
    <row customHeight="true" ht="19" r="141">
      <c r="A141" s="271" t="s">
        <v>915</v>
      </c>
      <c r="B141" s="288" t="s">
        <v>1048</v>
      </c>
      <c r="C141" s="286" t="s">
        <v>1027</v>
      </c>
      <c r="D141" s="283">
        <v>4700</v>
      </c>
      <c r="E141" s="279">
        <v>1.5</v>
      </c>
      <c r="F141" s="279">
        <v>-21</v>
      </c>
      <c r="G141" s="279">
        <v>-12.69</v>
      </c>
      <c r="H141" s="279">
        <v>9.61</v>
      </c>
      <c r="I141" s="279">
        <v>-3.61</v>
      </c>
      <c r="J141" s="280">
        <v>6</v>
      </c>
      <c r="K141" s="276">
        <v>-2.9</v>
      </c>
    </row>
    <row customHeight="true" ht="19" r="142">
      <c r="A142" s="271" t="s">
        <v>915</v>
      </c>
      <c r="B142" s="288" t="s">
        <v>1048</v>
      </c>
      <c r="C142" s="286" t="s">
        <v>1028</v>
      </c>
      <c r="D142" s="283">
        <v>4700</v>
      </c>
      <c r="E142" s="279">
        <v>1.5</v>
      </c>
      <c r="F142" s="279">
        <v>-18</v>
      </c>
      <c r="G142" s="279">
        <v>-13.89</v>
      </c>
      <c r="H142" s="279">
        <v>5.41</v>
      </c>
      <c r="I142" s="279">
        <v>0.87</v>
      </c>
      <c r="J142" s="280">
        <v>6.28</v>
      </c>
      <c r="K142" s="276">
        <v>1.9</v>
      </c>
    </row>
    <row customHeight="true" ht="19" r="143">
      <c r="A143" s="271" t="s">
        <v>915</v>
      </c>
      <c r="B143" s="288" t="s">
        <v>1048</v>
      </c>
      <c r="C143" s="286" t="s">
        <v>1029</v>
      </c>
      <c r="D143" s="283">
        <v>4700</v>
      </c>
      <c r="E143" s="279">
        <v>1.5</v>
      </c>
      <c r="F143" s="279">
        <v>-18</v>
      </c>
      <c r="G143" s="279">
        <v>-16.36</v>
      </c>
      <c r="H143" s="279">
        <v>2.94</v>
      </c>
      <c r="I143" s="279">
        <v>0.96</v>
      </c>
      <c r="J143" s="280">
        <v>3.9</v>
      </c>
      <c r="K143" s="276">
        <v>1.7</v>
      </c>
    </row>
    <row customHeight="true" ht="19" r="144">
      <c r="A144" s="271" t="s">
        <v>915</v>
      </c>
      <c r="B144" s="288" t="s">
        <v>1048</v>
      </c>
      <c r="C144" s="286" t="s">
        <v>1030</v>
      </c>
      <c r="D144" s="283">
        <v>4700</v>
      </c>
      <c r="E144" s="279">
        <v>1.5</v>
      </c>
      <c r="F144" s="279">
        <v>-18</v>
      </c>
      <c r="G144" s="279">
        <v>-20.19</v>
      </c>
      <c r="H144" s="279">
        <v>-0.89</v>
      </c>
      <c r="I144" s="279">
        <v>3.91</v>
      </c>
      <c r="J144" s="280">
        <v>3.02</v>
      </c>
      <c r="K144" s="276">
        <v>2.5</v>
      </c>
    </row>
    <row customHeight="true" ht="19" r="145">
      <c r="A145" s="271" t="s">
        <v>915</v>
      </c>
      <c r="B145" s="288" t="s">
        <v>1048</v>
      </c>
      <c r="C145" s="272" t="s">
        <v>1032</v>
      </c>
      <c r="D145" s="289">
        <v>3750</v>
      </c>
      <c r="E145" s="273">
        <v>1.5</v>
      </c>
      <c r="F145" s="273">
        <v>-30</v>
      </c>
      <c r="G145" s="273">
        <v>-13.28</v>
      </c>
      <c r="H145" s="273">
        <v>17.72</v>
      </c>
      <c r="I145" s="274">
        <v>-5.35</v>
      </c>
      <c r="J145" s="275">
        <v>12.37</v>
      </c>
      <c r="K145" s="276">
        <v>-5.6</v>
      </c>
      <c r="L145" s="277">
        <f t="shared" ref="L145:L146" si="18">I145-K145</f>
      </c>
    </row>
    <row customHeight="true" ht="19" r="146">
      <c r="A146" s="271" t="s">
        <v>915</v>
      </c>
      <c r="B146" s="288" t="s">
        <v>1048</v>
      </c>
      <c r="C146" s="286" t="s">
        <v>1033</v>
      </c>
      <c r="D146" s="283">
        <v>3750</v>
      </c>
      <c r="E146" s="279">
        <v>1.5</v>
      </c>
      <c r="F146" s="279">
        <v>-27</v>
      </c>
      <c r="G146" s="279">
        <v>-13.28</v>
      </c>
      <c r="H146" s="279">
        <v>14.72</v>
      </c>
      <c r="I146" s="279">
        <v>-4.03</v>
      </c>
      <c r="J146" s="280">
        <v>10.69</v>
      </c>
      <c r="K146" s="276">
        <v>-4.6</v>
      </c>
      <c r="L146" s="277">
        <f t="shared" si="18"/>
      </c>
    </row>
    <row customHeight="true" ht="19" r="147">
      <c r="A147" s="271" t="s">
        <v>915</v>
      </c>
      <c r="B147" s="288" t="s">
        <v>1048</v>
      </c>
      <c r="C147" s="286" t="s">
        <v>1034</v>
      </c>
      <c r="D147" s="283">
        <v>3750</v>
      </c>
      <c r="E147" s="279">
        <v>1.5</v>
      </c>
      <c r="F147" s="279">
        <v>-24</v>
      </c>
      <c r="G147" s="279">
        <v>-15.66</v>
      </c>
      <c r="H147" s="279">
        <v>9.34</v>
      </c>
      <c r="I147" s="279">
        <v>-0.84</v>
      </c>
      <c r="J147" s="280">
        <v>8.5</v>
      </c>
      <c r="K147" s="276">
        <v>-2.2</v>
      </c>
    </row>
    <row customHeight="true" ht="19" r="148">
      <c r="A148" s="271" t="s">
        <v>915</v>
      </c>
      <c r="B148" s="288" t="s">
        <v>1048</v>
      </c>
      <c r="C148" s="286" t="s">
        <v>1035</v>
      </c>
      <c r="D148" s="283">
        <v>3750</v>
      </c>
      <c r="E148" s="279">
        <v>1.5</v>
      </c>
      <c r="F148" s="279">
        <v>-21</v>
      </c>
      <c r="G148" s="279">
        <v>-15.48</v>
      </c>
      <c r="H148" s="279">
        <v>6.52</v>
      </c>
      <c r="I148" s="279">
        <v>-1.82</v>
      </c>
      <c r="J148" s="280">
        <v>4.7</v>
      </c>
      <c r="K148" s="276">
        <v>1.5</v>
      </c>
    </row>
    <row customHeight="true" ht="19" r="149">
      <c r="A149" s="271" t="s">
        <v>915</v>
      </c>
      <c r="B149" s="288" t="s">
        <v>1048</v>
      </c>
      <c r="C149" s="286" t="s">
        <v>1036</v>
      </c>
      <c r="D149" s="283">
        <v>3750</v>
      </c>
      <c r="E149" s="279">
        <v>1.5</v>
      </c>
      <c r="F149" s="279">
        <v>-18</v>
      </c>
      <c r="G149" s="279">
        <v>-15.77</v>
      </c>
      <c r="H149" s="279">
        <v>3.23</v>
      </c>
      <c r="I149" s="279">
        <v>3.88</v>
      </c>
      <c r="J149" s="280">
        <v>7.11</v>
      </c>
      <c r="K149" s="276">
        <v>0</v>
      </c>
    </row>
    <row customHeight="true" ht="19" r="150">
      <c r="A150" s="271" t="s">
        <v>915</v>
      </c>
      <c r="B150" s="288" t="s">
        <v>1048</v>
      </c>
      <c r="C150" s="286" t="s">
        <v>1037</v>
      </c>
      <c r="D150" s="283">
        <v>3750</v>
      </c>
      <c r="E150" s="279">
        <v>1.5</v>
      </c>
      <c r="F150" s="279">
        <v>-18</v>
      </c>
      <c r="G150" s="279">
        <v>-18.35</v>
      </c>
      <c r="H150" s="279">
        <v>0.65</v>
      </c>
      <c r="I150" s="279">
        <v>3.25</v>
      </c>
      <c r="J150" s="280">
        <v>3.9</v>
      </c>
      <c r="K150" s="276">
        <v>0.5</v>
      </c>
    </row>
    <row customHeight="true" ht="19" r="151">
      <c r="A151" s="271" t="s">
        <v>915</v>
      </c>
      <c r="B151" s="288" t="s">
        <v>1048</v>
      </c>
      <c r="C151" s="286" t="s">
        <v>1038</v>
      </c>
      <c r="D151" s="283">
        <v>3750</v>
      </c>
      <c r="E151" s="279">
        <v>1.5</v>
      </c>
      <c r="F151" s="279">
        <v>-18</v>
      </c>
      <c r="G151" s="279">
        <v>-20.8</v>
      </c>
      <c r="H151" s="279">
        <v>-1.8</v>
      </c>
      <c r="I151" s="279">
        <v>2.68</v>
      </c>
      <c r="J151" s="280">
        <v>0.88</v>
      </c>
      <c r="K151" s="276">
        <v>2</v>
      </c>
    </row>
    <row customHeight="true" ht="19" r="152">
      <c r="A152" s="271" t="s">
        <v>915</v>
      </c>
      <c r="B152" s="288" t="s">
        <v>1048</v>
      </c>
      <c r="C152" s="272" t="s">
        <v>1040</v>
      </c>
      <c r="D152" s="289">
        <v>4700</v>
      </c>
      <c r="E152" s="273">
        <v>1.5</v>
      </c>
      <c r="F152" s="273">
        <v>-30</v>
      </c>
      <c r="G152" s="273">
        <v>-13.45</v>
      </c>
      <c r="H152" s="273">
        <v>17.85</v>
      </c>
      <c r="I152" s="274">
        <v>-5.85</v>
      </c>
      <c r="J152" s="275">
        <v>12</v>
      </c>
      <c r="K152" s="276">
        <v>-7</v>
      </c>
      <c r="L152" s="277">
        <f t="shared" ref="L152:L153" si="19">I152-K152</f>
      </c>
    </row>
    <row customHeight="true" ht="19" r="153">
      <c r="A153" s="271" t="s">
        <v>915</v>
      </c>
      <c r="B153" s="288" t="s">
        <v>1048</v>
      </c>
      <c r="C153" s="286" t="s">
        <v>1041</v>
      </c>
      <c r="D153" s="283">
        <v>4700</v>
      </c>
      <c r="E153" s="279">
        <v>1.5</v>
      </c>
      <c r="F153" s="279">
        <v>-27</v>
      </c>
      <c r="G153" s="279">
        <v>-12.3</v>
      </c>
      <c r="H153" s="279">
        <v>16</v>
      </c>
      <c r="I153" s="279">
        <v>-5.62</v>
      </c>
      <c r="J153" s="280">
        <v>10.38</v>
      </c>
      <c r="K153" s="276">
        <v>-6.7</v>
      </c>
      <c r="L153" s="277">
        <f t="shared" si="19"/>
      </c>
    </row>
    <row customHeight="true" ht="19" r="154">
      <c r="A154" s="271" t="s">
        <v>915</v>
      </c>
      <c r="B154" s="288" t="s">
        <v>1048</v>
      </c>
      <c r="C154" s="286" t="s">
        <v>1042</v>
      </c>
      <c r="D154" s="283">
        <v>4700</v>
      </c>
      <c r="E154" s="279">
        <v>1.5</v>
      </c>
      <c r="F154" s="279">
        <v>-24</v>
      </c>
      <c r="G154" s="279">
        <v>-13.9</v>
      </c>
      <c r="H154" s="279">
        <v>11.4</v>
      </c>
      <c r="I154" s="279">
        <v>-5.33</v>
      </c>
      <c r="J154" s="280">
        <v>6.07</v>
      </c>
      <c r="K154" s="276">
        <v>-5</v>
      </c>
    </row>
    <row customHeight="true" ht="19" r="155">
      <c r="A155" s="271" t="s">
        <v>915</v>
      </c>
      <c r="B155" s="288" t="s">
        <v>1048</v>
      </c>
      <c r="C155" s="286" t="s">
        <v>1043</v>
      </c>
      <c r="D155" s="283">
        <v>4700</v>
      </c>
      <c r="E155" s="279">
        <v>1.5</v>
      </c>
      <c r="F155" s="279">
        <v>-21</v>
      </c>
      <c r="G155" s="279">
        <v>-13.27</v>
      </c>
      <c r="H155" s="279">
        <v>9.03</v>
      </c>
      <c r="I155" s="279">
        <v>-3.23</v>
      </c>
      <c r="J155" s="280">
        <v>5.8</v>
      </c>
      <c r="K155" s="276">
        <v>-3</v>
      </c>
    </row>
    <row customHeight="true" ht="19" r="156">
      <c r="A156" s="271" t="s">
        <v>915</v>
      </c>
      <c r="B156" s="288" t="s">
        <v>1048</v>
      </c>
      <c r="C156" s="286" t="s">
        <v>1044</v>
      </c>
      <c r="D156" s="283">
        <v>4700</v>
      </c>
      <c r="E156" s="279">
        <v>1.5</v>
      </c>
      <c r="F156" s="279">
        <v>-18</v>
      </c>
      <c r="G156" s="279">
        <v>-13.89</v>
      </c>
      <c r="H156" s="279">
        <v>5.41</v>
      </c>
      <c r="I156" s="279">
        <v>3.25</v>
      </c>
      <c r="J156" s="280">
        <v>8.66</v>
      </c>
      <c r="K156" s="276">
        <v>2.2</v>
      </c>
    </row>
    <row customHeight="true" ht="19" r="157">
      <c r="A157" s="271" t="s">
        <v>915</v>
      </c>
      <c r="B157" s="288" t="s">
        <v>1048</v>
      </c>
      <c r="C157" s="286" t="s">
        <v>1045</v>
      </c>
      <c r="D157" s="283">
        <v>4700</v>
      </c>
      <c r="E157" s="279">
        <v>1.5</v>
      </c>
      <c r="F157" s="279">
        <v>-18</v>
      </c>
      <c r="G157" s="279">
        <v>-17.28</v>
      </c>
      <c r="H157" s="279">
        <v>2.02</v>
      </c>
      <c r="I157" s="279">
        <v>3.27</v>
      </c>
      <c r="J157" s="280">
        <v>5.29</v>
      </c>
      <c r="K157" s="276">
        <v>2</v>
      </c>
    </row>
    <row customHeight="true" ht="19" r="158">
      <c r="A158" s="271" t="s">
        <v>915</v>
      </c>
      <c r="B158" s="288" t="s">
        <v>1048</v>
      </c>
      <c r="C158" s="286" t="s">
        <v>1046</v>
      </c>
      <c r="D158" s="283">
        <v>4700</v>
      </c>
      <c r="E158" s="279">
        <v>1.5</v>
      </c>
      <c r="F158" s="279">
        <v>-18</v>
      </c>
      <c r="G158" s="279">
        <v>-20.86</v>
      </c>
      <c r="H158" s="279">
        <v>-1.56</v>
      </c>
      <c r="I158" s="279">
        <v>5.43</v>
      </c>
      <c r="J158" s="280">
        <v>3.88</v>
      </c>
      <c r="K158" s="276">
        <v>2.5</v>
      </c>
    </row>
    <row customHeight="true" ht="19" r="159">
      <c r="A159" s="271" t="s">
        <v>915</v>
      </c>
      <c r="B159" s="271" t="s">
        <v>1049</v>
      </c>
      <c r="C159" s="272" t="s">
        <v>955</v>
      </c>
      <c r="D159" s="273">
        <v>2140</v>
      </c>
      <c r="E159" s="273">
        <v>1.5</v>
      </c>
      <c r="F159" s="273">
        <v>-33</v>
      </c>
      <c r="G159" s="273">
        <v>-14.66</v>
      </c>
      <c r="H159" s="273">
        <v>18.94</v>
      </c>
      <c r="I159" s="290">
        <v>-7.38</v>
      </c>
      <c r="J159" s="275">
        <v>11.56</v>
      </c>
      <c r="K159" s="276">
        <v>-5.5</v>
      </c>
    </row>
    <row customHeight="true" ht="19" r="160">
      <c r="A160" s="271" t="s">
        <v>915</v>
      </c>
      <c r="B160" s="271" t="s">
        <v>1049</v>
      </c>
      <c r="C160" s="278" t="s">
        <v>956</v>
      </c>
      <c r="D160" s="279">
        <v>2140</v>
      </c>
      <c r="E160" s="279">
        <v>1.5</v>
      </c>
      <c r="F160" s="279">
        <v>-30</v>
      </c>
      <c r="G160" s="279">
        <v>-13.49</v>
      </c>
      <c r="H160" s="279">
        <v>17.11</v>
      </c>
      <c r="I160" s="287">
        <v>-5.29</v>
      </c>
      <c r="J160" s="280">
        <v>11.82</v>
      </c>
      <c r="K160" s="276">
        <v>-3.5</v>
      </c>
      <c r="L160" s="283" t="s">
        <v>954</v>
      </c>
      <c r="M160" s="274">
        <v>-4.5</v>
      </c>
      <c r="N160" s="273">
        <v>17.11</v>
      </c>
    </row>
    <row customHeight="true" ht="19" r="161">
      <c r="A161" s="271" t="s">
        <v>915</v>
      </c>
      <c r="B161" s="271" t="s">
        <v>1049</v>
      </c>
      <c r="C161" s="281" t="s">
        <v>957</v>
      </c>
      <c r="D161" s="279">
        <v>2140</v>
      </c>
      <c r="E161" s="279">
        <v>1.5</v>
      </c>
      <c r="F161" s="279">
        <v>-27</v>
      </c>
      <c r="G161" s="279">
        <v>-13.44</v>
      </c>
      <c r="H161" s="279">
        <v>14.16</v>
      </c>
      <c r="I161" s="279">
        <v>-2.73</v>
      </c>
      <c r="J161" s="280">
        <v>11.42</v>
      </c>
      <c r="K161" s="276">
        <v>-2</v>
      </c>
      <c r="L161" s="283" t="s">
        <v>954</v>
      </c>
      <c r="M161" s="279">
        <v>-3.23</v>
      </c>
      <c r="N161" s="279">
        <v>16.2</v>
      </c>
    </row>
    <row customHeight="true" ht="19" r="162">
      <c r="A162" s="271" t="s">
        <v>915</v>
      </c>
      <c r="B162" s="271" t="s">
        <v>1049</v>
      </c>
      <c r="C162" s="278" t="s">
        <v>958</v>
      </c>
      <c r="D162" s="279">
        <v>2140</v>
      </c>
      <c r="E162" s="279">
        <v>1.5</v>
      </c>
      <c r="F162" s="279">
        <v>-24</v>
      </c>
      <c r="G162" s="279">
        <v>-12.26</v>
      </c>
      <c r="H162" s="279">
        <v>12.34</v>
      </c>
      <c r="I162" s="279">
        <v>-1.29</v>
      </c>
      <c r="J162" s="280">
        <v>11.05</v>
      </c>
      <c r="K162" s="276">
        <v>-5.5</v>
      </c>
      <c r="L162" s="283" t="s">
        <v>954</v>
      </c>
      <c r="M162" s="279">
        <v>-2.5</v>
      </c>
      <c r="N162" s="279">
        <v>13.59</v>
      </c>
    </row>
    <row customHeight="true" ht="19" r="163">
      <c r="A163" s="271" t="s">
        <v>915</v>
      </c>
      <c r="B163" s="271" t="s">
        <v>1049</v>
      </c>
      <c r="C163" s="281" t="s">
        <v>959</v>
      </c>
      <c r="D163" s="279">
        <v>2140</v>
      </c>
      <c r="E163" s="279">
        <v>1.5</v>
      </c>
      <c r="F163" s="279">
        <v>-21</v>
      </c>
      <c r="G163" s="279">
        <v>-14.56</v>
      </c>
      <c r="H163" s="279">
        <v>7.04</v>
      </c>
      <c r="I163" s="279">
        <v>1.58</v>
      </c>
      <c r="J163" s="280">
        <v>8.62</v>
      </c>
      <c r="K163" s="276">
        <v>0</v>
      </c>
      <c r="L163" s="283" t="s">
        <v>954</v>
      </c>
      <c r="M163" s="279">
        <v>-2.57</v>
      </c>
      <c r="N163" s="279">
        <v>10.42</v>
      </c>
    </row>
    <row customHeight="true" ht="19" r="164">
      <c r="A164" s="271" t="s">
        <v>915</v>
      </c>
      <c r="B164" s="271" t="s">
        <v>1049</v>
      </c>
      <c r="C164" s="278" t="s">
        <v>960</v>
      </c>
      <c r="D164" s="279">
        <v>2140</v>
      </c>
      <c r="E164" s="279">
        <v>1.5</v>
      </c>
      <c r="F164" s="279">
        <v>-18</v>
      </c>
      <c r="G164" s="279">
        <v>-14.17</v>
      </c>
      <c r="H164" s="279">
        <v>4.43</v>
      </c>
      <c r="I164" s="279">
        <v>5.53</v>
      </c>
      <c r="J164" s="280">
        <v>9.96</v>
      </c>
      <c r="K164" s="276">
        <v>0.5</v>
      </c>
      <c r="L164" s="283" t="s">
        <v>954</v>
      </c>
      <c r="M164" s="279">
        <v>-3.04</v>
      </c>
      <c r="N164" s="279">
        <v>7.6</v>
      </c>
    </row>
    <row r="165">
      <c r="A165" s="271" t="s">
        <v>915</v>
      </c>
      <c r="B165" s="271" t="s">
        <v>1049</v>
      </c>
      <c r="C165" s="281" t="s">
        <v>961</v>
      </c>
      <c r="D165" s="279">
        <v>2140</v>
      </c>
      <c r="E165" s="279">
        <v>1.5</v>
      </c>
      <c r="F165" s="279">
        <v>-18</v>
      </c>
      <c r="G165" s="279">
        <v>-20.19</v>
      </c>
      <c r="H165" s="279">
        <v>-1.59</v>
      </c>
      <c r="I165" s="279">
        <v>4.84</v>
      </c>
      <c r="J165" s="280">
        <v>3.25</v>
      </c>
      <c r="K165" s="276">
        <v>3.5</v>
      </c>
      <c r="L165" s="283" t="s">
        <v>954</v>
      </c>
      <c r="M165" s="279">
        <v>-3.17</v>
      </c>
      <c r="N165" s="279">
        <v>4.53</v>
      </c>
    </row>
    <row r="166">
      <c r="A166" s="271" t="s">
        <v>915</v>
      </c>
      <c r="B166" s="271" t="s">
        <v>1049</v>
      </c>
      <c r="C166" s="278" t="s">
        <v>962</v>
      </c>
      <c r="D166" s="279">
        <v>2140</v>
      </c>
      <c r="E166" s="279">
        <v>1.5</v>
      </c>
      <c r="F166" s="279">
        <v>-18</v>
      </c>
      <c r="G166" s="279">
        <v>-23.95</v>
      </c>
      <c r="H166" s="279">
        <v>-5.35</v>
      </c>
      <c r="I166" s="279">
        <v>4.47</v>
      </c>
      <c r="J166" s="280">
        <v>-0.88</v>
      </c>
      <c r="K166" s="276">
        <v>4</v>
      </c>
      <c r="L166" s="283" t="s">
        <v>954</v>
      </c>
      <c r="M166" s="279">
        <v>2.19</v>
      </c>
      <c r="N166" s="279">
        <v>0.85</v>
      </c>
    </row>
    <row r="167">
      <c r="A167" s="271" t="s">
        <v>915</v>
      </c>
      <c r="B167" s="271" t="s">
        <v>1049</v>
      </c>
      <c r="C167" s="272" t="s">
        <v>999</v>
      </c>
      <c r="D167" s="273">
        <v>2593</v>
      </c>
      <c r="E167" s="273">
        <v>1.5</v>
      </c>
      <c r="F167" s="273">
        <v>-33</v>
      </c>
      <c r="G167" s="273">
        <v>-13.58</v>
      </c>
      <c r="H167" s="279">
        <v>20.1</v>
      </c>
      <c r="I167" s="291">
        <v>-9.57</v>
      </c>
      <c r="J167" s="280">
        <v>10.53</v>
      </c>
      <c r="K167" s="276">
        <v>-6</v>
      </c>
      <c r="L167" s="283"/>
      <c r="M167" s="292"/>
      <c r="N167" s="279"/>
    </row>
    <row r="168">
      <c r="A168" s="271" t="s">
        <v>915</v>
      </c>
      <c r="B168" s="271" t="s">
        <v>1049</v>
      </c>
      <c r="C168" s="271" t="s">
        <v>1000</v>
      </c>
      <c r="D168" s="279">
        <v>2593</v>
      </c>
      <c r="E168" s="279">
        <v>1.5</v>
      </c>
      <c r="F168" s="279">
        <v>-30</v>
      </c>
      <c r="G168" s="279">
        <v>-12.49</v>
      </c>
      <c r="H168" s="279">
        <v>18.19</v>
      </c>
      <c r="I168" s="287">
        <v>-7.32</v>
      </c>
      <c r="J168" s="280">
        <v>10.87</v>
      </c>
      <c r="K168" s="276">
        <v>-3</v>
      </c>
      <c r="L168" s="283" t="s">
        <v>954</v>
      </c>
      <c r="M168" s="287">
        <v>-2.02</v>
      </c>
      <c r="N168" s="279">
        <v>14.83</v>
      </c>
    </row>
    <row r="169">
      <c r="A169" s="271" t="s">
        <v>915</v>
      </c>
      <c r="B169" s="271" t="s">
        <v>1049</v>
      </c>
      <c r="C169" s="286" t="s">
        <v>1001</v>
      </c>
      <c r="D169" s="279">
        <v>2593</v>
      </c>
      <c r="E169" s="279">
        <v>1.5</v>
      </c>
      <c r="F169" s="279">
        <v>-27</v>
      </c>
      <c r="G169" s="279">
        <v>-12.14</v>
      </c>
      <c r="H169" s="279">
        <v>15.54</v>
      </c>
      <c r="I169" s="279">
        <v>-4.94</v>
      </c>
      <c r="J169" s="280">
        <v>10.6</v>
      </c>
      <c r="K169" s="276">
        <v>-3</v>
      </c>
      <c r="L169" s="283" t="s">
        <v>954</v>
      </c>
      <c r="M169" s="279">
        <v>-0.65</v>
      </c>
      <c r="N169" s="279">
        <v>13.18</v>
      </c>
    </row>
    <row r="170">
      <c r="A170" s="271" t="s">
        <v>915</v>
      </c>
      <c r="B170" s="271" t="s">
        <v>1049</v>
      </c>
      <c r="C170" s="271" t="s">
        <v>1002</v>
      </c>
      <c r="D170" s="279">
        <v>2593</v>
      </c>
      <c r="E170" s="279">
        <v>1.5</v>
      </c>
      <c r="F170" s="279">
        <v>-24</v>
      </c>
      <c r="G170" s="279">
        <v>-13.75</v>
      </c>
      <c r="H170" s="279">
        <v>10.93</v>
      </c>
      <c r="I170" s="279">
        <v>0.58</v>
      </c>
      <c r="J170" s="280">
        <v>11.51</v>
      </c>
      <c r="K170" s="276">
        <v>-5.5</v>
      </c>
      <c r="L170" s="283" t="s">
        <v>954</v>
      </c>
      <c r="M170" s="279">
        <v>0.14</v>
      </c>
      <c r="N170" s="279">
        <v>10.12</v>
      </c>
    </row>
    <row r="171">
      <c r="A171" s="271" t="s">
        <v>915</v>
      </c>
      <c r="B171" s="271" t="s">
        <v>1049</v>
      </c>
      <c r="C171" s="286" t="s">
        <v>1003</v>
      </c>
      <c r="D171" s="279">
        <v>2593</v>
      </c>
      <c r="E171" s="279">
        <v>1.5</v>
      </c>
      <c r="F171" s="279">
        <v>-21</v>
      </c>
      <c r="G171" s="279">
        <v>-14.57</v>
      </c>
      <c r="H171" s="279">
        <v>7.11</v>
      </c>
      <c r="I171" s="279">
        <v>5</v>
      </c>
      <c r="J171" s="280">
        <v>12.11</v>
      </c>
      <c r="K171" s="276">
        <v>-1</v>
      </c>
      <c r="L171" s="283" t="s">
        <v>954</v>
      </c>
      <c r="M171" s="279">
        <v>1.11</v>
      </c>
      <c r="N171" s="279">
        <v>7.48</v>
      </c>
    </row>
    <row r="172">
      <c r="A172" s="271" t="s">
        <v>915</v>
      </c>
      <c r="B172" s="271" t="s">
        <v>1049</v>
      </c>
      <c r="C172" s="271" t="s">
        <v>1004</v>
      </c>
      <c r="D172" s="279">
        <v>2593</v>
      </c>
      <c r="E172" s="279">
        <v>1.5</v>
      </c>
      <c r="F172" s="279">
        <v>-18</v>
      </c>
      <c r="G172" s="279">
        <v>-14.41</v>
      </c>
      <c r="H172" s="279">
        <v>4.27</v>
      </c>
      <c r="I172" s="279">
        <v>9.73</v>
      </c>
      <c r="J172" s="280">
        <v>14</v>
      </c>
      <c r="K172" s="276">
        <v>0.5</v>
      </c>
      <c r="L172" s="283" t="s">
        <v>954</v>
      </c>
      <c r="M172" s="279">
        <v>1.07</v>
      </c>
      <c r="N172" s="279">
        <v>4.57</v>
      </c>
    </row>
    <row r="173">
      <c r="A173" s="271" t="s">
        <v>915</v>
      </c>
      <c r="B173" s="271" t="s">
        <v>1049</v>
      </c>
      <c r="C173" s="286" t="s">
        <v>1005</v>
      </c>
      <c r="D173" s="279">
        <v>2593</v>
      </c>
      <c r="E173" s="279">
        <v>1.5</v>
      </c>
      <c r="F173" s="279">
        <v>-18</v>
      </c>
      <c r="G173" s="279">
        <v>-21.41</v>
      </c>
      <c r="H173" s="279">
        <v>-2.73</v>
      </c>
      <c r="I173" s="279">
        <v>12.99</v>
      </c>
      <c r="J173" s="280">
        <v>10.26</v>
      </c>
      <c r="K173" s="276">
        <v>4</v>
      </c>
      <c r="L173" s="283" t="s">
        <v>954</v>
      </c>
      <c r="M173" s="279">
        <v>1.02</v>
      </c>
      <c r="N173" s="279">
        <v>1.52</v>
      </c>
    </row>
    <row r="174">
      <c r="A174" s="271" t="s">
        <v>915</v>
      </c>
      <c r="B174" s="271" t="s">
        <v>1049</v>
      </c>
      <c r="C174" s="271" t="s">
        <v>1006</v>
      </c>
      <c r="D174" s="279">
        <v>2593</v>
      </c>
      <c r="E174" s="279">
        <v>1.5</v>
      </c>
      <c r="F174" s="279">
        <v>-18</v>
      </c>
      <c r="G174" s="279">
        <v>-25.12</v>
      </c>
      <c r="H174" s="279">
        <v>-6.44</v>
      </c>
      <c r="I174" s="279">
        <v>6.33</v>
      </c>
      <c r="J174" s="280">
        <v>-0.11</v>
      </c>
      <c r="K174" s="276">
        <v>7.5</v>
      </c>
      <c r="L174" s="283"/>
      <c r="M174" s="279"/>
      <c r="N174" s="279"/>
    </row>
    <row r="175">
      <c r="A175" s="271" t="s">
        <v>915</v>
      </c>
      <c r="B175" s="271" t="s">
        <v>1049</v>
      </c>
      <c r="C175" s="272" t="s">
        <v>1050</v>
      </c>
      <c r="D175" s="293">
        <v>881.5</v>
      </c>
      <c r="E175" s="273">
        <v>1.5</v>
      </c>
      <c r="F175" s="273">
        <v>-33</v>
      </c>
      <c r="G175" s="273">
        <v>-15.64</v>
      </c>
      <c r="H175" s="273">
        <v>17.66</v>
      </c>
      <c r="I175" s="290">
        <v>-5.13</v>
      </c>
      <c r="J175" s="275">
        <v>12.53</v>
      </c>
      <c r="K175" s="276">
        <v>-6</v>
      </c>
      <c r="L175" s="271"/>
      <c r="M175" s="294"/>
      <c r="N175" s="279"/>
    </row>
    <row r="176">
      <c r="A176" s="271" t="s">
        <v>915</v>
      </c>
      <c r="B176" s="271" t="s">
        <v>1049</v>
      </c>
      <c r="C176" s="278" t="s">
        <v>1051</v>
      </c>
      <c r="D176" s="295">
        <v>881.5</v>
      </c>
      <c r="E176" s="279">
        <v>1.5</v>
      </c>
      <c r="F176" s="279">
        <v>-30</v>
      </c>
      <c r="G176" s="279">
        <v>-14.09</v>
      </c>
      <c r="H176" s="279">
        <v>16.21</v>
      </c>
      <c r="I176" s="287">
        <v>-3.05</v>
      </c>
      <c r="J176" s="280">
        <v>13.16</v>
      </c>
      <c r="K176" s="276">
        <v>-3</v>
      </c>
      <c r="L176" s="271" t="s">
        <v>916</v>
      </c>
      <c r="M176" s="274">
        <v>-1.81</v>
      </c>
      <c r="N176" s="273">
        <v>15.91</v>
      </c>
    </row>
    <row r="177">
      <c r="A177" s="271" t="s">
        <v>915</v>
      </c>
      <c r="B177" s="271" t="s">
        <v>1049</v>
      </c>
      <c r="C177" s="281" t="s">
        <v>1052</v>
      </c>
      <c r="D177" s="293">
        <v>881.5</v>
      </c>
      <c r="E177" s="279">
        <v>1.5</v>
      </c>
      <c r="F177" s="279">
        <v>-27</v>
      </c>
      <c r="G177" s="279">
        <v>-13.68</v>
      </c>
      <c r="H177" s="279">
        <v>13.62</v>
      </c>
      <c r="I177" s="279">
        <v>0.22</v>
      </c>
      <c r="J177" s="280">
        <v>13.84</v>
      </c>
      <c r="K177" s="276">
        <v>0</v>
      </c>
      <c r="L177" s="271" t="s">
        <v>916</v>
      </c>
      <c r="M177" s="279">
        <v>-0.73</v>
      </c>
      <c r="N177" s="279">
        <v>13.61</v>
      </c>
    </row>
    <row r="178">
      <c r="A178" s="271" t="s">
        <v>915</v>
      </c>
      <c r="B178" s="271" t="s">
        <v>1049</v>
      </c>
      <c r="C178" s="278" t="s">
        <v>1053</v>
      </c>
      <c r="D178" s="295">
        <v>881.5</v>
      </c>
      <c r="E178" s="279">
        <v>1.5</v>
      </c>
      <c r="F178" s="279">
        <v>-24</v>
      </c>
      <c r="G178" s="279">
        <v>-13.21</v>
      </c>
      <c r="H178" s="279">
        <v>11.09</v>
      </c>
      <c r="I178" s="279">
        <v>1.4</v>
      </c>
      <c r="J178" s="280">
        <v>12.49</v>
      </c>
      <c r="K178" s="276">
        <v>-0.5</v>
      </c>
      <c r="L178" s="271" t="s">
        <v>916</v>
      </c>
      <c r="M178" s="279">
        <v>0.01</v>
      </c>
      <c r="N178" s="279">
        <v>10.74</v>
      </c>
    </row>
    <row r="179">
      <c r="A179" s="271" t="s">
        <v>915</v>
      </c>
      <c r="B179" s="271" t="s">
        <v>1049</v>
      </c>
      <c r="C179" s="281" t="s">
        <v>1054</v>
      </c>
      <c r="D179" s="293">
        <v>881.5</v>
      </c>
      <c r="E179" s="279">
        <v>1.5</v>
      </c>
      <c r="F179" s="279">
        <v>-21</v>
      </c>
      <c r="G179" s="279">
        <v>-13.16</v>
      </c>
      <c r="H179" s="279">
        <v>8.14</v>
      </c>
      <c r="I179" s="279">
        <v>2.39</v>
      </c>
      <c r="J179" s="280">
        <v>10.53</v>
      </c>
      <c r="K179" s="276">
        <v>-1.5</v>
      </c>
      <c r="L179" s="271" t="s">
        <v>916</v>
      </c>
      <c r="M179" s="279">
        <v>-2.35</v>
      </c>
      <c r="N179" s="279">
        <v>7.31</v>
      </c>
    </row>
    <row r="180">
      <c r="A180" s="271" t="s">
        <v>915</v>
      </c>
      <c r="B180" s="271" t="s">
        <v>1049</v>
      </c>
      <c r="C180" s="278" t="s">
        <v>1055</v>
      </c>
      <c r="D180" s="295">
        <v>881.5</v>
      </c>
      <c r="E180" s="279">
        <v>1.5</v>
      </c>
      <c r="F180" s="279">
        <v>-18</v>
      </c>
      <c r="G180" s="279">
        <v>-12.63</v>
      </c>
      <c r="H180" s="279">
        <v>5.67</v>
      </c>
      <c r="I180" s="279">
        <v>8.88</v>
      </c>
      <c r="J180" s="280">
        <v>14.55</v>
      </c>
      <c r="K180" s="276">
        <v>-1</v>
      </c>
      <c r="L180" s="271" t="s">
        <v>916</v>
      </c>
      <c r="M180" s="279">
        <v>6.37</v>
      </c>
      <c r="N180" s="279">
        <v>5.03</v>
      </c>
    </row>
    <row r="181">
      <c r="A181" s="271" t="s">
        <v>915</v>
      </c>
      <c r="B181" s="271" t="s">
        <v>1049</v>
      </c>
      <c r="C181" s="281" t="s">
        <v>1056</v>
      </c>
      <c r="D181" s="293">
        <v>881.5</v>
      </c>
      <c r="E181" s="279">
        <v>1.5</v>
      </c>
      <c r="F181" s="279">
        <v>-18</v>
      </c>
      <c r="G181" s="279">
        <v>-18.08</v>
      </c>
      <c r="H181" s="279">
        <v>0.22</v>
      </c>
      <c r="I181" s="279">
        <v>5.86</v>
      </c>
      <c r="J181" s="280">
        <v>6.08</v>
      </c>
      <c r="K181" s="276">
        <v>5</v>
      </c>
      <c r="L181" s="271" t="s">
        <v>916</v>
      </c>
      <c r="M181" s="279">
        <v>-3.08</v>
      </c>
      <c r="N181" s="279">
        <v>0.9</v>
      </c>
    </row>
    <row r="182">
      <c r="A182" s="271" t="s">
        <v>915</v>
      </c>
      <c r="B182" s="271" t="s">
        <v>1049</v>
      </c>
      <c r="C182" s="278" t="s">
        <v>1057</v>
      </c>
      <c r="D182" s="295">
        <v>881.5</v>
      </c>
      <c r="E182" s="279">
        <v>1.5</v>
      </c>
      <c r="F182" s="279">
        <v>-18</v>
      </c>
      <c r="G182" s="279">
        <v>-20.48</v>
      </c>
      <c r="H182" s="279">
        <v>-2.18</v>
      </c>
      <c r="I182" s="279">
        <v>5.1</v>
      </c>
      <c r="J182" s="280">
        <v>2.92</v>
      </c>
      <c r="K182" s="276">
        <v>4.5</v>
      </c>
      <c r="L182" s="271" t="s">
        <v>916</v>
      </c>
      <c r="M182" s="279">
        <v>-3.75</v>
      </c>
      <c r="N182" s="279">
        <v>-2.24</v>
      </c>
    </row>
    <row r="183">
      <c r="K183" s="277"/>
    </row>
    <row r="184">
      <c r="K184" s="277"/>
    </row>
    <row r="185">
      <c r="K185" s="277"/>
    </row>
    <row r="186">
      <c r="K186" s="277"/>
    </row>
    <row r="187">
      <c r="K187" s="277"/>
    </row>
    <row r="188">
      <c r="K188" s="277"/>
    </row>
    <row r="189">
      <c r="K189" s="277"/>
    </row>
    <row r="190">
      <c r="K190" s="277"/>
    </row>
    <row r="191">
      <c r="K191" s="277"/>
    </row>
    <row r="192">
      <c r="K192" s="277"/>
    </row>
    <row r="193">
      <c r="K193" s="277"/>
    </row>
    <row r="194">
      <c r="K194" s="277"/>
    </row>
    <row r="195">
      <c r="K195" s="277"/>
    </row>
    <row r="196">
      <c r="K196" s="277"/>
    </row>
    <row r="197">
      <c r="K197" s="277"/>
    </row>
    <row r="198">
      <c r="K198" s="277"/>
    </row>
    <row r="199">
      <c r="K199" s="277"/>
    </row>
    <row r="200">
      <c r="K200" s="277"/>
    </row>
    <row r="201">
      <c r="K201" s="277"/>
    </row>
    <row r="202">
      <c r="K202" s="277"/>
    </row>
    <row r="203">
      <c r="K203" s="277"/>
    </row>
    <row r="204">
      <c r="K204" s="277"/>
    </row>
    <row r="205">
      <c r="K205" s="277"/>
    </row>
    <row r="206">
      <c r="K206" s="277"/>
    </row>
    <row r="207">
      <c r="K207" s="277"/>
    </row>
    <row r="208">
      <c r="K208" s="277"/>
    </row>
    <row r="209">
      <c r="K209" s="277"/>
    </row>
    <row r="210">
      <c r="K210" s="277"/>
    </row>
    <row r="211">
      <c r="K211" s="277"/>
    </row>
    <row r="212">
      <c r="K212" s="277"/>
    </row>
    <row r="213">
      <c r="K213" s="277"/>
    </row>
    <row r="214">
      <c r="K214" s="277"/>
    </row>
    <row r="215">
      <c r="K215" s="277"/>
    </row>
    <row r="216">
      <c r="K216" s="277"/>
    </row>
    <row r="217">
      <c r="K217" s="277"/>
    </row>
    <row r="218">
      <c r="K218" s="277"/>
    </row>
    <row r="219">
      <c r="K219" s="277"/>
    </row>
    <row r="220">
      <c r="K220" s="277"/>
    </row>
    <row r="221">
      <c r="K221" s="277"/>
    </row>
    <row r="222">
      <c r="K222" s="277"/>
    </row>
    <row r="223">
      <c r="K223" s="277"/>
    </row>
    <row r="224">
      <c r="K224" s="277"/>
    </row>
    <row r="225">
      <c r="K225" s="277"/>
    </row>
    <row r="226">
      <c r="K226" s="277"/>
    </row>
    <row r="227">
      <c r="K227" s="277"/>
    </row>
    <row r="228">
      <c r="K228" s="277"/>
    </row>
    <row r="229">
      <c r="K229" s="277"/>
    </row>
    <row r="230">
      <c r="K230" s="277"/>
    </row>
    <row r="231">
      <c r="K231" s="277"/>
    </row>
    <row r="232">
      <c r="K232" s="277"/>
    </row>
    <row r="233">
      <c r="K233" s="277"/>
    </row>
    <row r="234">
      <c r="K234" s="277"/>
    </row>
    <row r="235">
      <c r="K235" s="277"/>
    </row>
    <row r="236">
      <c r="K236" s="277"/>
    </row>
    <row r="237">
      <c r="K237" s="277"/>
    </row>
    <row r="238">
      <c r="K238" s="277"/>
    </row>
    <row r="239">
      <c r="K239" s="277"/>
    </row>
    <row r="240">
      <c r="K240" s="277"/>
    </row>
    <row r="241">
      <c r="K241" s="277"/>
    </row>
    <row r="242">
      <c r="K242" s="277"/>
    </row>
    <row r="243">
      <c r="K243" s="277"/>
    </row>
    <row r="244">
      <c r="K244" s="277"/>
    </row>
    <row r="245">
      <c r="K245" s="277"/>
    </row>
    <row r="246">
      <c r="K246" s="277"/>
    </row>
    <row r="247">
      <c r="K247" s="277"/>
    </row>
    <row r="248">
      <c r="K248" s="277"/>
    </row>
    <row r="249">
      <c r="K249" s="277"/>
    </row>
    <row r="250">
      <c r="K250" s="277"/>
    </row>
    <row r="251">
      <c r="K251" s="277"/>
    </row>
    <row r="252">
      <c r="K252" s="277"/>
    </row>
    <row r="253">
      <c r="K253" s="277"/>
    </row>
    <row r="254">
      <c r="K254" s="277"/>
    </row>
    <row r="255">
      <c r="K255" s="277"/>
    </row>
    <row r="256">
      <c r="K256" s="277"/>
    </row>
    <row r="257">
      <c r="K257" s="277"/>
    </row>
    <row r="258">
      <c r="K258" s="277"/>
    </row>
    <row r="259">
      <c r="K259" s="277"/>
    </row>
    <row r="260">
      <c r="K260" s="277"/>
    </row>
    <row r="261">
      <c r="K261" s="277"/>
    </row>
    <row r="262">
      <c r="K262" s="277"/>
    </row>
    <row r="263">
      <c r="K263" s="277"/>
    </row>
    <row r="264">
      <c r="K264" s="277"/>
    </row>
    <row r="265">
      <c r="K265" s="277"/>
    </row>
    <row r="266">
      <c r="K266" s="277"/>
    </row>
    <row r="267">
      <c r="K267" s="277"/>
    </row>
    <row r="268">
      <c r="K268" s="277"/>
    </row>
    <row r="269">
      <c r="K269" s="277"/>
    </row>
    <row r="270">
      <c r="K270" s="277"/>
    </row>
    <row r="271">
      <c r="K271" s="277"/>
    </row>
    <row r="272">
      <c r="K272" s="277"/>
    </row>
    <row r="273">
      <c r="K273" s="277"/>
    </row>
    <row r="274">
      <c r="K274" s="277"/>
    </row>
    <row r="275">
      <c r="K275" s="277"/>
    </row>
    <row r="276">
      <c r="K276" s="277"/>
    </row>
    <row r="277">
      <c r="K277" s="277"/>
    </row>
    <row r="278">
      <c r="K278" s="277"/>
    </row>
    <row r="279">
      <c r="K279" s="277"/>
    </row>
    <row r="280">
      <c r="K280" s="277"/>
    </row>
    <row r="281">
      <c r="K281" s="277"/>
    </row>
    <row r="282">
      <c r="K282" s="277"/>
    </row>
    <row r="283">
      <c r="K283" s="277"/>
    </row>
    <row r="284">
      <c r="K284" s="277"/>
    </row>
    <row r="285">
      <c r="K285" s="277"/>
    </row>
    <row r="286">
      <c r="K286" s="277"/>
    </row>
    <row r="287">
      <c r="K287" s="277"/>
    </row>
    <row r="288">
      <c r="K288" s="277"/>
    </row>
    <row r="289">
      <c r="K289" s="277"/>
    </row>
    <row r="290">
      <c r="K290" s="277"/>
    </row>
    <row r="291">
      <c r="K291" s="277"/>
    </row>
    <row r="292">
      <c r="K292" s="277"/>
    </row>
    <row r="293">
      <c r="K293" s="277"/>
    </row>
    <row r="294">
      <c r="K294" s="277"/>
    </row>
    <row r="295">
      <c r="K295" s="277"/>
    </row>
    <row r="296">
      <c r="K296" s="277"/>
    </row>
    <row r="297">
      <c r="K297" s="277"/>
    </row>
    <row r="298">
      <c r="K298" s="277"/>
    </row>
    <row r="299">
      <c r="K299" s="277"/>
    </row>
    <row r="300">
      <c r="K300" s="277"/>
    </row>
    <row r="301">
      <c r="K301" s="277"/>
    </row>
    <row r="302">
      <c r="K302" s="277"/>
    </row>
    <row r="303">
      <c r="K303" s="277"/>
    </row>
    <row r="304">
      <c r="K304" s="277"/>
    </row>
    <row r="305">
      <c r="K305" s="277"/>
    </row>
    <row r="306">
      <c r="K306" s="277"/>
    </row>
    <row r="307">
      <c r="K307" s="277"/>
    </row>
    <row r="308">
      <c r="K308" s="277"/>
    </row>
    <row r="309">
      <c r="K309" s="277"/>
    </row>
    <row r="310">
      <c r="K310" s="277"/>
    </row>
    <row r="311">
      <c r="K311" s="277"/>
    </row>
    <row r="312">
      <c r="K312" s="277"/>
    </row>
    <row r="313">
      <c r="K313" s="277"/>
    </row>
    <row r="314">
      <c r="K314" s="277"/>
    </row>
    <row r="315">
      <c r="K315" s="277"/>
    </row>
    <row r="316">
      <c r="K316" s="277"/>
    </row>
    <row r="317">
      <c r="K317" s="277"/>
    </row>
    <row r="318">
      <c r="K318" s="277"/>
    </row>
    <row r="319">
      <c r="K319" s="277"/>
    </row>
    <row r="320">
      <c r="K320" s="277"/>
    </row>
    <row r="321">
      <c r="K321" s="277"/>
    </row>
    <row r="322">
      <c r="K322" s="277"/>
    </row>
    <row r="323">
      <c r="K323" s="277"/>
    </row>
    <row r="324">
      <c r="K324" s="277"/>
    </row>
    <row r="325">
      <c r="K325" s="277"/>
    </row>
    <row r="326">
      <c r="K326" s="277"/>
    </row>
    <row r="327">
      <c r="K327" s="277"/>
    </row>
    <row r="328">
      <c r="K328" s="277"/>
    </row>
    <row r="329">
      <c r="K329" s="277"/>
    </row>
    <row r="330">
      <c r="K330" s="277"/>
    </row>
    <row r="331">
      <c r="K331" s="277"/>
    </row>
    <row r="332">
      <c r="K332" s="277"/>
    </row>
    <row r="333">
      <c r="K333" s="277"/>
    </row>
    <row r="334">
      <c r="K334" s="277"/>
    </row>
    <row r="335">
      <c r="K335" s="277"/>
    </row>
    <row r="336">
      <c r="K336" s="277"/>
    </row>
    <row r="337">
      <c r="K337" s="277"/>
    </row>
    <row r="338">
      <c r="K338" s="277"/>
    </row>
    <row r="339">
      <c r="K339" s="277"/>
    </row>
  </sheetData>
  <picture r:id="rId1"/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2"/>
    <col collapsed="false" customWidth="true" hidden="false" max="3" min="3" style="0" width="27"/>
    <col collapsed="false" customWidth="true" hidden="false" max="7" min="7" style="0" width="14"/>
  </cols>
  <sheetData>
    <row r="1">
      <c r="A1" s="296" t="s">
        <v>1058</v>
      </c>
      <c r="B1" s="297" t="s">
        <v>1059</v>
      </c>
      <c r="C1" s="298" t="s">
        <v>1060</v>
      </c>
    </row>
    <row r="2">
      <c r="A2" s="299">
        <v>3305</v>
      </c>
      <c r="B2" s="299">
        <v>-70.76</v>
      </c>
      <c r="C2" s="299">
        <v>-72.13</v>
      </c>
    </row>
    <row r="3">
      <c r="A3" s="299">
        <v>3307.5</v>
      </c>
      <c r="B3" s="299">
        <v>-70.94</v>
      </c>
      <c r="C3" s="299">
        <v>-71.93</v>
      </c>
    </row>
    <row r="4">
      <c r="A4" s="299">
        <v>3310</v>
      </c>
      <c r="B4" s="299">
        <v>-71.1</v>
      </c>
      <c r="C4" s="299">
        <v>-72.01</v>
      </c>
    </row>
    <row r="5">
      <c r="A5" s="299">
        <v>3312.5</v>
      </c>
      <c r="B5" s="299">
        <v>-71.21</v>
      </c>
      <c r="C5" s="299">
        <v>-71.98</v>
      </c>
    </row>
    <row r="6">
      <c r="A6" s="299">
        <v>3325</v>
      </c>
      <c r="B6" s="299">
        <v>-71.33</v>
      </c>
      <c r="C6" s="299">
        <v>-72.01</v>
      </c>
    </row>
    <row r="7">
      <c r="A7" s="299">
        <v>3350</v>
      </c>
      <c r="B7" s="299">
        <v>-72.04</v>
      </c>
      <c r="C7" s="299">
        <v>-72.47</v>
      </c>
    </row>
    <row r="8">
      <c r="A8" s="299">
        <v>3400</v>
      </c>
      <c r="B8" s="299">
        <v>-73.23</v>
      </c>
      <c r="C8" s="299">
        <v>-73.21</v>
      </c>
    </row>
    <row r="9">
      <c r="A9" s="299">
        <v>3500</v>
      </c>
      <c r="B9" s="299">
        <v>-72.2</v>
      </c>
      <c r="C9" s="299">
        <v>-72.03</v>
      </c>
    </row>
    <row r="10">
      <c r="A10" s="299">
        <v>3600</v>
      </c>
      <c r="B10" s="299">
        <v>-71.76</v>
      </c>
      <c r="C10" s="299">
        <v>-71.74</v>
      </c>
    </row>
    <row r="11">
      <c r="A11" s="299">
        <v>3700</v>
      </c>
      <c r="B11" s="299">
        <v>-72.48</v>
      </c>
      <c r="C11" s="299">
        <v>-72.2</v>
      </c>
    </row>
    <row r="12">
      <c r="A12" s="300">
        <v>3750</v>
      </c>
      <c r="B12" s="300">
        <v>-71.6</v>
      </c>
      <c r="C12" s="300">
        <v>-71.57</v>
      </c>
    </row>
    <row r="13">
      <c r="A13" s="299">
        <v>3800</v>
      </c>
      <c r="B13" s="299">
        <v>-72.67</v>
      </c>
      <c r="C13" s="299">
        <v>-72.96</v>
      </c>
    </row>
    <row r="14">
      <c r="A14" s="299">
        <v>3900</v>
      </c>
      <c r="B14" s="299">
        <v>-71.37</v>
      </c>
      <c r="C14" s="299">
        <v>-71.38</v>
      </c>
    </row>
    <row r="15">
      <c r="A15" s="299">
        <v>4000</v>
      </c>
      <c r="B15" s="299">
        <v>-71.34</v>
      </c>
      <c r="C15" s="299">
        <v>-71.78</v>
      </c>
    </row>
    <row r="16">
      <c r="A16" s="299">
        <v>4100</v>
      </c>
      <c r="B16" s="299">
        <v>-71.71</v>
      </c>
      <c r="C16" s="299">
        <v>-72.17</v>
      </c>
    </row>
    <row r="17">
      <c r="A17" s="299">
        <v>4150</v>
      </c>
      <c r="B17" s="299">
        <v>-71.14</v>
      </c>
      <c r="C17" s="299">
        <v>-71.45</v>
      </c>
    </row>
    <row r="18">
      <c r="A18" s="299">
        <v>4175</v>
      </c>
      <c r="B18" s="299">
        <v>-71.27</v>
      </c>
      <c r="C18" s="299">
        <v>-71.5</v>
      </c>
    </row>
    <row r="19">
      <c r="A19" s="299">
        <v>4187.5</v>
      </c>
      <c r="B19" s="299">
        <v>-71.31</v>
      </c>
      <c r="C19" s="299">
        <v>-71.55</v>
      </c>
    </row>
    <row r="20">
      <c r="A20" s="299">
        <v>4190</v>
      </c>
      <c r="B20" s="299">
        <v>-71.27</v>
      </c>
      <c r="C20" s="299">
        <v>-71.48</v>
      </c>
    </row>
    <row r="21">
      <c r="A21" s="299">
        <v>4192.5</v>
      </c>
      <c r="B21" s="299">
        <v>-71.24</v>
      </c>
      <c r="C21" s="299">
        <v>-71.57</v>
      </c>
    </row>
    <row r="22">
      <c r="A22" s="299">
        <v>4195</v>
      </c>
      <c r="B22" s="299">
        <v>-71.34</v>
      </c>
      <c r="C22" s="299">
        <v>-71.45</v>
      </c>
    </row>
    <row r="23">
      <c r="A23" s="299">
        <v>4405</v>
      </c>
      <c r="B23" s="299">
        <v>-71.15</v>
      </c>
      <c r="C23" s="299">
        <v>-71.2</v>
      </c>
    </row>
    <row r="24">
      <c r="A24" s="299">
        <v>4407.5</v>
      </c>
      <c r="B24" s="299">
        <v>-71.12</v>
      </c>
      <c r="C24" s="299">
        <v>-71.15</v>
      </c>
    </row>
    <row r="25">
      <c r="A25" s="299">
        <v>4410</v>
      </c>
      <c r="B25" s="299">
        <v>-71.19</v>
      </c>
      <c r="C25" s="299">
        <v>-71.04</v>
      </c>
    </row>
    <row r="26">
      <c r="A26" s="299">
        <v>4412.5</v>
      </c>
      <c r="B26" s="299">
        <v>-71.19</v>
      </c>
      <c r="C26" s="299">
        <v>-71.07</v>
      </c>
    </row>
    <row r="27">
      <c r="A27" s="299">
        <v>4425</v>
      </c>
      <c r="B27" s="299">
        <v>-70.9</v>
      </c>
      <c r="C27" s="299">
        <v>-70.92</v>
      </c>
    </row>
    <row r="28">
      <c r="A28" s="299">
        <v>4450</v>
      </c>
      <c r="B28" s="299">
        <v>-70.28</v>
      </c>
      <c r="C28" s="299">
        <v>-70.57</v>
      </c>
    </row>
    <row r="29">
      <c r="A29" s="299">
        <v>4500</v>
      </c>
      <c r="B29" s="299">
        <v>-71.37</v>
      </c>
      <c r="C29" s="299">
        <v>-71.5</v>
      </c>
    </row>
    <row r="30">
      <c r="A30" s="299">
        <v>4600</v>
      </c>
      <c r="B30" s="299">
        <v>-70.77</v>
      </c>
      <c r="C30" s="299">
        <v>-71.31</v>
      </c>
    </row>
    <row r="31">
      <c r="A31" s="299">
        <v>4700</v>
      </c>
      <c r="B31" s="299">
        <v>-70.79</v>
      </c>
      <c r="C31" s="299">
        <v>-71.7</v>
      </c>
    </row>
    <row r="32">
      <c r="A32" s="299">
        <v>4800</v>
      </c>
      <c r="B32" s="299">
        <v>-71.17</v>
      </c>
      <c r="C32" s="299">
        <v>-71.79</v>
      </c>
    </row>
    <row r="33">
      <c r="A33" s="299">
        <v>4900</v>
      </c>
      <c r="B33" s="299">
        <v>-69.91</v>
      </c>
      <c r="C33" s="299">
        <v>-71.15</v>
      </c>
    </row>
    <row r="34">
      <c r="A34" s="299">
        <v>4950</v>
      </c>
      <c r="B34" s="299">
        <v>-70.66</v>
      </c>
      <c r="C34" s="299">
        <v>-71.3</v>
      </c>
    </row>
    <row r="35">
      <c r="A35" s="299">
        <v>4975</v>
      </c>
      <c r="B35" s="299">
        <v>-70.45</v>
      </c>
      <c r="C35" s="299">
        <v>-71.07</v>
      </c>
    </row>
    <row r="36">
      <c r="A36" s="299">
        <v>4987.5</v>
      </c>
      <c r="B36" s="299">
        <v>-70.29</v>
      </c>
      <c r="C36" s="299">
        <v>-70.96</v>
      </c>
    </row>
    <row r="37">
      <c r="A37" s="299">
        <v>4990</v>
      </c>
      <c r="B37" s="299">
        <v>-70.14</v>
      </c>
      <c r="C37" s="299">
        <v>-71.02</v>
      </c>
    </row>
    <row r="38">
      <c r="A38" s="299">
        <v>4992.5</v>
      </c>
      <c r="B38" s="299">
        <v>-70.08</v>
      </c>
      <c r="C38" s="299">
        <v>-70.86</v>
      </c>
    </row>
    <row r="39">
      <c r="A39" s="299">
        <v>4995</v>
      </c>
      <c r="B39" s="299">
        <v>-70.06</v>
      </c>
      <c r="C39" s="299">
        <v>-70.8</v>
      </c>
    </row>
  </sheetData>
  <picture r:id="rId1"/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7" min="7" style="0" width="20"/>
    <col collapsed="false" customWidth="true" hidden="false" max="10" min="10" style="0" width="20"/>
    <col collapsed="false" customWidth="true" hidden="false" max="1" min="1" style="0" width="14"/>
    <col collapsed="false" customWidth="true" hidden="false" max="3" min="3" style="0" width="19"/>
    <col collapsed="false" customWidth="true" hidden="false" max="5" min="5" style="0" width="19"/>
    <col collapsed="false" customWidth="true" hidden="false" max="8" min="8" style="0" width="19"/>
    <col collapsed="false" customWidth="true" hidden="false" max="9" min="9" style="0" width="19"/>
    <col collapsed="false" customWidth="true" hidden="false" max="2" min="2" style="0" width="14"/>
    <col collapsed="false" customWidth="true" hidden="false" max="4" min="4" style="0" width="20"/>
    <col collapsed="false" customWidth="true" hidden="false" max="6" min="6" style="0" width="18"/>
  </cols>
  <sheetData>
    <row r="1">
      <c r="A1" s="301" t="s">
        <v>1061</v>
      </c>
      <c r="B1" s="302" t="s">
        <v>1062</v>
      </c>
      <c r="C1" s="303" t="s">
        <v>1063</v>
      </c>
      <c r="D1" s="303" t="s">
        <v>1064</v>
      </c>
      <c r="E1" s="303" t="s">
        <v>1065</v>
      </c>
      <c r="F1" s="304" t="s">
        <v>1066</v>
      </c>
      <c r="G1" s="305" t="s">
        <v>1067</v>
      </c>
      <c r="H1" s="305" t="s">
        <v>1068</v>
      </c>
      <c r="I1" s="305" t="s">
        <v>1069</v>
      </c>
      <c r="J1" s="305" t="s">
        <v>1070</v>
      </c>
    </row>
    <row r="2">
      <c r="A2" s="306">
        <v>3305</v>
      </c>
      <c r="B2" s="306">
        <v>1</v>
      </c>
      <c r="C2" s="307">
        <v>-51.11</v>
      </c>
      <c r="D2" s="307">
        <v>-50.75</v>
      </c>
      <c r="E2" s="307">
        <v>-42.61</v>
      </c>
      <c r="F2" s="308">
        <v>-42.36</v>
      </c>
      <c r="G2" s="307">
        <v>-45.08</v>
      </c>
      <c r="H2" s="307">
        <v>-42.43</v>
      </c>
      <c r="I2" s="307">
        <v>-56.53</v>
      </c>
      <c r="J2" s="307">
        <v>-52.2</v>
      </c>
    </row>
    <row r="3">
      <c r="A3" s="309">
        <v>3307.5</v>
      </c>
      <c r="B3" s="309">
        <v>1.5</v>
      </c>
      <c r="C3" s="307">
        <v>-51.93</v>
      </c>
      <c r="D3" s="307">
        <v>-50.05</v>
      </c>
      <c r="E3" s="307">
        <v>-42.47</v>
      </c>
      <c r="F3" s="308">
        <v>-42.269999999999996</v>
      </c>
      <c r="G3" s="307">
        <v>-44.92</v>
      </c>
      <c r="H3" s="307">
        <v>-43.120000000000005</v>
      </c>
      <c r="I3" s="307">
        <v>-56.85</v>
      </c>
      <c r="J3" s="307">
        <v>-52.97</v>
      </c>
    </row>
    <row r="4">
      <c r="A4" s="309">
        <v>3310</v>
      </c>
      <c r="B4" s="309">
        <v>2</v>
      </c>
      <c r="C4" s="307">
        <v>-52.64</v>
      </c>
      <c r="D4" s="307">
        <v>-49.75</v>
      </c>
      <c r="E4" s="307">
        <v>-42.58</v>
      </c>
      <c r="F4" s="308">
        <v>-42.3</v>
      </c>
      <c r="G4" s="307">
        <v>-41.33</v>
      </c>
      <c r="H4" s="307">
        <v>-40.22</v>
      </c>
      <c r="I4" s="307">
        <v>-51.120000000000005</v>
      </c>
      <c r="J4" s="307">
        <v>-49.760000000000005</v>
      </c>
    </row>
    <row r="5">
      <c r="A5" s="309">
        <v>3312.5</v>
      </c>
      <c r="B5" s="309">
        <v>2.5</v>
      </c>
      <c r="C5" s="307">
        <v>-53.900000000000006</v>
      </c>
      <c r="D5" s="307">
        <v>-49.77</v>
      </c>
      <c r="E5" s="307">
        <v>-42.89</v>
      </c>
      <c r="F5" s="308">
        <v>-42.550000000000004</v>
      </c>
      <c r="G5" s="307">
        <v>-40.87</v>
      </c>
      <c r="H5" s="307">
        <v>-40.33</v>
      </c>
      <c r="I5" s="307">
        <v>-51.15</v>
      </c>
      <c r="J5" s="307">
        <v>-50.09</v>
      </c>
    </row>
    <row r="6">
      <c r="A6" s="309">
        <v>3325</v>
      </c>
      <c r="B6" s="309">
        <v>5</v>
      </c>
      <c r="C6" s="307">
        <v>-49.22</v>
      </c>
      <c r="D6" s="307">
        <v>-44.56</v>
      </c>
      <c r="E6" s="307">
        <v>-41.52</v>
      </c>
      <c r="F6" s="308">
        <v>-40.5</v>
      </c>
      <c r="G6" s="307">
        <v>-40.64</v>
      </c>
      <c r="H6" s="307">
        <v>-42.03</v>
      </c>
      <c r="I6" s="307">
        <v>-51.71</v>
      </c>
      <c r="J6" s="307">
        <v>-47.769999999999996</v>
      </c>
    </row>
    <row r="7">
      <c r="A7" s="309">
        <v>3350</v>
      </c>
      <c r="B7" s="309">
        <v>10</v>
      </c>
      <c r="C7" s="307">
        <v>-54.730000000000004</v>
      </c>
      <c r="D7" s="307">
        <v>-47.150000000000006</v>
      </c>
      <c r="E7" s="307">
        <v>-40.49</v>
      </c>
      <c r="F7" s="308">
        <v>-39.33</v>
      </c>
      <c r="G7" s="307">
        <v>-43.269999999999996</v>
      </c>
      <c r="H7" s="307">
        <v>-48.41</v>
      </c>
      <c r="I7" s="307">
        <v>-51.980000000000004</v>
      </c>
      <c r="J7" s="307">
        <v>-46.89</v>
      </c>
    </row>
    <row r="8">
      <c r="A8" s="309">
        <v>3750</v>
      </c>
      <c r="B8" s="309">
        <v>1</v>
      </c>
      <c r="C8" s="307">
        <v>-51.06</v>
      </c>
      <c r="D8" s="307">
        <v>-51.1</v>
      </c>
      <c r="E8" s="307">
        <v>-49.480000000000004</v>
      </c>
      <c r="F8" s="308">
        <v>-49.290000000000006</v>
      </c>
      <c r="G8" s="307">
        <v>-52</v>
      </c>
      <c r="H8" s="307">
        <v>-49.59</v>
      </c>
      <c r="I8" s="307">
        <v>-65.64</v>
      </c>
      <c r="J8" s="307">
        <v>-58.019999999999996</v>
      </c>
    </row>
    <row r="9">
      <c r="A9" s="309">
        <v>3750</v>
      </c>
      <c r="B9" s="309">
        <v>1.5</v>
      </c>
      <c r="C9" s="307">
        <v>-47.120000000000005</v>
      </c>
      <c r="D9" s="307">
        <v>-47.24</v>
      </c>
      <c r="E9" s="307">
        <v>-48.69</v>
      </c>
      <c r="F9" s="308">
        <v>-48.400000000000006</v>
      </c>
      <c r="G9" s="307">
        <v>-49.9</v>
      </c>
      <c r="H9" s="307">
        <v>-50.67</v>
      </c>
      <c r="I9" s="307">
        <v>-64.93</v>
      </c>
      <c r="J9" s="307">
        <v>-58.489999999999995</v>
      </c>
    </row>
    <row r="10">
      <c r="A10" s="309">
        <v>3750</v>
      </c>
      <c r="B10" s="309">
        <v>2</v>
      </c>
      <c r="C10" s="307">
        <v>-47.129999999999995</v>
      </c>
      <c r="D10" s="307">
        <v>-47.21</v>
      </c>
      <c r="E10" s="307">
        <v>-48.78</v>
      </c>
      <c r="F10" s="308">
        <v>-48.47</v>
      </c>
      <c r="G10" s="307">
        <v>-49.14</v>
      </c>
      <c r="H10" s="307">
        <v>-51.56</v>
      </c>
      <c r="I10" s="307">
        <v>-63.650000000000006</v>
      </c>
      <c r="J10" s="307">
        <v>-59.06</v>
      </c>
    </row>
    <row r="11">
      <c r="A11" s="309">
        <v>3750</v>
      </c>
      <c r="B11" s="309">
        <v>2.5</v>
      </c>
      <c r="C11" s="307">
        <v>-46.89</v>
      </c>
      <c r="D11" s="307">
        <v>-47.07</v>
      </c>
      <c r="E11" s="307">
        <v>-48.66</v>
      </c>
      <c r="F11" s="308">
        <v>-48.19</v>
      </c>
      <c r="G11" s="307">
        <v>-49.019999999999996</v>
      </c>
      <c r="H11" s="307">
        <v>-51.03</v>
      </c>
      <c r="I11" s="307">
        <v>-62.879999999999995</v>
      </c>
      <c r="J11" s="307">
        <v>-59.260000000000005</v>
      </c>
    </row>
    <row r="12">
      <c r="A12" s="309">
        <v>3750</v>
      </c>
      <c r="B12" s="309">
        <v>5</v>
      </c>
      <c r="C12" s="307">
        <v>-46.120000000000005</v>
      </c>
      <c r="D12" s="307">
        <v>-46.92</v>
      </c>
      <c r="E12" s="307">
        <v>-47.99</v>
      </c>
      <c r="F12" s="308">
        <v>-46.78</v>
      </c>
      <c r="G12" s="307">
        <v>-48.46</v>
      </c>
      <c r="H12" s="307">
        <v>-52.269999999999996</v>
      </c>
      <c r="I12" s="307">
        <v>-67.28</v>
      </c>
      <c r="J12" s="307">
        <v>-54.870000000000005</v>
      </c>
    </row>
    <row r="13">
      <c r="A13" s="309">
        <v>3750</v>
      </c>
      <c r="B13" s="309">
        <v>10</v>
      </c>
      <c r="C13" s="307">
        <v>-60.36</v>
      </c>
      <c r="D13" s="307">
        <v>-58.59</v>
      </c>
      <c r="E13" s="307">
        <v>-49.42</v>
      </c>
      <c r="F13" s="308">
        <v>-47.29</v>
      </c>
      <c r="G13" s="307">
        <v>-46.17</v>
      </c>
      <c r="H13" s="307">
        <v>-56.86</v>
      </c>
      <c r="I13" s="307">
        <v>-57.69</v>
      </c>
      <c r="J13" s="307">
        <v>-52.290000000000006</v>
      </c>
    </row>
    <row r="14">
      <c r="A14" s="309">
        <v>4195</v>
      </c>
      <c r="B14" s="309">
        <v>1</v>
      </c>
      <c r="C14" s="307">
        <v>-38.8</v>
      </c>
      <c r="D14" s="307">
        <v>-38.41</v>
      </c>
      <c r="E14" s="307">
        <v>-49.46</v>
      </c>
      <c r="F14" s="308">
        <v>-48.629999999999995</v>
      </c>
      <c r="G14" s="307">
        <v>-44.56</v>
      </c>
      <c r="H14" s="307">
        <v>-44.03</v>
      </c>
      <c r="I14" s="307">
        <v>-58.349999999999994</v>
      </c>
      <c r="J14" s="307">
        <v>-53.379999999999995</v>
      </c>
    </row>
    <row r="15">
      <c r="A15" s="309">
        <v>4192.5</v>
      </c>
      <c r="B15" s="309">
        <v>1.5</v>
      </c>
      <c r="C15" s="307">
        <v>-36.96</v>
      </c>
      <c r="D15" s="307">
        <v>-36.67</v>
      </c>
      <c r="E15" s="307">
        <v>-47.46</v>
      </c>
      <c r="F15" s="308">
        <v>-47.11</v>
      </c>
      <c r="G15" s="307">
        <v>-43.28</v>
      </c>
      <c r="H15" s="307">
        <v>-44.51</v>
      </c>
      <c r="I15" s="307">
        <v>-58.58</v>
      </c>
      <c r="J15" s="307">
        <v>-53.51</v>
      </c>
    </row>
    <row r="16">
      <c r="A16" s="309">
        <v>4190</v>
      </c>
      <c r="B16" s="309">
        <v>2</v>
      </c>
      <c r="C16" s="307">
        <v>-36.69</v>
      </c>
      <c r="D16" s="307">
        <v>-36.49</v>
      </c>
      <c r="E16" s="307">
        <v>-47.04</v>
      </c>
      <c r="F16" s="308">
        <v>-46.879999999999995</v>
      </c>
      <c r="G16" s="307">
        <v>-42.92</v>
      </c>
      <c r="H16" s="307">
        <v>-44.769999999999996</v>
      </c>
      <c r="I16" s="307">
        <v>-59.019999999999996</v>
      </c>
      <c r="J16" s="307">
        <v>-54.099999999999994</v>
      </c>
    </row>
    <row r="17">
      <c r="A17" s="309">
        <v>4187.5</v>
      </c>
      <c r="B17" s="309">
        <v>2.5</v>
      </c>
      <c r="C17" s="307">
        <v>-36.49</v>
      </c>
      <c r="D17" s="307">
        <v>-36.42</v>
      </c>
      <c r="E17" s="307">
        <v>-46.91</v>
      </c>
      <c r="F17" s="308">
        <v>-46.79</v>
      </c>
      <c r="G17" s="307">
        <v>-43.05</v>
      </c>
      <c r="H17" s="307">
        <v>-44.44</v>
      </c>
      <c r="I17" s="307">
        <v>-58.33</v>
      </c>
      <c r="J17" s="307">
        <v>-54.65</v>
      </c>
    </row>
    <row r="18">
      <c r="A18" s="309">
        <v>4175</v>
      </c>
      <c r="B18" s="309">
        <v>5</v>
      </c>
      <c r="C18" s="307">
        <v>-35.83</v>
      </c>
      <c r="D18" s="307">
        <v>-37.22</v>
      </c>
      <c r="E18" s="307">
        <v>-46.099999999999994</v>
      </c>
      <c r="F18" s="308">
        <v>-45.54</v>
      </c>
      <c r="G18" s="307">
        <v>-43.02</v>
      </c>
      <c r="H18" s="307">
        <v>-45.66</v>
      </c>
      <c r="I18" s="307">
        <v>-58.400000000000006</v>
      </c>
      <c r="J18" s="307">
        <v>-51.82</v>
      </c>
    </row>
    <row r="19">
      <c r="A19" s="309">
        <v>4150</v>
      </c>
      <c r="B19" s="309">
        <v>10</v>
      </c>
      <c r="C19" s="307">
        <v>-39.32</v>
      </c>
      <c r="D19" s="307">
        <v>-44.04</v>
      </c>
      <c r="E19" s="307">
        <v>-47.08</v>
      </c>
      <c r="F19" s="308">
        <v>-47.5</v>
      </c>
      <c r="G19" s="307">
        <v>-41.589999999999996</v>
      </c>
      <c r="H19" s="307">
        <v>-52.769999999999996</v>
      </c>
      <c r="I19" s="307">
        <v>-62.47</v>
      </c>
      <c r="J19" s="307">
        <v>-52.709999999999994</v>
      </c>
    </row>
    <row r="20">
      <c r="A20" s="309">
        <v>4405</v>
      </c>
      <c r="B20" s="309">
        <v>1</v>
      </c>
      <c r="C20" s="307">
        <v>-38.93</v>
      </c>
      <c r="D20" s="307">
        <v>-38.8</v>
      </c>
      <c r="E20" s="307">
        <v>-49.519999999999996</v>
      </c>
      <c r="F20" s="308">
        <v>-48.92</v>
      </c>
      <c r="G20" s="307">
        <v>-44.82</v>
      </c>
      <c r="H20" s="307">
        <v>-45.35</v>
      </c>
      <c r="I20" s="307">
        <v>-47.07</v>
      </c>
      <c r="J20" s="307">
        <v>-46.81</v>
      </c>
    </row>
    <row r="21">
      <c r="A21" s="309">
        <v>4407.5</v>
      </c>
      <c r="B21" s="309">
        <v>1.5</v>
      </c>
      <c r="C21" s="307">
        <v>-37.89</v>
      </c>
      <c r="D21" s="307">
        <v>-37.78</v>
      </c>
      <c r="E21" s="307">
        <v>-48.83</v>
      </c>
      <c r="F21" s="308">
        <v>-48.64</v>
      </c>
      <c r="G21" s="307">
        <v>-46.16</v>
      </c>
      <c r="H21" s="307">
        <v>-45.69</v>
      </c>
      <c r="I21" s="307">
        <v>-47.290000000000006</v>
      </c>
      <c r="J21" s="307">
        <v>-47.09</v>
      </c>
    </row>
    <row r="22">
      <c r="A22" s="309">
        <v>4410</v>
      </c>
      <c r="B22" s="309">
        <v>2</v>
      </c>
      <c r="C22" s="307">
        <v>-37.71</v>
      </c>
      <c r="D22" s="307">
        <v>-37.519999999999996</v>
      </c>
      <c r="E22" s="307">
        <v>-48.53</v>
      </c>
      <c r="F22" s="308">
        <v>-48.599999999999994</v>
      </c>
      <c r="G22" s="307">
        <v>-46.95</v>
      </c>
      <c r="H22" s="307">
        <v>-45.64</v>
      </c>
      <c r="I22" s="307">
        <v>-47.769999999999996</v>
      </c>
      <c r="J22" s="307">
        <v>-47.45</v>
      </c>
    </row>
    <row r="23">
      <c r="A23" s="309">
        <v>4412.5</v>
      </c>
      <c r="B23" s="309">
        <v>2.5</v>
      </c>
      <c r="C23" s="307">
        <v>-37.58</v>
      </c>
      <c r="D23" s="307">
        <v>-37.35</v>
      </c>
      <c r="E23" s="307">
        <v>-48.37</v>
      </c>
      <c r="F23" s="308">
        <v>-48.7</v>
      </c>
      <c r="G23" s="307">
        <v>-46.61</v>
      </c>
      <c r="H23" s="307">
        <v>-45.72</v>
      </c>
      <c r="I23" s="307">
        <v>-47.650000000000006</v>
      </c>
      <c r="J23" s="307">
        <v>-47.43000000000001</v>
      </c>
    </row>
    <row r="24">
      <c r="A24" s="309">
        <v>4425</v>
      </c>
      <c r="B24" s="309">
        <v>5</v>
      </c>
      <c r="C24" s="307">
        <v>-37.25</v>
      </c>
      <c r="D24" s="307">
        <v>-37.83</v>
      </c>
      <c r="E24" s="307">
        <v>-47.66</v>
      </c>
      <c r="F24" s="308">
        <v>-47.83</v>
      </c>
      <c r="G24" s="307">
        <v>-41.34</v>
      </c>
      <c r="H24" s="307">
        <v>-41.410000000000004</v>
      </c>
      <c r="I24" s="307">
        <v>-43.13</v>
      </c>
      <c r="J24" s="307">
        <v>-42.38</v>
      </c>
    </row>
    <row r="25">
      <c r="A25" s="309">
        <v>4450</v>
      </c>
      <c r="B25" s="309">
        <v>10</v>
      </c>
      <c r="C25" s="307">
        <v>-42.120000000000005</v>
      </c>
      <c r="D25" s="307">
        <v>-44.22</v>
      </c>
      <c r="E25" s="307">
        <v>-47.16</v>
      </c>
      <c r="F25" s="308">
        <v>-47.94</v>
      </c>
      <c r="G25" s="307">
        <v>-53.36</v>
      </c>
      <c r="H25" s="307">
        <v>-50.23</v>
      </c>
      <c r="I25" s="307">
        <v>-46.81</v>
      </c>
      <c r="J25" s="307">
        <v>-44.22</v>
      </c>
    </row>
    <row r="26">
      <c r="A26" s="309">
        <v>4700</v>
      </c>
      <c r="B26" s="309">
        <v>1</v>
      </c>
      <c r="C26" s="307">
        <v>-40.07</v>
      </c>
      <c r="D26" s="307">
        <v>-40.25</v>
      </c>
      <c r="E26" s="307">
        <v>-51.57</v>
      </c>
      <c r="F26" s="308">
        <v>-50.78</v>
      </c>
      <c r="G26" s="307">
        <v>-51.230000000000004</v>
      </c>
      <c r="H26" s="307">
        <v>-55.3</v>
      </c>
      <c r="I26" s="307">
        <v>-51.21</v>
      </c>
      <c r="J26" s="307">
        <v>-49.43</v>
      </c>
    </row>
    <row r="27">
      <c r="A27" s="309">
        <v>4700</v>
      </c>
      <c r="B27" s="309">
        <v>1.5</v>
      </c>
      <c r="C27" s="307">
        <v>-37.7</v>
      </c>
      <c r="D27" s="307">
        <v>-37.96</v>
      </c>
      <c r="E27" s="307">
        <v>-49.44</v>
      </c>
      <c r="F27" s="308">
        <v>-49.3</v>
      </c>
      <c r="G27" s="307">
        <v>-49.02</v>
      </c>
      <c r="H27" s="307">
        <v>-48.86</v>
      </c>
      <c r="I27" s="307">
        <v>-44.46</v>
      </c>
      <c r="J27" s="307">
        <v>-43.82</v>
      </c>
    </row>
    <row r="28">
      <c r="A28" s="309">
        <v>4700</v>
      </c>
      <c r="B28" s="309">
        <v>2</v>
      </c>
      <c r="C28" s="307">
        <v>-37.34</v>
      </c>
      <c r="D28" s="307">
        <v>-37.71</v>
      </c>
      <c r="E28" s="307">
        <v>-48.870000000000005</v>
      </c>
      <c r="F28" s="308">
        <v>-49.1</v>
      </c>
      <c r="G28" s="307">
        <v>-48.400000000000006</v>
      </c>
      <c r="H28" s="307">
        <v>-47.08</v>
      </c>
      <c r="I28" s="307">
        <v>-44.2</v>
      </c>
      <c r="J28" s="307">
        <v>-43.52</v>
      </c>
    </row>
    <row r="29">
      <c r="A29" s="309">
        <v>4700</v>
      </c>
      <c r="B29" s="309">
        <v>2.5</v>
      </c>
      <c r="C29" s="307">
        <v>-37.33</v>
      </c>
      <c r="D29" s="307">
        <v>-37.86</v>
      </c>
      <c r="E29" s="307">
        <v>-48.84</v>
      </c>
      <c r="F29" s="308">
        <v>-49.35</v>
      </c>
      <c r="G29" s="307">
        <v>-47.94</v>
      </c>
      <c r="H29" s="307">
        <v>-47.03</v>
      </c>
      <c r="I29" s="307">
        <v>-44.14</v>
      </c>
      <c r="J29" s="307">
        <v>-43.49</v>
      </c>
    </row>
    <row r="30">
      <c r="A30" s="309">
        <v>4700</v>
      </c>
      <c r="B30" s="309">
        <v>5</v>
      </c>
      <c r="C30" s="307">
        <v>-36.65</v>
      </c>
      <c r="D30" s="307">
        <v>-38.62</v>
      </c>
      <c r="E30" s="307">
        <v>-47.92</v>
      </c>
      <c r="F30" s="308">
        <v>-48.56</v>
      </c>
      <c r="G30" s="307">
        <v>-50.05</v>
      </c>
      <c r="H30" s="307">
        <v>-48.370000000000005</v>
      </c>
      <c r="I30" s="307">
        <v>-44.27</v>
      </c>
      <c r="J30" s="307">
        <v>-41.94</v>
      </c>
    </row>
    <row r="31">
      <c r="A31" s="309">
        <v>4700</v>
      </c>
      <c r="B31" s="309">
        <v>10</v>
      </c>
      <c r="C31" s="307">
        <v>-39.739999999999995</v>
      </c>
      <c r="D31" s="307">
        <v>-42.61</v>
      </c>
      <c r="E31" s="307">
        <v>-46.08</v>
      </c>
      <c r="F31" s="308">
        <v>-47.239999999999995</v>
      </c>
      <c r="G31" s="307">
        <v>-52.44</v>
      </c>
      <c r="H31" s="307">
        <v>-48.43</v>
      </c>
      <c r="I31" s="307">
        <v>-43.230000000000004</v>
      </c>
      <c r="J31" s="307">
        <v>-40.13</v>
      </c>
    </row>
    <row r="32">
      <c r="A32" s="309">
        <v>4995</v>
      </c>
      <c r="B32" s="309">
        <v>1</v>
      </c>
      <c r="C32" s="307">
        <v>-34.94</v>
      </c>
      <c r="D32" s="307">
        <v>-34.64</v>
      </c>
      <c r="E32" s="307">
        <v>-46.46</v>
      </c>
      <c r="F32" s="308">
        <v>-45.77</v>
      </c>
      <c r="G32" s="307">
        <v>-30.97</v>
      </c>
      <c r="H32" s="307">
        <v>-30.94</v>
      </c>
      <c r="I32" s="307">
        <v>-36.55</v>
      </c>
      <c r="J32" s="307">
        <v>-36.36</v>
      </c>
    </row>
    <row r="33">
      <c r="A33" s="309">
        <v>4992.5</v>
      </c>
      <c r="B33" s="309">
        <v>1.5</v>
      </c>
      <c r="C33" s="307">
        <v>-35.239999999999995</v>
      </c>
      <c r="D33" s="307">
        <v>-34.949999999999996</v>
      </c>
      <c r="E33" s="307">
        <v>-46.69</v>
      </c>
      <c r="F33" s="308">
        <v>-46.31</v>
      </c>
      <c r="G33" s="307">
        <v>-36.01</v>
      </c>
      <c r="H33" s="307">
        <v>-36.019999999999996</v>
      </c>
      <c r="I33" s="307">
        <v>-38.37</v>
      </c>
      <c r="J33" s="307">
        <v>-37.74</v>
      </c>
    </row>
    <row r="34">
      <c r="A34" s="309">
        <v>4990</v>
      </c>
      <c r="B34" s="309">
        <v>2</v>
      </c>
      <c r="C34" s="307">
        <v>-35.25</v>
      </c>
      <c r="D34" s="307">
        <v>-34.91</v>
      </c>
      <c r="E34" s="307">
        <v>-46.42</v>
      </c>
      <c r="F34" s="308">
        <v>-46.3</v>
      </c>
      <c r="G34" s="307">
        <v>-35.95</v>
      </c>
      <c r="H34" s="307">
        <v>-35.9</v>
      </c>
      <c r="I34" s="307">
        <v>-38.62</v>
      </c>
      <c r="J34" s="307">
        <v>-37.97</v>
      </c>
    </row>
    <row r="35">
      <c r="A35" s="309">
        <v>4987.5</v>
      </c>
      <c r="B35" s="309">
        <v>2.5</v>
      </c>
      <c r="C35" s="307">
        <v>-35.17</v>
      </c>
      <c r="D35" s="307">
        <v>-34.79</v>
      </c>
      <c r="E35" s="307">
        <v>-46.260000000000005</v>
      </c>
      <c r="F35" s="308">
        <v>-46.28</v>
      </c>
      <c r="G35" s="307">
        <v>-35.760000000000005</v>
      </c>
      <c r="H35" s="307">
        <v>-35.85</v>
      </c>
      <c r="I35" s="307">
        <v>-38.54</v>
      </c>
      <c r="J35" s="307">
        <v>-37.95</v>
      </c>
    </row>
    <row r="36">
      <c r="A36" s="309">
        <v>4975</v>
      </c>
      <c r="B36" s="309">
        <v>5</v>
      </c>
      <c r="C36" s="307">
        <v>-35.17</v>
      </c>
      <c r="D36" s="307">
        <v>-35.61</v>
      </c>
      <c r="E36" s="307">
        <v>-45.64</v>
      </c>
      <c r="F36" s="308">
        <v>-45.36</v>
      </c>
      <c r="G36" s="307">
        <v>-37.67</v>
      </c>
      <c r="H36" s="307">
        <v>-38.11</v>
      </c>
      <c r="I36" s="307">
        <v>-38.68</v>
      </c>
      <c r="J36" s="307">
        <v>-36.95</v>
      </c>
    </row>
    <row r="37">
      <c r="A37" s="309">
        <v>4950</v>
      </c>
      <c r="B37" s="309">
        <v>10</v>
      </c>
      <c r="C37" s="307">
        <v>-39.17</v>
      </c>
      <c r="D37" s="307">
        <v>-43.14</v>
      </c>
      <c r="E37" s="307">
        <v>-46.61</v>
      </c>
      <c r="F37" s="308">
        <v>-46.69</v>
      </c>
      <c r="G37" s="307">
        <v>-51.31</v>
      </c>
      <c r="H37" s="307">
        <v>-46.89</v>
      </c>
      <c r="I37" s="307">
        <v>-41.1</v>
      </c>
      <c r="J37" s="307">
        <v>-36.67</v>
      </c>
    </row>
  </sheetData>
  <picture r:id="rId1"/>
</worksheet>
</file>

<file path=xl/worksheets/sheet1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5"/>
    <col collapsed="false" customWidth="true" hidden="false" max="3" min="3" style="0" width="16"/>
  </cols>
  <sheetData>
    <row r="1">
      <c r="A1" s="310" t="s">
        <v>1071</v>
      </c>
      <c r="B1" s="311" t="s">
        <v>1072</v>
      </c>
      <c r="C1" s="311" t="s">
        <v>1073</v>
      </c>
    </row>
    <row r="2">
      <c r="A2" s="312" t="s">
        <v>1074</v>
      </c>
      <c r="B2" s="313">
        <v>-3.89</v>
      </c>
      <c r="C2" s="313">
        <v>-5.76</v>
      </c>
    </row>
    <row r="3">
      <c r="A3" s="314" t="s">
        <v>1075</v>
      </c>
      <c r="B3" s="315">
        <v>-1.12</v>
      </c>
      <c r="C3" s="315">
        <v>-4.58</v>
      </c>
    </row>
    <row r="4">
      <c r="A4" s="312" t="s">
        <v>1076</v>
      </c>
      <c r="B4" s="315">
        <v>0.94</v>
      </c>
      <c r="C4" s="315">
        <v>-1.85</v>
      </c>
    </row>
    <row r="5">
      <c r="A5" s="314" t="s">
        <v>1077</v>
      </c>
      <c r="B5" s="315">
        <v>2.09</v>
      </c>
      <c r="C5" s="315">
        <v>-0.09</v>
      </c>
    </row>
    <row r="6">
      <c r="A6" s="312" t="s">
        <v>1078</v>
      </c>
      <c r="B6" s="315">
        <v>5.7</v>
      </c>
      <c r="C6" s="315">
        <v>4.01</v>
      </c>
    </row>
    <row r="7">
      <c r="A7" s="314" t="s">
        <v>1079</v>
      </c>
      <c r="B7" s="315">
        <v>5.45</v>
      </c>
      <c r="C7" s="315">
        <v>3.54</v>
      </c>
    </row>
    <row r="8">
      <c r="A8" s="312" t="s">
        <v>1080</v>
      </c>
      <c r="B8" s="315">
        <v>2.4</v>
      </c>
      <c r="C8" s="315">
        <v>3.67</v>
      </c>
    </row>
    <row r="9">
      <c r="A9" s="312" t="s">
        <v>1081</v>
      </c>
      <c r="B9" s="313">
        <v>-5.16</v>
      </c>
      <c r="C9" s="313">
        <v>-6.27</v>
      </c>
    </row>
    <row r="10">
      <c r="A10" s="314" t="s">
        <v>1082</v>
      </c>
      <c r="B10" s="315">
        <v>-1.33</v>
      </c>
      <c r="C10" s="315">
        <v>-6.04</v>
      </c>
    </row>
    <row r="11">
      <c r="A11" s="312" t="s">
        <v>1083</v>
      </c>
      <c r="B11" s="315">
        <v>0.89</v>
      </c>
      <c r="C11" s="315">
        <v>-5.66</v>
      </c>
    </row>
    <row r="12">
      <c r="A12" s="314" t="s">
        <v>1084</v>
      </c>
      <c r="B12" s="315">
        <v>2.91</v>
      </c>
      <c r="C12" s="315">
        <v>-3.61</v>
      </c>
    </row>
    <row r="13">
      <c r="A13" s="312" t="s">
        <v>1085</v>
      </c>
      <c r="B13" s="315">
        <v>9.5</v>
      </c>
      <c r="C13" s="315">
        <v>0.87</v>
      </c>
    </row>
    <row r="14">
      <c r="A14" s="314" t="s">
        <v>1086</v>
      </c>
      <c r="B14" s="315">
        <v>7.97</v>
      </c>
      <c r="C14" s="315">
        <v>0.96</v>
      </c>
    </row>
    <row r="15">
      <c r="A15" s="312" t="s">
        <v>1087</v>
      </c>
      <c r="B15" s="315">
        <v>4.78</v>
      </c>
      <c r="C15" s="315">
        <v>3.91</v>
      </c>
    </row>
    <row r="16">
      <c r="A16" s="312" t="s">
        <v>1074</v>
      </c>
      <c r="B16" s="313">
        <v>-5.46</v>
      </c>
      <c r="C16" s="313">
        <v>-5.35</v>
      </c>
    </row>
    <row r="17">
      <c r="A17" s="314" t="s">
        <v>1075</v>
      </c>
      <c r="B17" s="315">
        <v>-2.53</v>
      </c>
      <c r="C17" s="315">
        <v>-4.03</v>
      </c>
    </row>
    <row r="18">
      <c r="A18" s="312" t="s">
        <v>1076</v>
      </c>
      <c r="B18" s="315">
        <v>-0.05</v>
      </c>
      <c r="C18" s="315">
        <v>-0.84</v>
      </c>
    </row>
    <row r="19">
      <c r="A19" s="314" t="s">
        <v>1077</v>
      </c>
      <c r="B19" s="315">
        <v>1.47</v>
      </c>
      <c r="C19" s="315">
        <v>-1.82</v>
      </c>
    </row>
    <row r="20">
      <c r="A20" s="312" t="s">
        <v>1078</v>
      </c>
      <c r="B20" s="315">
        <v>4.3</v>
      </c>
      <c r="C20" s="315">
        <v>3.88</v>
      </c>
    </row>
    <row r="21">
      <c r="A21" s="314" t="s">
        <v>1079</v>
      </c>
      <c r="B21" s="315">
        <v>4.33</v>
      </c>
      <c r="C21" s="315">
        <v>3.25</v>
      </c>
    </row>
    <row r="22">
      <c r="A22" s="312" t="s">
        <v>1080</v>
      </c>
      <c r="B22" s="315">
        <v>1.28</v>
      </c>
      <c r="C22" s="315">
        <v>2.68</v>
      </c>
    </row>
    <row r="23">
      <c r="A23" s="312" t="s">
        <v>1081</v>
      </c>
      <c r="B23" s="313">
        <v>-5.19</v>
      </c>
      <c r="C23" s="313">
        <v>-5.85</v>
      </c>
    </row>
    <row r="24">
      <c r="A24" s="314" t="s">
        <v>1082</v>
      </c>
      <c r="B24" s="315">
        <v>-1.36</v>
      </c>
      <c r="C24" s="315">
        <v>-5.62</v>
      </c>
    </row>
    <row r="25">
      <c r="A25" s="312" t="s">
        <v>1083</v>
      </c>
      <c r="B25" s="315">
        <v>1.13</v>
      </c>
      <c r="C25" s="315">
        <v>-5.33</v>
      </c>
    </row>
    <row r="26">
      <c r="A26" s="314" t="s">
        <v>1084</v>
      </c>
      <c r="B26" s="315">
        <v>3.45</v>
      </c>
      <c r="C26" s="315">
        <v>-3.23</v>
      </c>
    </row>
    <row r="27">
      <c r="A27" s="312" t="s">
        <v>1085</v>
      </c>
      <c r="B27" s="315">
        <v>7.59</v>
      </c>
      <c r="C27" s="315">
        <v>3.25</v>
      </c>
    </row>
    <row r="28">
      <c r="A28" s="314" t="s">
        <v>1086</v>
      </c>
      <c r="B28" s="315">
        <v>11.92</v>
      </c>
      <c r="C28" s="315">
        <v>3.27</v>
      </c>
    </row>
    <row r="29">
      <c r="A29" s="312" t="s">
        <v>1087</v>
      </c>
      <c r="B29" s="315">
        <v>5.81</v>
      </c>
      <c r="C29" s="315">
        <v>5.43</v>
      </c>
    </row>
  </sheetData>
  <picture r:id="rId1"/>
</worksheet>
</file>

<file path=xl/worksheets/sheet1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4" min="4" style="0" width="17"/>
    <col collapsed="false" customWidth="true" hidden="false" max="5" min="5" style="0" width="18"/>
    <col collapsed="false" customWidth="true" hidden="false" max="6" min="6" style="0" width="14"/>
    <col collapsed="false" customWidth="true" hidden="false" max="7" min="7" style="0" width="14"/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</cols>
  <sheetData>
    <row r="1">
      <c r="A1" s="316" t="s">
        <v>1088</v>
      </c>
      <c r="B1" s="316" t="s">
        <v>1089</v>
      </c>
      <c r="C1" s="316" t="s">
        <v>1090</v>
      </c>
      <c r="D1" s="317" t="s">
        <v>1091</v>
      </c>
      <c r="E1" s="317" t="s">
        <v>1092</v>
      </c>
      <c r="F1" s="318" t="s">
        <v>1093</v>
      </c>
      <c r="G1" s="319" t="s">
        <v>1094</v>
      </c>
      <c r="H1" s="317" t="s">
        <v>1095</v>
      </c>
      <c r="I1" s="317" t="s">
        <v>1096</v>
      </c>
      <c r="J1" s="318" t="s">
        <v>1097</v>
      </c>
      <c r="K1" s="319" t="s">
        <v>1098</v>
      </c>
      <c r="L1" s="320"/>
      <c r="M1" s="320"/>
      <c r="N1" s="320"/>
      <c r="O1" s="320"/>
      <c r="P1" s="320"/>
      <c r="Q1" s="320"/>
      <c r="R1" s="320"/>
      <c r="S1" s="320"/>
      <c r="T1" s="320"/>
    </row>
    <row r="2">
      <c r="A2" s="321" t="s">
        <v>1099</v>
      </c>
      <c r="B2" s="322">
        <v>3350</v>
      </c>
      <c r="C2" s="322">
        <v>18</v>
      </c>
      <c r="D2" s="322">
        <v>-42.66</v>
      </c>
      <c r="E2" s="323">
        <v>-44.05</v>
      </c>
      <c r="F2" s="323">
        <v>1.19</v>
      </c>
      <c r="G2" s="322">
        <v>383.036</v>
      </c>
      <c r="H2" s="324">
        <v>-43.01</v>
      </c>
      <c r="I2" s="325">
        <v>-45.39</v>
      </c>
      <c r="J2" s="325">
        <v>0.98</v>
      </c>
      <c r="K2" s="324">
        <v>321.053</v>
      </c>
    </row>
    <row r="3">
      <c r="A3" s="326" t="s">
        <v>1099</v>
      </c>
      <c r="B3" s="327">
        <v>3350</v>
      </c>
      <c r="C3" s="327">
        <v>19</v>
      </c>
      <c r="D3" s="327">
        <v>-41.34</v>
      </c>
      <c r="E3" s="328">
        <v>-43.13</v>
      </c>
      <c r="F3" s="328">
        <v>1.38</v>
      </c>
      <c r="G3" s="327">
        <v>400.204</v>
      </c>
      <c r="H3" s="327">
        <v>-42.3</v>
      </c>
      <c r="I3" s="328">
        <v>-45.29</v>
      </c>
      <c r="J3" s="328">
        <v>1.02</v>
      </c>
      <c r="K3" s="327">
        <v>334.243</v>
      </c>
    </row>
    <row r="4">
      <c r="A4" s="326" t="s">
        <v>1099</v>
      </c>
      <c r="B4" s="327">
        <v>3350</v>
      </c>
      <c r="C4" s="327">
        <v>20</v>
      </c>
      <c r="D4" s="327">
        <v>-40.23</v>
      </c>
      <c r="E4" s="328">
        <v>-42.34</v>
      </c>
      <c r="F4" s="328">
        <v>1.54</v>
      </c>
      <c r="G4" s="327">
        <v>418.48</v>
      </c>
      <c r="H4" s="327">
        <v>-41.71</v>
      </c>
      <c r="I4" s="328">
        <v>-45.04</v>
      </c>
      <c r="J4" s="328">
        <v>1.07</v>
      </c>
      <c r="K4" s="327">
        <v>348.361</v>
      </c>
    </row>
    <row r="5">
      <c r="A5" s="326" t="s">
        <v>1099</v>
      </c>
      <c r="B5" s="327">
        <v>3350</v>
      </c>
      <c r="C5" s="327">
        <v>21</v>
      </c>
      <c r="D5" s="327">
        <v>-39.31</v>
      </c>
      <c r="E5" s="328">
        <v>-41.71</v>
      </c>
      <c r="F5" s="328">
        <v>1.67</v>
      </c>
      <c r="G5" s="327">
        <v>440.67</v>
      </c>
      <c r="H5" s="327">
        <v>-41.07</v>
      </c>
      <c r="I5" s="328">
        <v>-44.88</v>
      </c>
      <c r="J5" s="328">
        <v>1.11</v>
      </c>
      <c r="K5" s="327">
        <v>365.851</v>
      </c>
    </row>
    <row r="6">
      <c r="A6" s="326" t="s">
        <v>1099</v>
      </c>
      <c r="B6" s="327">
        <v>3350</v>
      </c>
      <c r="C6" s="327">
        <v>22</v>
      </c>
      <c r="D6" s="327">
        <v>-38.68</v>
      </c>
      <c r="E6" s="328">
        <v>-41.26</v>
      </c>
      <c r="F6" s="328">
        <v>1.75</v>
      </c>
      <c r="G6" s="327">
        <v>468.784</v>
      </c>
      <c r="H6" s="327">
        <v>-40.56</v>
      </c>
      <c r="I6" s="328">
        <v>-44.68</v>
      </c>
      <c r="J6" s="328">
        <v>1.16</v>
      </c>
      <c r="K6" s="327">
        <v>386.07</v>
      </c>
    </row>
    <row r="7">
      <c r="A7" s="326" t="s">
        <v>1099</v>
      </c>
      <c r="B7" s="327">
        <v>3350</v>
      </c>
      <c r="C7" s="327">
        <v>23</v>
      </c>
      <c r="D7" s="327">
        <v>-38.19</v>
      </c>
      <c r="E7" s="328">
        <v>-40.74</v>
      </c>
      <c r="F7" s="328">
        <v>1.79</v>
      </c>
      <c r="G7" s="327">
        <v>498.732</v>
      </c>
      <c r="H7" s="327">
        <v>-40.14</v>
      </c>
      <c r="I7" s="328">
        <v>-44.06</v>
      </c>
      <c r="J7" s="328">
        <v>1.24</v>
      </c>
      <c r="K7" s="327">
        <v>410.397</v>
      </c>
    </row>
    <row r="8">
      <c r="A8" s="326" t="s">
        <v>1099</v>
      </c>
      <c r="B8" s="327">
        <v>3350</v>
      </c>
      <c r="C8" s="327">
        <v>24</v>
      </c>
      <c r="D8" s="327">
        <v>-38.04</v>
      </c>
      <c r="E8" s="328">
        <v>-40.33</v>
      </c>
      <c r="F8" s="328">
        <v>1.73</v>
      </c>
      <c r="G8" s="327">
        <v>532.248</v>
      </c>
      <c r="H8" s="327">
        <v>-39.25</v>
      </c>
      <c r="I8" s="328">
        <v>-42.24</v>
      </c>
      <c r="J8" s="328">
        <v>1.44</v>
      </c>
      <c r="K8" s="327">
        <v>439.593</v>
      </c>
    </row>
    <row r="9">
      <c r="A9" s="326" t="s">
        <v>1099</v>
      </c>
      <c r="B9" s="327">
        <v>3350</v>
      </c>
      <c r="C9" s="327">
        <v>25</v>
      </c>
      <c r="D9" s="327">
        <v>-37.66</v>
      </c>
      <c r="E9" s="328">
        <v>-38.8</v>
      </c>
      <c r="F9" s="328">
        <v>1.76</v>
      </c>
      <c r="G9" s="327">
        <v>571.967</v>
      </c>
      <c r="H9" s="327">
        <v>-37.73</v>
      </c>
      <c r="I9" s="328">
        <v>-38.94</v>
      </c>
      <c r="J9" s="328">
        <v>1.96</v>
      </c>
      <c r="K9" s="327">
        <v>471.608</v>
      </c>
    </row>
    <row r="10">
      <c r="A10" s="326" t="s">
        <v>1099</v>
      </c>
      <c r="B10" s="327">
        <v>3350</v>
      </c>
      <c r="C10" s="327">
        <v>25.5</v>
      </c>
      <c r="D10" s="327">
        <v>-37.2</v>
      </c>
      <c r="E10" s="328">
        <v>-37.43</v>
      </c>
      <c r="F10" s="328">
        <v>1.92</v>
      </c>
      <c r="G10" s="327">
        <v>597.543</v>
      </c>
      <c r="H10" s="327">
        <v>-36.71</v>
      </c>
      <c r="I10" s="328">
        <v>-36.92</v>
      </c>
      <c r="J10" s="328">
        <v>2.44</v>
      </c>
      <c r="K10" s="327">
        <v>490.542</v>
      </c>
    </row>
    <row r="11">
      <c r="A11" s="326" t="s">
        <v>1099</v>
      </c>
      <c r="B11" s="327">
        <v>3350</v>
      </c>
      <c r="C11" s="327">
        <v>26</v>
      </c>
      <c r="D11" s="327">
        <v>-36.24</v>
      </c>
      <c r="E11" s="328">
        <v>-35.72</v>
      </c>
      <c r="F11" s="328">
        <v>2.28</v>
      </c>
      <c r="G11" s="327">
        <v>624.595</v>
      </c>
      <c r="H11" s="327">
        <v>-35.17</v>
      </c>
      <c r="I11" s="328">
        <v>-34.81</v>
      </c>
      <c r="J11" s="328">
        <v>3.09</v>
      </c>
      <c r="K11" s="327">
        <v>511.996</v>
      </c>
    </row>
    <row r="12">
      <c r="A12" s="326" t="s">
        <v>1099</v>
      </c>
      <c r="B12" s="327">
        <v>3350</v>
      </c>
      <c r="C12" s="327">
        <v>26.5</v>
      </c>
      <c r="D12" s="327">
        <v>-35</v>
      </c>
      <c r="E12" s="328">
        <v>-33.89</v>
      </c>
      <c r="F12" s="328">
        <v>2.88</v>
      </c>
      <c r="G12" s="327">
        <v>656.254</v>
      </c>
      <c r="H12" s="327">
        <v>-33.57</v>
      </c>
      <c r="I12" s="328">
        <v>-32.88</v>
      </c>
      <c r="J12" s="328">
        <v>3.94</v>
      </c>
      <c r="K12" s="327">
        <v>535.183</v>
      </c>
    </row>
    <row r="13">
      <c r="A13" s="326" t="s">
        <v>1099</v>
      </c>
      <c r="B13" s="327">
        <v>3350</v>
      </c>
      <c r="C13" s="327">
        <v>27</v>
      </c>
      <c r="D13" s="327">
        <v>-33.41</v>
      </c>
      <c r="E13" s="328">
        <v>-32.04</v>
      </c>
      <c r="F13" s="328">
        <v>3.75</v>
      </c>
      <c r="G13" s="327">
        <v>691.676</v>
      </c>
      <c r="H13" s="327">
        <v>-31.86</v>
      </c>
      <c r="I13" s="328">
        <v>-30.92</v>
      </c>
      <c r="J13" s="328">
        <v>4.97</v>
      </c>
      <c r="K13" s="327">
        <v>560.093</v>
      </c>
    </row>
    <row r="14">
      <c r="A14" s="326" t="s">
        <v>1099</v>
      </c>
      <c r="B14" s="327">
        <v>3550</v>
      </c>
      <c r="C14" s="327">
        <v>18</v>
      </c>
      <c r="D14" s="327">
        <v>-44.58</v>
      </c>
      <c r="E14" s="328">
        <v>-45.77</v>
      </c>
      <c r="F14" s="328">
        <v>1.05</v>
      </c>
      <c r="G14" s="327">
        <v>378.013</v>
      </c>
      <c r="H14" s="327">
        <v>-43.41</v>
      </c>
      <c r="I14" s="328">
        <v>-45.08</v>
      </c>
      <c r="J14" s="328">
        <v>0.96</v>
      </c>
      <c r="K14" s="327">
        <v>330.84</v>
      </c>
    </row>
    <row r="15">
      <c r="A15" s="326" t="s">
        <v>1099</v>
      </c>
      <c r="B15" s="327">
        <v>3550</v>
      </c>
      <c r="C15" s="327">
        <v>19</v>
      </c>
      <c r="D15" s="327">
        <v>-43.16</v>
      </c>
      <c r="E15" s="328">
        <v>-44.81</v>
      </c>
      <c r="F15" s="328">
        <v>1.22</v>
      </c>
      <c r="G15" s="327">
        <v>392.73</v>
      </c>
      <c r="H15" s="327">
        <v>-42.84</v>
      </c>
      <c r="I15" s="328">
        <v>-44.81</v>
      </c>
      <c r="J15" s="328">
        <v>0.97</v>
      </c>
      <c r="K15" s="327">
        <v>343.441</v>
      </c>
    </row>
    <row r="16">
      <c r="A16" s="326" t="s">
        <v>1099</v>
      </c>
      <c r="B16" s="327">
        <v>3550</v>
      </c>
      <c r="C16" s="327">
        <v>20</v>
      </c>
      <c r="D16" s="327">
        <v>-42.16</v>
      </c>
      <c r="E16" s="328">
        <v>-43.82</v>
      </c>
      <c r="F16" s="328">
        <v>1.36</v>
      </c>
      <c r="G16" s="327">
        <v>409.349</v>
      </c>
      <c r="H16" s="327">
        <v>-42.16</v>
      </c>
      <c r="I16" s="328">
        <v>-44.79</v>
      </c>
      <c r="J16" s="328">
        <v>0.98</v>
      </c>
      <c r="K16" s="327">
        <v>358.311</v>
      </c>
    </row>
    <row r="17">
      <c r="A17" s="326" t="s">
        <v>1099</v>
      </c>
      <c r="B17" s="327">
        <v>3550</v>
      </c>
      <c r="C17" s="327">
        <v>21</v>
      </c>
      <c r="D17" s="327">
        <v>-41.61</v>
      </c>
      <c r="E17" s="328">
        <v>-43.27</v>
      </c>
      <c r="F17" s="328">
        <v>1.45</v>
      </c>
      <c r="G17" s="327">
        <v>429.246</v>
      </c>
      <c r="H17" s="327">
        <v>-41.63</v>
      </c>
      <c r="I17" s="328">
        <v>-44.71</v>
      </c>
      <c r="J17" s="328">
        <v>1.01</v>
      </c>
      <c r="K17" s="327">
        <v>375.539</v>
      </c>
    </row>
    <row r="18">
      <c r="A18" s="326" t="s">
        <v>1099</v>
      </c>
      <c r="B18" s="327">
        <v>3550</v>
      </c>
      <c r="C18" s="327">
        <v>22</v>
      </c>
      <c r="D18" s="327">
        <v>-41.15</v>
      </c>
      <c r="E18" s="328">
        <v>-42.92</v>
      </c>
      <c r="F18" s="328">
        <v>1.49</v>
      </c>
      <c r="G18" s="327">
        <v>452.328</v>
      </c>
      <c r="H18" s="327">
        <v>-41.12</v>
      </c>
      <c r="I18" s="328">
        <v>-44.63</v>
      </c>
      <c r="J18" s="328">
        <v>1.04</v>
      </c>
      <c r="K18" s="327">
        <v>397.679</v>
      </c>
    </row>
    <row r="19">
      <c r="A19" s="326" t="s">
        <v>1099</v>
      </c>
      <c r="B19" s="327">
        <v>3550</v>
      </c>
      <c r="C19" s="327">
        <v>23</v>
      </c>
      <c r="D19" s="327">
        <v>-41.03</v>
      </c>
      <c r="E19" s="328">
        <v>-42.22</v>
      </c>
      <c r="F19" s="328">
        <v>1.48</v>
      </c>
      <c r="G19" s="327">
        <v>478.094</v>
      </c>
      <c r="H19" s="327">
        <v>-40.51</v>
      </c>
      <c r="I19" s="328">
        <v>-44.5</v>
      </c>
      <c r="J19" s="328">
        <v>1.08</v>
      </c>
      <c r="K19" s="327">
        <v>421.452</v>
      </c>
    </row>
    <row r="20">
      <c r="A20" s="326" t="s">
        <v>1099</v>
      </c>
      <c r="B20" s="327">
        <v>3550</v>
      </c>
      <c r="C20" s="327">
        <v>24</v>
      </c>
      <c r="D20" s="327">
        <v>-41.02</v>
      </c>
      <c r="E20" s="328">
        <v>-41.1</v>
      </c>
      <c r="F20" s="328">
        <v>1.47</v>
      </c>
      <c r="G20" s="327">
        <v>512.51</v>
      </c>
      <c r="H20" s="327">
        <v>-39.87</v>
      </c>
      <c r="I20" s="328">
        <v>-43.37</v>
      </c>
      <c r="J20" s="328">
        <v>1.17</v>
      </c>
      <c r="K20" s="327">
        <v>453.255</v>
      </c>
    </row>
    <row r="21">
      <c r="A21" s="326" t="s">
        <v>1099</v>
      </c>
      <c r="B21" s="327">
        <v>3550</v>
      </c>
      <c r="C21" s="327">
        <v>25</v>
      </c>
      <c r="D21" s="327">
        <v>-40.06</v>
      </c>
      <c r="E21" s="328">
        <v>-38.62</v>
      </c>
      <c r="F21" s="328">
        <v>1.71</v>
      </c>
      <c r="G21" s="327">
        <v>553.822</v>
      </c>
      <c r="H21" s="327">
        <v>-38.9</v>
      </c>
      <c r="I21" s="328">
        <v>-40.97</v>
      </c>
      <c r="J21" s="328">
        <v>1.44</v>
      </c>
      <c r="K21" s="327">
        <v>487.353</v>
      </c>
    </row>
    <row r="22">
      <c r="A22" s="326" t="s">
        <v>1099</v>
      </c>
      <c r="B22" s="327">
        <v>3550</v>
      </c>
      <c r="C22" s="327">
        <v>25.5</v>
      </c>
      <c r="D22" s="327">
        <v>-39.61</v>
      </c>
      <c r="E22" s="328">
        <v>-37.45</v>
      </c>
      <c r="F22" s="328">
        <v>1.97</v>
      </c>
      <c r="G22" s="327">
        <v>576.524</v>
      </c>
      <c r="H22" s="327">
        <v>-37.61</v>
      </c>
      <c r="I22" s="328">
        <v>-39.08</v>
      </c>
      <c r="J22" s="328">
        <v>1.77</v>
      </c>
      <c r="K22" s="327">
        <v>508.703</v>
      </c>
    </row>
    <row r="23">
      <c r="A23" s="326" t="s">
        <v>1099</v>
      </c>
      <c r="B23" s="327">
        <v>3550</v>
      </c>
      <c r="C23" s="327">
        <v>26</v>
      </c>
      <c r="D23" s="327">
        <v>-38.51</v>
      </c>
      <c r="E23" s="328">
        <v>-35.7</v>
      </c>
      <c r="F23" s="328">
        <v>2.41</v>
      </c>
      <c r="G23" s="327">
        <v>602.268</v>
      </c>
      <c r="H23" s="327">
        <v>-36.72</v>
      </c>
      <c r="I23" s="328">
        <v>-37.35</v>
      </c>
      <c r="J23" s="328">
        <v>2.15</v>
      </c>
      <c r="K23" s="327">
        <v>528.325</v>
      </c>
    </row>
    <row r="24">
      <c r="A24" s="326" t="s">
        <v>1099</v>
      </c>
      <c r="B24" s="327">
        <v>3550</v>
      </c>
      <c r="C24" s="327">
        <v>26.5</v>
      </c>
      <c r="D24" s="327">
        <v>-37.32</v>
      </c>
      <c r="E24" s="328">
        <v>-34.21</v>
      </c>
      <c r="F24" s="328">
        <v>2.96</v>
      </c>
      <c r="G24" s="327">
        <v>629.695</v>
      </c>
      <c r="H24" s="327">
        <v>-35.24</v>
      </c>
      <c r="I24" s="328">
        <v>-35.32</v>
      </c>
      <c r="J24" s="328">
        <v>2.75</v>
      </c>
      <c r="K24" s="327">
        <v>551.448</v>
      </c>
    </row>
    <row r="25">
      <c r="A25" s="326" t="s">
        <v>1099</v>
      </c>
      <c r="B25" s="327">
        <v>3550</v>
      </c>
      <c r="C25" s="327">
        <v>27</v>
      </c>
      <c r="D25" s="327">
        <v>-35.49</v>
      </c>
      <c r="E25" s="328">
        <v>-32.46</v>
      </c>
      <c r="F25" s="328">
        <v>3.73</v>
      </c>
      <c r="G25" s="327">
        <v>662.404</v>
      </c>
      <c r="H25" s="327">
        <v>-33.77</v>
      </c>
      <c r="I25" s="328">
        <v>-33.35</v>
      </c>
      <c r="J25" s="328">
        <v>3.52</v>
      </c>
      <c r="K25" s="327">
        <v>577.09</v>
      </c>
    </row>
    <row r="26">
      <c r="A26" s="326" t="s">
        <v>1099</v>
      </c>
      <c r="B26" s="327">
        <v>3750</v>
      </c>
      <c r="C26" s="327">
        <v>18</v>
      </c>
      <c r="D26" s="327">
        <v>-45.91</v>
      </c>
      <c r="E26" s="328">
        <v>-46.59</v>
      </c>
      <c r="F26" s="328">
        <v>0.84</v>
      </c>
      <c r="G26" s="327">
        <v>373.432</v>
      </c>
      <c r="H26" s="327">
        <v>-43.76</v>
      </c>
      <c r="I26" s="328">
        <v>-44.44</v>
      </c>
      <c r="J26" s="328">
        <v>0.91</v>
      </c>
      <c r="K26" s="327">
        <v>330.121</v>
      </c>
    </row>
    <row r="27">
      <c r="A27" s="326" t="s">
        <v>1099</v>
      </c>
      <c r="B27" s="327">
        <v>3750</v>
      </c>
      <c r="C27" s="327">
        <v>19</v>
      </c>
      <c r="D27" s="327">
        <v>-45.15</v>
      </c>
      <c r="E27" s="328">
        <v>-45.99</v>
      </c>
      <c r="F27" s="328">
        <v>0.92</v>
      </c>
      <c r="G27" s="327">
        <v>387.386</v>
      </c>
      <c r="H27" s="327">
        <v>-43.21</v>
      </c>
      <c r="I27" s="328">
        <v>-44.11</v>
      </c>
      <c r="J27" s="328">
        <v>0.93</v>
      </c>
      <c r="K27" s="327">
        <v>342.108</v>
      </c>
    </row>
    <row r="28">
      <c r="A28" s="326" t="s">
        <v>1099</v>
      </c>
      <c r="B28" s="327">
        <v>3750</v>
      </c>
      <c r="C28" s="327">
        <v>20</v>
      </c>
      <c r="D28" s="327">
        <v>-44.19</v>
      </c>
      <c r="E28" s="328">
        <v>-44.94</v>
      </c>
      <c r="F28" s="328">
        <v>1.04</v>
      </c>
      <c r="G28" s="327">
        <v>403.143</v>
      </c>
      <c r="H28" s="327">
        <v>-42.66</v>
      </c>
      <c r="I28" s="328">
        <v>-43.9</v>
      </c>
      <c r="J28" s="328">
        <v>0.93</v>
      </c>
      <c r="K28" s="327">
        <v>356.545</v>
      </c>
    </row>
    <row r="29">
      <c r="A29" s="326" t="s">
        <v>1099</v>
      </c>
      <c r="B29" s="327">
        <v>3750</v>
      </c>
      <c r="C29" s="327">
        <v>21</v>
      </c>
      <c r="D29" s="327">
        <v>-43.72</v>
      </c>
      <c r="E29" s="328">
        <v>-44.63</v>
      </c>
      <c r="F29" s="328">
        <v>1.1</v>
      </c>
      <c r="G29" s="327">
        <v>422.138</v>
      </c>
      <c r="H29" s="327">
        <v>-41.92</v>
      </c>
      <c r="I29" s="328">
        <v>-44.01</v>
      </c>
      <c r="J29" s="328">
        <v>0.95</v>
      </c>
      <c r="K29" s="327">
        <v>373.77</v>
      </c>
    </row>
    <row r="30">
      <c r="A30" s="326" t="s">
        <v>1099</v>
      </c>
      <c r="B30" s="327">
        <v>3750</v>
      </c>
      <c r="C30" s="327">
        <v>22</v>
      </c>
      <c r="D30" s="327">
        <v>-43.41</v>
      </c>
      <c r="E30" s="328">
        <v>-44.41</v>
      </c>
      <c r="F30" s="328">
        <v>1.11</v>
      </c>
      <c r="G30" s="327">
        <v>444.218</v>
      </c>
      <c r="H30" s="327">
        <v>-41.31</v>
      </c>
      <c r="I30" s="328">
        <v>-43.89</v>
      </c>
      <c r="J30" s="328">
        <v>0.98</v>
      </c>
      <c r="K30" s="327">
        <v>395.056</v>
      </c>
    </row>
    <row r="31">
      <c r="A31" s="326" t="s">
        <v>1099</v>
      </c>
      <c r="B31" s="327">
        <v>3750</v>
      </c>
      <c r="C31" s="327">
        <v>23</v>
      </c>
      <c r="D31" s="327">
        <v>-43.32</v>
      </c>
      <c r="E31" s="328">
        <v>-44.31</v>
      </c>
      <c r="F31" s="328">
        <v>1.08</v>
      </c>
      <c r="G31" s="327">
        <v>470.139</v>
      </c>
      <c r="H31" s="327">
        <v>-40.8</v>
      </c>
      <c r="I31" s="328">
        <v>-43.83</v>
      </c>
      <c r="J31" s="328">
        <v>1.04</v>
      </c>
      <c r="K31" s="327">
        <v>419.761</v>
      </c>
    </row>
    <row r="32">
      <c r="A32" s="326" t="s">
        <v>1099</v>
      </c>
      <c r="B32" s="327">
        <v>3750</v>
      </c>
      <c r="C32" s="327">
        <v>24</v>
      </c>
      <c r="D32" s="327">
        <v>-42.63</v>
      </c>
      <c r="E32" s="328">
        <v>-43.31</v>
      </c>
      <c r="F32" s="328">
        <v>1.09</v>
      </c>
      <c r="G32" s="327">
        <v>502.782</v>
      </c>
      <c r="H32" s="327">
        <v>-40.04</v>
      </c>
      <c r="I32" s="328">
        <v>-43.04</v>
      </c>
      <c r="J32" s="328">
        <v>1.13</v>
      </c>
      <c r="K32" s="327">
        <v>446.948</v>
      </c>
    </row>
    <row r="33">
      <c r="A33" s="326" t="s">
        <v>1099</v>
      </c>
      <c r="B33" s="327">
        <v>3750</v>
      </c>
      <c r="C33" s="327">
        <v>25</v>
      </c>
      <c r="D33" s="327">
        <v>-40.55</v>
      </c>
      <c r="E33" s="328">
        <v>-40.76</v>
      </c>
      <c r="F33" s="328">
        <v>1.4</v>
      </c>
      <c r="G33" s="327">
        <v>539.251</v>
      </c>
      <c r="H33" s="327">
        <v>-38.79</v>
      </c>
      <c r="I33" s="328">
        <v>-40.8</v>
      </c>
      <c r="J33" s="328">
        <v>1.37</v>
      </c>
      <c r="K33" s="327">
        <v>482.23</v>
      </c>
    </row>
    <row r="34">
      <c r="A34" s="326" t="s">
        <v>1099</v>
      </c>
      <c r="B34" s="327">
        <v>3750</v>
      </c>
      <c r="C34" s="327">
        <v>25.5</v>
      </c>
      <c r="D34" s="327">
        <v>-38.96</v>
      </c>
      <c r="E34" s="328">
        <v>-39.16</v>
      </c>
      <c r="F34" s="328">
        <v>1.78</v>
      </c>
      <c r="G34" s="327">
        <v>562.544</v>
      </c>
      <c r="H34" s="327">
        <v>-37.8</v>
      </c>
      <c r="I34" s="328">
        <v>-38.97</v>
      </c>
      <c r="J34" s="328">
        <v>1.68</v>
      </c>
      <c r="K34" s="327">
        <v>504.301</v>
      </c>
    </row>
    <row r="35">
      <c r="A35" s="326" t="s">
        <v>1099</v>
      </c>
      <c r="B35" s="327">
        <v>3750</v>
      </c>
      <c r="C35" s="327">
        <v>26</v>
      </c>
      <c r="D35" s="327">
        <v>-37.57</v>
      </c>
      <c r="E35" s="328">
        <v>-37.41</v>
      </c>
      <c r="F35" s="328">
        <v>2.21</v>
      </c>
      <c r="G35" s="327">
        <v>583.262</v>
      </c>
      <c r="H35" s="327">
        <v>-36.81</v>
      </c>
      <c r="I35" s="328">
        <v>-37.43</v>
      </c>
      <c r="J35" s="328">
        <v>2.06</v>
      </c>
      <c r="K35" s="327">
        <v>524.681</v>
      </c>
    </row>
    <row r="36">
      <c r="A36" s="326" t="s">
        <v>1099</v>
      </c>
      <c r="B36" s="327">
        <v>3750</v>
      </c>
      <c r="C36" s="327">
        <v>26.5</v>
      </c>
      <c r="D36" s="327">
        <v>-35.8</v>
      </c>
      <c r="E36" s="328">
        <v>-35.35</v>
      </c>
      <c r="F36" s="328">
        <v>2.86</v>
      </c>
      <c r="G36" s="327">
        <v>610.837</v>
      </c>
      <c r="H36" s="327">
        <v>-35.43</v>
      </c>
      <c r="I36" s="328">
        <v>-35.57</v>
      </c>
      <c r="J36" s="328">
        <v>2.62</v>
      </c>
      <c r="K36" s="327">
        <v>547.281</v>
      </c>
    </row>
    <row r="37">
      <c r="A37" s="326" t="s">
        <v>1099</v>
      </c>
      <c r="B37" s="327">
        <v>3750</v>
      </c>
      <c r="C37" s="327">
        <v>27</v>
      </c>
      <c r="D37" s="327">
        <v>-34.05</v>
      </c>
      <c r="E37" s="328">
        <v>-33.68</v>
      </c>
      <c r="F37" s="328">
        <v>3.57</v>
      </c>
      <c r="G37" s="327">
        <v>636.317</v>
      </c>
      <c r="H37" s="327">
        <v>-33.76</v>
      </c>
      <c r="I37" s="328">
        <v>-33.83</v>
      </c>
      <c r="J37" s="328">
        <v>3.31</v>
      </c>
      <c r="K37" s="327">
        <v>572.68</v>
      </c>
    </row>
    <row r="38">
      <c r="A38" s="326" t="s">
        <v>1099</v>
      </c>
      <c r="B38" s="327">
        <v>3950</v>
      </c>
      <c r="C38" s="327">
        <v>18</v>
      </c>
      <c r="D38" s="327">
        <v>-45.78</v>
      </c>
      <c r="E38" s="328">
        <v>-46.09</v>
      </c>
      <c r="F38" s="328">
        <v>0.79</v>
      </c>
      <c r="G38" s="327">
        <v>380.588</v>
      </c>
      <c r="H38" s="327">
        <v>-43.57</v>
      </c>
      <c r="I38" s="328">
        <v>-44.03</v>
      </c>
      <c r="J38" s="328">
        <v>0.91</v>
      </c>
      <c r="K38" s="327">
        <v>329.734</v>
      </c>
    </row>
    <row r="39">
      <c r="A39" s="326" t="s">
        <v>1099</v>
      </c>
      <c r="B39" s="327">
        <v>3950</v>
      </c>
      <c r="C39" s="327">
        <v>19</v>
      </c>
      <c r="D39" s="327">
        <v>-45.38</v>
      </c>
      <c r="E39" s="328">
        <v>-46.18</v>
      </c>
      <c r="F39" s="328">
        <v>0.82</v>
      </c>
      <c r="G39" s="327">
        <v>394.807</v>
      </c>
      <c r="H39" s="327">
        <v>-42.89</v>
      </c>
      <c r="I39" s="328">
        <v>-43.73</v>
      </c>
      <c r="J39" s="328">
        <v>0.91</v>
      </c>
      <c r="K39" s="327">
        <v>342.172</v>
      </c>
    </row>
    <row r="40">
      <c r="A40" s="326" t="s">
        <v>1099</v>
      </c>
      <c r="B40" s="327">
        <v>3950</v>
      </c>
      <c r="C40" s="327">
        <v>20</v>
      </c>
      <c r="D40" s="327">
        <v>-44.6</v>
      </c>
      <c r="E40" s="328">
        <v>-45.57</v>
      </c>
      <c r="F40" s="328">
        <v>0.91</v>
      </c>
      <c r="G40" s="327">
        <v>414.267</v>
      </c>
      <c r="H40" s="327">
        <v>-42.28</v>
      </c>
      <c r="I40" s="328">
        <v>-43.54</v>
      </c>
      <c r="J40" s="328">
        <v>0.91</v>
      </c>
      <c r="K40" s="327">
        <v>356.841</v>
      </c>
    </row>
    <row r="41">
      <c r="A41" s="326" t="s">
        <v>1099</v>
      </c>
      <c r="B41" s="327">
        <v>3950</v>
      </c>
      <c r="C41" s="327">
        <v>21</v>
      </c>
      <c r="D41" s="327">
        <v>-44.28</v>
      </c>
      <c r="E41" s="328">
        <v>-45.45</v>
      </c>
      <c r="F41" s="328">
        <v>0.95</v>
      </c>
      <c r="G41" s="327">
        <v>434.659</v>
      </c>
      <c r="H41" s="327">
        <v>-41.65</v>
      </c>
      <c r="I41" s="328">
        <v>-43.64</v>
      </c>
      <c r="J41" s="328">
        <v>0.92</v>
      </c>
      <c r="K41" s="327">
        <v>374.505</v>
      </c>
    </row>
    <row r="42">
      <c r="A42" s="326" t="s">
        <v>1099</v>
      </c>
      <c r="B42" s="327">
        <v>3950</v>
      </c>
      <c r="C42" s="327">
        <v>22</v>
      </c>
      <c r="D42" s="327">
        <v>-44.04</v>
      </c>
      <c r="E42" s="328">
        <v>-45.5</v>
      </c>
      <c r="F42" s="328">
        <v>0.95</v>
      </c>
      <c r="G42" s="327">
        <v>459.24</v>
      </c>
      <c r="H42" s="327">
        <v>-41</v>
      </c>
      <c r="I42" s="328">
        <v>-43.61</v>
      </c>
      <c r="J42" s="328">
        <v>0.97</v>
      </c>
      <c r="K42" s="327">
        <v>396.985</v>
      </c>
    </row>
    <row r="43">
      <c r="A43" s="326" t="s">
        <v>1099</v>
      </c>
      <c r="B43" s="327">
        <v>3950</v>
      </c>
      <c r="C43" s="327">
        <v>23</v>
      </c>
      <c r="D43" s="327">
        <v>-43.69</v>
      </c>
      <c r="E43" s="328">
        <v>-45.29</v>
      </c>
      <c r="F43" s="328">
        <v>0.94</v>
      </c>
      <c r="G43" s="327">
        <v>488.43</v>
      </c>
      <c r="H43" s="327">
        <v>-40.19</v>
      </c>
      <c r="I43" s="328">
        <v>-43.42</v>
      </c>
      <c r="J43" s="328">
        <v>1.05</v>
      </c>
      <c r="K43" s="327">
        <v>420.672</v>
      </c>
    </row>
    <row r="44">
      <c r="A44" s="326" t="s">
        <v>1099</v>
      </c>
      <c r="B44" s="327">
        <v>3950</v>
      </c>
      <c r="C44" s="327">
        <v>24</v>
      </c>
      <c r="D44" s="327">
        <v>-42.46</v>
      </c>
      <c r="E44" s="328">
        <v>-44.7</v>
      </c>
      <c r="F44" s="328">
        <v>1.02</v>
      </c>
      <c r="G44" s="327">
        <v>520.786</v>
      </c>
      <c r="H44" s="327">
        <v>-39.18</v>
      </c>
      <c r="I44" s="328">
        <v>-42.84</v>
      </c>
      <c r="J44" s="328">
        <v>1.16</v>
      </c>
      <c r="K44" s="327">
        <v>449.582</v>
      </c>
    </row>
    <row r="45">
      <c r="A45" s="326" t="s">
        <v>1099</v>
      </c>
      <c r="B45" s="327">
        <v>3950</v>
      </c>
      <c r="C45" s="327">
        <v>25</v>
      </c>
      <c r="D45" s="327">
        <v>-40.2</v>
      </c>
      <c r="E45" s="328">
        <v>-41.98</v>
      </c>
      <c r="F45" s="328">
        <v>1.41</v>
      </c>
      <c r="G45" s="327">
        <v>560.485</v>
      </c>
      <c r="H45" s="327">
        <v>-37.81</v>
      </c>
      <c r="I45" s="328">
        <v>-40.95</v>
      </c>
      <c r="J45" s="328">
        <v>1.46</v>
      </c>
      <c r="K45" s="327">
        <v>485.907</v>
      </c>
    </row>
    <row r="46">
      <c r="A46" s="326" t="s">
        <v>1099</v>
      </c>
      <c r="B46" s="327">
        <v>3950</v>
      </c>
      <c r="C46" s="327">
        <v>25.5</v>
      </c>
      <c r="D46" s="327">
        <v>-38.75</v>
      </c>
      <c r="E46" s="328">
        <v>-39.95</v>
      </c>
      <c r="F46" s="328">
        <v>1.76</v>
      </c>
      <c r="G46" s="327">
        <v>583.444</v>
      </c>
      <c r="H46" s="327">
        <v>-36.82</v>
      </c>
      <c r="I46" s="328">
        <v>-39.5</v>
      </c>
      <c r="J46" s="328">
        <v>1.75</v>
      </c>
      <c r="K46" s="327">
        <v>505.416</v>
      </c>
    </row>
    <row r="47">
      <c r="A47" s="326" t="s">
        <v>1099</v>
      </c>
      <c r="B47" s="327">
        <v>3950</v>
      </c>
      <c r="C47" s="327">
        <v>26</v>
      </c>
      <c r="D47" s="327">
        <v>-37.09</v>
      </c>
      <c r="E47" s="328">
        <v>-37.77</v>
      </c>
      <c r="F47" s="328">
        <v>2.27</v>
      </c>
      <c r="G47" s="327">
        <v>609.933</v>
      </c>
      <c r="H47" s="327">
        <v>-35.67</v>
      </c>
      <c r="I47" s="328">
        <v>-37.71</v>
      </c>
      <c r="J47" s="328">
        <v>2.19</v>
      </c>
      <c r="K47" s="327">
        <v>528.595</v>
      </c>
    </row>
    <row r="48">
      <c r="A48" s="326" t="s">
        <v>1099</v>
      </c>
      <c r="B48" s="327">
        <v>3950</v>
      </c>
      <c r="C48" s="327">
        <v>26.5</v>
      </c>
      <c r="D48" s="327">
        <v>-35.43</v>
      </c>
      <c r="E48" s="328">
        <v>-35.83</v>
      </c>
      <c r="F48" s="328">
        <v>2.87</v>
      </c>
      <c r="G48" s="327">
        <v>637.234</v>
      </c>
      <c r="H48" s="327">
        <v>-34.31</v>
      </c>
      <c r="I48" s="328">
        <v>-36.23</v>
      </c>
      <c r="J48" s="328">
        <v>2.73</v>
      </c>
      <c r="K48" s="327">
        <v>550.582</v>
      </c>
    </row>
    <row r="49">
      <c r="A49" s="326" t="s">
        <v>1099</v>
      </c>
      <c r="B49" s="327">
        <v>3950</v>
      </c>
      <c r="C49" s="327">
        <v>27</v>
      </c>
      <c r="D49" s="327">
        <v>-33.7</v>
      </c>
      <c r="E49" s="328">
        <v>-33.68</v>
      </c>
      <c r="F49" s="328">
        <v>3.7</v>
      </c>
      <c r="G49" s="327">
        <v>669.456</v>
      </c>
      <c r="H49" s="327">
        <v>-32.75</v>
      </c>
      <c r="I49" s="328">
        <v>-34.3</v>
      </c>
      <c r="J49" s="328">
        <v>3.51</v>
      </c>
      <c r="K49" s="327">
        <v>578.731</v>
      </c>
    </row>
    <row r="50">
      <c r="A50" s="326" t="s">
        <v>1099</v>
      </c>
      <c r="B50" s="327">
        <v>4150</v>
      </c>
      <c r="C50" s="327">
        <v>18</v>
      </c>
      <c r="D50" s="327">
        <v>-44.69</v>
      </c>
      <c r="E50" s="328">
        <v>-44.51</v>
      </c>
      <c r="F50" s="328">
        <v>0.96</v>
      </c>
      <c r="G50" s="327">
        <v>397.424</v>
      </c>
      <c r="H50" s="327">
        <v>-42.37</v>
      </c>
      <c r="I50" s="328">
        <v>-42.33</v>
      </c>
      <c r="J50" s="328">
        <v>1.08</v>
      </c>
      <c r="K50" s="327">
        <v>338.18</v>
      </c>
    </row>
    <row r="51">
      <c r="A51" s="326" t="s">
        <v>1099</v>
      </c>
      <c r="B51" s="327">
        <v>4150</v>
      </c>
      <c r="C51" s="327">
        <v>19</v>
      </c>
      <c r="D51" s="327">
        <v>-44.3</v>
      </c>
      <c r="E51" s="328">
        <v>-44.37</v>
      </c>
      <c r="F51" s="328">
        <v>1.02</v>
      </c>
      <c r="G51" s="327">
        <v>416.849</v>
      </c>
      <c r="H51" s="327">
        <v>-41.73</v>
      </c>
      <c r="I51" s="328">
        <v>-42.15</v>
      </c>
      <c r="J51" s="328">
        <v>1.07</v>
      </c>
      <c r="K51" s="327">
        <v>352.038</v>
      </c>
    </row>
    <row r="52">
      <c r="A52" s="326" t="s">
        <v>1099</v>
      </c>
      <c r="B52" s="327">
        <v>4150</v>
      </c>
      <c r="C52" s="327">
        <v>20</v>
      </c>
      <c r="D52" s="327">
        <v>-43.91</v>
      </c>
      <c r="E52" s="328">
        <v>-44.21</v>
      </c>
      <c r="F52" s="328">
        <v>1.1</v>
      </c>
      <c r="G52" s="327">
        <v>438.493</v>
      </c>
      <c r="H52" s="327">
        <v>-41.07</v>
      </c>
      <c r="I52" s="328">
        <v>-42.09</v>
      </c>
      <c r="J52" s="328">
        <v>1.06</v>
      </c>
      <c r="K52" s="327">
        <v>368.731</v>
      </c>
    </row>
    <row r="53">
      <c r="A53" s="326" t="s">
        <v>1099</v>
      </c>
      <c r="B53" s="327">
        <v>4150</v>
      </c>
      <c r="C53" s="327">
        <v>21</v>
      </c>
      <c r="D53" s="327">
        <v>-43.43</v>
      </c>
      <c r="E53" s="328">
        <v>-43.98</v>
      </c>
      <c r="F53" s="328">
        <v>1.15</v>
      </c>
      <c r="G53" s="327">
        <v>462.163</v>
      </c>
      <c r="H53" s="327">
        <v>-40.25</v>
      </c>
      <c r="I53" s="328">
        <v>-42.04</v>
      </c>
      <c r="J53" s="328">
        <v>1.09</v>
      </c>
      <c r="K53" s="327">
        <v>388.936</v>
      </c>
    </row>
    <row r="54">
      <c r="A54" s="326" t="s">
        <v>1099</v>
      </c>
      <c r="B54" s="327">
        <v>4150</v>
      </c>
      <c r="C54" s="327">
        <v>22</v>
      </c>
      <c r="D54" s="327">
        <v>-43.05</v>
      </c>
      <c r="E54" s="328">
        <v>-44</v>
      </c>
      <c r="F54" s="328">
        <v>1.18</v>
      </c>
      <c r="G54" s="327">
        <v>492.417</v>
      </c>
      <c r="H54" s="327">
        <v>-39.33</v>
      </c>
      <c r="I54" s="328">
        <v>-42.15</v>
      </c>
      <c r="J54" s="328">
        <v>1.17</v>
      </c>
      <c r="K54" s="327">
        <v>413.598</v>
      </c>
    </row>
    <row r="55">
      <c r="A55" s="326" t="s">
        <v>1099</v>
      </c>
      <c r="B55" s="327">
        <v>4150</v>
      </c>
      <c r="C55" s="327">
        <v>23</v>
      </c>
      <c r="D55" s="327">
        <v>-42.61</v>
      </c>
      <c r="E55" s="328">
        <v>-44.01</v>
      </c>
      <c r="F55" s="328">
        <v>1.21</v>
      </c>
      <c r="G55" s="327">
        <v>528.255</v>
      </c>
      <c r="H55" s="327">
        <v>-38.37</v>
      </c>
      <c r="I55" s="328">
        <v>-42.11</v>
      </c>
      <c r="J55" s="328">
        <v>1.3</v>
      </c>
      <c r="K55" s="327">
        <v>442.623</v>
      </c>
    </row>
    <row r="56">
      <c r="A56" s="326" t="s">
        <v>1099</v>
      </c>
      <c r="B56" s="327">
        <v>4150</v>
      </c>
      <c r="C56" s="327">
        <v>24</v>
      </c>
      <c r="D56" s="327">
        <v>-41.47</v>
      </c>
      <c r="E56" s="328">
        <v>-43.17</v>
      </c>
      <c r="F56" s="328">
        <v>1.33</v>
      </c>
      <c r="G56" s="327">
        <v>566.28</v>
      </c>
      <c r="H56" s="327">
        <v>-37.25</v>
      </c>
      <c r="I56" s="328">
        <v>-41.64</v>
      </c>
      <c r="J56" s="328">
        <v>1.45</v>
      </c>
      <c r="K56" s="327">
        <v>475.47</v>
      </c>
    </row>
    <row r="57">
      <c r="A57" s="326" t="s">
        <v>1099</v>
      </c>
      <c r="B57" s="327">
        <v>4150</v>
      </c>
      <c r="C57" s="327">
        <v>25</v>
      </c>
      <c r="D57" s="327">
        <v>-39.37</v>
      </c>
      <c r="E57" s="328">
        <v>-40.45</v>
      </c>
      <c r="F57" s="328">
        <v>1.77</v>
      </c>
      <c r="G57" s="327">
        <v>613.747</v>
      </c>
      <c r="H57" s="327">
        <v>-36.01</v>
      </c>
      <c r="I57" s="328">
        <v>-40.09</v>
      </c>
      <c r="J57" s="328">
        <v>1.69</v>
      </c>
      <c r="K57" s="327">
        <v>514.558</v>
      </c>
    </row>
    <row r="58">
      <c r="A58" s="326" t="s">
        <v>1099</v>
      </c>
      <c r="B58" s="327">
        <v>4150</v>
      </c>
      <c r="C58" s="327">
        <v>25.5</v>
      </c>
      <c r="D58" s="327">
        <v>-38.1</v>
      </c>
      <c r="E58" s="328">
        <v>-38.56</v>
      </c>
      <c r="F58" s="328">
        <v>2.17</v>
      </c>
      <c r="G58" s="327">
        <v>640.054</v>
      </c>
      <c r="H58" s="327">
        <v>-35.29</v>
      </c>
      <c r="I58" s="328">
        <v>-38.95</v>
      </c>
      <c r="J58" s="328">
        <v>1.92</v>
      </c>
      <c r="K58" s="327">
        <v>535.996</v>
      </c>
    </row>
    <row r="59">
      <c r="A59" s="326" t="s">
        <v>1099</v>
      </c>
      <c r="B59" s="327">
        <v>4150</v>
      </c>
      <c r="C59" s="327">
        <v>26</v>
      </c>
      <c r="D59" s="327">
        <v>-36.64</v>
      </c>
      <c r="E59" s="328">
        <v>-36.3</v>
      </c>
      <c r="F59" s="328">
        <v>2.74</v>
      </c>
      <c r="G59" s="327">
        <v>668.822</v>
      </c>
      <c r="H59" s="327">
        <v>-34.33</v>
      </c>
      <c r="I59" s="328">
        <v>-37.3</v>
      </c>
      <c r="J59" s="328">
        <v>2.29</v>
      </c>
      <c r="K59" s="327">
        <v>563.108</v>
      </c>
    </row>
    <row r="60">
      <c r="A60" s="326" t="s">
        <v>1099</v>
      </c>
      <c r="B60" s="327">
        <v>4150</v>
      </c>
      <c r="C60" s="327">
        <v>26.5</v>
      </c>
      <c r="D60" s="327">
        <v>-34.97</v>
      </c>
      <c r="E60" s="328">
        <v>-34.46</v>
      </c>
      <c r="F60" s="328">
        <v>3.46</v>
      </c>
      <c r="G60" s="327">
        <v>699.863</v>
      </c>
      <c r="H60" s="327">
        <v>-33.33</v>
      </c>
      <c r="I60" s="328">
        <v>-35.75</v>
      </c>
      <c r="J60" s="328">
        <v>2.72</v>
      </c>
      <c r="K60" s="327">
        <v>585.79</v>
      </c>
    </row>
    <row r="61">
      <c r="A61" s="329" t="s">
        <v>1099</v>
      </c>
      <c r="B61" s="327">
        <v>4150</v>
      </c>
      <c r="C61" s="327">
        <v>27</v>
      </c>
      <c r="D61" s="327">
        <v>-33.09</v>
      </c>
      <c r="E61" s="328">
        <v>-32.12</v>
      </c>
      <c r="F61" s="328">
        <v>4.51</v>
      </c>
      <c r="G61" s="327">
        <v>738.172</v>
      </c>
      <c r="H61" s="327">
        <v>-32.24</v>
      </c>
      <c r="I61" s="328">
        <v>-34.2</v>
      </c>
      <c r="J61" s="328">
        <v>3.33</v>
      </c>
      <c r="K61" s="327">
        <v>613.317</v>
      </c>
    </row>
    <row r="62">
      <c r="A62" s="330" t="s">
        <v>1100</v>
      </c>
      <c r="B62" s="325">
        <v>4450</v>
      </c>
      <c r="C62" s="324">
        <v>18</v>
      </c>
      <c r="D62" s="324">
        <v>-45.02</v>
      </c>
      <c r="E62" s="325">
        <v>-43.59</v>
      </c>
      <c r="F62" s="325">
        <v>1.09</v>
      </c>
      <c r="G62" s="324">
        <v>297.963</v>
      </c>
      <c r="H62" s="322">
        <v>-45.98</v>
      </c>
      <c r="I62" s="323">
        <v>-43.78</v>
      </c>
      <c r="J62" s="323">
        <v>0.81</v>
      </c>
      <c r="K62" s="322">
        <v>295.521</v>
      </c>
    </row>
    <row r="63">
      <c r="A63" s="331" t="s">
        <v>1100</v>
      </c>
      <c r="B63" s="328">
        <v>4450</v>
      </c>
      <c r="C63" s="327">
        <v>19</v>
      </c>
      <c r="D63" s="327">
        <v>-45.13</v>
      </c>
      <c r="E63" s="328">
        <v>-43.79</v>
      </c>
      <c r="F63" s="328">
        <v>1.07</v>
      </c>
      <c r="G63" s="327">
        <v>313.849</v>
      </c>
      <c r="H63" s="327">
        <v>-45.49</v>
      </c>
      <c r="I63" s="328">
        <v>-43.77</v>
      </c>
      <c r="J63" s="328">
        <v>0.85</v>
      </c>
      <c r="K63" s="327">
        <v>312.513</v>
      </c>
    </row>
    <row r="64">
      <c r="A64" s="331" t="s">
        <v>1100</v>
      </c>
      <c r="B64" s="328">
        <v>4450</v>
      </c>
      <c r="C64" s="327">
        <v>20</v>
      </c>
      <c r="D64" s="327">
        <v>-45.32</v>
      </c>
      <c r="E64" s="328">
        <v>-43.85</v>
      </c>
      <c r="F64" s="328">
        <v>1.05</v>
      </c>
      <c r="G64" s="327">
        <v>332.419</v>
      </c>
      <c r="H64" s="327">
        <v>-44.99</v>
      </c>
      <c r="I64" s="328">
        <v>-43.44</v>
      </c>
      <c r="J64" s="328">
        <v>0.9</v>
      </c>
      <c r="K64" s="327">
        <v>329.191</v>
      </c>
    </row>
    <row r="65">
      <c r="A65" s="331" t="s">
        <v>1100</v>
      </c>
      <c r="B65" s="328">
        <v>4450</v>
      </c>
      <c r="C65" s="327">
        <v>21</v>
      </c>
      <c r="D65" s="327">
        <v>-45.48</v>
      </c>
      <c r="E65" s="328">
        <v>-44.05</v>
      </c>
      <c r="F65" s="328">
        <v>1</v>
      </c>
      <c r="G65" s="327">
        <v>354.628</v>
      </c>
      <c r="H65" s="327">
        <v>-44.35</v>
      </c>
      <c r="I65" s="328">
        <v>-43.18</v>
      </c>
      <c r="J65" s="328">
        <v>0.96</v>
      </c>
      <c r="K65" s="327">
        <v>351.604</v>
      </c>
    </row>
    <row r="66">
      <c r="A66" s="331" t="s">
        <v>1100</v>
      </c>
      <c r="B66" s="328">
        <v>4450</v>
      </c>
      <c r="C66" s="327">
        <v>22</v>
      </c>
      <c r="D66" s="327">
        <v>-45.66</v>
      </c>
      <c r="E66" s="328">
        <v>-44.24</v>
      </c>
      <c r="F66" s="328">
        <v>0.96</v>
      </c>
      <c r="G66" s="327">
        <v>378.919</v>
      </c>
      <c r="H66" s="327">
        <v>-43.9</v>
      </c>
      <c r="I66" s="328">
        <v>-42.74</v>
      </c>
      <c r="J66" s="328">
        <v>1.02</v>
      </c>
      <c r="K66" s="327">
        <v>372.225</v>
      </c>
    </row>
    <row r="67">
      <c r="A67" s="331" t="s">
        <v>1100</v>
      </c>
      <c r="B67" s="328">
        <v>4450</v>
      </c>
      <c r="C67" s="327">
        <v>23</v>
      </c>
      <c r="D67" s="327">
        <v>-45.8</v>
      </c>
      <c r="E67" s="328">
        <v>-44.11</v>
      </c>
      <c r="F67" s="328">
        <v>0.92</v>
      </c>
      <c r="G67" s="327">
        <v>409.19</v>
      </c>
      <c r="H67" s="327">
        <v>-43.18</v>
      </c>
      <c r="I67" s="328">
        <v>-41.79</v>
      </c>
      <c r="J67" s="328">
        <v>1.11</v>
      </c>
      <c r="K67" s="327">
        <v>398.988</v>
      </c>
    </row>
    <row r="68">
      <c r="A68" s="331" t="s">
        <v>1100</v>
      </c>
      <c r="B68" s="328">
        <v>4450</v>
      </c>
      <c r="C68" s="327">
        <v>24</v>
      </c>
      <c r="D68" s="327">
        <v>-45.19</v>
      </c>
      <c r="E68" s="328">
        <v>-43.19</v>
      </c>
      <c r="F68" s="328">
        <v>1</v>
      </c>
      <c r="G68" s="327">
        <v>442.24</v>
      </c>
      <c r="H68" s="327">
        <v>-41.73</v>
      </c>
      <c r="I68" s="328">
        <v>-39.87</v>
      </c>
      <c r="J68" s="328">
        <v>1.36</v>
      </c>
      <c r="K68" s="327">
        <v>429.58</v>
      </c>
    </row>
    <row r="69">
      <c r="A69" s="331" t="s">
        <v>1100</v>
      </c>
      <c r="B69" s="328">
        <v>4450</v>
      </c>
      <c r="C69" s="327">
        <v>25</v>
      </c>
      <c r="D69" s="327">
        <v>-42.8</v>
      </c>
      <c r="E69" s="328">
        <v>-40.5</v>
      </c>
      <c r="F69" s="328">
        <v>1.4</v>
      </c>
      <c r="G69" s="327">
        <v>483.961</v>
      </c>
      <c r="H69" s="327">
        <v>-38.67</v>
      </c>
      <c r="I69" s="328">
        <v>-36.75</v>
      </c>
      <c r="J69" s="328">
        <v>2.14</v>
      </c>
      <c r="K69" s="327">
        <v>467.783</v>
      </c>
    </row>
    <row r="70">
      <c r="A70" s="331" t="s">
        <v>1100</v>
      </c>
      <c r="B70" s="328">
        <v>4450</v>
      </c>
      <c r="C70" s="327">
        <v>25.5</v>
      </c>
      <c r="D70" s="327">
        <v>-41.07</v>
      </c>
      <c r="E70" s="328">
        <v>-38.77</v>
      </c>
      <c r="F70" s="328">
        <v>1.79</v>
      </c>
      <c r="G70" s="327">
        <v>509.934</v>
      </c>
      <c r="H70" s="327">
        <v>-36.86</v>
      </c>
      <c r="I70" s="328">
        <v>-34.85</v>
      </c>
      <c r="J70" s="328">
        <v>2.79</v>
      </c>
      <c r="K70" s="327">
        <v>489.562</v>
      </c>
    </row>
    <row r="71">
      <c r="A71" s="331" t="s">
        <v>1100</v>
      </c>
      <c r="B71" s="328">
        <v>4450</v>
      </c>
      <c r="C71" s="327">
        <v>26</v>
      </c>
      <c r="D71" s="327">
        <v>-39.29</v>
      </c>
      <c r="E71" s="328">
        <v>-37.12</v>
      </c>
      <c r="F71" s="328">
        <v>2.23</v>
      </c>
      <c r="G71" s="327">
        <v>532.683</v>
      </c>
      <c r="H71" s="327">
        <v>-35.11</v>
      </c>
      <c r="I71" s="328">
        <v>-33.36</v>
      </c>
      <c r="J71" s="328">
        <v>3.45</v>
      </c>
      <c r="K71" s="327">
        <v>508.853</v>
      </c>
    </row>
    <row r="72">
      <c r="A72" s="331" t="s">
        <v>1100</v>
      </c>
      <c r="B72" s="328">
        <v>4450</v>
      </c>
      <c r="C72" s="327">
        <v>26.5</v>
      </c>
      <c r="D72" s="327">
        <v>-37.43</v>
      </c>
      <c r="E72" s="328">
        <v>-35.36</v>
      </c>
      <c r="F72" s="328">
        <v>2.8</v>
      </c>
      <c r="G72" s="327">
        <v>560.105</v>
      </c>
      <c r="H72" s="327">
        <v>-33.44</v>
      </c>
      <c r="I72" s="328">
        <v>-31.53</v>
      </c>
      <c r="J72" s="328">
        <v>4.44</v>
      </c>
      <c r="K72" s="327">
        <v>534.439</v>
      </c>
    </row>
    <row r="73">
      <c r="A73" s="331" t="s">
        <v>1100</v>
      </c>
      <c r="B73" s="328">
        <v>4450</v>
      </c>
      <c r="C73" s="327">
        <v>27</v>
      </c>
      <c r="D73" s="327">
        <v>-35.59</v>
      </c>
      <c r="E73" s="328">
        <v>-33.46</v>
      </c>
      <c r="F73" s="328">
        <v>3.53</v>
      </c>
      <c r="G73" s="327">
        <v>590.445</v>
      </c>
      <c r="H73" s="327">
        <v>-31.68</v>
      </c>
      <c r="I73" s="328">
        <v>-29.83</v>
      </c>
      <c r="J73" s="328">
        <v>5.49</v>
      </c>
      <c r="K73" s="327">
        <v>559.017</v>
      </c>
    </row>
    <row r="74">
      <c r="A74" s="331" t="s">
        <v>1100</v>
      </c>
      <c r="B74" s="328">
        <v>4700</v>
      </c>
      <c r="C74" s="327">
        <v>18</v>
      </c>
      <c r="D74" s="327">
        <v>-45.05</v>
      </c>
      <c r="E74" s="328">
        <v>-43.96</v>
      </c>
      <c r="F74" s="328">
        <v>1</v>
      </c>
      <c r="G74" s="327">
        <v>298.543</v>
      </c>
      <c r="H74" s="327">
        <v>-43.93</v>
      </c>
      <c r="I74" s="328">
        <v>-44.59</v>
      </c>
      <c r="J74" s="328">
        <v>0.79</v>
      </c>
      <c r="K74" s="327">
        <v>313.744</v>
      </c>
    </row>
    <row r="75">
      <c r="A75" s="331" t="s">
        <v>1100</v>
      </c>
      <c r="B75" s="328">
        <v>4700</v>
      </c>
      <c r="C75" s="327">
        <v>19</v>
      </c>
      <c r="D75" s="327">
        <v>-45.29</v>
      </c>
      <c r="E75" s="328">
        <v>-44.22</v>
      </c>
      <c r="F75" s="328">
        <v>0.97</v>
      </c>
      <c r="G75" s="327">
        <v>313.15</v>
      </c>
      <c r="H75" s="327">
        <v>-43.36</v>
      </c>
      <c r="I75" s="328">
        <v>-44.48</v>
      </c>
      <c r="J75" s="328">
        <v>0.84</v>
      </c>
      <c r="K75" s="327">
        <v>328.32</v>
      </c>
    </row>
    <row r="76">
      <c r="A76" s="331" t="s">
        <v>1100</v>
      </c>
      <c r="B76" s="328">
        <v>4700</v>
      </c>
      <c r="C76" s="327">
        <v>20</v>
      </c>
      <c r="D76" s="327">
        <v>-45.28</v>
      </c>
      <c r="E76" s="328">
        <v>-44.43</v>
      </c>
      <c r="F76" s="328">
        <v>0.95</v>
      </c>
      <c r="G76" s="327">
        <v>331.116</v>
      </c>
      <c r="H76" s="327">
        <v>-42.62</v>
      </c>
      <c r="I76" s="328">
        <v>-44.14</v>
      </c>
      <c r="J76" s="328">
        <v>0.91</v>
      </c>
      <c r="K76" s="327">
        <v>344.759</v>
      </c>
    </row>
    <row r="77">
      <c r="A77" s="331" t="s">
        <v>1100</v>
      </c>
      <c r="B77" s="328">
        <v>4700</v>
      </c>
      <c r="C77" s="327">
        <v>21</v>
      </c>
      <c r="D77" s="327">
        <v>-45.25</v>
      </c>
      <c r="E77" s="328">
        <v>-44.59</v>
      </c>
      <c r="F77" s="328">
        <v>0.95</v>
      </c>
      <c r="G77" s="327">
        <v>351.607</v>
      </c>
      <c r="H77" s="327">
        <v>-41.73</v>
      </c>
      <c r="I77" s="328">
        <v>-43.69</v>
      </c>
      <c r="J77" s="328">
        <v>1.03</v>
      </c>
      <c r="K77" s="327">
        <v>366.162</v>
      </c>
    </row>
    <row r="78">
      <c r="A78" s="331" t="s">
        <v>1100</v>
      </c>
      <c r="B78" s="328">
        <v>4700</v>
      </c>
      <c r="C78" s="327">
        <v>22</v>
      </c>
      <c r="D78" s="327">
        <v>-45.36</v>
      </c>
      <c r="E78" s="328">
        <v>-44.91</v>
      </c>
      <c r="F78" s="328">
        <v>0.93</v>
      </c>
      <c r="G78" s="327">
        <v>377.771</v>
      </c>
      <c r="H78" s="327">
        <v>-41.15</v>
      </c>
      <c r="I78" s="328">
        <v>-43.37</v>
      </c>
      <c r="J78" s="328">
        <v>1.12</v>
      </c>
      <c r="K78" s="327">
        <v>389.173</v>
      </c>
    </row>
    <row r="79">
      <c r="A79" s="331" t="s">
        <v>1100</v>
      </c>
      <c r="B79" s="328">
        <v>4700</v>
      </c>
      <c r="C79" s="327">
        <v>23</v>
      </c>
      <c r="D79" s="327">
        <v>-45.22</v>
      </c>
      <c r="E79" s="328">
        <v>-45.13</v>
      </c>
      <c r="F79" s="328">
        <v>0.91</v>
      </c>
      <c r="G79" s="327">
        <v>406.528</v>
      </c>
      <c r="H79" s="327">
        <v>-40.66</v>
      </c>
      <c r="I79" s="328">
        <v>-42.66</v>
      </c>
      <c r="J79" s="328">
        <v>1.2</v>
      </c>
      <c r="K79" s="327">
        <v>415.932</v>
      </c>
    </row>
    <row r="80">
      <c r="A80" s="331" t="s">
        <v>1100</v>
      </c>
      <c r="B80" s="328">
        <v>4700</v>
      </c>
      <c r="C80" s="327">
        <v>24</v>
      </c>
      <c r="D80" s="327">
        <v>-44.42</v>
      </c>
      <c r="E80" s="328">
        <v>-44.24</v>
      </c>
      <c r="F80" s="328">
        <v>0.96</v>
      </c>
      <c r="G80" s="327">
        <v>441.66</v>
      </c>
      <c r="H80" s="327">
        <v>-39.95</v>
      </c>
      <c r="I80" s="328">
        <v>-41.15</v>
      </c>
      <c r="J80" s="328">
        <v>1.3</v>
      </c>
      <c r="K80" s="327">
        <v>450.29</v>
      </c>
    </row>
    <row r="81">
      <c r="A81" s="331" t="s">
        <v>1100</v>
      </c>
      <c r="B81" s="328">
        <v>4700</v>
      </c>
      <c r="C81" s="327">
        <v>25</v>
      </c>
      <c r="D81" s="327">
        <v>-42.23</v>
      </c>
      <c r="E81" s="328">
        <v>-41.42</v>
      </c>
      <c r="F81" s="328">
        <v>1.29</v>
      </c>
      <c r="G81" s="327">
        <v>482.763</v>
      </c>
      <c r="H81" s="327">
        <v>-38.72</v>
      </c>
      <c r="I81" s="328">
        <v>-38.73</v>
      </c>
      <c r="J81" s="328">
        <v>1.64</v>
      </c>
      <c r="K81" s="327">
        <v>487.582</v>
      </c>
    </row>
    <row r="82">
      <c r="A82" s="331" t="s">
        <v>1100</v>
      </c>
      <c r="B82" s="328">
        <v>4700</v>
      </c>
      <c r="C82" s="327">
        <v>25.5</v>
      </c>
      <c r="D82" s="327">
        <v>-40.85</v>
      </c>
      <c r="E82" s="328">
        <v>-39.56</v>
      </c>
      <c r="F82" s="328">
        <v>1.59</v>
      </c>
      <c r="G82" s="327">
        <v>504.603</v>
      </c>
      <c r="H82" s="327">
        <v>-37.95</v>
      </c>
      <c r="I82" s="328">
        <v>-37.41</v>
      </c>
      <c r="J82" s="328">
        <v>1.92</v>
      </c>
      <c r="K82" s="327">
        <v>504.723</v>
      </c>
    </row>
    <row r="83">
      <c r="A83" s="331" t="s">
        <v>1100</v>
      </c>
      <c r="B83" s="328">
        <v>4700</v>
      </c>
      <c r="C83" s="327">
        <v>26</v>
      </c>
      <c r="D83" s="327">
        <v>-38.69</v>
      </c>
      <c r="E83" s="328">
        <v>-37.05</v>
      </c>
      <c r="F83" s="328">
        <v>2.13</v>
      </c>
      <c r="G83" s="327">
        <v>532.949</v>
      </c>
      <c r="H83" s="327">
        <v>-36.39</v>
      </c>
      <c r="I83" s="328">
        <v>-35.34</v>
      </c>
      <c r="J83" s="328">
        <v>2.51</v>
      </c>
      <c r="K83" s="327">
        <v>531.965</v>
      </c>
    </row>
    <row r="84">
      <c r="A84" s="331" t="s">
        <v>1100</v>
      </c>
      <c r="B84" s="328">
        <v>4700</v>
      </c>
      <c r="C84" s="327">
        <v>26.5</v>
      </c>
      <c r="D84" s="327">
        <v>-37.09</v>
      </c>
      <c r="E84" s="328">
        <v>-35.09</v>
      </c>
      <c r="F84" s="328">
        <v>2.71</v>
      </c>
      <c r="G84" s="327">
        <v>557.823</v>
      </c>
      <c r="H84" s="327">
        <v>-35.02</v>
      </c>
      <c r="I84" s="328">
        <v>-33.88</v>
      </c>
      <c r="J84" s="328">
        <v>3.13</v>
      </c>
      <c r="K84" s="327">
        <v>554.689</v>
      </c>
    </row>
    <row r="85">
      <c r="A85" s="331" t="s">
        <v>1100</v>
      </c>
      <c r="B85" s="328">
        <v>4700</v>
      </c>
      <c r="C85" s="327">
        <v>27</v>
      </c>
      <c r="D85" s="327">
        <v>-35.07</v>
      </c>
      <c r="E85" s="328">
        <v>-32.87</v>
      </c>
      <c r="F85" s="328">
        <v>3.59</v>
      </c>
      <c r="G85" s="327">
        <v>590.074</v>
      </c>
      <c r="H85" s="327">
        <v>-33.35</v>
      </c>
      <c r="I85" s="328">
        <v>-31.97</v>
      </c>
      <c r="J85" s="328">
        <v>4.01</v>
      </c>
      <c r="K85" s="327">
        <v>583.151</v>
      </c>
    </row>
    <row r="86">
      <c r="A86" s="331" t="s">
        <v>1100</v>
      </c>
      <c r="B86" s="328">
        <v>4950</v>
      </c>
      <c r="C86" s="327">
        <v>18</v>
      </c>
      <c r="D86" s="327">
        <v>-43.71</v>
      </c>
      <c r="E86" s="328">
        <v>-42.72</v>
      </c>
      <c r="F86" s="328">
        <v>1.18</v>
      </c>
      <c r="G86" s="327">
        <v>305.575</v>
      </c>
      <c r="H86" s="327">
        <v>-41.59</v>
      </c>
      <c r="I86" s="328">
        <v>-47.2</v>
      </c>
      <c r="J86" s="328">
        <v>0.93</v>
      </c>
      <c r="K86" s="327">
        <v>329.518</v>
      </c>
    </row>
    <row r="87">
      <c r="A87" s="331" t="s">
        <v>1100</v>
      </c>
      <c r="B87" s="328">
        <v>4950</v>
      </c>
      <c r="C87" s="327">
        <v>19</v>
      </c>
      <c r="D87" s="327">
        <v>-43.78</v>
      </c>
      <c r="E87" s="328">
        <v>-43.04</v>
      </c>
      <c r="F87" s="328">
        <v>1.15</v>
      </c>
      <c r="G87" s="327">
        <v>322.491</v>
      </c>
      <c r="H87" s="327">
        <v>-40.6</v>
      </c>
      <c r="I87" s="328">
        <v>-46.8</v>
      </c>
      <c r="J87" s="328">
        <v>1.05</v>
      </c>
      <c r="K87" s="327">
        <v>346.848</v>
      </c>
    </row>
    <row r="88">
      <c r="A88" s="331" t="s">
        <v>1100</v>
      </c>
      <c r="B88" s="328">
        <v>4950</v>
      </c>
      <c r="C88" s="327">
        <v>20</v>
      </c>
      <c r="D88" s="327">
        <v>-43.69</v>
      </c>
      <c r="E88" s="328">
        <v>-43.35</v>
      </c>
      <c r="F88" s="328">
        <v>1.15</v>
      </c>
      <c r="G88" s="327">
        <v>341.911</v>
      </c>
      <c r="H88" s="327">
        <v>-39.75</v>
      </c>
      <c r="I88" s="328">
        <v>-46.27</v>
      </c>
      <c r="J88" s="328">
        <v>1.18</v>
      </c>
      <c r="K88" s="327">
        <v>366.313</v>
      </c>
    </row>
    <row r="89">
      <c r="A89" s="331" t="s">
        <v>1100</v>
      </c>
      <c r="B89" s="328">
        <v>4950</v>
      </c>
      <c r="C89" s="327">
        <v>21</v>
      </c>
      <c r="D89" s="327">
        <v>-43.57</v>
      </c>
      <c r="E89" s="328">
        <v>-43.6</v>
      </c>
      <c r="F89" s="328">
        <v>1.16</v>
      </c>
      <c r="G89" s="327">
        <v>366.112</v>
      </c>
      <c r="H89" s="327">
        <v>-38.85</v>
      </c>
      <c r="I89" s="328">
        <v>-45.51</v>
      </c>
      <c r="J89" s="328">
        <v>1.34</v>
      </c>
      <c r="K89" s="327">
        <v>390.248</v>
      </c>
    </row>
    <row r="90">
      <c r="A90" s="331" t="s">
        <v>1100</v>
      </c>
      <c r="B90" s="328">
        <v>4950</v>
      </c>
      <c r="C90" s="327">
        <v>22</v>
      </c>
      <c r="D90" s="327">
        <v>-43.26</v>
      </c>
      <c r="E90" s="328">
        <v>-43.9</v>
      </c>
      <c r="F90" s="328">
        <v>1.17</v>
      </c>
      <c r="G90" s="327">
        <v>392.569</v>
      </c>
      <c r="H90" s="327">
        <v>-38.23</v>
      </c>
      <c r="I90" s="328">
        <v>-44.82</v>
      </c>
      <c r="J90" s="328">
        <v>1.44</v>
      </c>
      <c r="K90" s="327">
        <v>417.021</v>
      </c>
    </row>
    <row r="91">
      <c r="A91" s="331" t="s">
        <v>1100</v>
      </c>
      <c r="B91" s="328">
        <v>4950</v>
      </c>
      <c r="C91" s="327">
        <v>23</v>
      </c>
      <c r="D91" s="327">
        <v>-42.84</v>
      </c>
      <c r="E91" s="328">
        <v>-43.9</v>
      </c>
      <c r="F91" s="328">
        <v>1.19</v>
      </c>
      <c r="G91" s="327">
        <v>423.187</v>
      </c>
      <c r="H91" s="327">
        <v>-37.68</v>
      </c>
      <c r="I91" s="328">
        <v>-43.88</v>
      </c>
      <c r="J91" s="328">
        <v>1.52</v>
      </c>
      <c r="K91" s="327">
        <v>452.676</v>
      </c>
    </row>
    <row r="92">
      <c r="A92" s="331" t="s">
        <v>1100</v>
      </c>
      <c r="B92" s="328">
        <v>4950</v>
      </c>
      <c r="C92" s="327">
        <v>24</v>
      </c>
      <c r="D92" s="327">
        <v>-41.74</v>
      </c>
      <c r="E92" s="328">
        <v>-43</v>
      </c>
      <c r="F92" s="328">
        <v>1.33</v>
      </c>
      <c r="G92" s="327">
        <v>461.692</v>
      </c>
      <c r="H92" s="327">
        <v>-36.96</v>
      </c>
      <c r="I92" s="328">
        <v>-41.87</v>
      </c>
      <c r="J92" s="328">
        <v>1.68</v>
      </c>
      <c r="K92" s="327">
        <v>487.878</v>
      </c>
    </row>
    <row r="93">
      <c r="A93" s="331" t="s">
        <v>1100</v>
      </c>
      <c r="B93" s="328">
        <v>4950</v>
      </c>
      <c r="C93" s="327">
        <v>25</v>
      </c>
      <c r="D93" s="327">
        <v>-39.43</v>
      </c>
      <c r="E93" s="328">
        <v>-39.88</v>
      </c>
      <c r="F93" s="328">
        <v>1.78</v>
      </c>
      <c r="G93" s="327">
        <v>506.157</v>
      </c>
      <c r="H93" s="327">
        <v>-34.98</v>
      </c>
      <c r="I93" s="328">
        <v>-38.53</v>
      </c>
      <c r="J93" s="328">
        <v>2.33</v>
      </c>
      <c r="K93" s="327">
        <v>537.82</v>
      </c>
    </row>
    <row r="94">
      <c r="A94" s="331" t="s">
        <v>1100</v>
      </c>
      <c r="B94" s="328">
        <v>4950</v>
      </c>
      <c r="C94" s="327">
        <v>25.5</v>
      </c>
      <c r="D94" s="327">
        <v>-38.4</v>
      </c>
      <c r="E94" s="328">
        <v>-37.84</v>
      </c>
      <c r="F94" s="328">
        <v>2.17</v>
      </c>
      <c r="G94" s="327">
        <v>529.491</v>
      </c>
      <c r="H94" s="327">
        <v>-34.02</v>
      </c>
      <c r="I94" s="328">
        <v>-36.93</v>
      </c>
      <c r="J94" s="328">
        <v>2.81</v>
      </c>
      <c r="K94" s="327">
        <v>559.51</v>
      </c>
    </row>
    <row r="95">
      <c r="A95" s="331" t="s">
        <v>1100</v>
      </c>
      <c r="B95" s="328">
        <v>4950</v>
      </c>
      <c r="C95" s="327">
        <v>26</v>
      </c>
      <c r="D95" s="327">
        <v>-36.45</v>
      </c>
      <c r="E95" s="328">
        <v>-35.76</v>
      </c>
      <c r="F95" s="328">
        <v>2.76</v>
      </c>
      <c r="G95" s="327">
        <v>556.372</v>
      </c>
      <c r="H95" s="327">
        <v>-32.84</v>
      </c>
      <c r="I95" s="328">
        <v>-35.37</v>
      </c>
      <c r="J95" s="328">
        <v>3.45</v>
      </c>
      <c r="K95" s="327">
        <v>584.554</v>
      </c>
    </row>
    <row r="96">
      <c r="A96" s="331" t="s">
        <v>1100</v>
      </c>
      <c r="B96" s="328">
        <v>4950</v>
      </c>
      <c r="C96" s="327">
        <v>26.5</v>
      </c>
      <c r="D96" s="327">
        <v>-34.75</v>
      </c>
      <c r="E96" s="328">
        <v>-33.55</v>
      </c>
      <c r="F96" s="328">
        <v>3.58</v>
      </c>
      <c r="G96" s="327">
        <v>586.819</v>
      </c>
      <c r="H96" s="327">
        <v>-31.21</v>
      </c>
      <c r="I96" s="328">
        <v>-33.33</v>
      </c>
      <c r="J96" s="328">
        <v>4.49</v>
      </c>
      <c r="K96" s="327">
        <v>617.729</v>
      </c>
    </row>
    <row r="97">
      <c r="A97" s="331" t="s">
        <v>1100</v>
      </c>
      <c r="B97" s="328">
        <v>4950</v>
      </c>
      <c r="C97" s="327">
        <v>27</v>
      </c>
      <c r="D97" s="327">
        <v>-33.07</v>
      </c>
      <c r="E97" s="328">
        <v>-31.57</v>
      </c>
      <c r="F97" s="328">
        <v>4.51</v>
      </c>
      <c r="G97" s="327">
        <v>616.683</v>
      </c>
      <c r="H97" s="327">
        <v>-29.81</v>
      </c>
      <c r="I97" s="328">
        <v>-31.79</v>
      </c>
      <c r="J97" s="328">
        <v>5.47</v>
      </c>
      <c r="K97" s="327">
        <v>646.702</v>
      </c>
    </row>
  </sheetData>
  <picture r:id="rId1"/>
</worksheet>
</file>

<file path=xl/worksheets/sheet1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7" min="17" style="0" width="6"/>
    <col collapsed="false" customWidth="true" hidden="false" max="12" min="12" style="0" width="13"/>
    <col collapsed="false" customWidth="true" hidden="false" max="13" min="13" style="0" width="12"/>
    <col collapsed="false" customWidth="true" hidden="false" max="14" min="14" style="0" width="14"/>
    <col collapsed="false" customWidth="true" hidden="false" max="16" min="16" style="0" width="14"/>
    <col collapsed="false" customWidth="true" hidden="false" max="3" min="3" style="0" width="14"/>
    <col collapsed="false" customWidth="true" hidden="false" max="5" min="5" style="0" width="14"/>
    <col collapsed="false" customWidth="true" hidden="false" max="15" min="15" style="0" width="11"/>
  </cols>
  <sheetData>
    <row r="1">
      <c r="A1" s="332" t="s">
        <v>1101</v>
      </c>
      <c r="B1" s="332" t="s">
        <v>1102</v>
      </c>
      <c r="C1" s="332" t="s">
        <v>1103</v>
      </c>
      <c r="D1" s="332" t="s">
        <v>1104</v>
      </c>
      <c r="E1" s="332" t="s">
        <v>1105</v>
      </c>
      <c r="F1" s="332" t="s">
        <v>1106</v>
      </c>
      <c r="G1" s="332" t="s">
        <v>1107</v>
      </c>
      <c r="H1" s="332" t="s">
        <v>1108</v>
      </c>
    </row>
    <row r="2">
      <c r="A2" s="332">
        <v>-30</v>
      </c>
      <c r="B2" s="332">
        <v>-17</v>
      </c>
      <c r="C2" s="332">
        <v>-18.6</v>
      </c>
      <c r="D2" s="332">
        <v>-76</v>
      </c>
      <c r="E2" s="332">
        <v>-80.5</v>
      </c>
      <c r="F2">
        <f t="shared" ref="F2:F15" si="4">A2-3.5+0.5*(B2-D2)</f>
      </c>
      <c r="G2">
        <f t="shared" ref="G2:G15" si="2">A2-3.5+0.5*(C2-E2)</f>
      </c>
      <c r="H2">
        <f t="shared" ref="H2:H15" si="0">B2-(A2-3.5)</f>
      </c>
    </row>
    <row r="3">
      <c r="A3" s="332">
        <v>-31</v>
      </c>
      <c r="B3" s="332">
        <v>-18</v>
      </c>
      <c r="C3" s="332">
        <v>-19.6</v>
      </c>
      <c r="D3" s="332">
        <v>-78</v>
      </c>
      <c r="E3" s="332">
        <v>-82.5</v>
      </c>
      <c r="F3">
        <f t="shared" si="4"/>
      </c>
      <c r="G3">
        <f t="shared" si="2"/>
      </c>
      <c r="H3">
        <f t="shared" si="0"/>
      </c>
    </row>
    <row r="4">
      <c r="A4" s="332">
        <v>-32</v>
      </c>
      <c r="B4" s="332">
        <v>-19</v>
      </c>
      <c r="C4" s="332">
        <v>-20.6</v>
      </c>
      <c r="D4" s="332">
        <v>-80</v>
      </c>
      <c r="E4" s="332">
        <v>-84.5</v>
      </c>
      <c r="F4">
        <f t="shared" si="4"/>
      </c>
      <c r="G4">
        <f t="shared" si="2"/>
      </c>
      <c r="H4">
        <f t="shared" si="0"/>
      </c>
    </row>
    <row r="5">
      <c r="A5" s="332">
        <v>-33</v>
      </c>
      <c r="B5" s="332">
        <v>-20</v>
      </c>
      <c r="C5" s="332">
        <v>-21.6</v>
      </c>
      <c r="D5" s="332">
        <v>-78.5</v>
      </c>
      <c r="E5" s="332">
        <v>-82.5</v>
      </c>
      <c r="F5">
        <f t="shared" si="4"/>
      </c>
      <c r="G5">
        <f t="shared" si="2"/>
      </c>
      <c r="H5">
        <f t="shared" si="0"/>
      </c>
    </row>
    <row r="6">
      <c r="A6" s="332">
        <v>-34</v>
      </c>
      <c r="B6" s="332">
        <v>-21</v>
      </c>
      <c r="C6" s="332">
        <v>-22.6</v>
      </c>
      <c r="D6" s="332">
        <v>-80.5</v>
      </c>
      <c r="E6" s="332">
        <v>-80.5</v>
      </c>
      <c r="F6">
        <f t="shared" si="4"/>
      </c>
      <c r="G6">
        <f t="shared" si="2"/>
      </c>
      <c r="H6">
        <f t="shared" si="0"/>
      </c>
    </row>
    <row r="7">
      <c r="A7" s="332">
        <v>-35</v>
      </c>
      <c r="B7" s="332">
        <v>-22</v>
      </c>
      <c r="C7" s="332">
        <v>-23.6</v>
      </c>
      <c r="D7" s="332">
        <v>-82</v>
      </c>
      <c r="E7" s="332">
        <v>-86.5</v>
      </c>
      <c r="F7">
        <f t="shared" si="4"/>
      </c>
      <c r="G7">
        <f t="shared" si="2"/>
      </c>
      <c r="H7">
        <f t="shared" si="0"/>
      </c>
    </row>
    <row r="8">
      <c r="A8" s="332">
        <v>-36</v>
      </c>
      <c r="B8" s="332">
        <v>-23</v>
      </c>
      <c r="C8" s="332">
        <v>-24.6</v>
      </c>
      <c r="D8" s="332">
        <v>-84</v>
      </c>
      <c r="E8" s="332">
        <v>-88</v>
      </c>
      <c r="F8">
        <f t="shared" si="4"/>
      </c>
      <c r="G8">
        <f t="shared" si="2"/>
      </c>
      <c r="H8">
        <f t="shared" si="0"/>
      </c>
    </row>
    <row r="9">
      <c r="A9" s="332">
        <v>-37</v>
      </c>
      <c r="B9" s="332">
        <v>-24</v>
      </c>
      <c r="C9" s="332">
        <v>-25.6</v>
      </c>
      <c r="D9" s="332">
        <v>-85</v>
      </c>
      <c r="E9" s="332">
        <v>-89</v>
      </c>
      <c r="F9">
        <f t="shared" si="4"/>
      </c>
      <c r="G9">
        <f t="shared" si="2"/>
      </c>
      <c r="H9">
        <f t="shared" si="0"/>
      </c>
    </row>
    <row r="10">
      <c r="A10" s="332">
        <v>-38</v>
      </c>
      <c r="B10" s="332">
        <v>-25</v>
      </c>
      <c r="C10" s="332">
        <v>-26.6</v>
      </c>
      <c r="D10" s="332">
        <v>-86</v>
      </c>
      <c r="E10" s="332">
        <v>-90</v>
      </c>
      <c r="F10">
        <f t="shared" si="4"/>
      </c>
      <c r="G10">
        <f t="shared" si="2"/>
      </c>
      <c r="H10">
        <f t="shared" si="0"/>
      </c>
    </row>
    <row r="11">
      <c r="A11" s="332">
        <v>-39</v>
      </c>
      <c r="B11" s="332">
        <v>-26</v>
      </c>
      <c r="C11" s="332">
        <v>-27.6</v>
      </c>
      <c r="D11" s="332">
        <v>-87</v>
      </c>
      <c r="E11" s="332">
        <v>-91</v>
      </c>
      <c r="F11">
        <f t="shared" si="4"/>
      </c>
      <c r="G11">
        <f t="shared" si="2"/>
      </c>
      <c r="H11">
        <f t="shared" si="0"/>
      </c>
    </row>
    <row r="12">
      <c r="A12" s="332">
        <v>-40</v>
      </c>
      <c r="B12" s="332">
        <v>-27</v>
      </c>
      <c r="C12" s="332">
        <v>-28.6</v>
      </c>
      <c r="D12" s="332">
        <v>-86</v>
      </c>
      <c r="E12" s="332">
        <v>-90</v>
      </c>
      <c r="F12">
        <f t="shared" si="4"/>
      </c>
      <c r="G12">
        <f t="shared" si="2"/>
      </c>
      <c r="H12">
        <f t="shared" si="0"/>
      </c>
    </row>
    <row r="13">
      <c r="A13" s="333">
        <v>-40</v>
      </c>
      <c r="B13" s="332">
        <v>-26.7</v>
      </c>
      <c r="C13" s="332">
        <v>-28.4</v>
      </c>
      <c r="D13" s="332">
        <v>-86</v>
      </c>
      <c r="E13" s="332">
        <v>-91</v>
      </c>
      <c r="F13">
        <f t="shared" si="4"/>
      </c>
      <c r="G13">
        <f t="shared" si="2"/>
      </c>
      <c r="H13">
        <f t="shared" si="0"/>
      </c>
    </row>
    <row r="14">
      <c r="A14" s="333">
        <v>-30</v>
      </c>
      <c r="B14" s="332">
        <v>-16.6</v>
      </c>
      <c r="C14" s="332">
        <v>-18.3</v>
      </c>
      <c r="D14" s="332">
        <v>-75.3</v>
      </c>
      <c r="E14" s="332">
        <v>-80</v>
      </c>
      <c r="F14">
        <f t="shared" si="4"/>
      </c>
      <c r="G14">
        <f t="shared" si="2"/>
      </c>
      <c r="H14">
        <f t="shared" si="0"/>
      </c>
    </row>
    <row r="15">
      <c r="A15" s="333">
        <v>-20</v>
      </c>
      <c r="B15" s="332">
        <v>-6.5</v>
      </c>
      <c r="C15" s="332">
        <v>-8.2</v>
      </c>
      <c r="D15" s="334">
        <v>-51.5</v>
      </c>
      <c r="E15" s="332">
        <v>-55.2</v>
      </c>
      <c r="F15">
        <f t="shared" si="4"/>
      </c>
      <c r="G15">
        <f t="shared" si="2"/>
      </c>
      <c r="H15">
        <f t="shared" si="0"/>
      </c>
    </row>
    <row r="16"/>
    <row r="17"/>
    <row r="18"/>
    <row r="19"/>
    <row r="20"/>
    <row r="21"/>
    <row r="22">
      <c r="A22" s="335" t="s">
        <v>1109</v>
      </c>
      <c r="B22" s="335" t="s">
        <v>1110</v>
      </c>
      <c r="C22" s="336" t="s">
        <v>1111</v>
      </c>
      <c r="D22" s="337" t="s">
        <v>1112</v>
      </c>
      <c r="E22" s="337" t="s">
        <v>1113</v>
      </c>
      <c r="F22" s="337" t="s">
        <v>1114</v>
      </c>
      <c r="G22" s="337" t="s">
        <v>1115</v>
      </c>
    </row>
    <row r="23">
      <c r="A23" s="338" t="s">
        <v>1116</v>
      </c>
      <c r="B23" s="339" t="s">
        <v>1117</v>
      </c>
      <c r="C23" s="338" t="s">
        <v>1118</v>
      </c>
      <c r="D23" s="340">
        <v>3420</v>
      </c>
      <c r="E23" s="338">
        <v>36</v>
      </c>
      <c r="F23" s="341">
        <f t="shared" ref="F23:F34" si="12">1-E23/D23</f>
      </c>
      <c r="G23" s="338"/>
      <c r="K23" s="342" t="s">
        <v>1119</v>
      </c>
      <c r="L23" s="342" t="s">
        <v>1120</v>
      </c>
      <c r="M23" s="342"/>
      <c r="N23" s="342"/>
      <c r="O23" s="342"/>
      <c r="P23" s="342"/>
      <c r="Q23" s="342"/>
    </row>
    <row r="24">
      <c r="A24" s="338"/>
      <c r="B24" s="339" t="s">
        <v>1121</v>
      </c>
      <c r="C24" s="338" t="s">
        <v>1122</v>
      </c>
      <c r="D24" s="340">
        <v>3420</v>
      </c>
      <c r="E24" s="338">
        <v>13</v>
      </c>
      <c r="F24" s="341">
        <f t="shared" si="12"/>
      </c>
      <c r="G24" s="338"/>
      <c r="K24" s="342"/>
      <c r="L24" s="343" t="s">
        <v>1123</v>
      </c>
      <c r="M24" s="343" t="s">
        <v>1124</v>
      </c>
      <c r="N24" s="343" t="s">
        <v>1125</v>
      </c>
      <c r="O24" s="343" t="s">
        <v>1126</v>
      </c>
      <c r="P24" s="343" t="s">
        <v>1127</v>
      </c>
      <c r="Q24" s="343" t="s">
        <v>1128</v>
      </c>
    </row>
    <row r="25">
      <c r="A25" s="338"/>
      <c r="B25" s="339" t="s">
        <v>1129</v>
      </c>
      <c r="C25" s="338" t="s">
        <v>1130</v>
      </c>
      <c r="D25" s="340">
        <v>3420</v>
      </c>
      <c r="E25" s="338">
        <v>0</v>
      </c>
      <c r="F25" s="341">
        <f t="shared" si="12"/>
      </c>
      <c r="G25" s="338"/>
      <c r="K25" s="344" t="s">
        <v>1131</v>
      </c>
      <c r="L25" s="345" t="s">
        <v>1132</v>
      </c>
      <c r="M25" s="345" t="s">
        <v>1133</v>
      </c>
      <c r="N25" s="345" t="s">
        <v>1134</v>
      </c>
      <c r="O25" s="345" t="s">
        <v>1135</v>
      </c>
      <c r="P25" s="345" t="s">
        <v>1136</v>
      </c>
      <c r="Q25" s="345" t="s">
        <v>1137</v>
      </c>
    </row>
    <row r="26">
      <c r="A26" s="338"/>
      <c r="B26" s="339" t="s">
        <v>1138</v>
      </c>
      <c r="C26" s="338" t="s">
        <v>1139</v>
      </c>
      <c r="D26" s="340">
        <v>3420</v>
      </c>
      <c r="E26" s="338">
        <v>16</v>
      </c>
      <c r="F26" s="341">
        <f t="shared" si="12"/>
      </c>
      <c r="G26" s="338"/>
      <c r="K26" s="344" t="s">
        <v>1140</v>
      </c>
      <c r="L26" s="345"/>
      <c r="M26" s="345"/>
      <c r="N26" s="346"/>
      <c r="O26" s="346"/>
      <c r="P26" s="346"/>
      <c r="Q26" s="345"/>
    </row>
    <row r="27">
      <c r="A27" s="338"/>
      <c r="B27" s="339" t="s">
        <v>1141</v>
      </c>
      <c r="C27" s="338" t="s">
        <v>1142</v>
      </c>
      <c r="D27" s="338">
        <v>5124</v>
      </c>
      <c r="E27" s="338">
        <v>11</v>
      </c>
      <c r="F27" s="341">
        <f t="shared" si="12"/>
      </c>
      <c r="G27" s="338" t="s">
        <v>1143</v>
      </c>
      <c r="K27" s="344" t="s">
        <v>1144</v>
      </c>
      <c r="L27" s="345"/>
      <c r="M27" s="345"/>
      <c r="N27" s="346"/>
      <c r="O27" s="346"/>
      <c r="P27" s="346"/>
      <c r="Q27" s="345"/>
    </row>
    <row r="28">
      <c r="A28" s="338"/>
      <c r="B28" s="339" t="s">
        <v>1145</v>
      </c>
      <c r="C28" s="338" t="s">
        <v>1146</v>
      </c>
      <c r="D28" s="338">
        <v>5124</v>
      </c>
      <c r="E28" s="338">
        <v>52</v>
      </c>
      <c r="F28" s="341">
        <f t="shared" si="12"/>
      </c>
      <c r="G28" s="338" t="s">
        <v>1147</v>
      </c>
      <c r="K28" s="344" t="s">
        <v>1148</v>
      </c>
      <c r="L28" s="345"/>
      <c r="M28" s="345"/>
      <c r="N28" s="346"/>
      <c r="O28" s="346"/>
      <c r="P28" s="346"/>
      <c r="Q28" s="345"/>
    </row>
    <row r="29">
      <c r="A29" s="338"/>
      <c r="B29" s="339" t="s">
        <v>1149</v>
      </c>
      <c r="C29" s="338" t="s">
        <v>1150</v>
      </c>
      <c r="D29" s="338">
        <v>5124</v>
      </c>
      <c r="E29" s="338">
        <v>0</v>
      </c>
      <c r="F29" s="341">
        <f t="shared" si="12"/>
      </c>
      <c r="G29" s="338"/>
      <c r="K29" s="344" t="s">
        <v>1151</v>
      </c>
      <c r="L29" s="345"/>
      <c r="M29" s="345"/>
      <c r="N29" s="346"/>
      <c r="O29" s="346"/>
      <c r="P29" s="346"/>
      <c r="Q29" s="345"/>
    </row>
    <row r="30">
      <c r="A30" s="338"/>
      <c r="B30" s="339" t="s">
        <v>1152</v>
      </c>
      <c r="C30" s="338" t="s">
        <v>1153</v>
      </c>
      <c r="D30" s="338">
        <v>5124</v>
      </c>
      <c r="E30" s="338">
        <v>0</v>
      </c>
      <c r="F30" s="341">
        <f t="shared" si="12"/>
      </c>
      <c r="G30" s="338"/>
      <c r="K30" s="344" t="s">
        <v>1154</v>
      </c>
      <c r="L30" s="345"/>
      <c r="M30" s="345"/>
      <c r="N30" s="346"/>
      <c r="O30" s="346"/>
      <c r="P30" s="346"/>
      <c r="Q30" s="345"/>
    </row>
    <row r="31">
      <c r="A31" s="338"/>
      <c r="B31" s="339" t="s">
        <v>1155</v>
      </c>
      <c r="C31" s="338" t="s">
        <v>1156</v>
      </c>
      <c r="D31" s="338">
        <v>1368</v>
      </c>
      <c r="E31" s="338">
        <v>0</v>
      </c>
      <c r="F31" s="341">
        <f t="shared" si="12"/>
      </c>
      <c r="G31" s="338"/>
      <c r="K31" s="347" t="s">
        <v>1157</v>
      </c>
      <c r="L31" s="347">
        <v>13736</v>
      </c>
      <c r="M31" s="347"/>
      <c r="N31" s="347"/>
      <c r="O31" s="347"/>
      <c r="P31" s="347"/>
      <c r="Q31" s="347"/>
    </row>
    <row r="32">
      <c r="A32" s="338"/>
      <c r="B32" s="339" t="s">
        <v>1158</v>
      </c>
      <c r="C32" s="338" t="s">
        <v>1159</v>
      </c>
      <c r="D32" s="338">
        <v>652</v>
      </c>
      <c r="E32" s="338">
        <v>1</v>
      </c>
      <c r="F32" s="341">
        <f t="shared" si="12"/>
      </c>
      <c r="G32" s="338" t="s">
        <v>1160</v>
      </c>
    </row>
    <row r="33">
      <c r="A33" s="338"/>
      <c r="B33" s="339" t="s">
        <v>1161</v>
      </c>
      <c r="C33" s="338" t="s">
        <v>1162</v>
      </c>
      <c r="D33" s="338">
        <v>1368</v>
      </c>
      <c r="E33" s="338">
        <v>0</v>
      </c>
      <c r="F33" s="341">
        <f t="shared" si="12"/>
      </c>
      <c r="G33" s="338"/>
    </row>
    <row r="34">
      <c r="A34" s="338"/>
      <c r="B34" s="339" t="s">
        <v>1163</v>
      </c>
      <c r="C34" s="338" t="s">
        <v>1164</v>
      </c>
      <c r="D34" s="338">
        <v>580</v>
      </c>
      <c r="E34" s="338">
        <v>6</v>
      </c>
      <c r="F34" s="341">
        <f t="shared" si="12"/>
      </c>
      <c r="G34" s="338" t="s">
        <v>1165</v>
      </c>
    </row>
    <row r="35"/>
    <row r="36">
      <c r="K36" s="342" t="s">
        <v>1166</v>
      </c>
      <c r="L36" s="342" t="s">
        <v>1120</v>
      </c>
      <c r="M36" s="342"/>
      <c r="N36" s="342"/>
      <c r="O36" s="342"/>
      <c r="P36" s="342"/>
    </row>
    <row r="37">
      <c r="K37" s="342"/>
      <c r="L37" s="343" t="s">
        <v>1123</v>
      </c>
      <c r="M37" s="343" t="s">
        <v>1124</v>
      </c>
      <c r="N37" s="343" t="s">
        <v>1167</v>
      </c>
      <c r="O37" s="343" t="s">
        <v>1126</v>
      </c>
      <c r="P37" s="343" t="s">
        <v>1168</v>
      </c>
    </row>
    <row r="38">
      <c r="K38" s="344" t="s">
        <v>1169</v>
      </c>
      <c r="L38" s="345" t="s">
        <v>1132</v>
      </c>
      <c r="M38" s="345" t="s">
        <v>1133</v>
      </c>
      <c r="N38" s="345" t="s">
        <v>1170</v>
      </c>
      <c r="O38" s="345" t="s">
        <v>1135</v>
      </c>
      <c r="P38" s="345" t="s">
        <v>1171</v>
      </c>
    </row>
    <row customHeight="true" ht="11" r="39">
      <c r="K39" s="344"/>
      <c r="L39" s="345"/>
      <c r="M39" s="345"/>
      <c r="N39" s="345"/>
      <c r="O39" s="345"/>
      <c r="P39" s="345"/>
    </row>
    <row customHeight="true" ht="19" r="40">
      <c r="K40" s="344" t="s">
        <v>1172</v>
      </c>
      <c r="L40" s="345"/>
      <c r="M40" s="345"/>
      <c r="N40" s="345"/>
      <c r="O40" s="345"/>
      <c r="P40" s="345"/>
    </row>
    <row customHeight="true" ht="7" r="41">
      <c r="K41" s="344"/>
      <c r="L41" s="345"/>
      <c r="M41" s="345"/>
      <c r="N41" s="345"/>
      <c r="O41" s="345"/>
      <c r="P41" s="345"/>
    </row>
    <row r="42">
      <c r="K42" s="347" t="s">
        <v>1157</v>
      </c>
      <c r="L42" s="347">
        <v>2900</v>
      </c>
      <c r="M42" s="347"/>
      <c r="N42" s="347"/>
      <c r="O42" s="347"/>
      <c r="P42" s="347"/>
    </row>
    <row r="43"/>
    <row r="44"/>
    <row r="45"/>
    <row r="46">
      <c r="K46" s="348" t="s">
        <v>1173</v>
      </c>
      <c r="L46" s="348" t="s">
        <v>1174</v>
      </c>
      <c r="M46" s="348" t="s">
        <v>1175</v>
      </c>
      <c r="N46" s="348" t="s">
        <v>1176</v>
      </c>
      <c r="O46" s="348" t="s">
        <v>1177</v>
      </c>
      <c r="P46" s="348" t="s">
        <v>1178</v>
      </c>
      <c r="Q46" s="348"/>
      <c r="R46" s="349" t="s">
        <v>1179</v>
      </c>
      <c r="S46" s="349" t="s">
        <v>1180</v>
      </c>
    </row>
    <row r="47">
      <c r="K47" s="338" t="s">
        <v>1181</v>
      </c>
      <c r="L47" s="338" t="s">
        <v>1182</v>
      </c>
      <c r="M47" s="350">
        <v>45670</v>
      </c>
      <c r="N47" s="350">
        <v>45677</v>
      </c>
      <c r="O47" s="351">
        <v>1</v>
      </c>
      <c r="P47" s="338" t="s">
        <v>1183</v>
      </c>
      <c r="Q47" s="338"/>
      <c r="R47" s="352">
        <v>1</v>
      </c>
      <c r="S47" s="352">
        <v>1</v>
      </c>
    </row>
    <row r="48">
      <c r="K48" s="338"/>
      <c r="L48" s="338" t="s">
        <v>1184</v>
      </c>
      <c r="M48" s="350">
        <v>45670</v>
      </c>
      <c r="N48" s="350">
        <v>45677</v>
      </c>
      <c r="O48" s="351">
        <v>1</v>
      </c>
      <c r="P48" s="338" t="s">
        <v>1183</v>
      </c>
      <c r="Q48" s="338"/>
      <c r="R48" s="352">
        <v>1</v>
      </c>
      <c r="S48" s="352">
        <v>1</v>
      </c>
    </row>
    <row r="49">
      <c r="K49" s="338"/>
      <c r="L49" s="338" t="s">
        <v>1185</v>
      </c>
      <c r="M49" s="350">
        <v>45677</v>
      </c>
      <c r="N49" s="350">
        <v>45684</v>
      </c>
      <c r="O49" s="351">
        <v>1</v>
      </c>
      <c r="P49" s="338" t="s">
        <v>1183</v>
      </c>
      <c r="Q49" s="338"/>
      <c r="R49" s="352">
        <v>1</v>
      </c>
      <c r="S49" s="352">
        <v>1</v>
      </c>
    </row>
    <row r="50">
      <c r="K50" s="338"/>
      <c r="L50" s="339" t="s">
        <v>1186</v>
      </c>
      <c r="M50" s="350">
        <v>45684</v>
      </c>
      <c r="N50" s="353">
        <v>45731</v>
      </c>
      <c r="O50" s="351">
        <v>1</v>
      </c>
      <c r="P50" s="338" t="s">
        <v>1187</v>
      </c>
      <c r="Q50" s="338"/>
      <c r="R50" s="352">
        <v>1</v>
      </c>
      <c r="S50" s="352">
        <v>1</v>
      </c>
    </row>
    <row r="51">
      <c r="K51" s="338" t="s">
        <v>1116</v>
      </c>
      <c r="L51" s="339" t="s">
        <v>1188</v>
      </c>
      <c r="M51" s="353">
        <v>45677</v>
      </c>
      <c r="N51" s="353">
        <v>45823</v>
      </c>
      <c r="O51" s="351">
        <v>1</v>
      </c>
      <c r="P51" s="354" t="s">
        <v>1189</v>
      </c>
      <c r="Q51" s="354"/>
      <c r="R51" s="352">
        <v>1</v>
      </c>
      <c r="S51" s="352">
        <v>1</v>
      </c>
    </row>
    <row r="52">
      <c r="K52" s="338"/>
      <c r="L52" s="339" t="s">
        <v>1190</v>
      </c>
      <c r="M52" s="353">
        <v>45677</v>
      </c>
      <c r="N52" s="353">
        <v>45823</v>
      </c>
      <c r="O52" s="351">
        <v>1</v>
      </c>
      <c r="P52" s="354" t="s">
        <v>1191</v>
      </c>
      <c r="Q52" s="354"/>
      <c r="R52" s="352">
        <v>1</v>
      </c>
      <c r="S52" s="352">
        <v>1</v>
      </c>
    </row>
    <row r="53">
      <c r="K53" s="338"/>
      <c r="L53" s="339" t="s">
        <v>1155</v>
      </c>
      <c r="M53" s="353">
        <v>45677</v>
      </c>
      <c r="N53" s="353">
        <v>45823</v>
      </c>
      <c r="O53" s="351">
        <v>1</v>
      </c>
      <c r="P53" s="354" t="s">
        <v>1189</v>
      </c>
      <c r="Q53" s="354"/>
      <c r="R53" s="352">
        <v>1</v>
      </c>
      <c r="S53" s="352">
        <v>1</v>
      </c>
    </row>
    <row r="54">
      <c r="K54" s="338"/>
      <c r="L54" s="339" t="s">
        <v>1158</v>
      </c>
      <c r="M54" s="353">
        <v>45677</v>
      </c>
      <c r="N54" s="353">
        <v>45823</v>
      </c>
      <c r="O54" s="351">
        <v>1</v>
      </c>
      <c r="P54" s="354" t="s">
        <v>1191</v>
      </c>
      <c r="Q54" s="354"/>
      <c r="R54" s="352">
        <v>1</v>
      </c>
      <c r="S54" s="352">
        <v>1</v>
      </c>
    </row>
    <row r="55">
      <c r="K55" s="338"/>
      <c r="L55" s="339" t="s">
        <v>1161</v>
      </c>
      <c r="M55" s="353">
        <v>45677</v>
      </c>
      <c r="N55" s="353">
        <v>45823</v>
      </c>
      <c r="O55" s="351">
        <v>1</v>
      </c>
      <c r="P55" s="354" t="s">
        <v>1189</v>
      </c>
      <c r="Q55" s="354"/>
      <c r="R55" s="352">
        <v>1</v>
      </c>
      <c r="S55" s="352">
        <v>1</v>
      </c>
    </row>
    <row r="56">
      <c r="K56" s="338"/>
      <c r="L56" s="339" t="s">
        <v>1163</v>
      </c>
      <c r="M56" s="353">
        <v>45677</v>
      </c>
      <c r="N56" s="353">
        <v>45823</v>
      </c>
      <c r="O56" s="351">
        <v>1</v>
      </c>
      <c r="P56" s="354" t="s">
        <v>1191</v>
      </c>
      <c r="Q56" s="354"/>
      <c r="R56" s="352">
        <v>1</v>
      </c>
      <c r="S56" s="352">
        <v>1</v>
      </c>
    </row>
    <row r="57"/>
    <row r="58">
      <c r="K58" s="355" t="s">
        <v>1123</v>
      </c>
      <c r="L58" s="355" t="s">
        <v>1192</v>
      </c>
      <c r="M58" s="355" t="s">
        <v>1193</v>
      </c>
      <c r="N58" s="355" t="s">
        <v>1194</v>
      </c>
      <c r="O58" s="355" t="s">
        <v>1195</v>
      </c>
      <c r="P58" s="355" t="s">
        <v>1196</v>
      </c>
      <c r="Q58" s="355"/>
      <c r="R58" s="355" t="s">
        <v>1197</v>
      </c>
      <c r="S58" s="355" t="s">
        <v>1198</v>
      </c>
      <c r="T58" s="355" t="s">
        <v>1199</v>
      </c>
      <c r="U58" s="355" t="s">
        <v>1200</v>
      </c>
      <c r="V58" s="355"/>
    </row>
    <row r="59">
      <c r="K59" s="355" t="s">
        <v>1131</v>
      </c>
      <c r="L59" s="355">
        <f t="shared" ref="L59:L60" si="5">4*3*5*3*2</f>
      </c>
      <c r="M59" s="355">
        <f t="shared" ref="M59:M60" si="6">4*3*5*3*2</f>
      </c>
      <c r="N59" s="355">
        <f t="shared" ref="N59:N60" si="3">6*3*5*3*2</f>
      </c>
      <c r="O59" s="355">
        <f t="shared" ref="O59:O60" si="7">4*3*5*3*2</f>
      </c>
      <c r="P59" s="355">
        <f t="shared" ref="P59:P60" si="8">4*3*5*3*2</f>
      </c>
      <c r="Q59" s="355"/>
      <c r="R59" s="355">
        <f t="shared" ref="R59:R60" si="1">5*3*5*3*2</f>
      </c>
      <c r="S59" s="355">
        <f t="shared" ref="S59:S60" si="9">4*3*5*3*2</f>
      </c>
      <c r="T59" s="355">
        <f t="shared" ref="T59:T60" si="13">3*3*5*3*2</f>
      </c>
      <c r="U59" s="355">
        <f t="shared" ref="U59:U60" si="10">4*3*5*3*2</f>
      </c>
      <c r="V59" s="355">
        <f t="shared" ref="V59:V65" si="11">SUM(L59:U59)</f>
      </c>
    </row>
    <row r="60">
      <c r="K60" s="355" t="s">
        <v>1140</v>
      </c>
      <c r="L60" s="355">
        <f t="shared" si="5"/>
      </c>
      <c r="M60" s="355">
        <f t="shared" si="6"/>
      </c>
      <c r="N60" s="355">
        <f t="shared" si="3"/>
      </c>
      <c r="O60" s="355">
        <f t="shared" si="7"/>
      </c>
      <c r="P60" s="355">
        <f t="shared" si="8"/>
      </c>
      <c r="Q60" s="355"/>
      <c r="R60" s="355">
        <f t="shared" si="1"/>
      </c>
      <c r="S60" s="355">
        <f t="shared" si="9"/>
      </c>
      <c r="T60" s="355">
        <f t="shared" si="13"/>
      </c>
      <c r="U60" s="355">
        <f t="shared" si="10"/>
      </c>
      <c r="V60" s="355">
        <f t="shared" si="11"/>
      </c>
    </row>
    <row r="61">
      <c r="K61" s="355" t="s">
        <v>1144</v>
      </c>
      <c r="L61" s="355">
        <f>4*3*1*3*2</f>
      </c>
      <c r="M61" s="355">
        <f>4*3*1*3*2</f>
      </c>
      <c r="N61" s="355">
        <f>6*3*1*3*2</f>
      </c>
      <c r="O61" s="355">
        <f>4*3*1*3*2</f>
      </c>
      <c r="P61" s="355">
        <f>4*3*1*3*2</f>
      </c>
      <c r="Q61" s="355"/>
      <c r="R61" s="355">
        <f>5*3*1*3*2</f>
      </c>
      <c r="S61" s="355">
        <f>4*3*1*3*2</f>
      </c>
      <c r="T61" s="355">
        <f>3*3*1*3*2</f>
      </c>
      <c r="U61" s="355">
        <f>4*3*1*3*2</f>
      </c>
      <c r="V61" s="355">
        <f t="shared" si="11"/>
      </c>
    </row>
    <row r="62">
      <c r="K62" s="355" t="s">
        <v>1148</v>
      </c>
      <c r="L62" s="355">
        <f>4*3*5*3*2</f>
      </c>
      <c r="M62" s="355">
        <f>4*3*5*3*2</f>
      </c>
      <c r="N62" s="355">
        <f>6*3*5*3*2</f>
      </c>
      <c r="O62" s="355">
        <f>4*3*5*3*2</f>
      </c>
      <c r="P62" s="355">
        <f>4*3*5*3*2</f>
      </c>
      <c r="Q62" s="355"/>
      <c r="R62" s="355">
        <f>5*3*5*3*2</f>
      </c>
      <c r="S62" s="355">
        <f>4*3*5*3*2</f>
      </c>
      <c r="T62" s="355">
        <f>3*3*5*3*2</f>
      </c>
      <c r="U62" s="355">
        <f>4*3*5*3*2</f>
      </c>
      <c r="V62" s="355">
        <f t="shared" si="11"/>
      </c>
    </row>
    <row r="63">
      <c r="K63" s="355" t="s">
        <v>1201</v>
      </c>
      <c r="L63" s="355">
        <f>4*3*2*3*2</f>
      </c>
      <c r="M63" s="355">
        <f>4*3*2*3*2</f>
      </c>
      <c r="N63" s="355">
        <f>6*3*2*3*2</f>
      </c>
      <c r="O63" s="355">
        <f>4*3*2*3*2</f>
      </c>
      <c r="P63" s="355">
        <f>4*3*2*3*2</f>
      </c>
      <c r="Q63" s="355"/>
      <c r="R63" s="355">
        <f>5*3*2*3*2</f>
      </c>
      <c r="S63" s="355">
        <f>4*3*2*3*2</f>
      </c>
      <c r="T63" s="355">
        <f>3*3*2*3*2</f>
      </c>
      <c r="U63" s="355">
        <f>4*3*2*3*2</f>
      </c>
      <c r="V63" s="355">
        <f t="shared" si="11"/>
      </c>
    </row>
    <row r="64">
      <c r="K64" s="355" t="s">
        <v>1202</v>
      </c>
      <c r="L64" s="355">
        <v>11</v>
      </c>
      <c r="M64" s="355"/>
      <c r="N64" s="355"/>
      <c r="O64" s="355"/>
      <c r="P64" s="355"/>
      <c r="Q64" s="355"/>
      <c r="R64" s="355">
        <v>20</v>
      </c>
      <c r="S64" s="355">
        <v>25</v>
      </c>
      <c r="T64" s="355"/>
      <c r="U64" s="355"/>
      <c r="V64" s="355">
        <f t="shared" si="11"/>
      </c>
    </row>
    <row r="65">
      <c r="K65" s="355" t="s">
        <v>1203</v>
      </c>
      <c r="L65" s="355">
        <f>4*3*2*3*2</f>
      </c>
      <c r="M65" s="355">
        <f>4*3*2*3*2</f>
      </c>
      <c r="N65" s="355">
        <f>6*3*2*3*2</f>
      </c>
      <c r="O65" s="355">
        <f>4*3*2*3*2</f>
      </c>
      <c r="P65" s="355">
        <f>4*3*2*3*2</f>
      </c>
      <c r="Q65" s="355"/>
      <c r="R65" s="355">
        <f>5*3*2*3*2</f>
      </c>
      <c r="S65" s="355">
        <f>4*3*2*3*2</f>
      </c>
      <c r="T65" s="355">
        <f>3*3*2*3*2</f>
      </c>
      <c r="U65" s="355">
        <f>4*3*2*3*2</f>
      </c>
      <c r="V65" s="355">
        <f t="shared" si="11"/>
      </c>
    </row>
    <row r="66">
      <c r="K66" s="355" t="s">
        <v>1204</v>
      </c>
      <c r="L66" s="355">
        <f>SUM(L59:L65)</f>
      </c>
      <c r="M66" s="355">
        <f>SUM(M59:M65)</f>
      </c>
      <c r="N66" s="355">
        <f>SUM(N59:N65)</f>
      </c>
      <c r="O66" s="355">
        <f>SUM(O59:O65)</f>
      </c>
      <c r="P66" s="355">
        <f>SUM(P59:P65)</f>
      </c>
      <c r="Q66" s="355"/>
      <c r="R66" s="355">
        <f>SUM(R59:R65)</f>
      </c>
      <c r="S66" s="355">
        <f>SUM(S59:S65)</f>
      </c>
      <c r="T66" s="355">
        <f>SUM(T59:T65)</f>
      </c>
      <c r="U66" s="355">
        <f>SUM(U59:U65)</f>
      </c>
      <c r="V66" s="355"/>
    </row>
    <row r="67">
      <c r="K67" s="355" t="s">
        <v>1205</v>
      </c>
      <c r="L67" s="355">
        <f>L66+M66+N66+O66+P66+R66+S66+T66+U66</f>
      </c>
      <c r="M67" s="355"/>
      <c r="N67" s="355"/>
      <c r="O67" s="355"/>
      <c r="P67" s="355"/>
      <c r="Q67" s="355"/>
      <c r="R67" s="355"/>
      <c r="S67" s="355"/>
      <c r="T67" s="355"/>
      <c r="U67" s="355"/>
      <c r="V67" s="355"/>
    </row>
  </sheetData>
  <mergeCells>
    <mergeCell ref="L36:P36"/>
    <mergeCell ref="P25:P30"/>
    <mergeCell ref="O25:O30"/>
    <mergeCell ref="N25:N30"/>
    <mergeCell ref="M25:M30"/>
    <mergeCell ref="L25:L30"/>
    <mergeCell ref="A23:A34"/>
    <mergeCell ref="K23:K24"/>
    <mergeCell ref="K36:K37"/>
    <mergeCell ref="L23:Q23"/>
    <mergeCell ref="Q25:Q30"/>
    <mergeCell ref="L31:Q31"/>
    <mergeCell ref="K40:K41"/>
    <mergeCell ref="K47:K50"/>
    <mergeCell ref="K51:K56"/>
    <mergeCell ref="L42:P42"/>
    <mergeCell ref="L67:U67"/>
    <mergeCell ref="P38:P41"/>
    <mergeCell ref="O38:O41"/>
    <mergeCell ref="N38:N41"/>
    <mergeCell ref="M38:M41"/>
    <mergeCell ref="L38:L41"/>
    <mergeCell ref="K38:K39"/>
  </mergeCells>
  <dataValidations count="3">
    <dataValidation allowBlank="true" errorStyle="stop" showErrorMessage="true" sqref="I21:I21 K25:K30 K38:K38 K40:K40" type="list">
      <formula1>"Tx ACLR,Tx EVM,Tx OBW,Tx SEM,Tx Spur Scan,Tx Harmonic,Rx Gain,Rx Droop"</formula1>
    </dataValidation>
    <dataValidation allowBlank="true" errorStyle="stop" showErrorMessage="true" sqref="I22:I22 L24:L24 L37:L37 M24:M24 M37:M37 N24:N24 N37:N37 O24:O24 O37:O37 P24:P24 P37:P37 Q24:Q24" type="list">
      <formula1>"Band,Bandwidth,Modulation,Channel,RB Allocation,Gain档,PLL,Rx Path"</formula1>
    </dataValidation>
    <dataValidation allowBlank="true" errorStyle="stop" showErrorMessage="true" sqref="O47:O56 R47:R56 S47:S56" type="list">
      <formula1>"完成,进行中,Open,10%,20%,30%,40%,50%,60%,70%,80%,90%,100%"</formula1>
    </dataValidation>
  </dataValidation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:vt="http://schemas.openxmlformats.org/officeDocument/2006/docPropsVTypes" xmlns="http://schemas.openxmlformats.org/officeDocument/2006/custom-properties">
  <property name="CWM2c2b48406c7a11f18000516d0000516d" pid="2" fmtid="{D5CDD505-2E9C-101B-9397-08002B2CF9AE}">
    <vt:lpwstr>CWMOhVkis+u60Ir6h/3GAicP5cWKrDGJ03CjKTnqZq17qUGqG31EHAz9htWjD5JGKfp0nkjXJGkOCxjw2InD54XFw==</vt:lpwstr>
  </property>
  <property fmtid="{D5CDD505-2E9C-101B-9397-08002B2CF9AE}" pid="3" name="fileWhereFroms">
    <vt:lpwstr>PpjeLB1gRN0lwrPqMaCTkhSdFdZoRU95exSpeovTR/jLqCfINJ5DMIkFdhiwQc9U4On1Nf4N7UFBrrzNcvHFSH/udWAdMlYpSphbiJyvN1WL1Kex5PfDuKQOg5o6epURfi7hoHFJ15WfDpgVX1TXPVOuMbwsdAiY5lgWkHIRTWTpBUzPVOkOOFlLeTSTuS67EnsWaEw6FeLTZAxyG2jvIGu7j4FvXvt3Ew9xUCAQP/J4g0oVfplfaxen+XG/IRNz</vt:lpwstr>
  </property>
</Properties>
</file>