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H+H+AR=H2+AR_Ref" sheetId="1" r:id="rId1"/>
  </sheets>
  <definedNames>
    <definedName name="solver_adj" localSheetId="0" hidden="1">'H+H+AR=H2+AR_Ref'!#REF!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'H+H+AR=H2+AR_Ref'!#REF!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12" i="1" l="1"/>
  <c r="I11" i="1"/>
  <c r="F9" i="1"/>
  <c r="F13" i="1"/>
  <c r="I13" i="1"/>
  <c r="I7" i="1"/>
  <c r="I6" i="1"/>
  <c r="I9" i="1"/>
</calcChain>
</file>

<file path=xl/sharedStrings.xml><?xml version="1.0" encoding="utf-8"?>
<sst xmlns="http://schemas.openxmlformats.org/spreadsheetml/2006/main" count="33" uniqueCount="26">
  <si>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</si>
  <si>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</si>
  <si>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</si>
  <si>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</si>
  <si>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</si>
  <si>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</si>
  <si>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</si>
  <si>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</si>
  <si>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</si>
  <si>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</si>
  <si>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</si>
  <si>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Mallard</t>
  </si>
  <si>
    <t>Int. J. Chem. Kinet.</t>
  </si>
  <si>
    <t>Gay</t>
  </si>
  <si>
    <t>Proc. Int. Symp. Shock Tubes Waves</t>
  </si>
  <si>
    <t>Myerson</t>
  </si>
  <si>
    <t>J. Chem. Phys.</t>
  </si>
  <si>
    <t>Jacobs</t>
  </si>
  <si>
    <t>Rink</t>
  </si>
  <si>
    <t>Patch</t>
  </si>
  <si>
    <t>Lynch</t>
  </si>
  <si>
    <t>Getzinger</t>
  </si>
  <si>
    <t>Combust. Flame</t>
  </si>
  <si>
    <t>Breshears</t>
  </si>
  <si>
    <t>Symp. Int. Combust. Proc.</t>
  </si>
  <si>
    <t>Sutton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</si>
</sst>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/>
    <xf numFmtId="11" fontId="5" fillId="0" borderId="0" xfId="0" applyNumberFormat="1" applyFont="1"/>
    <xf numFmtId="0" fontId="6" fillId="0" borderId="0" xfId="0" applyFont="1"/>
    <xf numFmtId="0" fontId="4" fillId="0" borderId="0" xfId="0" applyFont="1"/>
    <xf numFmtId="0" fontId="3" fillId="0" borderId="0" xfId="0" applyFont="1"/>
    <xf numFmtId="0" fontId="7" fillId="0" borderId="0" xfId="0" applyFont="1"/>
    <xf numFmtId="11" fontId="7" fillId="0" borderId="0" xfId="0" applyNumberFormat="1" applyFont="1"/>
    <xf numFmtId="2" fontId="7" fillId="0" borderId="0" xfId="0" applyNumberFormat="1" applyFont="1"/>
    <xf numFmtId="164" fontId="7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D11" sqref="D11"/>
    </sheetView>
  </sheetViews>
  <sheetFormatPr defaultColWidth="9.140625" defaultRowHeight="15"/>
  <cols>
    <col min="1" max="1" width="22.7109375" style="7" bestFit="1" customWidth="1"/>
    <col min="2" max="2" width="9.140625" style="7" bestFit="1" customWidth="1"/>
    <col min="3" max="3" width="43.140625" style="7" bestFit="1" customWidth="1"/>
    <col min="4" max="4" width="12" style="7" bestFit="1" customWidth="1"/>
    <col min="5" max="5" width="9.140625" style="7" bestFit="1" customWidth="1"/>
    <col min="6" max="6" width="13.7109375" style="7" bestFit="1" customWidth="1"/>
    <col min="7" max="7" width="9.140625" style="7" bestFit="1" customWidth="1"/>
    <col min="8" max="8" width="12" style="7" bestFit="1" customWidth="1"/>
    <col min="9" max="9" width="13.7109375" style="7" bestFit="1" customWidth="1"/>
    <col min="10" max="10" width="9.140625" style="7" bestFit="1" customWidth="1"/>
    <col min="11" max="11" width="12" style="7" bestFit="1" customWidth="1"/>
    <col min="12" max="85" width="9.140625" style="7" customWidth="1"/>
    <col min="86" max="16384" width="9.140625" style="7"/>
  </cols>
  <sheetData>
    <row r="1" spans="1:12">
      <c r="F1" s="1"/>
    </row>
    <row r="2" spans="1:12" ht="15.75" customHeight="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8"/>
    </row>
    <row r="3" spans="1:12" s="9" customFormat="1" ht="15" customHeight="1">
      <c r="A3" s="9" t="s">
        <v>11</v>
      </c>
      <c r="B3" s="9">
        <v>1974</v>
      </c>
      <c r="C3" s="9" t="s">
        <v>12</v>
      </c>
      <c r="D3" s="9">
        <v>1300</v>
      </c>
      <c r="E3" s="9">
        <v>1700</v>
      </c>
      <c r="F3" s="10">
        <v>2.76E-33</v>
      </c>
      <c r="G3" s="9">
        <v>0</v>
      </c>
      <c r="H3" s="11">
        <v>0</v>
      </c>
      <c r="I3" s="10">
        <v>5.5099999999999999E-34</v>
      </c>
      <c r="J3" s="9">
        <v>0</v>
      </c>
      <c r="K3" s="12">
        <v>0</v>
      </c>
    </row>
    <row r="4" spans="1:12" s="9" customFormat="1" ht="15" customHeight="1">
      <c r="A4" s="9" t="s">
        <v>13</v>
      </c>
      <c r="B4" s="9">
        <v>1971</v>
      </c>
      <c r="C4" s="9" t="s">
        <v>14</v>
      </c>
      <c r="D4" s="9">
        <v>1260</v>
      </c>
      <c r="E4" s="9">
        <v>2370</v>
      </c>
      <c r="F4" s="10">
        <v>1.05E-33</v>
      </c>
      <c r="G4" s="9">
        <v>0</v>
      </c>
      <c r="H4" s="11">
        <v>0</v>
      </c>
      <c r="I4" s="10">
        <v>1.3500000000000001E-34</v>
      </c>
      <c r="J4" s="9">
        <v>0</v>
      </c>
      <c r="K4" s="12">
        <v>0</v>
      </c>
    </row>
    <row r="5" spans="1:12" s="9" customFormat="1" ht="15" customHeight="1">
      <c r="A5" s="9" t="s">
        <v>13</v>
      </c>
      <c r="B5" s="9">
        <v>1971</v>
      </c>
      <c r="C5" s="9" t="s">
        <v>14</v>
      </c>
      <c r="D5" s="9">
        <v>1950</v>
      </c>
      <c r="E5" s="9">
        <v>2580</v>
      </c>
      <c r="F5" s="10">
        <v>9.1000000000000006E-34</v>
      </c>
      <c r="G5" s="9">
        <v>0</v>
      </c>
      <c r="H5" s="11">
        <v>0</v>
      </c>
      <c r="I5" s="10">
        <v>8.8199999999999992E-34</v>
      </c>
      <c r="J5" s="9">
        <v>0</v>
      </c>
      <c r="K5" s="12">
        <v>0</v>
      </c>
    </row>
    <row r="6" spans="1:12" s="9" customFormat="1">
      <c r="A6" s="9" t="s">
        <v>15</v>
      </c>
      <c r="B6" s="9">
        <v>1968</v>
      </c>
      <c r="C6" s="9" t="s">
        <v>16</v>
      </c>
      <c r="D6" s="9">
        <v>2290</v>
      </c>
      <c r="E6" s="9">
        <v>3790</v>
      </c>
      <c r="F6" s="10">
        <v>1.6500000000000001E-32</v>
      </c>
      <c r="G6" s="9">
        <v>-1.42</v>
      </c>
      <c r="H6" s="11">
        <v>0</v>
      </c>
      <c r="I6" s="10">
        <f>F6*0.2</f>
        <v>3.3000000000000003E-33</v>
      </c>
      <c r="J6" s="9">
        <v>0</v>
      </c>
      <c r="K6" s="12">
        <v>0</v>
      </c>
    </row>
    <row r="7" spans="1:12" ht="18.75" customHeight="1">
      <c r="A7" s="6" t="s">
        <v>17</v>
      </c>
      <c r="B7" s="2">
        <v>1967</v>
      </c>
      <c r="C7" s="6" t="s">
        <v>16</v>
      </c>
      <c r="D7" s="13">
        <v>2900</v>
      </c>
      <c r="E7" s="13">
        <v>4700</v>
      </c>
      <c r="F7" s="14">
        <v>9.2600000000000007E-33</v>
      </c>
      <c r="G7" s="2">
        <v>-1</v>
      </c>
      <c r="H7" s="3">
        <v>0</v>
      </c>
      <c r="I7" s="5">
        <f>F7*0.3</f>
        <v>2.7780000000000001E-33</v>
      </c>
      <c r="J7" s="2">
        <v>0</v>
      </c>
      <c r="K7" s="4">
        <v>0</v>
      </c>
      <c r="L7" s="8"/>
    </row>
    <row r="8" spans="1:12">
      <c r="A8" s="13" t="s">
        <v>18</v>
      </c>
      <c r="B8" s="2">
        <v>1962</v>
      </c>
      <c r="C8" s="6" t="s">
        <v>16</v>
      </c>
      <c r="D8" s="2">
        <v>2800</v>
      </c>
      <c r="E8" s="2">
        <v>5000</v>
      </c>
      <c r="F8" s="14">
        <v>1.3900000000000001E-32</v>
      </c>
      <c r="G8" s="2">
        <v>-1</v>
      </c>
      <c r="H8" s="3">
        <v>0</v>
      </c>
      <c r="I8" s="5">
        <v>4.1399999999999999E-33</v>
      </c>
      <c r="J8" s="2">
        <v>0</v>
      </c>
      <c r="K8" s="4">
        <v>0</v>
      </c>
      <c r="L8" s="8"/>
    </row>
    <row r="9" spans="1:12" s="9" customFormat="1">
      <c r="A9" s="9" t="s">
        <v>19</v>
      </c>
      <c r="B9" s="9">
        <v>1962</v>
      </c>
      <c r="C9" s="9" t="s">
        <v>16</v>
      </c>
      <c r="D9" s="9">
        <v>2930</v>
      </c>
      <c r="E9" s="9">
        <v>5330</v>
      </c>
      <c r="F9" s="10">
        <f>750000000000000000/6.02E+23/6.02E+23/298</f>
        <v>6.9446764480798582E-33</v>
      </c>
      <c r="G9" s="9">
        <v>-1</v>
      </c>
      <c r="H9" s="11">
        <v>0</v>
      </c>
      <c r="I9" s="10">
        <f>0.5*F9</f>
        <v>3.4723382240399291E-33</v>
      </c>
      <c r="J9" s="2">
        <v>0</v>
      </c>
      <c r="K9" s="4">
        <v>0</v>
      </c>
    </row>
    <row r="10" spans="1:12">
      <c r="A10" s="6" t="s">
        <v>20</v>
      </c>
      <c r="B10" s="2">
        <v>1976</v>
      </c>
      <c r="C10" s="6" t="s">
        <v>12</v>
      </c>
      <c r="D10" s="2">
        <v>300</v>
      </c>
      <c r="E10" s="2">
        <v>300</v>
      </c>
      <c r="F10" s="14">
        <v>8.0000000000000004E-33</v>
      </c>
      <c r="G10" s="13">
        <v>0</v>
      </c>
      <c r="H10" s="15">
        <v>0</v>
      </c>
      <c r="I10" s="14">
        <v>7.9999999999999994E-34</v>
      </c>
      <c r="J10" s="2">
        <v>0</v>
      </c>
      <c r="K10" s="4">
        <v>0</v>
      </c>
      <c r="L10" s="8"/>
    </row>
    <row r="11" spans="1:12">
      <c r="A11" s="6" t="s">
        <v>21</v>
      </c>
      <c r="B11" s="13">
        <v>1969</v>
      </c>
      <c r="C11" s="6" t="s">
        <v>22</v>
      </c>
      <c r="D11" s="13">
        <v>1260</v>
      </c>
      <c r="E11" s="13">
        <v>1910</v>
      </c>
      <c r="F11" s="14">
        <v>2.07E-33</v>
      </c>
      <c r="G11" s="13">
        <v>0</v>
      </c>
      <c r="H11" s="15">
        <v>0</v>
      </c>
      <c r="I11" s="14">
        <f>F11*0.2</f>
        <v>4.1400000000000005E-34</v>
      </c>
      <c r="J11" s="13">
        <v>0</v>
      </c>
      <c r="K11" s="13">
        <v>0</v>
      </c>
      <c r="L11" s="8"/>
    </row>
    <row r="12" spans="1:12" s="9" customFormat="1">
      <c r="A12" s="9" t="s">
        <v>23</v>
      </c>
      <c r="B12" s="9">
        <v>1973</v>
      </c>
      <c r="C12" s="9" t="s">
        <v>24</v>
      </c>
      <c r="D12" s="9">
        <v>3500</v>
      </c>
      <c r="E12" s="9">
        <v>8000</v>
      </c>
      <c r="F12" s="10">
        <v>3.7600000000000002E-32</v>
      </c>
      <c r="G12" s="9">
        <v>-1.7</v>
      </c>
      <c r="H12" s="11">
        <v>0</v>
      </c>
      <c r="I12" s="10">
        <f>F12*0.2</f>
        <v>7.5200000000000014E-33</v>
      </c>
      <c r="J12" s="9">
        <v>0</v>
      </c>
      <c r="K12" s="9">
        <v>0</v>
      </c>
    </row>
    <row r="13" spans="1:12" s="9" customFormat="1">
      <c r="A13" s="9" t="s">
        <v>25</v>
      </c>
      <c r="B13" s="9">
        <v>1962</v>
      </c>
      <c r="C13" s="9" t="s">
        <v>16</v>
      </c>
      <c r="D13" s="9">
        <v>2800</v>
      </c>
      <c r="E13" s="9">
        <v>4500</v>
      </c>
      <c r="F13" s="10">
        <f>F9/4.77*4.17</f>
        <v>6.0711322407742165E-33</v>
      </c>
      <c r="G13" s="9">
        <v>-1</v>
      </c>
      <c r="H13" s="11">
        <v>0</v>
      </c>
      <c r="I13" s="9">
        <f>0.2*F13</f>
        <v>1.2142264481548433E-33</v>
      </c>
      <c r="J13" s="9">
        <v>0</v>
      </c>
      <c r="K13" s="9">
        <v>0</v>
      </c>
    </row>
    <row r="14" spans="1:12">
      <c r="A14" s="16"/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H+H+AR=H2+AR_Ref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2019-08-18T00:36:16Z</dcterms:modified>
</cp:coreProperties>
</file>