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/>
  </bookViews>
  <sheets>
    <sheet name="H2+OH=H2O+H_Ref" sheetId="1" r:id="rId1"/>
    <sheet name="H+H2O=H2+OH" sheetId="2" r:id="rId2"/>
    <sheet name="H2+OH=H2O+H_cleaned" sheetId="3" r:id="rId3"/>
    <sheet name="rate" sheetId="4" r:id="rId4"/>
    <sheet name="rateu" sheetId="5" r:id="rId5"/>
    <sheet name="evaluated" sheetId="6" r:id="rId6"/>
  </sheets>
  <definedNames>
    <definedName name="solver_adj" localSheetId="1" hidden="1">'H+H2O=H2+OH'!$E$10:$E$12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'H+H2O=H2+OH'!$E$13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N51" i="2" l="1"/>
  <c r="N50" i="2"/>
  <c r="N49" i="2"/>
  <c r="N48" i="2"/>
  <c r="N47" i="2"/>
  <c r="R46" i="2"/>
  <c r="N46" i="2"/>
  <c r="M44" i="2"/>
  <c r="N44" i="2" s="1"/>
  <c r="K44" i="2"/>
  <c r="L44" i="2" s="1"/>
  <c r="M43" i="2"/>
  <c r="K43" i="2"/>
  <c r="L43" i="2" s="1"/>
  <c r="N43" i="2" s="1"/>
  <c r="M42" i="2"/>
  <c r="L42" i="2"/>
  <c r="N42" i="2" s="1"/>
  <c r="K42" i="2"/>
  <c r="M41" i="2"/>
  <c r="K41" i="2"/>
  <c r="L41" i="2" s="1"/>
  <c r="N41" i="2" s="1"/>
  <c r="M40" i="2"/>
  <c r="L40" i="2"/>
  <c r="N40" i="2" s="1"/>
  <c r="K40" i="2"/>
  <c r="E40" i="2"/>
  <c r="C40" i="2"/>
  <c r="D40" i="2" s="1"/>
  <c r="F40" i="2" s="1"/>
  <c r="M39" i="2"/>
  <c r="L39" i="2"/>
  <c r="N39" i="2" s="1"/>
  <c r="K39" i="2"/>
  <c r="E39" i="2"/>
  <c r="C39" i="2"/>
  <c r="D39" i="2" s="1"/>
  <c r="F39" i="2" s="1"/>
  <c r="M38" i="2"/>
  <c r="L38" i="2"/>
  <c r="N38" i="2" s="1"/>
  <c r="K38" i="2"/>
  <c r="E38" i="2"/>
  <c r="C38" i="2"/>
  <c r="D38" i="2" s="1"/>
  <c r="F38" i="2" s="1"/>
  <c r="M37" i="2"/>
  <c r="L37" i="2"/>
  <c r="N37" i="2" s="1"/>
  <c r="K37" i="2"/>
  <c r="E37" i="2"/>
  <c r="C37" i="2"/>
  <c r="D37" i="2" s="1"/>
  <c r="F37" i="2" s="1"/>
  <c r="M36" i="2"/>
  <c r="L36" i="2"/>
  <c r="N36" i="2" s="1"/>
  <c r="K36" i="2"/>
  <c r="E36" i="2"/>
  <c r="C36" i="2"/>
  <c r="D36" i="2" s="1"/>
  <c r="F36" i="2" s="1"/>
  <c r="M35" i="2"/>
  <c r="L35" i="2"/>
  <c r="N35" i="2" s="1"/>
  <c r="K35" i="2"/>
  <c r="E35" i="2"/>
  <c r="C35" i="2"/>
  <c r="D35" i="2" s="1"/>
  <c r="F35" i="2" s="1"/>
  <c r="M34" i="2"/>
  <c r="L34" i="2"/>
  <c r="N34" i="2" s="1"/>
  <c r="K34" i="2"/>
  <c r="E34" i="2"/>
  <c r="C34" i="2"/>
  <c r="D34" i="2" s="1"/>
  <c r="F34" i="2" s="1"/>
  <c r="N33" i="2"/>
  <c r="M33" i="2"/>
  <c r="L33" i="2"/>
  <c r="K33" i="2"/>
  <c r="E33" i="2"/>
  <c r="C33" i="2"/>
  <c r="D33" i="2" s="1"/>
  <c r="F33" i="2" s="1"/>
  <c r="N32" i="2"/>
  <c r="M32" i="2"/>
  <c r="L32" i="2"/>
  <c r="K32" i="2"/>
  <c r="E32" i="2"/>
  <c r="C32" i="2"/>
  <c r="D32" i="2" s="1"/>
  <c r="F32" i="2" s="1"/>
  <c r="N31" i="2"/>
  <c r="M31" i="2"/>
  <c r="L31" i="2"/>
  <c r="K31" i="2"/>
  <c r="E31" i="2"/>
  <c r="C31" i="2"/>
  <c r="D31" i="2" s="1"/>
  <c r="F31" i="2" s="1"/>
  <c r="N30" i="2"/>
  <c r="M30" i="2"/>
  <c r="L30" i="2"/>
  <c r="K30" i="2"/>
  <c r="E30" i="2"/>
  <c r="C30" i="2"/>
  <c r="D30" i="2" s="1"/>
  <c r="F30" i="2" s="1"/>
  <c r="M29" i="2"/>
  <c r="K29" i="2"/>
  <c r="L29" i="2" s="1"/>
  <c r="N29" i="2" s="1"/>
  <c r="E29" i="2"/>
  <c r="C29" i="2"/>
  <c r="D29" i="2" s="1"/>
  <c r="F29" i="2" s="1"/>
  <c r="M28" i="2"/>
  <c r="K28" i="2"/>
  <c r="L28" i="2" s="1"/>
  <c r="N28" i="2" s="1"/>
  <c r="E28" i="2"/>
  <c r="C28" i="2"/>
  <c r="D28" i="2" s="1"/>
  <c r="F28" i="2" s="1"/>
  <c r="M27" i="2"/>
  <c r="K27" i="2"/>
  <c r="L27" i="2" s="1"/>
  <c r="N27" i="2" s="1"/>
  <c r="E27" i="2"/>
  <c r="C27" i="2"/>
  <c r="D27" i="2" s="1"/>
  <c r="F27" i="2" s="1"/>
  <c r="M26" i="2"/>
  <c r="K26" i="2"/>
  <c r="L26" i="2" s="1"/>
  <c r="N26" i="2" s="1"/>
  <c r="E26" i="2"/>
  <c r="C26" i="2"/>
  <c r="D26" i="2" s="1"/>
  <c r="F26" i="2" s="1"/>
  <c r="E25" i="2"/>
  <c r="C25" i="2"/>
  <c r="D25" i="2" s="1"/>
  <c r="F25" i="2" s="1"/>
  <c r="I24" i="2"/>
  <c r="G24" i="2"/>
  <c r="H24" i="2" s="1"/>
  <c r="J24" i="2" s="1"/>
  <c r="E24" i="2"/>
  <c r="C24" i="2"/>
  <c r="D24" i="2" s="1"/>
  <c r="F24" i="2" s="1"/>
  <c r="I23" i="2"/>
  <c r="G23" i="2"/>
  <c r="H23" i="2" s="1"/>
  <c r="J23" i="2" s="1"/>
  <c r="E23" i="2"/>
  <c r="C23" i="2"/>
  <c r="D23" i="2" s="1"/>
  <c r="F23" i="2" s="1"/>
  <c r="I22" i="2"/>
  <c r="G22" i="2"/>
  <c r="H22" i="2" s="1"/>
  <c r="J22" i="2" s="1"/>
  <c r="E22" i="2"/>
  <c r="F22" i="2" s="1"/>
  <c r="C22" i="2"/>
  <c r="D22" i="2" s="1"/>
  <c r="I21" i="2"/>
  <c r="G21" i="2"/>
  <c r="H21" i="2" s="1"/>
  <c r="J21" i="2" s="1"/>
  <c r="E21" i="2"/>
  <c r="C21" i="2"/>
  <c r="D21" i="2" s="1"/>
  <c r="I20" i="2"/>
  <c r="G20" i="2"/>
  <c r="H20" i="2" s="1"/>
  <c r="J20" i="2" s="1"/>
  <c r="E20" i="2"/>
  <c r="F20" i="2" s="1"/>
  <c r="C20" i="2"/>
  <c r="D20" i="2" s="1"/>
  <c r="I19" i="2"/>
  <c r="G19" i="2"/>
  <c r="H19" i="2" s="1"/>
  <c r="J19" i="2" s="1"/>
  <c r="E19" i="2"/>
  <c r="C19" i="2"/>
  <c r="D19" i="2" s="1"/>
  <c r="I18" i="2"/>
  <c r="G18" i="2"/>
  <c r="H18" i="2" s="1"/>
  <c r="J18" i="2" s="1"/>
  <c r="I17" i="2"/>
  <c r="J17" i="2" s="1"/>
  <c r="G17" i="2"/>
  <c r="H17" i="2" s="1"/>
  <c r="I16" i="2"/>
  <c r="G16" i="2"/>
  <c r="H16" i="2" s="1"/>
  <c r="J16" i="2" s="1"/>
  <c r="I15" i="2"/>
  <c r="G15" i="2"/>
  <c r="H15" i="2" s="1"/>
  <c r="I14" i="2"/>
  <c r="G14" i="2"/>
  <c r="H14" i="2" s="1"/>
  <c r="Q4" i="2"/>
  <c r="I28" i="1"/>
  <c r="H27" i="1"/>
  <c r="K27" i="1" s="1"/>
  <c r="G27" i="1"/>
  <c r="F27" i="1"/>
  <c r="I27" i="1" s="1"/>
  <c r="I26" i="1"/>
  <c r="H26" i="1"/>
  <c r="K26" i="1" s="1"/>
  <c r="G26" i="1"/>
  <c r="F26" i="1"/>
  <c r="K25" i="1"/>
  <c r="H25" i="1"/>
  <c r="G25" i="1"/>
  <c r="K23" i="1"/>
  <c r="I23" i="1"/>
  <c r="K21" i="1"/>
  <c r="I21" i="1"/>
  <c r="I20" i="1"/>
  <c r="I14" i="1"/>
  <c r="I9" i="1"/>
  <c r="I7" i="1"/>
  <c r="K5" i="1"/>
  <c r="H5" i="1"/>
  <c r="I3" i="1"/>
  <c r="I2" i="1"/>
  <c r="J14" i="2" l="1"/>
  <c r="I13" i="2" s="1"/>
  <c r="J15" i="2"/>
  <c r="F19" i="2"/>
  <c r="F21" i="2"/>
  <c r="M13" i="2"/>
  <c r="E13" i="2" l="1"/>
</calcChain>
</file>

<file path=xl/sharedStrings.xml><?xml version="1.0" encoding="utf-8"?>
<sst xmlns="http://schemas.openxmlformats.org/spreadsheetml/2006/main" count="223" uniqueCount="52">
  <si>
    <t>Author</t>
  </si>
  <si>
    <t>Year</t>
  </si>
  <si>
    <t>Journal</t>
  </si>
  <si>
    <t>min T</t>
  </si>
  <si>
    <t>max T</t>
  </si>
  <si>
    <t>A</t>
  </si>
  <si>
    <t>n</t>
  </si>
  <si>
    <t>E</t>
  </si>
  <si>
    <t>Au</t>
  </si>
  <si>
    <t>nu</t>
  </si>
  <si>
    <t>Eu</t>
  </si>
  <si>
    <t>Lam, K. Y. et al</t>
  </si>
  <si>
    <t>Int. J. Chem. Kinet.</t>
  </si>
  <si>
    <t>Orkin, V.L. et al</t>
  </si>
  <si>
    <t>J. Phys. Chem. A</t>
  </si>
  <si>
    <t>Krasnoperov, L.N. et al</t>
  </si>
  <si>
    <t>Talukdar, R.K. et al</t>
  </si>
  <si>
    <t>J. Phys. Chem.</t>
  </si>
  <si>
    <t>Oldenberg</t>
  </si>
  <si>
    <t>Bott, J.F. et al</t>
  </si>
  <si>
    <t>Schmidt, V. et al</t>
  </si>
  <si>
    <t>Ber. Bunsenges. Phys. Chem.</t>
  </si>
  <si>
    <t>Frank, P. et al</t>
  </si>
  <si>
    <t>Phys. Chem. Behav. Atmos. Pollut. Proc. Eur. Symp.</t>
  </si>
  <si>
    <t>Ravishankara, A.R. et al</t>
  </si>
  <si>
    <t>Tully, F.P. et al</t>
  </si>
  <si>
    <t>Sworski, T.J. et al</t>
  </si>
  <si>
    <t>Biermann, H.W. et al</t>
  </si>
  <si>
    <t>Overend, R.P. et al</t>
  </si>
  <si>
    <t>Can. J. Chem.</t>
  </si>
  <si>
    <t>Atkinson, R. et al</t>
  </si>
  <si>
    <t>J. Chem. Phys.</t>
  </si>
  <si>
    <t>Stuhl, F. et al</t>
  </si>
  <si>
    <t>Greiner, N.R.</t>
  </si>
  <si>
    <t>Dodonov, A.F.</t>
  </si>
  <si>
    <t>Kinet. Catal.</t>
  </si>
  <si>
    <t>Kaufman, F. et al</t>
  </si>
  <si>
    <t>Symp. Int. Combust. Proc.</t>
  </si>
  <si>
    <t>Michael J V et al</t>
  </si>
  <si>
    <t>J Phys Chem</t>
  </si>
  <si>
    <t>Felder W</t>
  </si>
  <si>
    <t>Combust Sci Technol</t>
  </si>
  <si>
    <t>Davidson D. F.</t>
  </si>
  <si>
    <t>Gardiner et al</t>
  </si>
  <si>
    <t> Symp. Int. Combust. Proc.</t>
  </si>
  <si>
    <t>comments</t>
  </si>
  <si>
    <t>sum</t>
  </si>
  <si>
    <t>10000/T</t>
  </si>
  <si>
    <t>Temperature</t>
  </si>
  <si>
    <t>average_rate</t>
  </si>
  <si>
    <t>evaluated_rate</t>
  </si>
  <si>
    <t>experimental_uncertainty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</si>
</sst>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4"/>
      <color rgb="FF000000"/>
      <name val="Times New Roman"/>
      <family val="1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/>
    <xf numFmtId="11" fontId="3" fillId="0" borderId="0" xfId="0" applyNumberFormat="1" applyFont="1"/>
    <xf numFmtId="0" fontId="2" fillId="0" borderId="0" xfId="0" applyFont="1"/>
    <xf numFmtId="11" fontId="2" fillId="0" borderId="0" xfId="0" applyNumberFormat="1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A20" sqref="A20:XFD20"/>
    </sheetView>
  </sheetViews>
  <sheetFormatPr defaultColWidth="9.140625" defaultRowHeight="15"/>
  <cols>
    <col min="1" max="1" width="22.7109375" style="3" bestFit="1" customWidth="1"/>
    <col min="2" max="2" width="9.140625" style="3" bestFit="1" customWidth="1"/>
    <col min="3" max="3" width="43.140625" style="3" bestFit="1" customWidth="1"/>
    <col min="4" max="4" width="11.5703125" style="3" bestFit="1" customWidth="1"/>
    <col min="5" max="5" width="9.140625" style="3" bestFit="1" customWidth="1"/>
    <col min="6" max="6" width="13.7109375" style="3" bestFit="1" customWidth="1"/>
    <col min="7" max="7" width="9.140625" style="3" bestFit="1" customWidth="1"/>
    <col min="8" max="8" width="11" style="3" bestFit="1" customWidth="1"/>
    <col min="9" max="9" width="13.7109375" style="3" bestFit="1" customWidth="1"/>
    <col min="10" max="11" width="9.140625" style="3" bestFit="1" customWidth="1"/>
    <col min="12" max="81" width="9.140625" style="3" customWidth="1"/>
    <col min="82" max="16384" width="9.140625" style="3"/>
  </cols>
  <sheetData>
    <row r="1" spans="1:11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" customHeight="1">
      <c r="A2" t="s">
        <v>11</v>
      </c>
      <c r="B2">
        <v>2013</v>
      </c>
      <c r="C2" t="s">
        <v>12</v>
      </c>
      <c r="D2">
        <v>902</v>
      </c>
      <c r="E2">
        <v>1518</v>
      </c>
      <c r="F2" s="1">
        <v>7.2700000000000005E-11</v>
      </c>
      <c r="G2">
        <v>0</v>
      </c>
      <c r="H2">
        <v>29.25</v>
      </c>
      <c r="I2" s="1">
        <f>F2*0.085</f>
        <v>6.1795000000000005E-12</v>
      </c>
      <c r="J2">
        <v>0</v>
      </c>
      <c r="K2">
        <v>0</v>
      </c>
    </row>
    <row r="3" spans="1:11" ht="15" customHeight="1">
      <c r="A3" t="s">
        <v>13</v>
      </c>
      <c r="B3">
        <v>2006</v>
      </c>
      <c r="C3" t="s">
        <v>14</v>
      </c>
      <c r="D3">
        <v>250</v>
      </c>
      <c r="E3">
        <v>479</v>
      </c>
      <c r="F3" s="1">
        <v>4.27E-13</v>
      </c>
      <c r="G3">
        <v>2.41</v>
      </c>
      <c r="H3">
        <v>10.31</v>
      </c>
      <c r="I3" s="1">
        <f>F3*0.03</f>
        <v>1.281E-14</v>
      </c>
      <c r="J3">
        <v>0</v>
      </c>
      <c r="K3">
        <v>0</v>
      </c>
    </row>
    <row r="4" spans="1:11" s="2" customFormat="1" ht="15" customHeight="1">
      <c r="A4" s="2" t="s">
        <v>15</v>
      </c>
      <c r="B4" s="2">
        <v>2004</v>
      </c>
      <c r="C4" s="2" t="s">
        <v>14</v>
      </c>
      <c r="D4" s="2">
        <v>832</v>
      </c>
      <c r="E4" s="2">
        <v>1359</v>
      </c>
      <c r="F4" s="4">
        <v>5.4400000000000001E-11</v>
      </c>
      <c r="G4" s="2">
        <v>0</v>
      </c>
      <c r="H4" s="2">
        <v>26.859000000000002</v>
      </c>
      <c r="I4" s="4">
        <v>1.6500000000000001E-11</v>
      </c>
      <c r="J4" s="2">
        <v>0</v>
      </c>
      <c r="K4" s="2">
        <v>2.6459999999999999</v>
      </c>
    </row>
    <row r="5" spans="1:11" ht="15" customHeight="1">
      <c r="A5" t="s">
        <v>16</v>
      </c>
      <c r="B5">
        <v>1996</v>
      </c>
      <c r="C5" t="s">
        <v>17</v>
      </c>
      <c r="D5">
        <v>238</v>
      </c>
      <c r="E5">
        <v>400</v>
      </c>
      <c r="F5" s="1">
        <v>5.3999999999999996E-12</v>
      </c>
      <c r="G5">
        <v>0</v>
      </c>
      <c r="H5">
        <f>2000*8.314/1000</f>
        <v>16.628</v>
      </c>
      <c r="I5" s="1">
        <v>0</v>
      </c>
      <c r="J5">
        <v>0</v>
      </c>
      <c r="K5">
        <f>25*8.314/1000</f>
        <v>0.20785000000000001</v>
      </c>
    </row>
    <row r="6" spans="1:11" s="2" customFormat="1" ht="15" customHeight="1">
      <c r="A6" s="2" t="s">
        <v>18</v>
      </c>
      <c r="B6" s="2">
        <v>1992</v>
      </c>
      <c r="C6" s="2" t="s">
        <v>17</v>
      </c>
      <c r="D6" s="2">
        <v>800</v>
      </c>
      <c r="E6" s="2">
        <v>1550</v>
      </c>
      <c r="F6" s="4">
        <v>7.0099999999999996E-11</v>
      </c>
      <c r="G6" s="2">
        <v>0</v>
      </c>
      <c r="H6" s="2">
        <v>28.22</v>
      </c>
      <c r="I6" s="4">
        <v>4.3499999999999998E-12</v>
      </c>
      <c r="J6" s="2">
        <v>0</v>
      </c>
      <c r="K6" s="2">
        <v>0.67500000000000004</v>
      </c>
    </row>
    <row r="7" spans="1:11" ht="15" customHeight="1">
      <c r="A7" t="s">
        <v>19</v>
      </c>
      <c r="B7">
        <v>1989</v>
      </c>
      <c r="C7" t="s">
        <v>12</v>
      </c>
      <c r="D7">
        <v>1200</v>
      </c>
      <c r="E7">
        <v>1200</v>
      </c>
      <c r="F7" s="1">
        <v>4.4800000000000003E-12</v>
      </c>
      <c r="G7">
        <v>0</v>
      </c>
      <c r="H7">
        <v>0</v>
      </c>
      <c r="I7" s="1">
        <f>F7*0.2</f>
        <v>8.9600000000000012E-13</v>
      </c>
      <c r="J7">
        <v>0</v>
      </c>
      <c r="K7">
        <v>0</v>
      </c>
    </row>
    <row r="8" spans="1:11" ht="15" customHeight="1">
      <c r="A8" t="s">
        <v>20</v>
      </c>
      <c r="B8">
        <v>1985</v>
      </c>
      <c r="C8" t="s">
        <v>21</v>
      </c>
      <c r="D8">
        <v>295</v>
      </c>
      <c r="E8">
        <v>295</v>
      </c>
      <c r="F8" s="1">
        <v>5.8000000000000004E-15</v>
      </c>
      <c r="G8">
        <v>0</v>
      </c>
      <c r="H8">
        <v>0</v>
      </c>
      <c r="I8" s="1">
        <v>9.7999999999999995E-16</v>
      </c>
      <c r="J8">
        <v>0</v>
      </c>
      <c r="K8">
        <v>0</v>
      </c>
    </row>
    <row r="9" spans="1:11" s="2" customFormat="1" ht="15" customHeight="1">
      <c r="A9" s="2" t="s">
        <v>22</v>
      </c>
      <c r="B9" s="2">
        <v>1985</v>
      </c>
      <c r="C9" s="2" t="s">
        <v>21</v>
      </c>
      <c r="D9" s="2">
        <v>1700</v>
      </c>
      <c r="E9" s="2">
        <v>2500</v>
      </c>
      <c r="F9" s="4">
        <v>7.8699999999999997E-11</v>
      </c>
      <c r="G9" s="2">
        <v>0</v>
      </c>
      <c r="H9" s="2">
        <v>25.524999999999999</v>
      </c>
      <c r="I9" s="4">
        <f>6500000000000/6.02E+23</f>
        <v>1.079734219269103E-11</v>
      </c>
      <c r="J9" s="2">
        <v>0</v>
      </c>
      <c r="K9" s="2">
        <v>2.2949999999999999</v>
      </c>
    </row>
    <row r="10" spans="1:11" ht="15" customHeight="1">
      <c r="A10" t="s">
        <v>20</v>
      </c>
      <c r="B10">
        <v>1984</v>
      </c>
      <c r="C10" t="s">
        <v>23</v>
      </c>
      <c r="D10">
        <v>295</v>
      </c>
      <c r="E10">
        <v>295</v>
      </c>
      <c r="F10" s="1">
        <v>5.8000000000000004E-15</v>
      </c>
      <c r="G10">
        <v>0</v>
      </c>
      <c r="H10">
        <v>0</v>
      </c>
      <c r="I10" s="1">
        <v>9.7999999999999995E-16</v>
      </c>
      <c r="J10">
        <v>0</v>
      </c>
      <c r="K10">
        <v>0</v>
      </c>
    </row>
    <row r="11" spans="1:11" ht="15" customHeight="1">
      <c r="A11" t="s">
        <v>24</v>
      </c>
      <c r="B11">
        <v>1981</v>
      </c>
      <c r="C11" t="s">
        <v>17</v>
      </c>
      <c r="D11">
        <v>1050</v>
      </c>
      <c r="E11">
        <v>1050</v>
      </c>
      <c r="F11" s="1">
        <v>3.2000000000000001E-12</v>
      </c>
      <c r="G11">
        <v>0</v>
      </c>
      <c r="H11">
        <v>0</v>
      </c>
      <c r="I11" s="1">
        <v>4.3999999999999999E-13</v>
      </c>
      <c r="J11">
        <v>0</v>
      </c>
      <c r="K11">
        <v>0</v>
      </c>
    </row>
    <row r="12" spans="1:11" ht="15" customHeight="1">
      <c r="A12" t="s">
        <v>24</v>
      </c>
      <c r="B12">
        <v>1981</v>
      </c>
      <c r="C12" t="s">
        <v>17</v>
      </c>
      <c r="D12">
        <v>960</v>
      </c>
      <c r="E12">
        <v>960</v>
      </c>
      <c r="F12" s="1">
        <v>2.3999999999999999E-12</v>
      </c>
      <c r="G12">
        <v>0</v>
      </c>
      <c r="H12">
        <v>0</v>
      </c>
      <c r="I12" s="1">
        <v>0.25</v>
      </c>
      <c r="J12">
        <v>0</v>
      </c>
      <c r="K12">
        <v>0</v>
      </c>
    </row>
    <row r="13" spans="1:11" ht="15" customHeight="1">
      <c r="A13" t="s">
        <v>24</v>
      </c>
      <c r="B13">
        <v>1981</v>
      </c>
      <c r="C13" t="s">
        <v>17</v>
      </c>
      <c r="D13">
        <v>250</v>
      </c>
      <c r="E13">
        <v>400</v>
      </c>
      <c r="F13" s="1">
        <v>4.8999999999999997E-12</v>
      </c>
      <c r="G13">
        <v>0</v>
      </c>
      <c r="H13">
        <v>16.545999999999999</v>
      </c>
      <c r="I13" s="1">
        <v>4.98E-13</v>
      </c>
      <c r="J13">
        <v>0</v>
      </c>
      <c r="K13">
        <v>2.81</v>
      </c>
    </row>
    <row r="14" spans="1:11" s="2" customFormat="1" ht="15" customHeight="1">
      <c r="A14" s="2" t="s">
        <v>25</v>
      </c>
      <c r="B14" s="2">
        <v>1980</v>
      </c>
      <c r="C14" s="2" t="s">
        <v>17</v>
      </c>
      <c r="D14" s="2">
        <v>298</v>
      </c>
      <c r="E14" s="2">
        <v>992</v>
      </c>
      <c r="F14" s="4">
        <v>4.4800000000000001E-13</v>
      </c>
      <c r="G14" s="2">
        <v>2.44</v>
      </c>
      <c r="H14" s="2">
        <v>10.643000000000001</v>
      </c>
      <c r="I14" s="4">
        <f>F14*0.1</f>
        <v>4.4800000000000002E-14</v>
      </c>
      <c r="J14" s="2">
        <v>0</v>
      </c>
      <c r="K14" s="2">
        <v>0</v>
      </c>
    </row>
    <row r="15" spans="1:11" ht="15" customHeight="1">
      <c r="A15" t="s">
        <v>26</v>
      </c>
      <c r="B15">
        <v>1980</v>
      </c>
      <c r="C15" t="s">
        <v>17</v>
      </c>
      <c r="D15">
        <v>296</v>
      </c>
      <c r="E15">
        <v>296</v>
      </c>
      <c r="F15" s="1">
        <v>8.4900000000000003E-15</v>
      </c>
      <c r="G15">
        <v>0</v>
      </c>
      <c r="H15">
        <v>0</v>
      </c>
      <c r="I15" s="1">
        <v>1.8300000000000002E-15</v>
      </c>
      <c r="J15">
        <v>0</v>
      </c>
      <c r="K15">
        <v>0</v>
      </c>
    </row>
    <row r="16" spans="1:11" ht="15" customHeight="1">
      <c r="A16" t="s">
        <v>27</v>
      </c>
      <c r="B16">
        <v>1978</v>
      </c>
      <c r="C16" t="s">
        <v>21</v>
      </c>
      <c r="D16">
        <v>297</v>
      </c>
      <c r="E16">
        <v>297</v>
      </c>
      <c r="F16" s="1">
        <v>7.0600000000000003E-15</v>
      </c>
      <c r="G16">
        <v>0</v>
      </c>
      <c r="H16">
        <v>0</v>
      </c>
      <c r="I16" s="1">
        <v>8.4699999999999996E-16</v>
      </c>
      <c r="J16">
        <v>0</v>
      </c>
      <c r="K16">
        <v>0</v>
      </c>
    </row>
    <row r="17" spans="1:11" ht="15" customHeight="1">
      <c r="A17" t="s">
        <v>28</v>
      </c>
      <c r="B17">
        <v>1975</v>
      </c>
      <c r="C17" t="s">
        <v>29</v>
      </c>
      <c r="D17">
        <v>295</v>
      </c>
      <c r="E17">
        <v>295</v>
      </c>
      <c r="F17" s="1">
        <v>5.8000000000000004E-15</v>
      </c>
      <c r="G17">
        <v>0</v>
      </c>
      <c r="H17">
        <v>0</v>
      </c>
      <c r="I17" s="1">
        <v>2.82E-16</v>
      </c>
      <c r="J17">
        <v>0</v>
      </c>
      <c r="K17">
        <v>0</v>
      </c>
    </row>
    <row r="18" spans="1:11" ht="15" customHeight="1">
      <c r="A18" t="s">
        <v>30</v>
      </c>
      <c r="B18">
        <v>1975</v>
      </c>
      <c r="C18" t="s">
        <v>31</v>
      </c>
      <c r="D18">
        <v>298</v>
      </c>
      <c r="E18">
        <v>298</v>
      </c>
      <c r="F18" s="1">
        <v>6.9700000000000001E-15</v>
      </c>
      <c r="G18">
        <v>0</v>
      </c>
      <c r="H18">
        <v>0</v>
      </c>
      <c r="I18" s="1">
        <v>6.9699999999999999E-16</v>
      </c>
      <c r="J18">
        <v>0</v>
      </c>
      <c r="K18">
        <v>0</v>
      </c>
    </row>
    <row r="19" spans="1:11" ht="15" customHeight="1">
      <c r="A19" t="s">
        <v>30</v>
      </c>
      <c r="B19">
        <v>1975</v>
      </c>
      <c r="C19" t="s">
        <v>31</v>
      </c>
      <c r="D19">
        <v>297</v>
      </c>
      <c r="E19">
        <v>434</v>
      </c>
      <c r="F19" s="1">
        <v>5.9099999999999997E-12</v>
      </c>
      <c r="G19">
        <v>0</v>
      </c>
      <c r="H19">
        <v>16.712</v>
      </c>
      <c r="I19" s="1">
        <v>0</v>
      </c>
      <c r="J19">
        <v>0</v>
      </c>
      <c r="K19">
        <v>1.339</v>
      </c>
    </row>
    <row r="20" spans="1:11">
      <c r="A20" t="s">
        <v>32</v>
      </c>
      <c r="B20">
        <v>1972</v>
      </c>
      <c r="C20" t="s">
        <v>31</v>
      </c>
      <c r="D20">
        <v>298</v>
      </c>
      <c r="E20">
        <v>298</v>
      </c>
      <c r="F20" s="1">
        <v>7.1100000000000008E-15</v>
      </c>
      <c r="G20">
        <v>0</v>
      </c>
      <c r="H20">
        <v>0</v>
      </c>
      <c r="I20" s="1">
        <f>F20*0.15</f>
        <v>1.0665000000000001E-15</v>
      </c>
      <c r="J20">
        <v>0</v>
      </c>
      <c r="K20">
        <v>0</v>
      </c>
    </row>
    <row r="21" spans="1:11" s="2" customFormat="1">
      <c r="A21" s="2" t="s">
        <v>33</v>
      </c>
      <c r="B21" s="2">
        <v>1969</v>
      </c>
      <c r="C21" s="2" t="s">
        <v>31</v>
      </c>
      <c r="D21" s="2">
        <v>300</v>
      </c>
      <c r="E21" s="2">
        <v>500</v>
      </c>
      <c r="F21" s="4">
        <v>6.7600000000000003E-12</v>
      </c>
      <c r="G21" s="2">
        <v>0</v>
      </c>
      <c r="H21" s="2">
        <v>16.795000000000002</v>
      </c>
      <c r="I21" s="4">
        <f>(10^0.05-1)*F21</f>
        <v>8.2484475108127376E-13</v>
      </c>
      <c r="J21" s="2">
        <v>0</v>
      </c>
      <c r="K21" s="2">
        <f>180*4.184/1000/2</f>
        <v>0.37656000000000001</v>
      </c>
    </row>
    <row r="22" spans="1:11" s="2" customFormat="1">
      <c r="A22" s="2" t="s">
        <v>34</v>
      </c>
      <c r="B22" s="2">
        <v>1969</v>
      </c>
      <c r="C22" s="2" t="s">
        <v>35</v>
      </c>
      <c r="D22" s="2">
        <v>293</v>
      </c>
      <c r="E22" s="2">
        <v>293</v>
      </c>
      <c r="F22" s="4">
        <v>1.3E-14</v>
      </c>
      <c r="G22" s="2">
        <v>0</v>
      </c>
      <c r="H22" s="2">
        <v>0</v>
      </c>
      <c r="I22" s="4">
        <v>2.49E-14</v>
      </c>
      <c r="J22" s="2">
        <v>0</v>
      </c>
      <c r="K22" s="2">
        <v>0</v>
      </c>
    </row>
    <row r="23" spans="1:11" s="2" customFormat="1">
      <c r="A23" s="2" t="s">
        <v>33</v>
      </c>
      <c r="B23" s="2">
        <v>1967</v>
      </c>
      <c r="C23" s="2" t="s">
        <v>31</v>
      </c>
      <c r="D23" s="2">
        <v>300</v>
      </c>
      <c r="E23" s="2">
        <v>300</v>
      </c>
      <c r="F23" s="4">
        <v>6.6399999999999998E-15</v>
      </c>
      <c r="G23" s="2">
        <v>0</v>
      </c>
      <c r="H23" s="2">
        <v>0</v>
      </c>
      <c r="I23" s="4">
        <f>10^0.1</f>
        <v>1.2589254117941673</v>
      </c>
      <c r="J23" s="2">
        <v>0</v>
      </c>
      <c r="K23" s="2">
        <f>180*4.184/1000</f>
        <v>0.75312000000000001</v>
      </c>
    </row>
    <row r="24" spans="1:11" s="2" customFormat="1">
      <c r="A24" s="2" t="s">
        <v>36</v>
      </c>
      <c r="B24" s="2">
        <v>1963</v>
      </c>
      <c r="C24" s="2" t="s">
        <v>37</v>
      </c>
      <c r="D24" s="2">
        <v>310</v>
      </c>
      <c r="E24" s="2">
        <v>310</v>
      </c>
      <c r="F24" s="4">
        <v>7.1400000000000001E-15</v>
      </c>
      <c r="G24" s="2">
        <v>0</v>
      </c>
      <c r="H24" s="2">
        <v>0</v>
      </c>
      <c r="I24" s="4">
        <v>1.64E-15</v>
      </c>
      <c r="J24" s="2">
        <v>0</v>
      </c>
      <c r="K24" s="2">
        <v>0</v>
      </c>
    </row>
    <row r="25" spans="1:11">
      <c r="A25" s="5" t="s">
        <v>38</v>
      </c>
      <c r="B25" s="5">
        <v>1988</v>
      </c>
      <c r="C25" s="5" t="s">
        <v>39</v>
      </c>
      <c r="D25" s="5">
        <v>1246</v>
      </c>
      <c r="E25" s="5">
        <v>2297</v>
      </c>
      <c r="F25" s="1">
        <v>1.05E-10</v>
      </c>
      <c r="G25">
        <f>'H+H2O=H2+OH'!E11</f>
        <v>0</v>
      </c>
      <c r="H25">
        <f>8037*4.184/1000</f>
        <v>33.626808000000004</v>
      </c>
      <c r="I25" s="1">
        <v>1.6999999999999999E-11</v>
      </c>
      <c r="J25">
        <v>0</v>
      </c>
      <c r="K25">
        <f>482*4.184/1000</f>
        <v>2.0166880000000003</v>
      </c>
    </row>
    <row r="26" spans="1:11">
      <c r="A26" s="5" t="s">
        <v>40</v>
      </c>
      <c r="B26" s="5">
        <v>1986</v>
      </c>
      <c r="C26" s="5" t="s">
        <v>41</v>
      </c>
      <c r="D26" s="5">
        <v>1000</v>
      </c>
      <c r="E26" s="5">
        <v>1500</v>
      </c>
      <c r="F26" s="1">
        <f>'H+H2O=H2+OH'!I10</f>
        <v>1.092E-10</v>
      </c>
      <c r="G26">
        <f>'H+H2O=H2+OH'!I11</f>
        <v>0</v>
      </c>
      <c r="H26">
        <f>'H+H2O=H2+OH'!I12</f>
        <v>30.555</v>
      </c>
      <c r="I26" s="1">
        <f>F26*'H+H2O=H2+OH'!I4/'H+H2O=H2+OH'!F4</f>
        <v>9.408E-11</v>
      </c>
      <c r="J26">
        <v>0</v>
      </c>
      <c r="K26">
        <f>H26*'H+H2O=H2+OH'!K4/'H+H2O=H2+OH'!H4</f>
        <v>3.0558310759562248</v>
      </c>
    </row>
    <row r="27" spans="1:11">
      <c r="A27" s="5" t="s">
        <v>42</v>
      </c>
      <c r="B27" s="5">
        <v>1989</v>
      </c>
      <c r="C27" s="7" t="s">
        <v>37</v>
      </c>
      <c r="D27" s="5">
        <v>1600</v>
      </c>
      <c r="E27" s="5">
        <v>2500</v>
      </c>
      <c r="F27" s="1">
        <f>'H+H2O=H2+OH'!M10</f>
        <v>9.8700000000000006E-11</v>
      </c>
      <c r="G27">
        <f>'H+H2O=H2+OH'!M11</f>
        <v>0</v>
      </c>
      <c r="H27">
        <f>'H+H2O=H2+OH'!M12</f>
        <v>30.324999999999999</v>
      </c>
      <c r="I27" s="1">
        <f>F27*'H+H2O=H2+OH'!I5/'H+H2O=H2+OH'!F5</f>
        <v>9.8700000000000006E-12</v>
      </c>
      <c r="J27">
        <v>0</v>
      </c>
      <c r="K27">
        <f>H27*'H+H2O=H2+OH'!K5/'H+H2O=H2+OH'!H5</f>
        <v>1.5078170189098998</v>
      </c>
    </row>
    <row r="28" spans="1:11" ht="18.75" customHeight="1">
      <c r="A28" s="8" t="s">
        <v>43</v>
      </c>
      <c r="B28" s="2">
        <v>1973</v>
      </c>
      <c r="C28" s="9" t="s">
        <v>44</v>
      </c>
      <c r="D28" s="8">
        <v>1200</v>
      </c>
      <c r="E28" s="8">
        <v>2500</v>
      </c>
      <c r="F28" s="1">
        <v>8.6300000000000002E-11</v>
      </c>
      <c r="G28">
        <v>0</v>
      </c>
      <c r="H28">
        <v>27.19</v>
      </c>
      <c r="I28" s="1">
        <f>F28*0.2</f>
        <v>1.726E-11</v>
      </c>
      <c r="J28">
        <v>0</v>
      </c>
      <c r="K28">
        <v>0</v>
      </c>
    </row>
    <row r="29" spans="1:11">
      <c r="B29" s="2"/>
    </row>
    <row r="30" spans="1:11">
      <c r="B30" s="2"/>
    </row>
    <row r="31" spans="1:11">
      <c r="B31" s="2"/>
    </row>
    <row r="32" spans="1:11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</sheetData>
  <pageMargins left="0.7" right="0.7" top="0.75" bottom="0.75" header="0.3" footer="0.3"/>
  <pageSetup orientation="portrait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1"/>
  <sheetViews>
    <sheetView topLeftCell="A25" workbookViewId="0">
      <selection activeCell="I30" sqref="I30"/>
    </sheetView>
  </sheetViews>
  <sheetFormatPr defaultRowHeight="15"/>
  <cols>
    <col min="1" max="1" width="12.7109375" style="5" bestFit="1" customWidth="1"/>
    <col min="2" max="2" width="9.28515625" style="5" bestFit="1" customWidth="1"/>
    <col min="3" max="3" width="15.28515625" style="5" bestFit="1" customWidth="1"/>
    <col min="4" max="5" width="12" style="5" bestFit="1" customWidth="1"/>
    <col min="6" max="6" width="9.28515625" style="5" bestFit="1" customWidth="1"/>
    <col min="7" max="12" width="12" style="5" bestFit="1" customWidth="1"/>
    <col min="13" max="39" width="9.140625" style="5" customWidth="1"/>
    <col min="40" max="16384" width="9.140625" style="5"/>
  </cols>
  <sheetData>
    <row r="2" spans="1:17" ht="15.75" customHeight="1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45</v>
      </c>
    </row>
    <row r="3" spans="1:17" ht="15" customHeight="1">
      <c r="A3" s="5" t="s">
        <v>38</v>
      </c>
      <c r="B3" s="5">
        <v>1988</v>
      </c>
      <c r="C3" s="5" t="s">
        <v>39</v>
      </c>
      <c r="D3" s="5">
        <v>1246</v>
      </c>
      <c r="E3" s="5">
        <v>2297</v>
      </c>
      <c r="F3" s="6">
        <v>4.5800000000000002E-10</v>
      </c>
      <c r="G3" s="5">
        <v>0</v>
      </c>
      <c r="H3" s="5">
        <v>96.215000000000003</v>
      </c>
      <c r="I3" s="6">
        <v>6.0999999999999996E-11</v>
      </c>
      <c r="J3" s="5">
        <v>0</v>
      </c>
      <c r="K3" s="5">
        <v>2.0169999999999999</v>
      </c>
    </row>
    <row r="4" spans="1:17" ht="15" customHeight="1">
      <c r="A4" s="5" t="s">
        <v>40</v>
      </c>
      <c r="B4" s="5">
        <v>1986</v>
      </c>
      <c r="C4" s="5" t="s">
        <v>41</v>
      </c>
      <c r="D4" s="5">
        <v>1000</v>
      </c>
      <c r="E4" s="5">
        <v>1500</v>
      </c>
      <c r="F4" s="6">
        <v>5.1999999999999996E-10</v>
      </c>
      <c r="G4" s="5">
        <v>0</v>
      </c>
      <c r="H4" s="5">
        <v>92.29</v>
      </c>
      <c r="I4" s="6">
        <v>4.48E-10</v>
      </c>
      <c r="J4" s="5">
        <v>0</v>
      </c>
      <c r="K4" s="5">
        <v>9.23</v>
      </c>
      <c r="Q4" s="5">
        <f>482*4.184</f>
        <v>2016.6880000000001</v>
      </c>
    </row>
    <row r="5" spans="1:17" ht="15" customHeight="1">
      <c r="A5" s="5" t="s">
        <v>42</v>
      </c>
      <c r="B5" s="5">
        <v>1989</v>
      </c>
      <c r="C5" s="7" t="s">
        <v>37</v>
      </c>
      <c r="D5" s="5">
        <v>1600</v>
      </c>
      <c r="E5" s="5">
        <v>2500</v>
      </c>
      <c r="F5" s="6">
        <v>3.9900000000000002E-10</v>
      </c>
      <c r="G5" s="5">
        <v>0</v>
      </c>
      <c r="H5" s="5">
        <v>89.9</v>
      </c>
      <c r="I5" s="6">
        <v>3.9899999999999999E-11</v>
      </c>
      <c r="J5" s="5">
        <v>0</v>
      </c>
      <c r="K5" s="5">
        <v>4.47</v>
      </c>
    </row>
    <row r="10" spans="1:17">
      <c r="D10" s="5" t="s">
        <v>5</v>
      </c>
      <c r="E10" s="6">
        <v>1.0700000000000001E-10</v>
      </c>
      <c r="F10" s="6"/>
      <c r="H10" s="5" t="s">
        <v>5</v>
      </c>
      <c r="I10" s="6">
        <v>1.092E-10</v>
      </c>
      <c r="J10" s="6"/>
      <c r="L10" s="5" t="s">
        <v>5</v>
      </c>
      <c r="M10" s="6">
        <v>9.8700000000000006E-11</v>
      </c>
    </row>
    <row r="11" spans="1:17">
      <c r="D11" s="5" t="s">
        <v>6</v>
      </c>
      <c r="E11" s="5">
        <v>0</v>
      </c>
      <c r="H11" s="5" t="s">
        <v>6</v>
      </c>
      <c r="I11" s="5">
        <v>0</v>
      </c>
      <c r="L11" s="5" t="s">
        <v>6</v>
      </c>
      <c r="M11" s="5">
        <v>0</v>
      </c>
    </row>
    <row r="12" spans="1:17">
      <c r="D12" s="5" t="s">
        <v>7</v>
      </c>
      <c r="E12" s="5">
        <v>35.700000000000003</v>
      </c>
      <c r="H12" s="5" t="s">
        <v>7</v>
      </c>
      <c r="I12" s="5">
        <v>30.555</v>
      </c>
      <c r="L12" s="5" t="s">
        <v>7</v>
      </c>
      <c r="M12" s="5">
        <v>30.324999999999999</v>
      </c>
    </row>
    <row r="13" spans="1:17">
      <c r="D13" s="5" t="s">
        <v>46</v>
      </c>
      <c r="E13" s="5">
        <f>SUM(F19:F40)</f>
        <v>8.9249627254601473E-4</v>
      </c>
      <c r="H13" s="5" t="s">
        <v>46</v>
      </c>
      <c r="I13" s="5">
        <f>SUM(J14:J24)</f>
        <v>3.6198500207384412E-5</v>
      </c>
      <c r="L13" s="5" t="s">
        <v>46</v>
      </c>
      <c r="M13" s="5">
        <f>SUM(N26:N44)</f>
        <v>2.5166527706900422E-4</v>
      </c>
    </row>
    <row r="14" spans="1:17">
      <c r="A14">
        <v>1000</v>
      </c>
      <c r="B14" s="5">
        <v>2.8286334005879132E-3</v>
      </c>
      <c r="G14" s="5">
        <f t="shared" ref="G14:G24" si="0">$F$4*EXP(-$H$4*1000/8.314/A14)</f>
        <v>7.8540616602979861E-15</v>
      </c>
      <c r="H14" s="5">
        <f t="shared" ref="H14:H24" si="1">G14/B14</f>
        <v>2.7766276317975916E-12</v>
      </c>
      <c r="I14" s="5">
        <f t="shared" ref="I14:I24" si="2">I$10*EXP(-I$12*1000/8.314/A14)</f>
        <v>2.7678055065473215E-12</v>
      </c>
      <c r="J14" s="5">
        <f t="shared" ref="J14:J24" si="3">(I14-H14)^2/H14^2</f>
        <v>1.0095112336884458E-5</v>
      </c>
    </row>
    <row r="15" spans="1:17">
      <c r="A15">
        <v>1050</v>
      </c>
      <c r="B15" s="5">
        <v>4.0370365181608484E-3</v>
      </c>
      <c r="G15" s="5">
        <f t="shared" si="0"/>
        <v>1.3324821610066141E-14</v>
      </c>
      <c r="H15" s="5">
        <f t="shared" si="1"/>
        <v>3.3006443092906495E-12</v>
      </c>
      <c r="I15" s="5">
        <f t="shared" si="2"/>
        <v>3.2971576668828871E-12</v>
      </c>
      <c r="J15" s="5">
        <f t="shared" si="3"/>
        <v>1.1158796697477908E-6</v>
      </c>
    </row>
    <row r="16" spans="1:17">
      <c r="A16">
        <v>1100</v>
      </c>
      <c r="B16" s="5">
        <v>5.57627700692167E-3</v>
      </c>
      <c r="G16" s="5">
        <f t="shared" si="0"/>
        <v>2.154560851422874E-14</v>
      </c>
      <c r="H16" s="5">
        <f t="shared" si="1"/>
        <v>3.8637981017594361E-12</v>
      </c>
      <c r="I16" s="5">
        <f t="shared" si="2"/>
        <v>3.8657555984232065E-12</v>
      </c>
      <c r="J16" s="5">
        <f t="shared" si="3"/>
        <v>2.5666887763525945E-7</v>
      </c>
    </row>
    <row r="17" spans="1:14">
      <c r="A17">
        <v>1150</v>
      </c>
      <c r="B17" s="5">
        <v>7.4862142004431722E-3</v>
      </c>
      <c r="G17" s="5">
        <f t="shared" si="0"/>
        <v>3.3412465914574073E-14</v>
      </c>
      <c r="H17" s="5">
        <f t="shared" si="1"/>
        <v>4.4631992913849707E-12</v>
      </c>
      <c r="I17" s="5">
        <f t="shared" si="2"/>
        <v>4.4701370557541503E-12</v>
      </c>
      <c r="J17" s="5">
        <f t="shared" si="3"/>
        <v>2.4162759558092838E-6</v>
      </c>
    </row>
    <row r="18" spans="1:14">
      <c r="A18">
        <v>1200</v>
      </c>
      <c r="B18" s="5">
        <v>9.8028446017832168E-3</v>
      </c>
      <c r="G18" s="5">
        <f t="shared" si="0"/>
        <v>4.9955021015621689E-14</v>
      </c>
      <c r="H18" s="5">
        <f t="shared" si="1"/>
        <v>5.0959719392608208E-12</v>
      </c>
      <c r="I18" s="5">
        <f t="shared" si="2"/>
        <v>5.1068144736123628E-12</v>
      </c>
      <c r="J18" s="5">
        <f t="shared" si="3"/>
        <v>4.5269693875878697E-6</v>
      </c>
    </row>
    <row r="19" spans="1:14">
      <c r="A19">
        <v>1250</v>
      </c>
      <c r="B19" s="5">
        <v>1.2557567000778379E-2</v>
      </c>
      <c r="C19" s="5">
        <f t="shared" ref="C19:C40" si="4">F$3*EXP(-H$3*1000/8.314/A19)</f>
        <v>4.3663199359414386E-14</v>
      </c>
      <c r="D19" s="5">
        <f t="shared" ref="D19:D40" si="5">C19/B19</f>
        <v>3.4770429141813799E-12</v>
      </c>
      <c r="E19" s="5">
        <f t="shared" ref="E19:E40" si="6">$E$10*EXP(-$E$12*1000/8.314/A19)</f>
        <v>3.4475341659966927E-12</v>
      </c>
      <c r="F19" s="5">
        <f t="shared" ref="F19:F40" si="7">(E19-D19)^2/D19^2</f>
        <v>7.2024702145736559E-5</v>
      </c>
      <c r="G19" s="5">
        <f t="shared" si="0"/>
        <v>7.2322946924974198E-14</v>
      </c>
      <c r="H19" s="5">
        <f t="shared" si="1"/>
        <v>5.7593120483045221E-12</v>
      </c>
      <c r="I19" s="5">
        <f t="shared" si="2"/>
        <v>5.7723543424084548E-12</v>
      </c>
      <c r="J19" s="5">
        <f t="shared" si="3"/>
        <v>5.1282213078712367E-6</v>
      </c>
    </row>
    <row r="20" spans="1:14">
      <c r="A20">
        <v>1300</v>
      </c>
      <c r="B20" s="5">
        <v>1.5776714559338111E-2</v>
      </c>
      <c r="C20" s="5">
        <f t="shared" si="4"/>
        <v>6.2338993013844434E-14</v>
      </c>
      <c r="D20" s="5">
        <f t="shared" si="5"/>
        <v>3.9513292060511095E-12</v>
      </c>
      <c r="E20" s="5">
        <f t="shared" si="6"/>
        <v>3.9344895320910953E-12</v>
      </c>
      <c r="F20" s="5">
        <f t="shared" si="7"/>
        <v>1.8162721691602631E-5</v>
      </c>
      <c r="G20" s="5">
        <f t="shared" si="0"/>
        <v>1.0176812583204652E-13</v>
      </c>
      <c r="H20" s="5">
        <f t="shared" si="1"/>
        <v>6.450527164530005E-12</v>
      </c>
      <c r="I20" s="5">
        <f t="shared" si="2"/>
        <v>6.4634345327326272E-12</v>
      </c>
      <c r="J20" s="5">
        <f t="shared" si="3"/>
        <v>4.0039162185848365E-6</v>
      </c>
    </row>
    <row r="21" spans="1:14">
      <c r="A21">
        <v>1350</v>
      </c>
      <c r="B21" s="5">
        <v>1.9481324035103761E-2</v>
      </c>
      <c r="C21" s="5">
        <f t="shared" si="4"/>
        <v>8.6685983826742907E-14</v>
      </c>
      <c r="D21" s="5">
        <f t="shared" si="5"/>
        <v>4.4496967285458535E-12</v>
      </c>
      <c r="E21" s="5">
        <f t="shared" si="6"/>
        <v>4.446495455991717E-12</v>
      </c>
      <c r="F21" s="5">
        <f t="shared" si="7"/>
        <v>5.1758833223998683E-7</v>
      </c>
      <c r="G21" s="5">
        <f t="shared" si="0"/>
        <v>1.3962385106257498E-13</v>
      </c>
      <c r="H21" s="5">
        <f t="shared" si="1"/>
        <v>7.1670616848723502E-12</v>
      </c>
      <c r="I21" s="5">
        <f t="shared" si="2"/>
        <v>7.1768838933742339E-12</v>
      </c>
      <c r="J21" s="5">
        <f t="shared" si="3"/>
        <v>1.8781748171852557E-6</v>
      </c>
    </row>
    <row r="22" spans="1:14">
      <c r="A22">
        <v>1400</v>
      </c>
      <c r="B22" s="5">
        <v>2.3687105118682359E-2</v>
      </c>
      <c r="C22" s="5">
        <f t="shared" si="4"/>
        <v>1.1773624740604729E-13</v>
      </c>
      <c r="D22" s="5">
        <f t="shared" si="5"/>
        <v>4.9704785289776515E-12</v>
      </c>
      <c r="E22" s="5">
        <f t="shared" si="6"/>
        <v>4.9814107099809207E-12</v>
      </c>
      <c r="F22" s="5">
        <f t="shared" si="7"/>
        <v>4.8374581749327857E-6</v>
      </c>
      <c r="G22" s="5">
        <f t="shared" si="0"/>
        <v>1.8728236652609212E-13</v>
      </c>
      <c r="H22" s="5">
        <f t="shared" si="1"/>
        <v>7.906511394605998E-12</v>
      </c>
      <c r="I22" s="5">
        <f t="shared" si="2"/>
        <v>7.9097079068566902E-12</v>
      </c>
      <c r="J22" s="5">
        <f t="shared" si="3"/>
        <v>1.6344925450846191E-7</v>
      </c>
    </row>
    <row r="23" spans="1:14">
      <c r="A23">
        <v>1450</v>
      </c>
      <c r="B23" s="5">
        <v>2.840457080887674E-2</v>
      </c>
      <c r="C23" s="5">
        <f t="shared" si="4"/>
        <v>1.5656754835944509E-13</v>
      </c>
      <c r="D23" s="5">
        <f t="shared" si="5"/>
        <v>5.5120547116492961E-12</v>
      </c>
      <c r="E23" s="5">
        <f t="shared" si="6"/>
        <v>5.5371267921818887E-12</v>
      </c>
      <c r="F23" s="5">
        <f t="shared" si="7"/>
        <v>2.0689676915949923E-5</v>
      </c>
      <c r="G23" s="5">
        <f t="shared" si="0"/>
        <v>2.4617190725438709E-13</v>
      </c>
      <c r="H23" s="5">
        <f t="shared" si="1"/>
        <v>8.6666300614355933E-12</v>
      </c>
      <c r="I23" s="5">
        <f t="shared" si="2"/>
        <v>8.6591035934660779E-12</v>
      </c>
      <c r="J23" s="5">
        <f t="shared" si="3"/>
        <v>7.5419199350034499E-7</v>
      </c>
    </row>
    <row r="24" spans="1:14">
      <c r="A24">
        <v>1500</v>
      </c>
      <c r="B24" s="5">
        <v>3.3639291137447631E-2</v>
      </c>
      <c r="C24" s="5">
        <f t="shared" si="4"/>
        <v>2.0428691122959105E-13</v>
      </c>
      <c r="D24" s="5">
        <f t="shared" si="5"/>
        <v>6.0728661134650543E-12</v>
      </c>
      <c r="E24" s="5">
        <f t="shared" si="6"/>
        <v>6.1115932887628347E-12</v>
      </c>
      <c r="F24" s="5">
        <f t="shared" si="7"/>
        <v>4.0667196082738583E-5</v>
      </c>
      <c r="G24" s="5">
        <f t="shared" si="0"/>
        <v>3.1773421607903689E-13</v>
      </c>
      <c r="H24" s="5">
        <f t="shared" si="1"/>
        <v>9.4453303067772324E-12</v>
      </c>
      <c r="I24" s="5">
        <f t="shared" si="2"/>
        <v>9.4224662846449334E-12</v>
      </c>
      <c r="J24" s="5">
        <f t="shared" si="3"/>
        <v>5.859640388069617E-6</v>
      </c>
    </row>
    <row r="25" spans="1:14">
      <c r="A25">
        <v>1550</v>
      </c>
      <c r="B25" s="5">
        <v>3.9392236014883023E-2</v>
      </c>
      <c r="C25" s="5">
        <f t="shared" si="4"/>
        <v>2.6201443445868494E-13</v>
      </c>
      <c r="D25" s="5">
        <f t="shared" si="5"/>
        <v>6.6514232489796123E-12</v>
      </c>
      <c r="E25" s="5">
        <f t="shared" si="6"/>
        <v>6.7028363673338509E-12</v>
      </c>
      <c r="F25" s="5">
        <f t="shared" si="7"/>
        <v>5.9747360449142006E-5</v>
      </c>
    </row>
    <row r="26" spans="1:14">
      <c r="A26">
        <v>1600</v>
      </c>
      <c r="B26" s="5">
        <v>4.5660177487044602E-2</v>
      </c>
      <c r="C26" s="5">
        <f t="shared" si="4"/>
        <v>3.308678737437183E-13</v>
      </c>
      <c r="D26" s="5">
        <f t="shared" si="5"/>
        <v>7.2463115991521748E-12</v>
      </c>
      <c r="E26" s="5">
        <f t="shared" si="6"/>
        <v>7.3089716709228125E-12</v>
      </c>
      <c r="F26" s="5">
        <f t="shared" si="7"/>
        <v>7.4773509628854129E-5</v>
      </c>
      <c r="K26" s="5">
        <f t="shared" ref="K26:K44" si="8">$F$5*EXP(-$H$5*1000/8.314/A26)</f>
        <v>4.6337549079713779E-13</v>
      </c>
      <c r="L26" s="5">
        <f t="shared" ref="L26:L44" si="9">K26/B26</f>
        <v>1.0148350626289478E-11</v>
      </c>
      <c r="M26" s="5">
        <f t="shared" ref="M26:M44" si="10">M$10*EXP(-M$12*1000/8.314/A26)</f>
        <v>1.0098845661519978E-11</v>
      </c>
      <c r="N26" s="5">
        <f t="shared" ref="N26:N44" si="11">(M26-L26)^2/L26^2</f>
        <v>2.3796143768522851E-5</v>
      </c>
    </row>
    <row r="27" spans="1:14">
      <c r="A27">
        <v>1650</v>
      </c>
      <c r="B27" s="5">
        <v>5.2436126563010048E-2</v>
      </c>
      <c r="C27" s="5">
        <f t="shared" si="4"/>
        <v>4.1194838913603194E-13</v>
      </c>
      <c r="D27" s="5">
        <f t="shared" si="5"/>
        <v>7.8561941191634881E-12</v>
      </c>
      <c r="E27" s="5">
        <f t="shared" si="6"/>
        <v>7.9282127132338229E-12</v>
      </c>
      <c r="F27" s="5">
        <f t="shared" si="7"/>
        <v>8.403590201489117E-5</v>
      </c>
      <c r="K27" s="5">
        <f t="shared" si="8"/>
        <v>5.6868747089005016E-13</v>
      </c>
      <c r="L27" s="5">
        <f t="shared" si="9"/>
        <v>1.0845337139971332E-11</v>
      </c>
      <c r="M27" s="5">
        <f t="shared" si="10"/>
        <v>1.0821142379406969E-11</v>
      </c>
      <c r="N27" s="5">
        <f t="shared" si="11"/>
        <v>4.976872821844979E-6</v>
      </c>
    </row>
    <row r="28" spans="1:14">
      <c r="A28">
        <v>1700</v>
      </c>
      <c r="B28" s="5">
        <v>5.9709784538089151E-2</v>
      </c>
      <c r="C28" s="5">
        <f t="shared" si="4"/>
        <v>5.063277276477156E-13</v>
      </c>
      <c r="D28" s="5">
        <f t="shared" si="5"/>
        <v>8.4798116684666106E-12</v>
      </c>
      <c r="E28" s="5">
        <f t="shared" si="6"/>
        <v>8.558875710302051E-12</v>
      </c>
      <c r="F28" s="5">
        <f t="shared" si="7"/>
        <v>8.6933188826862921E-5</v>
      </c>
      <c r="K28" s="5">
        <f t="shared" si="8"/>
        <v>6.8957651332665169E-13</v>
      </c>
      <c r="L28" s="5">
        <f t="shared" si="9"/>
        <v>1.1548802573333146E-11</v>
      </c>
      <c r="M28" s="5">
        <f t="shared" si="10"/>
        <v>1.1548077791569309E-11</v>
      </c>
      <c r="N28" s="5">
        <f t="shared" si="11"/>
        <v>3.9385884304237898E-9</v>
      </c>
    </row>
    <row r="29" spans="1:14">
      <c r="A29">
        <v>1750</v>
      </c>
      <c r="B29" s="5">
        <v>6.7467993119947958E-2</v>
      </c>
      <c r="C29" s="5">
        <f t="shared" si="4"/>
        <v>6.1503700553454406E-13</v>
      </c>
      <c r="D29" s="5">
        <f t="shared" si="5"/>
        <v>9.1159819211029546E-12</v>
      </c>
      <c r="E29" s="5">
        <f t="shared" si="6"/>
        <v>9.1993816303812772E-12</v>
      </c>
      <c r="F29" s="5">
        <f t="shared" si="7"/>
        <v>8.369936498106131E-5</v>
      </c>
      <c r="K29" s="5">
        <f t="shared" si="8"/>
        <v>8.2700455613442515E-13</v>
      </c>
      <c r="L29" s="5">
        <f t="shared" si="9"/>
        <v>1.2257731672322537E-11</v>
      </c>
      <c r="M29" s="5">
        <f t="shared" si="10"/>
        <v>1.2278145364730671E-11</v>
      </c>
      <c r="N29" s="5">
        <f t="shared" si="11"/>
        <v>2.7734664247659994E-6</v>
      </c>
    </row>
    <row r="30" spans="1:14">
      <c r="A30">
        <v>1800</v>
      </c>
      <c r="B30" s="5">
        <v>7.5695171529723312E-2</v>
      </c>
      <c r="C30" s="5">
        <f t="shared" si="4"/>
        <v>7.3905716437118116E-13</v>
      </c>
      <c r="D30" s="5">
        <f t="shared" si="5"/>
        <v>9.7635971943200457E-12</v>
      </c>
      <c r="E30" s="5">
        <f t="shared" si="6"/>
        <v>9.8482561072587183E-12</v>
      </c>
      <c r="F30" s="5">
        <f t="shared" si="7"/>
        <v>7.5184041501373278E-5</v>
      </c>
      <c r="K30" s="5">
        <f t="shared" si="8"/>
        <v>9.8185780424410939E-13</v>
      </c>
      <c r="L30" s="5">
        <f t="shared" si="9"/>
        <v>1.2971207864408658E-11</v>
      </c>
      <c r="M30" s="5">
        <f t="shared" si="10"/>
        <v>1.3009984568320289E-11</v>
      </c>
      <c r="N30" s="5">
        <f t="shared" si="11"/>
        <v>8.9367774520069106E-6</v>
      </c>
    </row>
    <row r="31" spans="1:14">
      <c r="A31">
        <v>1850</v>
      </c>
      <c r="B31" s="5">
        <v>8.4373732043470359E-2</v>
      </c>
      <c r="C31" s="5">
        <f t="shared" si="4"/>
        <v>8.7931110291633899E-13</v>
      </c>
      <c r="D31" s="5">
        <f t="shared" si="5"/>
        <v>1.0421621535756026E-11</v>
      </c>
      <c r="E31" s="5">
        <f t="shared" si="6"/>
        <v>1.0504127743512485E-11</v>
      </c>
      <c r="F31" s="5">
        <f t="shared" si="7"/>
        <v>6.2676199882681066E-5</v>
      </c>
      <c r="K31" s="5">
        <f t="shared" si="8"/>
        <v>1.1549417048994426E-12</v>
      </c>
      <c r="L31" s="5">
        <f t="shared" si="9"/>
        <v>1.3688403688299609E-11</v>
      </c>
      <c r="M31" s="5">
        <f t="shared" si="10"/>
        <v>1.3742370601380964E-11</v>
      </c>
      <c r="N31" s="5">
        <f t="shared" si="11"/>
        <v>1.5543526031316443E-5</v>
      </c>
    </row>
    <row r="32" spans="1:14">
      <c r="A32">
        <v>1900</v>
      </c>
      <c r="B32" s="5">
        <v>9.3484468168674201E-2</v>
      </c>
      <c r="C32" s="5">
        <f t="shared" si="4"/>
        <v>1.0366574315898992E-12</v>
      </c>
      <c r="D32" s="5">
        <f t="shared" si="5"/>
        <v>1.1089087330736656E-11</v>
      </c>
      <c r="E32" s="5">
        <f t="shared" si="6"/>
        <v>1.1165725229095714E-11</v>
      </c>
      <c r="F32" s="5">
        <f t="shared" si="7"/>
        <v>4.7763436467073167E-5</v>
      </c>
      <c r="K32" s="5">
        <f t="shared" si="8"/>
        <v>1.3469776872156472E-12</v>
      </c>
      <c r="L32" s="5">
        <f t="shared" si="9"/>
        <v>1.4408571964973827E-11</v>
      </c>
      <c r="M32" s="5">
        <f t="shared" si="10"/>
        <v>1.4474204213517346E-11</v>
      </c>
      <c r="N32" s="5">
        <f t="shared" si="11"/>
        <v>2.074878577246349E-5</v>
      </c>
    </row>
    <row r="33" spans="1:18">
      <c r="A33">
        <v>1950</v>
      </c>
      <c r="B33" s="5">
        <v>0.1030069118563632</v>
      </c>
      <c r="C33" s="5">
        <f t="shared" si="4"/>
        <v>1.2118857563521241E-12</v>
      </c>
      <c r="D33" s="5">
        <f t="shared" si="5"/>
        <v>1.1765091628433869E-11</v>
      </c>
      <c r="E33" s="5">
        <f t="shared" si="6"/>
        <v>1.1831873615699341E-11</v>
      </c>
      <c r="F33" s="5">
        <f t="shared" si="7"/>
        <v>3.222018643963371E-5</v>
      </c>
      <c r="K33" s="5">
        <f t="shared" si="8"/>
        <v>1.5586014681586716E-12</v>
      </c>
      <c r="L33" s="5">
        <f t="shared" si="9"/>
        <v>1.5131037714556917E-11</v>
      </c>
      <c r="M33" s="5">
        <f t="shared" si="10"/>
        <v>1.5204501808575521E-11</v>
      </c>
      <c r="N33" s="5">
        <f t="shared" si="11"/>
        <v>2.3572889841508808E-5</v>
      </c>
    </row>
    <row r="34" spans="1:18">
      <c r="A34">
        <v>2000</v>
      </c>
      <c r="B34" s="5">
        <v>0.1129196578889745</v>
      </c>
      <c r="C34" s="5">
        <f t="shared" si="4"/>
        <v>1.4057133717101201E-12</v>
      </c>
      <c r="D34" s="5">
        <f t="shared" si="5"/>
        <v>1.2448792335983284E-11</v>
      </c>
      <c r="E34" s="5">
        <f t="shared" si="6"/>
        <v>1.250149001683818E-11</v>
      </c>
      <c r="F34" s="5">
        <f t="shared" si="7"/>
        <v>1.7919610322266916E-5</v>
      </c>
      <c r="K34" s="5">
        <f t="shared" si="8"/>
        <v>1.7903627209233908E-12</v>
      </c>
      <c r="L34" s="5">
        <f t="shared" si="9"/>
        <v>1.5855190800203464E-11</v>
      </c>
      <c r="M34" s="5">
        <f t="shared" si="10"/>
        <v>1.5932385958490188E-11</v>
      </c>
      <c r="N34" s="5">
        <f t="shared" si="11"/>
        <v>2.3704848212834862E-5</v>
      </c>
    </row>
    <row r="35" spans="1:18">
      <c r="A35">
        <v>2050</v>
      </c>
      <c r="B35" s="5">
        <v>0.1232006549219611</v>
      </c>
      <c r="C35" s="5">
        <f t="shared" si="4"/>
        <v>1.6187832262158848E-12</v>
      </c>
      <c r="D35" s="5">
        <f t="shared" si="5"/>
        <v>1.3139404390676895E-11</v>
      </c>
      <c r="E35" s="5">
        <f t="shared" si="6"/>
        <v>1.3173578945625481E-11</v>
      </c>
      <c r="F35" s="5">
        <f t="shared" si="7"/>
        <v>6.7647908960061071E-6</v>
      </c>
      <c r="K35" s="5">
        <f t="shared" si="8"/>
        <v>2.0427259043999075E-12</v>
      </c>
      <c r="L35" s="5">
        <f t="shared" si="9"/>
        <v>1.658047926525902E-11</v>
      </c>
      <c r="M35" s="5">
        <f t="shared" si="10"/>
        <v>1.6657076408565035E-11</v>
      </c>
      <c r="N35" s="5">
        <f t="shared" si="11"/>
        <v>2.1341797071901338E-5</v>
      </c>
    </row>
    <row r="36" spans="1:18">
      <c r="A36">
        <v>2100</v>
      </c>
      <c r="B36" s="5">
        <v>0.13382746365715589</v>
      </c>
      <c r="C36" s="5">
        <f t="shared" si="4"/>
        <v>1.8516630160009312E-12</v>
      </c>
      <c r="D36" s="5">
        <f t="shared" si="5"/>
        <v>1.3836195989969513E-11</v>
      </c>
      <c r="E36" s="5">
        <f t="shared" si="6"/>
        <v>1.3847227454909357E-11</v>
      </c>
      <c r="F36" s="5">
        <f t="shared" si="7"/>
        <v>6.3567183263226256E-7</v>
      </c>
      <c r="K36" s="5">
        <f t="shared" si="8"/>
        <v>2.3160720614981011E-12</v>
      </c>
      <c r="L36" s="5">
        <f t="shared" si="9"/>
        <v>1.7306403321156108E-11</v>
      </c>
      <c r="M36" s="5">
        <f t="shared" si="10"/>
        <v>1.7377881621028725E-11</v>
      </c>
      <c r="N36" s="5">
        <f t="shared" si="11"/>
        <v>1.7058262258860528E-5</v>
      </c>
    </row>
    <row r="37" spans="1:18">
      <c r="A37">
        <v>2150</v>
      </c>
      <c r="B37" s="5">
        <v>0.1447774833479499</v>
      </c>
      <c r="C37" s="5">
        <f t="shared" si="4"/>
        <v>2.1048452606593765E-12</v>
      </c>
      <c r="D37" s="5">
        <f t="shared" si="5"/>
        <v>1.4538484935538713E-11</v>
      </c>
      <c r="E37" s="5">
        <f t="shared" si="6"/>
        <v>1.4521600206145341E-11</v>
      </c>
      <c r="F37" s="5">
        <f t="shared" si="7"/>
        <v>1.3488073002800705E-6</v>
      </c>
      <c r="K37" s="5">
        <f t="shared" si="8"/>
        <v>2.6107014074070302E-12</v>
      </c>
      <c r="L37" s="5">
        <f t="shared" si="9"/>
        <v>1.8032509938942784E-11</v>
      </c>
      <c r="M37" s="5">
        <f t="shared" si="10"/>
        <v>1.8094190878375374E-11</v>
      </c>
      <c r="N37" s="5">
        <f t="shared" si="11"/>
        <v>1.1700100677113581E-5</v>
      </c>
    </row>
    <row r="38" spans="1:18">
      <c r="A38">
        <v>2200</v>
      </c>
      <c r="B38" s="5">
        <v>0.15602814833407161</v>
      </c>
      <c r="C38" s="5">
        <f t="shared" si="4"/>
        <v>2.3787482194474628E-12</v>
      </c>
      <c r="D38" s="5">
        <f t="shared" si="5"/>
        <v>1.5245635129594238E-11</v>
      </c>
      <c r="E38" s="5">
        <f t="shared" si="6"/>
        <v>1.5195934562568519E-11</v>
      </c>
      <c r="F38" s="5">
        <f t="shared" si="7"/>
        <v>1.0627512972064635E-5</v>
      </c>
      <c r="K38" s="5">
        <f t="shared" si="8"/>
        <v>2.9268365447061391E-12</v>
      </c>
      <c r="L38" s="5">
        <f t="shared" si="9"/>
        <v>1.8758387995731989E-11</v>
      </c>
      <c r="M38" s="5">
        <f t="shared" si="10"/>
        <v>1.8805466949654888E-11</v>
      </c>
      <c r="N38" s="5">
        <f t="shared" si="11"/>
        <v>6.298869051857075E-6</v>
      </c>
    </row>
    <row r="39" spans="1:18">
      <c r="A39">
        <v>2250</v>
      </c>
      <c r="B39" s="5">
        <v>0.1675570966237776</v>
      </c>
      <c r="C39" s="5">
        <f t="shared" si="4"/>
        <v>2.6737175128880844E-12</v>
      </c>
      <c r="D39" s="5">
        <f t="shared" si="5"/>
        <v>1.5957053247893674E-11</v>
      </c>
      <c r="E39" s="5">
        <f t="shared" si="6"/>
        <v>1.586953577759947E-11</v>
      </c>
      <c r="F39" s="5">
        <f t="shared" si="7"/>
        <v>3.0080435742894614E-5</v>
      </c>
      <c r="K39" s="5">
        <f t="shared" si="8"/>
        <v>3.2646261593244696E-12</v>
      </c>
      <c r="L39" s="5">
        <f t="shared" si="9"/>
        <v>1.9483663927733604E-11</v>
      </c>
      <c r="M39" s="5">
        <f t="shared" si="10"/>
        <v>1.9511239309876337E-11</v>
      </c>
      <c r="N39" s="5">
        <f t="shared" si="11"/>
        <v>2.0030962578322092E-6</v>
      </c>
    </row>
    <row r="40" spans="1:18">
      <c r="A40">
        <v>2300</v>
      </c>
      <c r="B40" s="5">
        <v>0.1793423127229995</v>
      </c>
      <c r="C40" s="5">
        <f t="shared" si="4"/>
        <v>2.9900283242912284E-12</v>
      </c>
      <c r="D40" s="5">
        <f t="shared" si="5"/>
        <v>1.6672185603569372E-11</v>
      </c>
      <c r="E40" s="5">
        <f t="shared" si="6"/>
        <v>1.654177232985659E-11</v>
      </c>
      <c r="F40" s="5">
        <f t="shared" si="7"/>
        <v>6.1186909945097035E-5</v>
      </c>
      <c r="K40" s="5">
        <f t="shared" si="8"/>
        <v>3.6241490687032289E-12</v>
      </c>
      <c r="L40" s="5">
        <f t="shared" si="9"/>
        <v>2.0207997843213132E-11</v>
      </c>
      <c r="M40" s="5">
        <f t="shared" si="10"/>
        <v>2.0211097893739097E-11</v>
      </c>
      <c r="N40" s="5">
        <f t="shared" si="11"/>
        <v>2.3533741063795727E-8</v>
      </c>
    </row>
    <row r="41" spans="1:18">
      <c r="A41">
        <v>2350</v>
      </c>
      <c r="B41" s="5">
        <v>0.19136224698740839</v>
      </c>
      <c r="K41" s="5">
        <f t="shared" si="8"/>
        <v>4.0054185104714652E-12</v>
      </c>
      <c r="L41" s="5">
        <f t="shared" si="9"/>
        <v>2.0931080051202686E-11</v>
      </c>
      <c r="M41" s="5">
        <f t="shared" si="10"/>
        <v>2.0904687359011965E-11</v>
      </c>
      <c r="N41" s="5">
        <f t="shared" si="11"/>
        <v>1.5899523471840718E-6</v>
      </c>
    </row>
    <row r="42" spans="1:18">
      <c r="A42">
        <v>2400</v>
      </c>
      <c r="B42" s="5">
        <v>0.20359591377139699</v>
      </c>
      <c r="K42" s="5">
        <f t="shared" si="8"/>
        <v>4.4083865760292381E-12</v>
      </c>
      <c r="L42" s="5">
        <f t="shared" si="9"/>
        <v>2.1652627964719832E-11</v>
      </c>
      <c r="M42" s="5">
        <f t="shared" si="10"/>
        <v>2.1591701831265275E-11</v>
      </c>
      <c r="N42" s="5">
        <f t="shared" si="11"/>
        <v>7.9174623537267468E-6</v>
      </c>
    </row>
    <row r="43" spans="1:18">
      <c r="A43">
        <v>2450</v>
      </c>
      <c r="B43" s="5">
        <v>0.21602297058907879</v>
      </c>
      <c r="K43" s="5">
        <f t="shared" si="8"/>
        <v>4.8329487083531715E-12</v>
      </c>
      <c r="L43" s="5">
        <f t="shared" si="9"/>
        <v>2.2372383340410861E-11</v>
      </c>
      <c r="M43" s="5">
        <f t="shared" si="10"/>
        <v>2.227188009973002E-11</v>
      </c>
      <c r="N43" s="5">
        <f t="shared" si="11"/>
        <v>2.0180672144627093E-5</v>
      </c>
      <c r="Q43" s="5" t="s">
        <v>5</v>
      </c>
      <c r="R43" s="6">
        <v>2.4399999999999999E-14</v>
      </c>
    </row>
    <row r="44" spans="1:18">
      <c r="A44">
        <v>2500</v>
      </c>
      <c r="B44" s="5">
        <v>0.22862378040410661</v>
      </c>
      <c r="K44" s="5">
        <f t="shared" si="8"/>
        <v>5.2789481969308114E-12</v>
      </c>
      <c r="L44" s="5">
        <f t="shared" si="9"/>
        <v>2.3090109819721928E-11</v>
      </c>
      <c r="M44" s="5">
        <f t="shared" si="10"/>
        <v>2.2945001233353676E-11</v>
      </c>
      <c r="N44" s="5">
        <f t="shared" si="11"/>
        <v>3.9494282251143002E-5</v>
      </c>
      <c r="Q44" s="5" t="s">
        <v>6</v>
      </c>
      <c r="R44" s="5">
        <v>4.2300000000000004</v>
      </c>
    </row>
    <row r="45" spans="1:18">
      <c r="Q45" s="5" t="s">
        <v>7</v>
      </c>
      <c r="R45" s="5">
        <v>2.9449999999999998</v>
      </c>
    </row>
    <row r="46" spans="1:18">
      <c r="A46" s="5">
        <v>296</v>
      </c>
      <c r="M46" s="6">
        <v>7.5099999999999994E-15</v>
      </c>
      <c r="N46" s="5">
        <f t="shared" ref="N46:N51" si="12">R$43*(A46/298)^R$44*EXP(-R$45*1000/8.314/A46)</f>
        <v>7.1663963293553631E-15</v>
      </c>
      <c r="Q46" s="5" t="s">
        <v>46</v>
      </c>
      <c r="R46" s="5">
        <f>SUM(S59:S77)</f>
        <v>0</v>
      </c>
    </row>
    <row r="47" spans="1:18">
      <c r="A47" s="5">
        <v>352</v>
      </c>
      <c r="M47" s="6">
        <v>1.7599999999999999E-14</v>
      </c>
      <c r="N47" s="5">
        <f t="shared" si="12"/>
        <v>1.8042419798084798E-14</v>
      </c>
    </row>
    <row r="48" spans="1:18">
      <c r="A48" s="5">
        <v>403</v>
      </c>
      <c r="M48" s="6">
        <v>3.25E-14</v>
      </c>
      <c r="N48" s="5">
        <f t="shared" si="12"/>
        <v>3.6321762227210187E-14</v>
      </c>
    </row>
    <row r="49" spans="1:14">
      <c r="A49" s="5">
        <v>518</v>
      </c>
      <c r="M49" s="6">
        <v>1.3500000000000001E-13</v>
      </c>
      <c r="N49" s="5">
        <f t="shared" si="12"/>
        <v>1.2766978182188134E-13</v>
      </c>
    </row>
    <row r="50" spans="1:14">
      <c r="A50" s="5">
        <v>628</v>
      </c>
      <c r="M50" s="6">
        <v>3.6500000000000001E-13</v>
      </c>
      <c r="N50" s="5">
        <f t="shared" si="12"/>
        <v>3.2498373826477435E-13</v>
      </c>
    </row>
    <row r="51" spans="1:14">
      <c r="A51" s="5">
        <v>745</v>
      </c>
      <c r="M51" s="6">
        <v>6.6599999999999999E-13</v>
      </c>
      <c r="N51" s="5">
        <f t="shared" si="12"/>
        <v>7.3144895157287089E-13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/>
  </sheetViews>
  <sheetFormatPr defaultRowHeight="15"/>
  <sheetData>
    <row r="1" spans="1:12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</row>
    <row r="2" spans="1:12">
      <c r="A2" s="10">
        <v>0</v>
      </c>
      <c r="B2" t="s">
        <v>11</v>
      </c>
      <c r="C2">
        <v>2013</v>
      </c>
      <c r="D2" t="s">
        <v>12</v>
      </c>
      <c r="E2">
        <v>902</v>
      </c>
      <c r="F2">
        <v>1518</v>
      </c>
      <c r="G2">
        <v>7.2700000000000005E-11</v>
      </c>
      <c r="H2">
        <v>0</v>
      </c>
      <c r="I2">
        <v>29.25</v>
      </c>
      <c r="J2">
        <v>6.1794999999999997E-12</v>
      </c>
      <c r="K2">
        <v>0</v>
      </c>
      <c r="L2">
        <v>0</v>
      </c>
    </row>
    <row r="3" spans="1:12">
      <c r="A3" s="10">
        <v>1</v>
      </c>
      <c r="B3" t="s">
        <v>13</v>
      </c>
      <c r="C3">
        <v>2006</v>
      </c>
      <c r="D3" t="s">
        <v>14</v>
      </c>
      <c r="E3">
        <v>250</v>
      </c>
      <c r="F3">
        <v>479</v>
      </c>
      <c r="G3">
        <v>4.27E-13</v>
      </c>
      <c r="H3">
        <v>2.41</v>
      </c>
      <c r="I3">
        <v>10.31</v>
      </c>
      <c r="J3">
        <v>1.281E-14</v>
      </c>
      <c r="K3">
        <v>0</v>
      </c>
      <c r="L3">
        <v>0</v>
      </c>
    </row>
    <row r="4" spans="1:12">
      <c r="A4" s="10">
        <v>2</v>
      </c>
      <c r="B4" t="s">
        <v>15</v>
      </c>
      <c r="C4">
        <v>2004</v>
      </c>
      <c r="D4" t="s">
        <v>14</v>
      </c>
      <c r="E4">
        <v>832</v>
      </c>
      <c r="F4">
        <v>1359</v>
      </c>
      <c r="G4">
        <v>5.4400000000000001E-11</v>
      </c>
      <c r="H4">
        <v>0</v>
      </c>
      <c r="I4">
        <v>26.859000000000002</v>
      </c>
      <c r="J4">
        <v>1.6500000000000001E-11</v>
      </c>
      <c r="K4">
        <v>0</v>
      </c>
      <c r="L4">
        <v>2.6459999999999999</v>
      </c>
    </row>
    <row r="5" spans="1:12">
      <c r="A5" s="10">
        <v>3</v>
      </c>
      <c r="B5" t="s">
        <v>16</v>
      </c>
      <c r="C5">
        <v>1996</v>
      </c>
      <c r="D5" t="s">
        <v>17</v>
      </c>
      <c r="E5">
        <v>238</v>
      </c>
      <c r="F5">
        <v>400</v>
      </c>
      <c r="G5">
        <v>5.3999999999999996E-12</v>
      </c>
      <c r="H5">
        <v>0</v>
      </c>
      <c r="I5">
        <v>16.628</v>
      </c>
      <c r="J5">
        <v>0</v>
      </c>
      <c r="K5">
        <v>0</v>
      </c>
      <c r="L5">
        <v>0.20785000000000001</v>
      </c>
    </row>
    <row r="6" spans="1:12">
      <c r="A6" s="10">
        <v>4</v>
      </c>
      <c r="B6" t="s">
        <v>18</v>
      </c>
      <c r="C6">
        <v>1992</v>
      </c>
      <c r="D6" t="s">
        <v>17</v>
      </c>
      <c r="E6">
        <v>800</v>
      </c>
      <c r="F6">
        <v>1550</v>
      </c>
      <c r="G6">
        <v>7.0099999999999996E-11</v>
      </c>
      <c r="H6">
        <v>0</v>
      </c>
      <c r="I6">
        <v>28.22</v>
      </c>
      <c r="J6">
        <v>4.3499999999999998E-12</v>
      </c>
      <c r="K6">
        <v>0</v>
      </c>
      <c r="L6">
        <v>0.67500000000000004</v>
      </c>
    </row>
    <row r="7" spans="1:12">
      <c r="A7" s="10">
        <v>5</v>
      </c>
      <c r="B7" t="s">
        <v>19</v>
      </c>
      <c r="C7">
        <v>1989</v>
      </c>
      <c r="D7" t="s">
        <v>12</v>
      </c>
      <c r="E7">
        <v>1200</v>
      </c>
      <c r="F7">
        <v>1200</v>
      </c>
      <c r="G7">
        <v>4.4800000000000003E-12</v>
      </c>
      <c r="H7">
        <v>0</v>
      </c>
      <c r="I7">
        <v>0</v>
      </c>
      <c r="J7">
        <v>8.9600000000000012E-13</v>
      </c>
      <c r="K7">
        <v>0</v>
      </c>
      <c r="L7">
        <v>0</v>
      </c>
    </row>
    <row r="8" spans="1:12">
      <c r="A8" s="10">
        <v>6</v>
      </c>
      <c r="B8" t="s">
        <v>20</v>
      </c>
      <c r="C8">
        <v>1985</v>
      </c>
      <c r="D8" t="s">
        <v>21</v>
      </c>
      <c r="E8">
        <v>295</v>
      </c>
      <c r="F8">
        <v>295</v>
      </c>
      <c r="G8">
        <v>5.8000000000000004E-15</v>
      </c>
      <c r="H8">
        <v>0</v>
      </c>
      <c r="I8">
        <v>0</v>
      </c>
      <c r="J8">
        <v>9.7999999999999995E-16</v>
      </c>
      <c r="K8">
        <v>0</v>
      </c>
      <c r="L8">
        <v>0</v>
      </c>
    </row>
    <row r="9" spans="1:12">
      <c r="A9" s="10">
        <v>7</v>
      </c>
      <c r="B9" t="s">
        <v>22</v>
      </c>
      <c r="C9">
        <v>1985</v>
      </c>
      <c r="D9" t="s">
        <v>21</v>
      </c>
      <c r="E9">
        <v>1700</v>
      </c>
      <c r="F9">
        <v>2500</v>
      </c>
      <c r="G9">
        <v>7.8699999999999997E-11</v>
      </c>
      <c r="H9">
        <v>0</v>
      </c>
      <c r="I9">
        <v>25.524999999999999</v>
      </c>
      <c r="J9">
        <v>1.079734219269103E-11</v>
      </c>
      <c r="K9">
        <v>0</v>
      </c>
      <c r="L9">
        <v>2.2949999999999999</v>
      </c>
    </row>
    <row r="10" spans="1:12">
      <c r="A10" s="10">
        <v>8</v>
      </c>
      <c r="B10" t="s">
        <v>20</v>
      </c>
      <c r="C10">
        <v>1984</v>
      </c>
      <c r="D10" t="s">
        <v>23</v>
      </c>
      <c r="E10">
        <v>295</v>
      </c>
      <c r="F10">
        <v>295</v>
      </c>
      <c r="G10">
        <v>5.8000000000000004E-15</v>
      </c>
      <c r="H10">
        <v>0</v>
      </c>
      <c r="I10">
        <v>0</v>
      </c>
      <c r="J10">
        <v>9.7999999999999995E-16</v>
      </c>
      <c r="K10">
        <v>0</v>
      </c>
      <c r="L10">
        <v>0</v>
      </c>
    </row>
    <row r="11" spans="1:12">
      <c r="A11" s="10">
        <v>9</v>
      </c>
      <c r="B11" t="s">
        <v>24</v>
      </c>
      <c r="C11">
        <v>1981</v>
      </c>
      <c r="D11" t="s">
        <v>17</v>
      </c>
      <c r="E11">
        <v>1050</v>
      </c>
      <c r="F11">
        <v>1050</v>
      </c>
      <c r="G11">
        <v>3.2000000000000001E-12</v>
      </c>
      <c r="H11">
        <v>0</v>
      </c>
      <c r="I11">
        <v>0</v>
      </c>
      <c r="J11">
        <v>4.3999999999999999E-13</v>
      </c>
      <c r="K11">
        <v>0</v>
      </c>
      <c r="L11">
        <v>0</v>
      </c>
    </row>
    <row r="12" spans="1:12">
      <c r="A12" s="10">
        <v>10</v>
      </c>
      <c r="B12" t="s">
        <v>24</v>
      </c>
      <c r="C12">
        <v>1981</v>
      </c>
      <c r="D12" t="s">
        <v>17</v>
      </c>
      <c r="E12">
        <v>960</v>
      </c>
      <c r="F12">
        <v>960</v>
      </c>
      <c r="G12">
        <v>2.3999999999999999E-12</v>
      </c>
      <c r="H12">
        <v>0</v>
      </c>
      <c r="I12">
        <v>0</v>
      </c>
      <c r="J12">
        <v>0.25</v>
      </c>
      <c r="K12">
        <v>0</v>
      </c>
      <c r="L12">
        <v>0</v>
      </c>
    </row>
    <row r="13" spans="1:12">
      <c r="A13" s="10">
        <v>11</v>
      </c>
      <c r="B13" t="s">
        <v>24</v>
      </c>
      <c r="C13">
        <v>1981</v>
      </c>
      <c r="D13" t="s">
        <v>17</v>
      </c>
      <c r="E13">
        <v>250</v>
      </c>
      <c r="F13">
        <v>400</v>
      </c>
      <c r="G13">
        <v>4.8999999999999997E-12</v>
      </c>
      <c r="H13">
        <v>0</v>
      </c>
      <c r="I13">
        <v>16.545999999999999</v>
      </c>
      <c r="J13">
        <v>4.98E-13</v>
      </c>
      <c r="K13">
        <v>0</v>
      </c>
      <c r="L13">
        <v>2.81</v>
      </c>
    </row>
    <row r="14" spans="1:12">
      <c r="A14" s="10">
        <v>12</v>
      </c>
      <c r="B14" t="s">
        <v>25</v>
      </c>
      <c r="C14">
        <v>1980</v>
      </c>
      <c r="D14" t="s">
        <v>17</v>
      </c>
      <c r="E14">
        <v>298</v>
      </c>
      <c r="F14">
        <v>992</v>
      </c>
      <c r="G14">
        <v>4.4800000000000001E-13</v>
      </c>
      <c r="H14">
        <v>2.44</v>
      </c>
      <c r="I14">
        <v>10.643000000000001</v>
      </c>
      <c r="J14">
        <v>4.4800000000000002E-14</v>
      </c>
      <c r="K14">
        <v>0</v>
      </c>
      <c r="L14">
        <v>0</v>
      </c>
    </row>
    <row r="15" spans="1:12">
      <c r="A15" s="10">
        <v>13</v>
      </c>
      <c r="B15" t="s">
        <v>26</v>
      </c>
      <c r="C15">
        <v>1980</v>
      </c>
      <c r="D15" t="s">
        <v>17</v>
      </c>
      <c r="E15">
        <v>296</v>
      </c>
      <c r="F15">
        <v>296</v>
      </c>
      <c r="G15">
        <v>8.4900000000000003E-15</v>
      </c>
      <c r="H15">
        <v>0</v>
      </c>
      <c r="I15">
        <v>0</v>
      </c>
      <c r="J15">
        <v>1.8300000000000002E-15</v>
      </c>
      <c r="K15">
        <v>0</v>
      </c>
      <c r="L15">
        <v>0</v>
      </c>
    </row>
    <row r="16" spans="1:12">
      <c r="A16" s="10">
        <v>14</v>
      </c>
      <c r="B16" t="s">
        <v>27</v>
      </c>
      <c r="C16">
        <v>1978</v>
      </c>
      <c r="D16" t="s">
        <v>21</v>
      </c>
      <c r="E16">
        <v>297</v>
      </c>
      <c r="F16">
        <v>297</v>
      </c>
      <c r="G16">
        <v>7.0600000000000003E-15</v>
      </c>
      <c r="H16">
        <v>0</v>
      </c>
      <c r="I16">
        <v>0</v>
      </c>
      <c r="J16">
        <v>8.4699999999999996E-16</v>
      </c>
      <c r="K16">
        <v>0</v>
      </c>
      <c r="L16">
        <v>0</v>
      </c>
    </row>
    <row r="17" spans="1:12">
      <c r="A17" s="10">
        <v>15</v>
      </c>
      <c r="B17" t="s">
        <v>28</v>
      </c>
      <c r="C17">
        <v>1975</v>
      </c>
      <c r="D17" t="s">
        <v>29</v>
      </c>
      <c r="E17">
        <v>295</v>
      </c>
      <c r="F17">
        <v>295</v>
      </c>
      <c r="G17">
        <v>5.8000000000000004E-15</v>
      </c>
      <c r="H17">
        <v>0</v>
      </c>
      <c r="I17">
        <v>0</v>
      </c>
      <c r="J17">
        <v>2.82E-16</v>
      </c>
      <c r="K17">
        <v>0</v>
      </c>
      <c r="L17">
        <v>0</v>
      </c>
    </row>
    <row r="18" spans="1:12">
      <c r="A18" s="10">
        <v>16</v>
      </c>
      <c r="B18" t="s">
        <v>30</v>
      </c>
      <c r="C18">
        <v>1975</v>
      </c>
      <c r="D18" t="s">
        <v>31</v>
      </c>
      <c r="E18">
        <v>298</v>
      </c>
      <c r="F18">
        <v>298</v>
      </c>
      <c r="G18">
        <v>6.9700000000000001E-15</v>
      </c>
      <c r="H18">
        <v>0</v>
      </c>
      <c r="I18">
        <v>0</v>
      </c>
      <c r="J18">
        <v>6.9699999999999999E-16</v>
      </c>
      <c r="K18">
        <v>0</v>
      </c>
      <c r="L18">
        <v>0</v>
      </c>
    </row>
    <row r="19" spans="1:12">
      <c r="A19" s="10">
        <v>17</v>
      </c>
      <c r="B19" t="s">
        <v>30</v>
      </c>
      <c r="C19">
        <v>1975</v>
      </c>
      <c r="D19" t="s">
        <v>31</v>
      </c>
      <c r="E19">
        <v>297</v>
      </c>
      <c r="F19">
        <v>434</v>
      </c>
      <c r="G19">
        <v>5.9099999999999997E-12</v>
      </c>
      <c r="H19">
        <v>0</v>
      </c>
      <c r="I19">
        <v>16.712</v>
      </c>
      <c r="J19">
        <v>0</v>
      </c>
      <c r="K19">
        <v>0</v>
      </c>
      <c r="L19">
        <v>1.339</v>
      </c>
    </row>
    <row r="20" spans="1:12">
      <c r="A20" s="10">
        <v>18</v>
      </c>
      <c r="B20" t="s">
        <v>32</v>
      </c>
      <c r="C20">
        <v>1972</v>
      </c>
      <c r="D20" t="s">
        <v>31</v>
      </c>
      <c r="E20">
        <v>298</v>
      </c>
      <c r="F20">
        <v>298</v>
      </c>
      <c r="G20">
        <v>7.1100000000000008E-15</v>
      </c>
      <c r="H20">
        <v>0</v>
      </c>
      <c r="I20">
        <v>0</v>
      </c>
      <c r="J20">
        <v>1.0665000000000001E-15</v>
      </c>
      <c r="K20">
        <v>0</v>
      </c>
      <c r="L20">
        <v>0</v>
      </c>
    </row>
    <row r="21" spans="1:12">
      <c r="A21" s="10">
        <v>19</v>
      </c>
      <c r="B21" t="s">
        <v>33</v>
      </c>
      <c r="C21">
        <v>1969</v>
      </c>
      <c r="D21" t="s">
        <v>31</v>
      </c>
      <c r="E21">
        <v>300</v>
      </c>
      <c r="F21">
        <v>500</v>
      </c>
      <c r="G21">
        <v>6.7600000000000003E-12</v>
      </c>
      <c r="H21">
        <v>0</v>
      </c>
      <c r="I21">
        <v>16.795000000000002</v>
      </c>
      <c r="J21">
        <v>8.2484475108127376E-13</v>
      </c>
      <c r="K21">
        <v>0</v>
      </c>
      <c r="L21">
        <v>0.37656000000000001</v>
      </c>
    </row>
    <row r="22" spans="1:12">
      <c r="A22" s="10">
        <v>20</v>
      </c>
      <c r="B22" t="s">
        <v>34</v>
      </c>
      <c r="C22">
        <v>1969</v>
      </c>
      <c r="D22" t="s">
        <v>35</v>
      </c>
      <c r="E22">
        <v>293</v>
      </c>
      <c r="F22">
        <v>293</v>
      </c>
      <c r="G22">
        <v>1.3E-14</v>
      </c>
      <c r="H22">
        <v>0</v>
      </c>
      <c r="I22">
        <v>0</v>
      </c>
      <c r="J22">
        <v>2.49E-14</v>
      </c>
      <c r="K22">
        <v>0</v>
      </c>
      <c r="L22">
        <v>0</v>
      </c>
    </row>
    <row r="23" spans="1:12">
      <c r="A23" s="10">
        <v>21</v>
      </c>
      <c r="B23" t="s">
        <v>33</v>
      </c>
      <c r="C23">
        <v>1967</v>
      </c>
      <c r="D23" t="s">
        <v>31</v>
      </c>
      <c r="E23">
        <v>300</v>
      </c>
      <c r="F23">
        <v>300</v>
      </c>
      <c r="G23">
        <v>6.6399999999999998E-15</v>
      </c>
      <c r="H23">
        <v>0</v>
      </c>
      <c r="I23">
        <v>0</v>
      </c>
      <c r="J23">
        <v>1.2589254117941671</v>
      </c>
      <c r="K23">
        <v>0</v>
      </c>
      <c r="L23">
        <v>0.75312000000000001</v>
      </c>
    </row>
    <row r="24" spans="1:12">
      <c r="A24" s="10">
        <v>22</v>
      </c>
      <c r="B24" t="s">
        <v>36</v>
      </c>
      <c r="C24">
        <v>1963</v>
      </c>
      <c r="D24" t="s">
        <v>37</v>
      </c>
      <c r="E24">
        <v>310</v>
      </c>
      <c r="F24">
        <v>310</v>
      </c>
      <c r="G24">
        <v>7.1400000000000001E-15</v>
      </c>
      <c r="H24">
        <v>0</v>
      </c>
      <c r="I24">
        <v>0</v>
      </c>
      <c r="J24">
        <v>1.64E-15</v>
      </c>
      <c r="K24">
        <v>0</v>
      </c>
      <c r="L24">
        <v>0</v>
      </c>
    </row>
    <row r="25" spans="1:12">
      <c r="A25" s="10">
        <v>23</v>
      </c>
      <c r="B25" t="s">
        <v>38</v>
      </c>
      <c r="C25">
        <v>1988</v>
      </c>
      <c r="D25" t="s">
        <v>39</v>
      </c>
      <c r="E25">
        <v>1246</v>
      </c>
      <c r="F25">
        <v>2297</v>
      </c>
      <c r="G25">
        <v>1.05E-10</v>
      </c>
      <c r="H25">
        <v>0</v>
      </c>
      <c r="I25">
        <v>33.626807999999997</v>
      </c>
      <c r="J25">
        <v>1.6999999999999999E-11</v>
      </c>
      <c r="K25">
        <v>0</v>
      </c>
      <c r="L25">
        <v>2.0166879999999998</v>
      </c>
    </row>
    <row r="26" spans="1:12">
      <c r="A26" s="10">
        <v>24</v>
      </c>
      <c r="B26" t="s">
        <v>40</v>
      </c>
      <c r="C26">
        <v>1986</v>
      </c>
      <c r="D26" t="s">
        <v>41</v>
      </c>
      <c r="E26">
        <v>1000</v>
      </c>
      <c r="F26">
        <v>1500</v>
      </c>
      <c r="G26">
        <v>1.092E-10</v>
      </c>
      <c r="H26">
        <v>0</v>
      </c>
      <c r="I26">
        <v>30.555</v>
      </c>
      <c r="J26">
        <v>9.408E-11</v>
      </c>
      <c r="K26">
        <v>0</v>
      </c>
      <c r="L26">
        <v>3.0558310759562248</v>
      </c>
    </row>
    <row r="27" spans="1:12">
      <c r="A27" s="10">
        <v>25</v>
      </c>
      <c r="B27" t="s">
        <v>42</v>
      </c>
      <c r="C27">
        <v>1989</v>
      </c>
      <c r="D27" t="s">
        <v>37</v>
      </c>
      <c r="E27">
        <v>1600</v>
      </c>
      <c r="F27">
        <v>2500</v>
      </c>
      <c r="G27">
        <v>9.8700000000000006E-11</v>
      </c>
      <c r="H27">
        <v>0</v>
      </c>
      <c r="I27">
        <v>30.324999999999999</v>
      </c>
      <c r="J27">
        <v>9.8700000000000006E-12</v>
      </c>
      <c r="K27">
        <v>0</v>
      </c>
      <c r="L27">
        <v>1.5078170189099001</v>
      </c>
    </row>
    <row r="28" spans="1:12">
      <c r="A28" s="10">
        <v>26</v>
      </c>
      <c r="B28" t="s">
        <v>43</v>
      </c>
      <c r="C28">
        <v>1973</v>
      </c>
      <c r="D28" t="s">
        <v>44</v>
      </c>
      <c r="E28">
        <v>1200</v>
      </c>
      <c r="F28">
        <v>2500</v>
      </c>
      <c r="G28">
        <v>8.6300000000000002E-11</v>
      </c>
      <c r="H28">
        <v>0</v>
      </c>
      <c r="I28">
        <v>27.19</v>
      </c>
      <c r="J28">
        <v>1.726E-11</v>
      </c>
      <c r="K28">
        <v>0</v>
      </c>
      <c r="L28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2"/>
  <sheetViews>
    <sheetView workbookViewId="0">
      <selection activeCell="A12" sqref="A12:XFD12"/>
    </sheetView>
  </sheetViews>
  <sheetFormatPr defaultRowHeight="15"/>
  <sheetData>
    <row r="1" spans="1:28">
      <c r="B1" s="10" t="s">
        <v>11</v>
      </c>
      <c r="C1" s="10" t="s">
        <v>13</v>
      </c>
      <c r="D1" s="10" t="s">
        <v>15</v>
      </c>
      <c r="E1" s="10" t="s">
        <v>16</v>
      </c>
      <c r="F1" s="10" t="s">
        <v>18</v>
      </c>
      <c r="G1" s="10" t="s">
        <v>19</v>
      </c>
      <c r="H1" s="10" t="s">
        <v>20</v>
      </c>
      <c r="I1" s="10" t="s">
        <v>22</v>
      </c>
      <c r="J1" s="10" t="s">
        <v>20</v>
      </c>
      <c r="K1" s="10" t="s">
        <v>24</v>
      </c>
      <c r="L1" s="10" t="s">
        <v>24</v>
      </c>
      <c r="M1" s="10" t="s">
        <v>24</v>
      </c>
      <c r="N1" s="10" t="s">
        <v>25</v>
      </c>
      <c r="O1" s="10" t="s">
        <v>26</v>
      </c>
      <c r="P1" s="10" t="s">
        <v>27</v>
      </c>
      <c r="Q1" s="10" t="s">
        <v>28</v>
      </c>
      <c r="R1" s="10" t="s">
        <v>30</v>
      </c>
      <c r="S1" s="10" t="s">
        <v>30</v>
      </c>
      <c r="T1" s="10" t="s">
        <v>32</v>
      </c>
      <c r="U1" s="10" t="s">
        <v>33</v>
      </c>
      <c r="V1" s="10" t="s">
        <v>34</v>
      </c>
      <c r="W1" s="10" t="s">
        <v>33</v>
      </c>
      <c r="X1" s="10" t="s">
        <v>36</v>
      </c>
      <c r="Y1" s="10" t="s">
        <v>38</v>
      </c>
      <c r="Z1" s="10" t="s">
        <v>40</v>
      </c>
      <c r="AA1" s="10" t="s">
        <v>42</v>
      </c>
      <c r="AB1" s="10" t="s">
        <v>43</v>
      </c>
    </row>
    <row r="2" spans="1:28">
      <c r="A2" s="10">
        <v>300</v>
      </c>
      <c r="C2">
        <v>6.9539827016123249E-15</v>
      </c>
      <c r="E2">
        <v>6.8722225272349619E-15</v>
      </c>
      <c r="M2">
        <v>6.4443262362125796E-15</v>
      </c>
      <c r="N2">
        <v>6.3854035625106856E-15</v>
      </c>
      <c r="S2">
        <v>7.2721814647641333E-15</v>
      </c>
      <c r="U2">
        <v>8.0458478713902182E-15</v>
      </c>
      <c r="W2">
        <v>6.6399999999999998E-15</v>
      </c>
    </row>
    <row r="3" spans="1:28">
      <c r="A3" s="10">
        <v>310</v>
      </c>
      <c r="C3">
        <v>8.5992898962092734E-15</v>
      </c>
      <c r="E3">
        <v>8.5210649684480664E-15</v>
      </c>
      <c r="M3">
        <v>7.9820345003989341E-15</v>
      </c>
      <c r="N3">
        <v>7.938070506299145E-15</v>
      </c>
      <c r="S3">
        <v>9.0267867756151292E-15</v>
      </c>
      <c r="U3">
        <v>9.9978470917580959E-15</v>
      </c>
      <c r="X3">
        <v>7.1400000000000001E-15</v>
      </c>
    </row>
    <row r="4" spans="1:28">
      <c r="A4" s="10">
        <v>320</v>
      </c>
      <c r="C4">
        <v>1.051919572634696E-14</v>
      </c>
      <c r="E4">
        <v>1.042445233562963E-14</v>
      </c>
      <c r="M4">
        <v>9.7553123202730065E-15</v>
      </c>
      <c r="N4">
        <v>9.7589265846301418E-15</v>
      </c>
      <c r="S4">
        <v>1.1054392501890241E-14</v>
      </c>
      <c r="U4">
        <v>1.2255901072199661E-14</v>
      </c>
    </row>
    <row r="5" spans="1:28">
      <c r="A5" s="10">
        <v>330</v>
      </c>
      <c r="C5">
        <v>1.274059028112669E-14</v>
      </c>
      <c r="E5">
        <v>1.2598127249847919E-14</v>
      </c>
      <c r="M5">
        <v>1.17784541665149E-14</v>
      </c>
      <c r="N5">
        <v>1.18756452218815E-14</v>
      </c>
      <c r="S5">
        <v>1.337220855730313E-14</v>
      </c>
      <c r="U5">
        <v>1.4839664368601291E-14</v>
      </c>
    </row>
    <row r="6" spans="1:28">
      <c r="A6" s="10">
        <v>340</v>
      </c>
      <c r="C6">
        <v>1.5290969387710979E-14</v>
      </c>
      <c r="E6">
        <v>1.5056372016266871E-14</v>
      </c>
      <c r="M6">
        <v>1.406438927039152E-14</v>
      </c>
      <c r="N6">
        <v>1.4316668489739551E-14</v>
      </c>
      <c r="S6">
        <v>1.599589567915824E-14</v>
      </c>
      <c r="U6">
        <v>1.7767074369691761E-14</v>
      </c>
    </row>
    <row r="7" spans="1:28">
      <c r="A7" s="10">
        <v>350</v>
      </c>
      <c r="C7">
        <v>1.8198342734069939E-14</v>
      </c>
      <c r="E7">
        <v>1.7811931082071089E-14</v>
      </c>
      <c r="M7">
        <v>1.6624615065922069E-14</v>
      </c>
      <c r="N7">
        <v>1.7111110996233421E-14</v>
      </c>
      <c r="S7">
        <v>1.8939476069703099E-14</v>
      </c>
      <c r="U7">
        <v>2.1054244240367031E-14</v>
      </c>
    </row>
    <row r="8" spans="1:28">
      <c r="A8" s="10">
        <v>360</v>
      </c>
      <c r="C8">
        <v>2.1491148499892649E-14</v>
      </c>
      <c r="E8">
        <v>2.0875968753153159E-14</v>
      </c>
      <c r="M8">
        <v>1.9469162871990289E-14</v>
      </c>
      <c r="N8">
        <v>2.0288669335038511E-14</v>
      </c>
      <c r="S8">
        <v>2.221528229666379E-14</v>
      </c>
      <c r="U8">
        <v>2.4715399226403691E-14</v>
      </c>
    </row>
    <row r="9" spans="1:28">
      <c r="A9" s="10">
        <v>370</v>
      </c>
      <c r="C9">
        <v>2.5198174533415201E-14</v>
      </c>
      <c r="E9">
        <v>2.4258057425067641E-14</v>
      </c>
      <c r="M9">
        <v>2.2606591345755301E-14</v>
      </c>
      <c r="N9">
        <v>2.3879537361202299E-14</v>
      </c>
      <c r="S9">
        <v>2.5833939461768941E-14</v>
      </c>
      <c r="U9">
        <v>2.8762850838239041E-14</v>
      </c>
    </row>
    <row r="10" spans="1:28">
      <c r="A10" s="10">
        <v>380</v>
      </c>
      <c r="C10">
        <v>2.9348485976984507E-14</v>
      </c>
      <c r="E10">
        <v>2.796619160122785E-14</v>
      </c>
      <c r="M10">
        <v>2.604400328984637E-14</v>
      </c>
      <c r="N10">
        <v>2.7914327392608359E-14</v>
      </c>
      <c r="S10">
        <v>2.9804375622848502E-14</v>
      </c>
      <c r="U10">
        <v>3.3207003358515617E-14</v>
      </c>
    </row>
    <row r="11" spans="1:28">
      <c r="A11" s="10">
        <v>390</v>
      </c>
      <c r="C11">
        <v>3.3971359145765902E-14</v>
      </c>
      <c r="E11">
        <v>3.2006823176850421E-14</v>
      </c>
      <c r="M11">
        <v>2.9787081613730358E-14</v>
      </c>
      <c r="N11">
        <v>3.2423997308399297E-14</v>
      </c>
      <c r="S11">
        <v>3.4133855642073797E-14</v>
      </c>
      <c r="U11">
        <v>3.8056387290039339E-14</v>
      </c>
    </row>
    <row r="12" spans="1:28">
      <c r="A12" s="10">
        <v>400</v>
      </c>
      <c r="C12">
        <v>3.9096221394908418E-14</v>
      </c>
      <c r="E12">
        <v>3.638491379506152E-14</v>
      </c>
      <c r="M12">
        <v>3.3840140574211428E-14</v>
      </c>
      <c r="N12">
        <v>3.7439783419508931E-14</v>
      </c>
      <c r="S12">
        <v>3.8828033958916702E-14</v>
      </c>
      <c r="U12">
        <v>4.331771469717306E-14</v>
      </c>
    </row>
    <row r="13" spans="1:28">
      <c r="A13" s="10">
        <v>410</v>
      </c>
      <c r="C13">
        <v>4.4752596664593343E-14</v>
      </c>
      <c r="N13">
        <v>4.2993138916493373E-14</v>
      </c>
      <c r="S13">
        <v>4.3891022195684952E-14</v>
      </c>
      <c r="U13">
        <v>4.8995951830935562E-14</v>
      </c>
    </row>
    <row r="14" spans="1:28">
      <c r="A14" s="10">
        <v>420</v>
      </c>
      <c r="C14">
        <v>5.09700563646112E-14</v>
      </c>
      <c r="N14">
        <v>4.9115677650901627E-14</v>
      </c>
      <c r="S14">
        <v>4.9325467953857063E-14</v>
      </c>
      <c r="U14">
        <v>5.5094404917754798E-14</v>
      </c>
    </row>
    <row r="15" spans="1:28">
      <c r="A15" s="10">
        <v>430</v>
      </c>
      <c r="C15">
        <v>5.777817524625322E-14</v>
      </c>
      <c r="N15">
        <v>5.5839122974180588E-14</v>
      </c>
      <c r="S15">
        <v>5.5132641620136487E-14</v>
      </c>
      <c r="U15">
        <v>6.1614815498322234E-14</v>
      </c>
    </row>
    <row r="16" spans="1:28">
      <c r="A16" s="10">
        <v>440</v>
      </c>
      <c r="C16">
        <v>6.5206491905962259E-14</v>
      </c>
      <c r="N16">
        <v>6.3195261338962133E-14</v>
      </c>
      <c r="U16">
        <v>6.8557462201148666E-14</v>
      </c>
    </row>
    <row r="17" spans="1:21">
      <c r="A17" s="10">
        <v>450</v>
      </c>
      <c r="C17">
        <v>7.3284473569634213E-14</v>
      </c>
      <c r="N17">
        <v>7.1215900358571567E-14</v>
      </c>
      <c r="U17">
        <v>7.5921266308378418E-14</v>
      </c>
    </row>
    <row r="18" spans="1:21">
      <c r="A18" s="10">
        <v>460</v>
      </c>
      <c r="C18">
        <v>8.2041484816522566E-14</v>
      </c>
      <c r="N18">
        <v>7.9932831019297679E-14</v>
      </c>
      <c r="U18">
        <v>8.3703898908680525E-14</v>
      </c>
    </row>
    <row r="19" spans="1:21">
      <c r="A19" s="10">
        <v>470</v>
      </c>
      <c r="C19">
        <v>9.1506759915667559E-14</v>
      </c>
      <c r="N19">
        <v>8.9377793744427065E-14</v>
      </c>
      <c r="U19">
        <v>9.1901887827880212E-14</v>
      </c>
    </row>
    <row r="20" spans="1:21">
      <c r="A20" s="10">
        <v>480</v>
      </c>
      <c r="N20">
        <v>9.958244801769654E-14</v>
      </c>
      <c r="U20">
        <v>1.005107228801628E-13</v>
      </c>
    </row>
    <row r="21" spans="1:21">
      <c r="A21" s="10">
        <v>490</v>
      </c>
      <c r="N21">
        <v>1.1057834528541861E-13</v>
      </c>
      <c r="U21">
        <v>1.095249582913306E-13</v>
      </c>
    </row>
    <row r="22" spans="1:21">
      <c r="A22" s="10">
        <v>500</v>
      </c>
      <c r="N22">
        <v>1.2239690487010819E-13</v>
      </c>
      <c r="U22">
        <v>1.189383114125189E-13</v>
      </c>
    </row>
    <row r="23" spans="1:21">
      <c r="A23" s="10">
        <v>510</v>
      </c>
      <c r="N23">
        <v>1.3506939264322371E-13</v>
      </c>
    </row>
    <row r="24" spans="1:21">
      <c r="A24" s="10">
        <v>520</v>
      </c>
      <c r="N24">
        <v>1.486269022200529E-13</v>
      </c>
    </row>
    <row r="25" spans="1:21">
      <c r="A25" s="10">
        <v>530</v>
      </c>
      <c r="N25">
        <v>1.631003384553721E-13</v>
      </c>
    </row>
    <row r="26" spans="1:21">
      <c r="A26" s="10">
        <v>540</v>
      </c>
      <c r="N26">
        <v>1.785204030339693E-13</v>
      </c>
    </row>
    <row r="27" spans="1:21">
      <c r="A27" s="10">
        <v>550</v>
      </c>
      <c r="N27">
        <v>1.9491758196519529E-13</v>
      </c>
    </row>
    <row r="28" spans="1:21">
      <c r="A28" s="10">
        <v>560</v>
      </c>
      <c r="N28">
        <v>2.1232213480522999E-13</v>
      </c>
    </row>
    <row r="29" spans="1:21">
      <c r="A29" s="10">
        <v>570</v>
      </c>
      <c r="N29">
        <v>2.3076408544460502E-13</v>
      </c>
    </row>
    <row r="30" spans="1:21">
      <c r="A30" s="10">
        <v>580</v>
      </c>
      <c r="N30">
        <v>2.5027321431163968E-13</v>
      </c>
    </row>
    <row r="31" spans="1:21">
      <c r="A31" s="10">
        <v>590</v>
      </c>
      <c r="N31">
        <v>2.7087905185478169E-13</v>
      </c>
    </row>
    <row r="32" spans="1:21">
      <c r="A32" s="10">
        <v>600</v>
      </c>
      <c r="N32">
        <v>2.9261087317838512E-13</v>
      </c>
    </row>
    <row r="33" spans="1:14">
      <c r="A33" s="10">
        <v>610</v>
      </c>
      <c r="N33">
        <v>3.1549769371720611E-13</v>
      </c>
    </row>
    <row r="34" spans="1:14">
      <c r="A34" s="10">
        <v>620</v>
      </c>
      <c r="N34">
        <v>3.395682658448809E-13</v>
      </c>
    </row>
    <row r="35" spans="1:14">
      <c r="A35" s="10">
        <v>630</v>
      </c>
      <c r="N35">
        <v>3.6485107632086478E-13</v>
      </c>
    </row>
    <row r="36" spans="1:14">
      <c r="A36" s="10">
        <v>640</v>
      </c>
      <c r="N36">
        <v>3.9137434448884259E-13</v>
      </c>
    </row>
    <row r="37" spans="1:14">
      <c r="A37" s="10">
        <v>650</v>
      </c>
      <c r="N37">
        <v>4.191660211474435E-13</v>
      </c>
    </row>
    <row r="38" spans="1:14">
      <c r="A38" s="10">
        <v>660</v>
      </c>
      <c r="N38">
        <v>4.4825378802130301E-13</v>
      </c>
    </row>
    <row r="39" spans="1:14">
      <c r="A39" s="10">
        <v>670</v>
      </c>
      <c r="N39">
        <v>4.7866505776711245E-13</v>
      </c>
    </row>
    <row r="40" spans="1:14">
      <c r="A40" s="10">
        <v>680</v>
      </c>
      <c r="N40">
        <v>5.1042697445533948E-13</v>
      </c>
    </row>
    <row r="41" spans="1:14">
      <c r="A41" s="10">
        <v>690</v>
      </c>
      <c r="N41">
        <v>5.4356641447383926E-13</v>
      </c>
    </row>
    <row r="42" spans="1:14">
      <c r="A42" s="10">
        <v>700</v>
      </c>
      <c r="N42">
        <v>5.7810998780461566E-13</v>
      </c>
    </row>
    <row r="43" spans="1:14">
      <c r="A43" s="10">
        <v>710</v>
      </c>
      <c r="N43">
        <v>6.1408403962961299E-13</v>
      </c>
    </row>
    <row r="44" spans="1:14">
      <c r="A44" s="10">
        <v>720</v>
      </c>
      <c r="N44">
        <v>6.5151465222560434E-13</v>
      </c>
    </row>
    <row r="45" spans="1:14">
      <c r="A45" s="10">
        <v>730</v>
      </c>
      <c r="N45">
        <v>6.9042764711208324E-13</v>
      </c>
    </row>
    <row r="46" spans="1:14">
      <c r="A46" s="10">
        <v>740</v>
      </c>
      <c r="N46">
        <v>7.3084858741954604E-13</v>
      </c>
    </row>
    <row r="47" spans="1:14">
      <c r="A47" s="10">
        <v>750</v>
      </c>
      <c r="N47">
        <v>7.7280278044871431E-13</v>
      </c>
    </row>
    <row r="48" spans="1:14">
      <c r="A48" s="10">
        <v>760</v>
      </c>
      <c r="N48">
        <v>8.1631528039414696E-13</v>
      </c>
    </row>
    <row r="49" spans="1:14">
      <c r="A49" s="10">
        <v>770</v>
      </c>
      <c r="N49">
        <v>8.6141089120828933E-13</v>
      </c>
    </row>
    <row r="50" spans="1:14">
      <c r="A50" s="10">
        <v>780</v>
      </c>
      <c r="N50">
        <v>9.081141695844098E-13</v>
      </c>
    </row>
    <row r="51" spans="1:14">
      <c r="A51" s="10">
        <v>790</v>
      </c>
      <c r="N51">
        <v>9.5644942803901401E-13</v>
      </c>
    </row>
    <row r="52" spans="1:14">
      <c r="A52" s="10">
        <v>800</v>
      </c>
      <c r="F52">
        <v>1.007104515532594E-12</v>
      </c>
      <c r="N52">
        <v>1.0064407380763089E-12</v>
      </c>
    </row>
    <row r="53" spans="1:14">
      <c r="A53" s="10">
        <v>810</v>
      </c>
      <c r="F53">
        <v>1.0612635006630191E-12</v>
      </c>
      <c r="N53">
        <v>1.0581119334190531E-12</v>
      </c>
    </row>
    <row r="54" spans="1:14">
      <c r="A54" s="10">
        <v>820</v>
      </c>
      <c r="F54">
        <v>1.116907139337515E-12</v>
      </c>
      <c r="N54">
        <v>1.1114866132917439E-12</v>
      </c>
    </row>
    <row r="55" spans="1:14">
      <c r="A55" s="10">
        <v>830</v>
      </c>
      <c r="F55">
        <v>1.1740216738560999E-12</v>
      </c>
      <c r="N55">
        <v>1.16658814574359E-12</v>
      </c>
    </row>
    <row r="56" spans="1:14">
      <c r="A56" s="10">
        <v>840</v>
      </c>
      <c r="D56">
        <v>1.1623474378027359E-12</v>
      </c>
      <c r="F56">
        <v>1.2325923573624861E-12</v>
      </c>
      <c r="N56">
        <v>1.223439670999976E-12</v>
      </c>
    </row>
    <row r="57" spans="1:14">
      <c r="A57" s="10">
        <v>850</v>
      </c>
      <c r="D57">
        <v>1.2161471176084689E-12</v>
      </c>
      <c r="F57">
        <v>1.292603524728173E-12</v>
      </c>
      <c r="N57">
        <v>1.28206410483241E-12</v>
      </c>
    </row>
    <row r="58" spans="1:14">
      <c r="A58" s="10">
        <v>860</v>
      </c>
      <c r="D58">
        <v>1.2710987356711719E-12</v>
      </c>
      <c r="F58">
        <v>1.354038661139429E-12</v>
      </c>
      <c r="N58">
        <v>1.3424841419379729E-12</v>
      </c>
    </row>
    <row r="59" spans="1:14">
      <c r="A59" s="10">
        <v>870</v>
      </c>
      <c r="D59">
        <v>1.3271843023762E-12</v>
      </c>
      <c r="F59">
        <v>1.4168804683137799E-12</v>
      </c>
      <c r="N59">
        <v>1.4047222593202979E-12</v>
      </c>
    </row>
    <row r="60" spans="1:14">
      <c r="A60" s="10">
        <v>880</v>
      </c>
      <c r="D60">
        <v>1.3843853831829729E-12</v>
      </c>
      <c r="F60">
        <v>1.481110928294162E-12</v>
      </c>
      <c r="N60">
        <v>1.468800719665012E-12</v>
      </c>
    </row>
    <row r="61" spans="1:14">
      <c r="A61" s="10">
        <v>890</v>
      </c>
      <c r="D61">
        <v>1.4426831488722679E-12</v>
      </c>
      <c r="F61">
        <v>1.5467113647879159E-12</v>
      </c>
      <c r="N61">
        <v>1.534741574703351E-12</v>
      </c>
    </row>
    <row r="62" spans="1:14">
      <c r="A62" s="10">
        <v>900</v>
      </c>
      <c r="D62">
        <v>1.502058423297766E-12</v>
      </c>
      <c r="F62">
        <v>1.6136625020345949E-12</v>
      </c>
      <c r="N62">
        <v>1.602566668558432E-12</v>
      </c>
    </row>
    <row r="63" spans="1:14">
      <c r="A63" s="10">
        <v>910</v>
      </c>
      <c r="B63">
        <v>1.5223103485125451E-12</v>
      </c>
      <c r="D63">
        <v>1.5624917286893731E-12</v>
      </c>
      <c r="F63">
        <v>1.6819445212012469E-12</v>
      </c>
      <c r="N63">
        <v>1.6722976410692651E-12</v>
      </c>
    </row>
    <row r="64" spans="1:14">
      <c r="A64" s="10">
        <v>920</v>
      </c>
      <c r="B64">
        <v>1.58764550790819E-12</v>
      </c>
      <c r="D64">
        <v>1.6239633285630621E-12</v>
      </c>
      <c r="F64">
        <v>1.75153711431667E-12</v>
      </c>
      <c r="N64">
        <v>1.743955931088263E-12</v>
      </c>
    </row>
    <row r="65" spans="1:26">
      <c r="A65" s="10">
        <v>930</v>
      </c>
      <c r="B65">
        <v>1.6542890602021329E-12</v>
      </c>
      <c r="D65">
        <v>1.68645326829797E-12</v>
      </c>
      <c r="F65">
        <v>1.8224195357671979E-12</v>
      </c>
      <c r="N65">
        <v>1.817562779748483E-12</v>
      </c>
    </row>
    <row r="66" spans="1:26">
      <c r="A66" s="10">
        <v>940</v>
      </c>
      <c r="B66">
        <v>1.7222226720476369E-12</v>
      </c>
      <c r="D66">
        <v>1.7499414134462709E-12</v>
      </c>
      <c r="F66">
        <v>1.8945706513861249E-12</v>
      </c>
      <c r="N66">
        <v>1.8931392336973369E-12</v>
      </c>
    </row>
    <row r="67" spans="1:26">
      <c r="A67" s="10">
        <v>950</v>
      </c>
      <c r="B67">
        <v>1.7914275575078759E-12</v>
      </c>
      <c r="D67">
        <v>1.814407485845089E-12</v>
      </c>
      <c r="F67">
        <v>1.9679689851770001E-12</v>
      </c>
      <c r="N67">
        <v>1.97070614829398E-12</v>
      </c>
    </row>
    <row r="68" spans="1:26">
      <c r="A68" s="10">
        <v>960</v>
      </c>
      <c r="B68">
        <v>1.8618845233133161E-12</v>
      </c>
      <c r="D68">
        <v>1.8798310976025922E-12</v>
      </c>
      <c r="F68">
        <v>2.0425927637178349E-12</v>
      </c>
      <c r="L68">
        <v>2.3999999999999999E-12</v>
      </c>
      <c r="N68">
        <v>2.050284190767924E-12</v>
      </c>
    </row>
    <row r="69" spans="1:26">
      <c r="A69" s="10">
        <v>970</v>
      </c>
      <c r="B69">
        <v>1.933574012097248E-12</v>
      </c>
      <c r="D69">
        <v>1.9461917830324121E-12</v>
      </c>
      <c r="F69">
        <v>2.1184199582990099E-12</v>
      </c>
      <c r="N69">
        <v>2.131893843336848E-12</v>
      </c>
    </row>
    <row r="70" spans="1:26">
      <c r="A70" s="10">
        <v>980</v>
      </c>
      <c r="B70">
        <v>2.0064761436398999E-12</v>
      </c>
      <c r="D70">
        <v>2.013469028611919E-12</v>
      </c>
      <c r="F70">
        <v>2.1954283248523219E-12</v>
      </c>
      <c r="N70">
        <v>2.2155554062818201E-12</v>
      </c>
    </row>
    <row r="71" spans="1:26">
      <c r="A71" s="10">
        <v>990</v>
      </c>
      <c r="B71">
        <v>2.080570754157257E-12</v>
      </c>
      <c r="D71">
        <v>2.0816423010405869E-12</v>
      </c>
      <c r="F71">
        <v>2.273595441732386E-12</v>
      </c>
      <c r="N71">
        <v>2.3012890009785199E-12</v>
      </c>
    </row>
    <row r="72" spans="1:26">
      <c r="A72" s="10">
        <v>1000</v>
      </c>
      <c r="B72">
        <v>2.1558374336754371E-12</v>
      </c>
      <c r="D72">
        <v>2.150691073474888E-12</v>
      </c>
      <c r="F72">
        <v>2.352898745414554E-12</v>
      </c>
      <c r="Z72">
        <v>2.7678055065473211E-12</v>
      </c>
    </row>
    <row r="73" spans="1:26">
      <c r="A73" s="10">
        <v>1010</v>
      </c>
      <c r="B73">
        <v>2.2322555615354629E-12</v>
      </c>
      <c r="D73">
        <v>2.2205948500159191E-12</v>
      </c>
      <c r="F73">
        <v>2.4333155641757619E-12</v>
      </c>
      <c r="Z73">
        <v>2.8703734961929901E-12</v>
      </c>
    </row>
    <row r="74" spans="1:26">
      <c r="A74" s="10">
        <v>1020</v>
      </c>
      <c r="B74">
        <v>2.3098043400765079E-12</v>
      </c>
      <c r="D74">
        <v>2.2913331885253121E-12</v>
      </c>
      <c r="F74">
        <v>2.514823149826285E-12</v>
      </c>
      <c r="Z74">
        <v>2.974619317107464E-12</v>
      </c>
    </row>
    <row r="75" spans="1:26">
      <c r="A75" s="10">
        <v>1030</v>
      </c>
      <c r="B75">
        <v>2.3884628265482649E-12</v>
      </c>
      <c r="D75">
        <v>2.3628857218439891E-12</v>
      </c>
      <c r="F75">
        <v>2.5973987075614521E-12</v>
      </c>
      <c r="Z75">
        <v>3.080516518384251E-12</v>
      </c>
    </row>
    <row r="76" spans="1:26">
      <c r="A76" s="10">
        <v>1040</v>
      </c>
      <c r="B76">
        <v>2.4682099633051448E-12</v>
      </c>
      <c r="D76">
        <v>2.4352321774870998E-12</v>
      </c>
      <c r="F76">
        <v>2.681019424002889E-12</v>
      </c>
      <c r="Z76">
        <v>3.1880383220698541E-12</v>
      </c>
    </row>
    <row r="77" spans="1:26">
      <c r="A77" s="10">
        <v>1050</v>
      </c>
      <c r="B77">
        <v>2.5490246063364989E-12</v>
      </c>
      <c r="D77">
        <v>2.5083523958869762E-12</v>
      </c>
      <c r="F77">
        <v>2.7656624934989961E-12</v>
      </c>
      <c r="K77">
        <v>3.2000000000000001E-12</v>
      </c>
      <c r="Z77">
        <v>3.2971576668828871E-12</v>
      </c>
    </row>
    <row r="78" spans="1:26">
      <c r="A78" s="10">
        <v>1060</v>
      </c>
      <c r="B78">
        <v>2.630885552188094E-12</v>
      </c>
      <c r="D78">
        <v>2.582226347254253E-12</v>
      </c>
      <c r="F78">
        <v>2.8513051427541009E-12</v>
      </c>
      <c r="Z78">
        <v>3.407847249804898E-12</v>
      </c>
    </row>
    <row r="79" spans="1:26">
      <c r="A79" s="10">
        <v>1070</v>
      </c>
      <c r="B79">
        <v>2.7137715633308009E-12</v>
      </c>
      <c r="D79">
        <v>2.6568341471255038E-12</v>
      </c>
      <c r="F79">
        <v>2.9379246538551858E-12</v>
      </c>
      <c r="Z79">
        <v>3.5200795655978631E-12</v>
      </c>
    </row>
    <row r="80" spans="1:26">
      <c r="A80" s="10">
        <v>1080</v>
      </c>
      <c r="B80">
        <v>2.797661392032667E-12</v>
      </c>
      <c r="D80">
        <v>2.7321560706637602E-12</v>
      </c>
      <c r="F80">
        <v>3.025498385764211E-12</v>
      </c>
      <c r="Z80">
        <v>3.6338269443056781E-12</v>
      </c>
    </row>
    <row r="81" spans="1:28">
      <c r="A81" s="10">
        <v>1090</v>
      </c>
      <c r="B81">
        <v>2.8825338027906218E-12</v>
      </c>
      <c r="D81">
        <v>2.8081725657762471E-12</v>
      </c>
      <c r="F81">
        <v>3.1140037943429922E-12</v>
      </c>
      <c r="Z81">
        <v>3.749061586798886E-12</v>
      </c>
    </row>
    <row r="82" spans="1:28">
      <c r="A82" s="10">
        <v>1100</v>
      </c>
      <c r="B82">
        <v>2.9683675933777641E-12</v>
      </c>
      <c r="D82">
        <v>2.8848642651115691E-12</v>
      </c>
      <c r="F82">
        <v>3.2034184509763518E-12</v>
      </c>
      <c r="Z82">
        <v>3.8657555984232073E-12</v>
      </c>
    </row>
    <row r="83" spans="1:28">
      <c r="A83" s="10">
        <v>1110</v>
      </c>
      <c r="B83">
        <v>3.0551416145616721E-12</v>
      </c>
      <c r="D83">
        <v>2.9622119969963821E-12</v>
      </c>
      <c r="F83">
        <v>3.293720059857781E-12</v>
      </c>
      <c r="Z83">
        <v>3.9838810208133667E-12</v>
      </c>
    </row>
    <row r="84" spans="1:28">
      <c r="A84" s="10">
        <v>1120</v>
      </c>
      <c r="B84">
        <v>3.1428347885485401E-12</v>
      </c>
      <c r="D84">
        <v>3.040196795369445E-12</v>
      </c>
      <c r="F84">
        <v>3.384886474000333E-12</v>
      </c>
      <c r="Z84">
        <v>4.1034098619342788E-12</v>
      </c>
    </row>
    <row r="85" spans="1:28">
      <c r="A85" s="10">
        <v>1130</v>
      </c>
      <c r="B85">
        <v>3.2314261262069719E-12</v>
      </c>
      <c r="D85">
        <v>3.1187999087687029E-12</v>
      </c>
      <c r="F85">
        <v>3.4768957100337438E-12</v>
      </c>
      <c r="Z85">
        <v>4.2243141244118239E-12</v>
      </c>
    </row>
    <row r="86" spans="1:28">
      <c r="A86" s="10">
        <v>1140</v>
      </c>
      <c r="B86">
        <v>3.3208947431244129E-12</v>
      </c>
      <c r="D86">
        <v>3.1980028084248829E-12</v>
      </c>
      <c r="F86">
        <v>3.5697259618471151E-12</v>
      </c>
      <c r="Z86">
        <v>4.3465658322154146E-12</v>
      </c>
    </row>
    <row r="87" spans="1:28">
      <c r="A87" s="10">
        <v>1150</v>
      </c>
      <c r="B87">
        <v>3.4112198745478949E-12</v>
      </c>
      <c r="D87">
        <v>3.2777871955128779E-12</v>
      </c>
      <c r="F87">
        <v>3.6633556131345531E-12</v>
      </c>
      <c r="Z87">
        <v>4.4701370557541503E-12</v>
      </c>
    </row>
    <row r="88" spans="1:28">
      <c r="A88" s="10">
        <v>1160</v>
      </c>
      <c r="B88">
        <v>3.5023808892597169E-12</v>
      </c>
      <c r="D88">
        <v>3.358135007610052E-12</v>
      </c>
      <c r="F88">
        <v>3.7577632488994134E-12</v>
      </c>
      <c r="Z88">
        <v>4.5949999354477763E-12</v>
      </c>
    </row>
    <row r="89" spans="1:28">
      <c r="A89" s="10">
        <v>1170</v>
      </c>
      <c r="B89">
        <v>3.5943573024372652E-12</v>
      </c>
      <c r="D89">
        <v>3.4390284244084641E-12</v>
      </c>
      <c r="F89">
        <v>3.8529276659708358E-12</v>
      </c>
      <c r="Z89">
        <v>4.721126703832971E-12</v>
      </c>
    </row>
    <row r="90" spans="1:28">
      <c r="A90" s="10">
        <v>1180</v>
      </c>
      <c r="B90">
        <v>3.6871287875448563E-12</v>
      </c>
      <c r="D90">
        <v>3.5204498727259031E-12</v>
      </c>
      <c r="F90">
        <v>3.9488278825843716E-12</v>
      </c>
      <c r="Z90">
        <v>4.8484897062644612E-12</v>
      </c>
    </row>
    <row r="91" spans="1:28">
      <c r="A91" s="10">
        <v>1190</v>
      </c>
      <c r="B91">
        <v>3.7806751873040717E-12</v>
      </c>
      <c r="D91">
        <v>3.6023820308586309E-12</v>
      </c>
      <c r="F91">
        <v>4.0454431470766052E-12</v>
      </c>
      <c r="Z91">
        <v>4.9770614202694076E-12</v>
      </c>
    </row>
    <row r="92" spans="1:28">
      <c r="A92" s="10">
        <v>1200</v>
      </c>
      <c r="B92">
        <v>3.87497652378763E-12</v>
      </c>
      <c r="D92">
        <v>3.684807832316681E-12</v>
      </c>
      <c r="F92">
        <v>4.1427529457417388E-12</v>
      </c>
      <c r="G92">
        <v>4.4800000000000003E-12</v>
      </c>
      <c r="Z92">
        <v>5.1068144736123628E-12</v>
      </c>
      <c r="AB92">
        <v>5.6548119163809567E-12</v>
      </c>
    </row>
    <row r="93" spans="1:28">
      <c r="A93" s="10">
        <v>1210</v>
      </c>
      <c r="B93">
        <v>3.9700130076802836E-12</v>
      </c>
      <c r="D93">
        <v>3.7677104689806594E-12</v>
      </c>
      <c r="F93">
        <v>4.2407370098962582E-12</v>
      </c>
      <c r="Z93">
        <v>5.2377216611267168E-12</v>
      </c>
      <c r="AB93">
        <v>5.7836222764034804E-12</v>
      </c>
    </row>
    <row r="94" spans="1:28">
      <c r="A94" s="10">
        <v>1220</v>
      </c>
      <c r="B94">
        <v>4.065765046748878E-12</v>
      </c>
      <c r="D94">
        <v>3.8510733937171214E-12</v>
      </c>
      <c r="F94">
        <v>4.3393753221958902E-12</v>
      </c>
      <c r="Z94">
        <v>5.3697559603672457E-12</v>
      </c>
      <c r="AB94">
        <v>5.9131830372918104E-12</v>
      </c>
    </row>
    <row r="95" spans="1:28">
      <c r="A95" s="10">
        <v>1230</v>
      </c>
      <c r="B95">
        <v>4.1622132535621077E-12</v>
      </c>
      <c r="D95">
        <v>3.934880322487733E-12</v>
      </c>
      <c r="F95">
        <v>4.4386481222472491E-12</v>
      </c>
      <c r="Z95">
        <v>5.5028905461369132E-12</v>
      </c>
      <c r="AB95">
        <v>6.0434687041207844E-12</v>
      </c>
    </row>
    <row r="96" spans="1:28">
      <c r="A96" s="10">
        <v>1240</v>
      </c>
      <c r="B96">
        <v>4.259338452499076E-12</v>
      </c>
      <c r="D96">
        <v>4.0191152359857268E-12</v>
      </c>
      <c r="F96">
        <v>4.5385359115547731E-12</v>
      </c>
      <c r="Z96">
        <v>5.6370988039395276E-12</v>
      </c>
      <c r="AB96">
        <v>6.1744541779323906E-12</v>
      </c>
    </row>
    <row r="97" spans="1:28">
      <c r="A97" s="10">
        <v>1250</v>
      </c>
      <c r="B97">
        <v>4.3571216860842704E-12</v>
      </c>
      <c r="D97">
        <v>4.1037623808313943E-12</v>
      </c>
      <c r="F97">
        <v>4.6390194578417496E-12</v>
      </c>
      <c r="Y97">
        <v>4.1300107247191456E-12</v>
      </c>
      <c r="Z97">
        <v>5.7723543424084548E-12</v>
      </c>
      <c r="AB97">
        <v>6.3061147585177873E-12</v>
      </c>
    </row>
    <row r="98" spans="1:28">
      <c r="A98" s="10">
        <v>1260</v>
      </c>
      <c r="B98">
        <v>4.4555442206851301E-12</v>
      </c>
      <c r="D98">
        <v>4.1888062703568022E-12</v>
      </c>
      <c r="F98">
        <v>4.7400797987825448E-12</v>
      </c>
      <c r="Y98">
        <v>4.2374429373470167E-12</v>
      </c>
      <c r="Z98">
        <v>5.9086310047598891E-12</v>
      </c>
      <c r="AB98">
        <v>6.4384261465264403E-12</v>
      </c>
    </row>
    <row r="99" spans="1:28">
      <c r="A99" s="10">
        <v>1270</v>
      </c>
      <c r="B99">
        <v>4.5545875516069188E-12</v>
      </c>
      <c r="D99">
        <v>4.2742316850082757E-12</v>
      </c>
      <c r="F99">
        <v>4.8416982451814759E-12</v>
      </c>
      <c r="Y99">
        <v>4.3459118550002182E-12</v>
      </c>
      <c r="Z99">
        <v>6.0459028793177353E-12</v>
      </c>
      <c r="AB99">
        <v>6.5713644449473964E-12</v>
      </c>
    </row>
    <row r="100" spans="1:28">
      <c r="A100" s="10">
        <v>1280</v>
      </c>
      <c r="B100">
        <v>4.6542334076181896E-12</v>
      </c>
      <c r="D100">
        <v>4.3600236723937017E-12</v>
      </c>
      <c r="F100">
        <v>4.9438563836320524E-12</v>
      </c>
      <c r="Y100">
        <v>4.455397407956256E-12</v>
      </c>
      <c r="Z100">
        <v>6.1841443091555076E-12</v>
      </c>
      <c r="AB100">
        <v>6.7049061600054686E-12</v>
      </c>
    </row>
    <row r="101" spans="1:28">
      <c r="A101" s="10">
        <v>1290</v>
      </c>
      <c r="B101">
        <v>4.7544637549387978E-12</v>
      </c>
      <c r="D101">
        <v>4.446167547000299E-12</v>
      </c>
      <c r="F101">
        <v>5.0465360786889042E-12</v>
      </c>
      <c r="Y101">
        <v>4.5658795924151041E-12</v>
      </c>
      <c r="Z101">
        <v>6.3233299008990801E-12</v>
      </c>
      <c r="AB101">
        <v>6.8390282015129299E-12</v>
      </c>
    </row>
    <row r="102" spans="1:28">
      <c r="A102" s="10">
        <v>1300</v>
      </c>
      <c r="B102">
        <v>4.8552608007209922E-12</v>
      </c>
      <c r="D102">
        <v>4.532648889607047E-12</v>
      </c>
      <c r="F102">
        <v>5.1497194745829629E-12</v>
      </c>
      <c r="Y102">
        <v>4.6773384825403913E-12</v>
      </c>
      <c r="Z102">
        <v>6.4634345327326272E-12</v>
      </c>
      <c r="AB102">
        <v>6.9737078827150903E-12</v>
      </c>
    </row>
    <row r="103" spans="1:28">
      <c r="A103" s="10">
        <v>1310</v>
      </c>
      <c r="B103">
        <v>4.9566069960528509E-12</v>
      </c>
      <c r="D103">
        <v>4.6194535464146669E-12</v>
      </c>
      <c r="F103">
        <v>5.2533889965091689E-12</v>
      </c>
      <c r="Y103">
        <v>4.7897542417814104E-12</v>
      </c>
      <c r="Z103">
        <v>6.6044333616484134E-12</v>
      </c>
      <c r="AB103">
        <v>7.1089229196661387E-12</v>
      </c>
    </row>
    <row r="104" spans="1:28">
      <c r="A104" s="10">
        <v>1320</v>
      </c>
      <c r="B104">
        <v>5.0584850385119946E-12</v>
      </c>
      <c r="D104">
        <v>4.7065676279148092E-12</v>
      </c>
      <c r="F104">
        <v>5.3575273515144512E-12</v>
      </c>
      <c r="Y104">
        <v>4.903107133503924E-12</v>
      </c>
      <c r="Z104">
        <v>6.7463018299796946E-12</v>
      </c>
      <c r="AB104">
        <v>7.2446514301696856E-12</v>
      </c>
    </row>
    <row r="105" spans="1:28">
      <c r="A105" s="10">
        <v>1330</v>
      </c>
      <c r="B105">
        <v>5.1608778742962948E-12</v>
      </c>
      <c r="D105">
        <v>4.7939775075188067E-12</v>
      </c>
      <c r="F105">
        <v>5.4621175290123809E-12</v>
      </c>
      <c r="Y105">
        <v>5.0173775309571754E-12</v>
      </c>
      <c r="Z105">
        <v>6.8890156712543739E-12</v>
      </c>
      <c r="AB105">
        <v>7.3808719323165076E-12</v>
      </c>
    </row>
    <row r="106" spans="1:28">
      <c r="A106" s="10">
        <v>1340</v>
      </c>
      <c r="B106">
        <v>5.2637686999570366E-12</v>
      </c>
      <c r="D106">
        <v>4.8816698199653002E-12</v>
      </c>
      <c r="F106">
        <v>5.567142800949542E-12</v>
      </c>
      <c r="Y106">
        <v>5.132545926603873E-12</v>
      </c>
      <c r="Z106">
        <v>7.0325509154056263E-12</v>
      </c>
      <c r="AB106">
        <v>7.5175633426502975E-12</v>
      </c>
    </row>
    <row r="107" spans="1:28">
      <c r="A107" s="10">
        <v>1350</v>
      </c>
      <c r="B107">
        <v>5.3671409637588972E-12</v>
      </c>
      <c r="D107">
        <v>4.969631459524827E-12</v>
      </c>
      <c r="F107">
        <v>5.672586721647451E-12</v>
      </c>
      <c r="Y107">
        <v>5.2485929408393391E-12</v>
      </c>
      <c r="Z107">
        <v>7.1768838933742339E-12</v>
      </c>
      <c r="AB107">
        <v>7.6547049739903874E-12</v>
      </c>
    </row>
    <row r="108" spans="1:28">
      <c r="A108" s="10">
        <v>1360</v>
      </c>
      <c r="B108">
        <v>5.4709783666898213E-12</v>
      </c>
      <c r="F108">
        <v>5.7784331273425677E-12</v>
      </c>
      <c r="Y108">
        <v>5.3654993301252552E-12</v>
      </c>
      <c r="Z108">
        <v>7.3219912411359304E-12</v>
      </c>
      <c r="AB108">
        <v>7.7922765329388914E-12</v>
      </c>
    </row>
    <row r="109" spans="1:28">
      <c r="A109" s="10">
        <v>1370</v>
      </c>
      <c r="B109">
        <v>5.57526486314298E-12</v>
      </c>
      <c r="F109">
        <v>5.8846661354458076E-12</v>
      </c>
      <c r="Y109">
        <v>5.4832459945628253E-12</v>
      </c>
      <c r="Z109">
        <v>7.467849903185722E-12</v>
      </c>
      <c r="AB109">
        <v>7.9302581170980986E-12</v>
      </c>
    </row>
    <row r="110" spans="1:28">
      <c r="A110" s="10">
        <v>1380</v>
      </c>
      <c r="B110">
        <v>5.6799846612917174E-12</v>
      </c>
      <c r="F110">
        <v>5.9912701435417993E-12</v>
      </c>
      <c r="Y110">
        <v>5.6018139849294613E-12</v>
      </c>
      <c r="Z110">
        <v>7.6144371355097158E-12</v>
      </c>
      <c r="AB110">
        <v>8.0686302120224355E-12</v>
      </c>
    </row>
    <row r="111" spans="1:28">
      <c r="A111" s="10">
        <v>1390</v>
      </c>
      <c r="B111">
        <v>5.7851222231775478E-12</v>
      </c>
      <c r="F111">
        <v>6.0982298281471163E-12</v>
      </c>
      <c r="Y111">
        <v>5.7211845092023894E-12</v>
      </c>
      <c r="Z111">
        <v>7.7617305080737301E-12</v>
      </c>
      <c r="AB111">
        <v>8.20737368792798E-12</v>
      </c>
    </row>
    <row r="112" spans="1:28">
      <c r="A112" s="10">
        <v>1400</v>
      </c>
      <c r="B112">
        <v>5.8906622645301637E-12</v>
      </c>
      <c r="F112">
        <v>6.2055301432456189E-12</v>
      </c>
      <c r="Y112">
        <v>5.841338938591878E-12</v>
      </c>
      <c r="Z112">
        <v>7.9097079068566902E-12</v>
      </c>
      <c r="AB112">
        <v>8.3464697961810961E-12</v>
      </c>
    </row>
    <row r="113" spans="1:28">
      <c r="A113" s="10">
        <v>1410</v>
      </c>
      <c r="B113">
        <v>5.9965897543375488E-12</v>
      </c>
      <c r="F113">
        <v>6.3131563186180722E-12</v>
      </c>
      <c r="Y113">
        <v>5.9622588131061006E-12</v>
      </c>
      <c r="Z113">
        <v>8.0583475354554734E-12</v>
      </c>
      <c r="AB113">
        <v>8.48590016558648E-12</v>
      </c>
    </row>
    <row r="114" spans="1:28">
      <c r="A114" s="10">
        <v>1420</v>
      </c>
      <c r="B114">
        <v>6.1028899141832948E-12</v>
      </c>
      <c r="F114">
        <v>6.421093857982294E-12</v>
      </c>
      <c r="Y114">
        <v>6.083925846668919E-12</v>
      </c>
      <c r="Z114">
        <v>8.2076279162868315E-12</v>
      </c>
      <c r="AB114">
        <v>8.6256467984937698E-12</v>
      </c>
    </row>
    <row r="115" spans="1:28">
      <c r="A115" s="10">
        <v>1430</v>
      </c>
      <c r="B115">
        <v>6.2095482173674741E-12</v>
      </c>
      <c r="F115">
        <v>6.5293285369591333E-12</v>
      </c>
      <c r="Y115">
        <v>6.206321931811166E-12</v>
      </c>
      <c r="Z115">
        <v>8.3575278914106876E-12</v>
      </c>
      <c r="AB115">
        <v>8.7656920667405656E-12</v>
      </c>
    </row>
    <row r="116" spans="1:28">
      <c r="A116" s="10">
        <v>1440</v>
      </c>
      <c r="B116">
        <v>6.3165503878264253E-12</v>
      </c>
      <c r="F116">
        <v>6.6378464008787816E-12</v>
      </c>
      <c r="Y116">
        <v>6.3294291439553768E-12</v>
      </c>
      <c r="Z116">
        <v>8.5080266229981087E-12</v>
      </c>
      <c r="AB116">
        <v>8.9060187074488023E-12</v>
      </c>
    </row>
    <row r="117" spans="1:28">
      <c r="A117" s="10">
        <v>1450</v>
      </c>
      <c r="B117">
        <v>6.4238823988661608E-12</v>
      </c>
      <c r="F117">
        <v>6.7466337624410683E-12</v>
      </c>
      <c r="Y117">
        <v>6.4532297453131262E-12</v>
      </c>
      <c r="Z117">
        <v>8.6591035934660779E-12</v>
      </c>
      <c r="AB117">
        <v>9.0466098186901474E-12</v>
      </c>
    </row>
    <row r="118" spans="1:28">
      <c r="A118" s="10">
        <v>1460</v>
      </c>
      <c r="B118">
        <v>6.531530471723223E-12</v>
      </c>
      <c r="F118">
        <v>6.8556771992425604E-12</v>
      </c>
      <c r="Y118">
        <v>6.5777061884135887E-12</v>
      </c>
      <c r="Z118">
        <v>8.810738605300237E-12</v>
      </c>
      <c r="AB118">
        <v>9.1874488550353862E-12</v>
      </c>
    </row>
    <row r="119" spans="1:28">
      <c r="A119" s="10">
        <v>1470</v>
      </c>
      <c r="B119">
        <v>6.6394810739661221E-12</v>
      </c>
      <c r="F119">
        <v>6.9649635511826957E-12</v>
      </c>
      <c r="Y119">
        <v>6.7028411192811047E-12</v>
      </c>
      <c r="Z119">
        <v>8.9629117805856506E-12</v>
      </c>
      <c r="AB119">
        <v>9.3285196230015293E-12</v>
      </c>
    </row>
    <row r="120" spans="1:28">
      <c r="A120" s="10">
        <v>1480</v>
      </c>
      <c r="B120">
        <v>6.7477209177498504E-12</v>
      </c>
      <c r="F120">
        <v>7.0744799177602632E-12</v>
      </c>
      <c r="Y120">
        <v>6.8286173802790939E-12</v>
      </c>
      <c r="Z120">
        <v>9.1156035602648365E-12</v>
      </c>
      <c r="AB120">
        <v>9.469806276409701E-12</v>
      </c>
    </row>
    <row r="121" spans="1:28">
      <c r="A121" s="10">
        <v>1490</v>
      </c>
      <c r="B121">
        <v>6.8562369579351357E-12</v>
      </c>
      <c r="F121">
        <v>7.1842136552710976E-12</v>
      </c>
      <c r="Y121">
        <v>6.9550180126367801E-12</v>
      </c>
      <c r="Z121">
        <v>9.2687947031411453E-12</v>
      </c>
      <c r="AB121">
        <v>9.6112933116659509E-12</v>
      </c>
    </row>
    <row r="122" spans="1:28">
      <c r="A122" s="10">
        <v>1500</v>
      </c>
      <c r="B122">
        <v>6.9650163900836393E-12</v>
      </c>
      <c r="F122">
        <v>7.2941523739169816E-12</v>
      </c>
      <c r="Y122">
        <v>7.082026258674806E-12</v>
      </c>
      <c r="Z122">
        <v>9.4224662846449334E-12</v>
      </c>
      <c r="AB122">
        <v>9.7529655629763244E-12</v>
      </c>
    </row>
    <row r="123" spans="1:28">
      <c r="A123" s="10">
        <v>1510</v>
      </c>
      <c r="B123">
        <v>7.0740466483395579E-12</v>
      </c>
      <c r="F123">
        <v>7.4042839348353587E-12</v>
      </c>
      <c r="Y123">
        <v>7.2096255637449683E-12</v>
      </c>
      <c r="AB123">
        <v>9.8948081975068155E-12</v>
      </c>
    </row>
    <row r="124" spans="1:28">
      <c r="A124" s="10">
        <v>1520</v>
      </c>
      <c r="F124">
        <v>7.51459644705875E-12</v>
      </c>
      <c r="Y124">
        <v>7.3377995778989266E-12</v>
      </c>
      <c r="AB124">
        <v>1.003680671049808E-11</v>
      </c>
    </row>
    <row r="125" spans="1:28">
      <c r="A125" s="10">
        <v>1530</v>
      </c>
      <c r="F125">
        <v>7.6250782644122306E-12</v>
      </c>
      <c r="Y125">
        <v>7.4665321572999732E-12</v>
      </c>
      <c r="AB125">
        <v>1.017894692034411E-11</v>
      </c>
    </row>
    <row r="126" spans="1:28">
      <c r="A126" s="10">
        <v>1540</v>
      </c>
      <c r="F126">
        <v>7.7357179823568568E-12</v>
      </c>
      <c r="Y126">
        <v>7.5958073653915272E-12</v>
      </c>
      <c r="AB126">
        <v>1.0321214963643551E-11</v>
      </c>
    </row>
    <row r="127" spans="1:28">
      <c r="A127" s="10">
        <v>1550</v>
      </c>
      <c r="F127">
        <v>7.8465044347864367E-12</v>
      </c>
      <c r="Y127">
        <v>7.7256094738353458E-12</v>
      </c>
      <c r="AB127">
        <v>1.0463597290231491E-11</v>
      </c>
    </row>
    <row r="128" spans="1:28">
      <c r="A128" s="10">
        <v>1560</v>
      </c>
      <c r="Y128">
        <v>7.8559229632320363E-12</v>
      </c>
      <c r="AB128">
        <v>1.0606080658199289E-11</v>
      </c>
    </row>
    <row r="129" spans="1:28">
      <c r="A129" s="10">
        <v>1570</v>
      </c>
      <c r="Y129">
        <v>7.9867325236357834E-12</v>
      </c>
      <c r="AB129">
        <v>1.074865212890928E-11</v>
      </c>
    </row>
    <row r="130" spans="1:28">
      <c r="A130" s="10">
        <v>1580</v>
      </c>
      <c r="Y130">
        <v>8.1180230548748786E-12</v>
      </c>
      <c r="AB130">
        <v>1.089129906201068E-11</v>
      </c>
    </row>
    <row r="131" spans="1:28">
      <c r="A131" s="10">
        <v>1590</v>
      </c>
      <c r="Y131">
        <v>8.2497796666889563E-12</v>
      </c>
      <c r="AB131">
        <v>1.10340091104628E-11</v>
      </c>
    </row>
    <row r="132" spans="1:28">
      <c r="A132" s="10">
        <v>1600</v>
      </c>
      <c r="Y132">
        <v>8.3819876786935834E-12</v>
      </c>
      <c r="AA132">
        <v>1.009884566151998E-11</v>
      </c>
      <c r="AB132">
        <v>1.117677021557069E-11</v>
      </c>
    </row>
    <row r="133" spans="1:28">
      <c r="A133" s="10">
        <v>1610</v>
      </c>
      <c r="Y133">
        <v>8.5146326201821862E-12</v>
      </c>
      <c r="AA133">
        <v>1.0242856430320121E-11</v>
      </c>
      <c r="AB133">
        <v>1.131957060203874E-11</v>
      </c>
    </row>
    <row r="134" spans="1:28">
      <c r="A134" s="10">
        <v>1620</v>
      </c>
      <c r="Y134">
        <v>8.6477002297750165E-12</v>
      </c>
      <c r="AA134">
        <v>1.0387104908292529E-11</v>
      </c>
      <c r="AB134">
        <v>1.146239877304636E-11</v>
      </c>
    </row>
    <row r="135" spans="1:28">
      <c r="A135" s="10">
        <v>1630</v>
      </c>
      <c r="Y135">
        <v>8.7811764549243386E-12</v>
      </c>
      <c r="AA135">
        <v>1.0531577544318719E-11</v>
      </c>
      <c r="AB135">
        <v>1.1605243505350471E-11</v>
      </c>
    </row>
    <row r="136" spans="1:28">
      <c r="A136" s="10">
        <v>1640</v>
      </c>
      <c r="Y136">
        <v>8.9150474512846541E-12</v>
      </c>
      <c r="AA136">
        <v>1.067626104656745E-11</v>
      </c>
      <c r="AB136">
        <v>1.174809384441845E-11</v>
      </c>
    </row>
    <row r="137" spans="1:28">
      <c r="A137" s="10">
        <v>1650</v>
      </c>
      <c r="Y137">
        <v>9.0492995819563991E-12</v>
      </c>
      <c r="AA137">
        <v>1.082114237940697E-11</v>
      </c>
      <c r="AB137">
        <v>1.1890939099595231E-11</v>
      </c>
    </row>
    <row r="138" spans="1:28">
      <c r="A138" s="10">
        <v>1660</v>
      </c>
      <c r="Y138">
        <v>9.1839194166110904E-12</v>
      </c>
      <c r="AA138">
        <v>1.09662087602725E-11</v>
      </c>
      <c r="AB138">
        <v>1.2033768839307899E-11</v>
      </c>
    </row>
    <row r="139" spans="1:28">
      <c r="A139" s="10">
        <v>1670</v>
      </c>
      <c r="Y139">
        <v>9.3188937305056126E-12</v>
      </c>
      <c r="AA139">
        <v>1.111144765649499E-11</v>
      </c>
      <c r="AB139">
        <v>1.217657288631063E-11</v>
      </c>
    </row>
    <row r="140" spans="1:28">
      <c r="A140" s="10">
        <v>1680</v>
      </c>
      <c r="Y140">
        <v>9.4542095033929887E-12</v>
      </c>
      <c r="AA140">
        <v>1.1256846782096801E-11</v>
      </c>
      <c r="AB140">
        <v>1.2319341312972881E-11</v>
      </c>
    </row>
    <row r="141" spans="1:28">
      <c r="A141" s="10">
        <v>1690</v>
      </c>
      <c r="Y141">
        <v>9.5898539183365139E-12</v>
      </c>
      <c r="AA141">
        <v>1.140239409455957E-11</v>
      </c>
      <c r="AB141">
        <v>1.246206443661317E-11</v>
      </c>
    </row>
    <row r="142" spans="1:28">
      <c r="A142" s="10">
        <v>1700</v>
      </c>
      <c r="I142">
        <v>1.293179018246646E-11</v>
      </c>
      <c r="Y142">
        <v>9.7258143604340133E-12</v>
      </c>
      <c r="AA142">
        <v>1.1548077791569311E-11</v>
      </c>
      <c r="AB142">
        <v>1.260473281488072E-11</v>
      </c>
    </row>
    <row r="143" spans="1:28">
      <c r="A143" s="10">
        <v>1710</v>
      </c>
      <c r="I143">
        <v>1.306908833347178E-11</v>
      </c>
      <c r="Y143">
        <v>9.8620784154584254E-12</v>
      </c>
      <c r="AA143">
        <v>1.169388630774338E-11</v>
      </c>
      <c r="AB143">
        <v>1.274733724118702E-11</v>
      </c>
    </row>
    <row r="144" spans="1:28">
      <c r="A144" s="10">
        <v>1720</v>
      </c>
      <c r="I144">
        <v>1.3206222317597599E-11</v>
      </c>
      <c r="Y144">
        <v>9.9986338684208477E-12</v>
      </c>
      <c r="AA144">
        <v>1.183980831134375E-11</v>
      </c>
      <c r="AB144">
        <v>1.288986874018899E-11</v>
      </c>
    </row>
    <row r="145" spans="1:28">
      <c r="A145" s="10">
        <v>1730</v>
      </c>
      <c r="I145">
        <v>1.3343184971348209E-11</v>
      </c>
      <c r="Y145">
        <v>1.0135468702061701E-11</v>
      </c>
      <c r="AA145">
        <v>1.198583270098061E-11</v>
      </c>
      <c r="AB145">
        <v>1.3032318563325469E-11</v>
      </c>
    </row>
    <row r="146" spans="1:28">
      <c r="A146" s="10">
        <v>1740</v>
      </c>
      <c r="I146">
        <v>1.347996933896812E-11</v>
      </c>
      <c r="Y146">
        <v>1.027257109527555E-11</v>
      </c>
      <c r="AA146">
        <v>1.2131948602310239E-11</v>
      </c>
      <c r="AB146">
        <v>1.3174678184408351E-11</v>
      </c>
    </row>
    <row r="147" spans="1:28">
      <c r="A147" s="10">
        <v>1750</v>
      </c>
      <c r="I147">
        <v>1.3616568667839819E-11</v>
      </c>
      <c r="Y147">
        <v>1.040992942147466E-11</v>
      </c>
      <c r="AA147">
        <v>1.2278145364730671E-11</v>
      </c>
      <c r="AB147">
        <v>1.331693929526967E-11</v>
      </c>
    </row>
    <row r="148" spans="1:28">
      <c r="A148" s="10">
        <v>1760</v>
      </c>
      <c r="I148">
        <v>1.375297640396257E-11</v>
      </c>
      <c r="Y148">
        <v>1.054753224689637E-11</v>
      </c>
      <c r="AA148">
        <v>1.2424412558078569E-11</v>
      </c>
      <c r="AB148">
        <v>1.3459093801465711E-11</v>
      </c>
    </row>
    <row r="149" spans="1:28">
      <c r="A149" s="10">
        <v>1770</v>
      </c>
      <c r="I149">
        <v>1.3889186187512071E-11</v>
      </c>
      <c r="Y149">
        <v>1.068536832885881E-11</v>
      </c>
      <c r="AA149">
        <v>1.25707399693304E-11</v>
      </c>
      <c r="AB149">
        <v>1.360113381803894E-11</v>
      </c>
    </row>
    <row r="150" spans="1:28">
      <c r="A150" s="10">
        <v>1780</v>
      </c>
      <c r="I150">
        <v>1.402519184848067E-11</v>
      </c>
      <c r="Y150">
        <v>1.0823426613969589E-11</v>
      </c>
      <c r="AA150">
        <v>1.2717117599310871E-11</v>
      </c>
      <c r="AB150">
        <v>1.3743051665338861E-11</v>
      </c>
    </row>
    <row r="151" spans="1:28">
      <c r="A151" s="10">
        <v>1790</v>
      </c>
      <c r="I151">
        <v>1.416098740239759E-11</v>
      </c>
      <c r="Y151">
        <v>1.096169623629155E-11</v>
      </c>
      <c r="AA151">
        <v>1.2863535659411249E-11</v>
      </c>
      <c r="AB151">
        <v>1.388483986490204E-11</v>
      </c>
    </row>
    <row r="152" spans="1:28">
      <c r="A152" s="10">
        <v>1800</v>
      </c>
      <c r="I152">
        <v>1.429656704612865E-11</v>
      </c>
      <c r="Y152">
        <v>1.110016651546962E-11</v>
      </c>
      <c r="AA152">
        <v>1.3009984568320289E-11</v>
      </c>
      <c r="AB152">
        <v>1.402649113539225E-11</v>
      </c>
    </row>
    <row r="153" spans="1:28">
      <c r="A153" s="10">
        <v>1810</v>
      </c>
      <c r="I153">
        <v>1.4431925153755059E-11</v>
      </c>
      <c r="Y153">
        <v>1.123882695482269E-11</v>
      </c>
      <c r="AA153">
        <v>1.3156454948769891E-11</v>
      </c>
      <c r="AB153">
        <v>1.416799838860083E-11</v>
      </c>
    </row>
    <row r="154" spans="1:28">
      <c r="A154" s="10">
        <v>1820</v>
      </c>
      <c r="I154">
        <v>1.4567056272530361E-11</v>
      </c>
      <c r="Y154">
        <v>1.137766723940394E-11</v>
      </c>
      <c r="AA154">
        <v>1.330293762429781E-11</v>
      </c>
      <c r="AB154">
        <v>1.430935472550775E-11</v>
      </c>
    </row>
    <row r="155" spans="1:28">
      <c r="A155" s="10">
        <v>1830</v>
      </c>
      <c r="I155">
        <v>1.470195511891509E-11</v>
      </c>
      <c r="Y155">
        <v>1.1516677234033221E-11</v>
      </c>
      <c r="AA155">
        <v>1.344942361602938E-11</v>
      </c>
      <c r="AB155">
        <v>1.445055343240361E-11</v>
      </c>
    </row>
    <row r="156" spans="1:28">
      <c r="A156" s="10">
        <v>1840</v>
      </c>
      <c r="I156">
        <v>1.483661657468825E-11</v>
      </c>
      <c r="Y156">
        <v>1.165584698130456E-11</v>
      </c>
      <c r="AA156">
        <v>1.359590413948012E-11</v>
      </c>
      <c r="AB156">
        <v>1.459158797707259E-11</v>
      </c>
    </row>
    <row r="157" spans="1:28">
      <c r="A157" s="10">
        <v>1850</v>
      </c>
      <c r="I157">
        <v>1.49710356831348E-11</v>
      </c>
      <c r="Y157">
        <v>1.179516669957198E-11</v>
      </c>
      <c r="AA157">
        <v>1.374237060138096E-11</v>
      </c>
      <c r="AB157">
        <v>1.473245200503651E-11</v>
      </c>
    </row>
    <row r="158" spans="1:28">
      <c r="A158" s="10">
        <v>1860</v>
      </c>
      <c r="I158">
        <v>1.5105207645308349E-11</v>
      </c>
      <c r="Y158">
        <v>1.193462678091651E-11</v>
      </c>
      <c r="AA158">
        <v>1.38888145965276E-11</v>
      </c>
      <c r="AB158">
        <v>1.487313933585993E-11</v>
      </c>
    </row>
    <row r="159" spans="1:28">
      <c r="A159" s="10">
        <v>1870</v>
      </c>
      <c r="I159">
        <v>1.523912781636827E-11</v>
      </c>
      <c r="Y159">
        <v>1.207421778909705E-11</v>
      </c>
      <c r="AA159">
        <v>1.4035227904655489E-11</v>
      </c>
      <c r="AB159">
        <v>1.5013643959516141E-11</v>
      </c>
    </row>
    <row r="160" spans="1:28">
      <c r="A160" s="10">
        <v>1880</v>
      </c>
      <c r="I160">
        <v>1.5372791701990071E-11</v>
      </c>
      <c r="Y160">
        <v>1.221393045748781E-11</v>
      </c>
      <c r="AA160">
        <v>1.4181602487341859E-11</v>
      </c>
      <c r="AB160">
        <v>1.515396003281396E-11</v>
      </c>
    </row>
    <row r="161" spans="1:28">
      <c r="A161" s="10">
        <v>1890</v>
      </c>
      <c r="I161">
        <v>1.5506194954848379E-11</v>
      </c>
      <c r="Y161">
        <v>1.235375568700465E-11</v>
      </c>
      <c r="AA161">
        <v>1.4327930484935719E-11</v>
      </c>
      <c r="AB161">
        <v>1.529408187588503E-11</v>
      </c>
    </row>
    <row r="162" spans="1:28">
      <c r="A162" s="10">
        <v>1900</v>
      </c>
      <c r="I162">
        <v>1.5639333371171379E-11</v>
      </c>
      <c r="Y162">
        <v>1.249368454402272E-11</v>
      </c>
      <c r="AA162">
        <v>1.4474204213517349E-11</v>
      </c>
      <c r="AB162">
        <v>1.5434003968731351E-11</v>
      </c>
    </row>
    <row r="163" spans="1:28">
      <c r="A163" s="10">
        <v>1910</v>
      </c>
      <c r="I163">
        <v>1.5772202887365801E-11</v>
      </c>
      <c r="Y163">
        <v>1.2633708258287511E-11</v>
      </c>
      <c r="AA163">
        <v>1.4620416161887839E-11</v>
      </c>
      <c r="AB163">
        <v>1.5573720947832769E-11</v>
      </c>
    </row>
    <row r="164" spans="1:28">
      <c r="A164" s="10">
        <v>1920</v>
      </c>
      <c r="I164">
        <v>1.5904799576711389E-11</v>
      </c>
      <c r="Y164">
        <v>1.2773818220821409E-11</v>
      </c>
      <c r="AA164">
        <v>1.476655898858994E-11</v>
      </c>
      <c r="AB164">
        <v>1.5713227602813909E-11</v>
      </c>
    </row>
    <row r="165" spans="1:28">
      <c r="A165" s="10">
        <v>1930</v>
      </c>
      <c r="I165">
        <v>1.6037119646123961E-11</v>
      </c>
      <c r="Y165">
        <v>1.291400598182773E-11</v>
      </c>
      <c r="AA165">
        <v>1.4912625518960789E-11</v>
      </c>
      <c r="AB165">
        <v>1.585251887317025E-11</v>
      </c>
    </row>
    <row r="166" spans="1:28">
      <c r="A166" s="10">
        <v>1940</v>
      </c>
      <c r="I166">
        <v>1.6169159432985889E-11</v>
      </c>
      <c r="Y166">
        <v>1.3054263248593871E-11</v>
      </c>
      <c r="AA166">
        <v>1.505860874221743E-11</v>
      </c>
      <c r="AB166">
        <v>1.5991589845052771E-11</v>
      </c>
    </row>
    <row r="167" spans="1:28">
      <c r="A167" s="10">
        <v>1950</v>
      </c>
      <c r="I167">
        <v>1.630091540204301E-11</v>
      </c>
      <c r="Y167">
        <v>1.3194581883395581E-11</v>
      </c>
      <c r="AA167">
        <v>1.5204501808575521E-11</v>
      </c>
      <c r="AB167">
        <v>1.613043574811073E-11</v>
      </c>
    </row>
    <row r="168" spans="1:28">
      <c r="A168" s="10">
        <v>1960</v>
      </c>
      <c r="I168">
        <v>1.6432384142366939E-11</v>
      </c>
      <c r="Y168">
        <v>1.3334953901403641E-11</v>
      </c>
      <c r="AA168">
        <v>1.5350298026402159E-11</v>
      </c>
      <c r="AB168">
        <v>1.6269051952392031E-11</v>
      </c>
    </row>
    <row r="169" spans="1:28">
      <c r="A169" s="10">
        <v>1970</v>
      </c>
      <c r="I169">
        <v>1.6563562364381739E-11</v>
      </c>
      <c r="Y169">
        <v>1.34753714685947E-11</v>
      </c>
      <c r="AA169">
        <v>1.5495990859402881E-11</v>
      </c>
      <c r="AB169">
        <v>1.6407433965300539E-11</v>
      </c>
    </row>
    <row r="170" spans="1:28">
      <c r="A170" s="10">
        <v>1980</v>
      </c>
      <c r="I170">
        <v>1.6694446896953769E-11</v>
      </c>
      <c r="Y170">
        <v>1.361582689966763E-11</v>
      </c>
      <c r="AA170">
        <v>1.5641573923843699E-11</v>
      </c>
      <c r="AB170">
        <v>1.654557742860987E-11</v>
      </c>
    </row>
    <row r="171" spans="1:28">
      <c r="A171" s="10">
        <v>1990</v>
      </c>
      <c r="I171">
        <v>1.682503468454386E-11</v>
      </c>
      <c r="Y171">
        <v>1.375631265596654E-11</v>
      </c>
      <c r="AA171">
        <v>1.57870409858082E-11</v>
      </c>
      <c r="AB171">
        <v>1.668347811553289E-11</v>
      </c>
    </row>
    <row r="172" spans="1:28">
      <c r="A172" s="10">
        <v>2000</v>
      </c>
      <c r="I172">
        <v>1.6955322784420551E-11</v>
      </c>
      <c r="Y172">
        <v>1.3896821343411959E-11</v>
      </c>
      <c r="AA172">
        <v>1.5932385958490191E-11</v>
      </c>
      <c r="AB172">
        <v>1.6821131927846419E-11</v>
      </c>
    </row>
    <row r="173" spans="1:28">
      <c r="A173" s="10">
        <v>2010</v>
      </c>
      <c r="I173">
        <v>1.7085308363933409E-11</v>
      </c>
      <c r="Y173">
        <v>1.403734571044122E-11</v>
      </c>
      <c r="AA173">
        <v>1.60776028995221E-11</v>
      </c>
      <c r="AB173">
        <v>1.695853489307043E-11</v>
      </c>
    </row>
    <row r="174" spans="1:28">
      <c r="A174" s="10">
        <v>2020</v>
      </c>
      <c r="I174">
        <v>1.721498869784539E-11</v>
      </c>
      <c r="Y174">
        <v>1.4177878645959021E-11</v>
      </c>
      <c r="AA174">
        <v>1.622268600833934E-11</v>
      </c>
      <c r="AB174">
        <v>1.7095683161701002E-11</v>
      </c>
    </row>
    <row r="175" spans="1:28">
      <c r="A175" s="10">
        <v>2030</v>
      </c>
      <c r="I175">
        <v>1.7344361165723201E-11</v>
      </c>
      <c r="Y175">
        <v>1.4318413177299369E-11</v>
      </c>
      <c r="AA175">
        <v>1.636762962358077E-11</v>
      </c>
      <c r="AB175">
        <v>1.7232573004496419E-11</v>
      </c>
    </row>
    <row r="176" spans="1:28">
      <c r="A176" s="10">
        <v>2040</v>
      </c>
      <c r="I176">
        <v>1.747342324938446E-11</v>
      </c>
      <c r="Y176">
        <v>1.445894246819969E-11</v>
      </c>
      <c r="AA176">
        <v>1.6512428220525339E-11</v>
      </c>
      <c r="AB176">
        <v>1.736920080981574E-11</v>
      </c>
    </row>
    <row r="177" spans="1:28">
      <c r="A177" s="10">
        <v>2050</v>
      </c>
      <c r="I177">
        <v>1.760217253040092E-11</v>
      </c>
      <c r="Y177">
        <v>1.4599459816788072E-11</v>
      </c>
      <c r="AA177">
        <v>1.6657076408565031E-11</v>
      </c>
      <c r="AB177">
        <v>1.7505563081008981E-11</v>
      </c>
    </row>
    <row r="178" spans="1:28">
      <c r="A178" s="10">
        <v>2060</v>
      </c>
      <c r="I178">
        <v>1.7730606687656279E-11</v>
      </c>
      <c r="Y178">
        <v>1.4739958653584322E-11</v>
      </c>
      <c r="AA178">
        <v>1.6801568928714089E-11</v>
      </c>
      <c r="AB178">
        <v>1.7641656433858308E-11</v>
      </c>
    </row>
    <row r="179" spans="1:28">
      <c r="A179" s="10">
        <v>2070</v>
      </c>
      <c r="I179">
        <v>1.7858723494957969E-11</v>
      </c>
      <c r="Y179">
        <v>1.488043253951578E-11</v>
      </c>
      <c r="AA179">
        <v>1.694590065115448E-11</v>
      </c>
      <c r="AB179">
        <v>1.7777477594069561E-11</v>
      </c>
    </row>
    <row r="180" spans="1:28">
      <c r="A180" s="10">
        <v>2080</v>
      </c>
      <c r="I180">
        <v>1.798652081870169E-11</v>
      </c>
      <c r="Y180">
        <v>1.5020875163948391E-11</v>
      </c>
      <c r="AA180">
        <v>1.7090066572817661E-11</v>
      </c>
      <c r="AB180">
        <v>1.7913023394813132E-11</v>
      </c>
    </row>
    <row r="181" spans="1:28">
      <c r="A181" s="10">
        <v>2090</v>
      </c>
      <c r="I181">
        <v>1.8113996615587649E-11</v>
      </c>
      <c r="Y181">
        <v>1.5161280342733709E-11</v>
      </c>
      <c r="AA181">
        <v>1.723406181500241E-11</v>
      </c>
      <c r="AB181">
        <v>1.8048290774313739E-11</v>
      </c>
    </row>
    <row r="182" spans="1:28">
      <c r="A182" s="10">
        <v>2100</v>
      </c>
      <c r="I182">
        <v>1.8241148930387589E-11</v>
      </c>
      <c r="Y182">
        <v>1.5301642016272529E-11</v>
      </c>
      <c r="AA182">
        <v>1.7377881621028728E-11</v>
      </c>
      <c r="AB182">
        <v>1.818327677348819E-11</v>
      </c>
    </row>
    <row r="183" spans="1:28">
      <c r="A183" s="10">
        <v>2110</v>
      </c>
      <c r="I183">
        <v>1.8367975893761632E-11</v>
      </c>
      <c r="Y183">
        <v>1.544195424759556E-11</v>
      </c>
      <c r="AA183">
        <v>1.7521521353927601E-11</v>
      </c>
      <c r="AB183">
        <v>1.8317978533630389E-11</v>
      </c>
    </row>
    <row r="184" spans="1:28">
      <c r="A184" s="10">
        <v>2120</v>
      </c>
      <c r="I184">
        <v>1.8494475720123819E-11</v>
      </c>
      <c r="Y184">
        <v>1.5582211220461669E-11</v>
      </c>
      <c r="AA184">
        <v>1.7664976494166561E-11</v>
      </c>
      <c r="AB184">
        <v>1.8452393294142918E-11</v>
      </c>
    </row>
    <row r="185" spans="1:28">
      <c r="A185" s="10">
        <v>2130</v>
      </c>
      <c r="I185">
        <v>1.862064670555554E-11</v>
      </c>
      <c r="Y185">
        <v>1.572240723747414E-11</v>
      </c>
      <c r="AA185">
        <v>1.780824263741065E-11</v>
      </c>
      <c r="AB185">
        <v>1.8586518390314371E-11</v>
      </c>
    </row>
    <row r="186" spans="1:28">
      <c r="A186" s="10">
        <v>2140</v>
      </c>
      <c r="I186">
        <v>1.8746487225765831E-11</v>
      </c>
      <c r="Y186">
        <v>1.5862536718215381E-11</v>
      </c>
      <c r="AA186">
        <v>1.7951315492318811E-11</v>
      </c>
      <c r="AB186">
        <v>1.8720351251141689E-11</v>
      </c>
    </row>
    <row r="187" spans="1:28">
      <c r="A187" s="10">
        <v>2150</v>
      </c>
      <c r="I187">
        <v>1.8871995734097481E-11</v>
      </c>
      <c r="Y187">
        <v>1.6002594197400379E-11</v>
      </c>
      <c r="AA187">
        <v>1.8094190878375371E-11</v>
      </c>
      <c r="AB187">
        <v>1.885388939719686E-11</v>
      </c>
    </row>
    <row r="188" spans="1:28">
      <c r="A188" s="10">
        <v>2160</v>
      </c>
      <c r="I188">
        <v>1.899717075957825E-11</v>
      </c>
      <c r="Y188">
        <v>1.6142574323049231E-11</v>
      </c>
      <c r="AA188">
        <v>1.8236864723756261E-11</v>
      </c>
      <c r="AB188">
        <v>1.8987130438537089E-11</v>
      </c>
    </row>
    <row r="189" spans="1:28">
      <c r="A189" s="10">
        <v>2170</v>
      </c>
      <c r="I189">
        <v>1.9122010905016109E-11</v>
      </c>
      <c r="Y189">
        <v>1.628247185467923E-11</v>
      </c>
      <c r="AA189">
        <v>1.837933306322993E-11</v>
      </c>
      <c r="AB189">
        <v>1.9120072072657759E-11</v>
      </c>
    </row>
    <row r="190" spans="1:28">
      <c r="A190" s="10">
        <v>2180</v>
      </c>
      <c r="I190">
        <v>1.9246514845137549E-11</v>
      </c>
      <c r="Y190">
        <v>1.6422281661516371E-11</v>
      </c>
      <c r="AA190">
        <v>1.8521592036092439E-11</v>
      </c>
      <c r="AB190">
        <v>1.925271208248753E-11</v>
      </c>
    </row>
    <row r="191" spans="1:28">
      <c r="A191" s="10">
        <v>2190</v>
      </c>
      <c r="I191">
        <v>1.9370681324768281E-11</v>
      </c>
      <c r="Y191">
        <v>1.656199872072698E-11</v>
      </c>
      <c r="AA191">
        <v>1.8663637884136631E-11</v>
      </c>
      <c r="AB191">
        <v>1.938504833442467E-11</v>
      </c>
    </row>
    <row r="192" spans="1:28">
      <c r="A192" s="10">
        <v>2200</v>
      </c>
      <c r="I192">
        <v>1.9494509157055239E-11</v>
      </c>
      <c r="Y192">
        <v>1.6701618115669251E-11</v>
      </c>
      <c r="AA192">
        <v>1.8805466949654891E-11</v>
      </c>
      <c r="AB192">
        <v>1.951707877641408E-11</v>
      </c>
    </row>
    <row r="193" spans="1:28">
      <c r="A193" s="10">
        <v>2210</v>
      </c>
      <c r="I193">
        <v>1.961799722172912E-11</v>
      </c>
      <c r="Y193">
        <v>1.6841135034165111E-11</v>
      </c>
      <c r="AA193">
        <v>1.8947075673475331E-11</v>
      </c>
      <c r="AB193">
        <v>1.96488014360641E-11</v>
      </c>
    </row>
    <row r="194" spans="1:28">
      <c r="A194" s="10">
        <v>2220</v>
      </c>
      <c r="I194">
        <v>1.9741144463406589E-11</v>
      </c>
      <c r="Y194">
        <v>1.6980544766792489E-11</v>
      </c>
      <c r="AA194">
        <v>1.9088460593030941E-11</v>
      </c>
      <c r="AB194">
        <v>1.9780214418802552E-11</v>
      </c>
    </row>
    <row r="195" spans="1:28">
      <c r="A195" s="10">
        <v>2230</v>
      </c>
      <c r="I195">
        <v>1.986394988993133E-11</v>
      </c>
      <c r="Y195">
        <v>1.711984270519803E-11</v>
      </c>
      <c r="AA195">
        <v>1.922961834046143E-11</v>
      </c>
      <c r="AB195">
        <v>1.9911315906071221E-11</v>
      </c>
    </row>
    <row r="196" spans="1:28">
      <c r="A196" s="10">
        <v>2240</v>
      </c>
      <c r="I196">
        <v>1.9986412570753059E-11</v>
      </c>
      <c r="Y196">
        <v>1.725902434043051E-11</v>
      </c>
      <c r="AA196">
        <v>1.9370545640747371E-11</v>
      </c>
      <c r="AB196">
        <v>2.004210415355805E-11</v>
      </c>
    </row>
    <row r="197" spans="1:28">
      <c r="A197" s="10">
        <v>2250</v>
      </c>
      <c r="I197">
        <v>2.0108531635343729E-11</v>
      </c>
      <c r="Y197">
        <v>1.7398085261294809E-11</v>
      </c>
      <c r="AA197">
        <v>1.951123930987634E-11</v>
      </c>
      <c r="AB197">
        <v>2.0172577489466419E-11</v>
      </c>
    </row>
    <row r="198" spans="1:28">
      <c r="A198" s="10">
        <v>2260</v>
      </c>
      <c r="I198">
        <v>2.0230306271650229E-11</v>
      </c>
      <c r="Y198">
        <v>1.75370211527267E-11</v>
      </c>
      <c r="AA198">
        <v>1.965169625304058E-11</v>
      </c>
      <c r="AB198">
        <v>2.030273431282081E-11</v>
      </c>
    </row>
    <row r="199" spans="1:28">
      <c r="A199" s="10">
        <v>2270</v>
      </c>
      <c r="I199">
        <v>2.0351735724582541E-11</v>
      </c>
      <c r="Y199">
        <v>1.7675827794188341E-11</v>
      </c>
      <c r="AA199">
        <v>1.9791913462865959E-11</v>
      </c>
      <c r="AB199">
        <v>2.0432573091808059E-11</v>
      </c>
    </row>
    <row r="200" spans="1:28">
      <c r="A200" s="10">
        <v>2280</v>
      </c>
      <c r="I200">
        <v>2.0472819294536841E-11</v>
      </c>
      <c r="Y200">
        <v>1.7814501058084559E-11</v>
      </c>
      <c r="AA200">
        <v>1.9931888017671699E-11</v>
      </c>
      <c r="AB200">
        <v>2.056209236215377E-11</v>
      </c>
    </row>
    <row r="201" spans="1:28">
      <c r="A201" s="10">
        <v>2290</v>
      </c>
      <c r="I201">
        <v>2.0593556335952722E-11</v>
      </c>
      <c r="Y201">
        <v>1.7953036908199901E-11</v>
      </c>
      <c r="AA201">
        <v>2.007161707976054E-11</v>
      </c>
      <c r="AB201">
        <v>2.069129072553294E-11</v>
      </c>
    </row>
    <row r="202" spans="1:28">
      <c r="A202" s="10">
        <v>2300</v>
      </c>
      <c r="I202">
        <v>2.0713946255903611E-11</v>
      </c>
      <c r="AA202">
        <v>2.02110978937391E-11</v>
      </c>
      <c r="AB202">
        <v>2.082016684801433E-11</v>
      </c>
    </row>
    <row r="203" spans="1:28">
      <c r="A203" s="10">
        <v>2310</v>
      </c>
      <c r="I203">
        <v>2.083398851272004E-11</v>
      </c>
      <c r="AA203">
        <v>2.0350327784867688E-11</v>
      </c>
      <c r="AB203">
        <v>2.094871945853794E-11</v>
      </c>
    </row>
    <row r="204" spans="1:28">
      <c r="A204" s="10">
        <v>2320</v>
      </c>
      <c r="I204">
        <v>2.0953682614644579E-11</v>
      </c>
      <c r="AA204">
        <v>2.048930415743962E-11</v>
      </c>
      <c r="AB204">
        <v>2.1076947347424729E-11</v>
      </c>
    </row>
    <row r="205" spans="1:28">
      <c r="A205" s="10">
        <v>2330</v>
      </c>
      <c r="I205">
        <v>2.1073028118518181E-11</v>
      </c>
      <c r="AA205">
        <v>2.0628024493189261E-11</v>
      </c>
      <c r="AB205">
        <v>2.120484936491831E-11</v>
      </c>
    </row>
    <row r="206" spans="1:28">
      <c r="A206" s="10">
        <v>2340</v>
      </c>
      <c r="I206">
        <v>2.1192024628496901E-11</v>
      </c>
      <c r="AA206">
        <v>2.07664863497286E-11</v>
      </c>
      <c r="AB206">
        <v>2.1332424419757619E-11</v>
      </c>
    </row>
    <row r="207" spans="1:28">
      <c r="A207" s="10">
        <v>2350</v>
      </c>
      <c r="I207">
        <v>2.131067179479859E-11</v>
      </c>
      <c r="AA207">
        <v>2.0904687359011961E-11</v>
      </c>
      <c r="AB207">
        <v>2.1459671477780249E-11</v>
      </c>
    </row>
    <row r="208" spans="1:28">
      <c r="A208" s="10">
        <v>2360</v>
      </c>
      <c r="I208">
        <v>2.1428969312478659E-11</v>
      </c>
      <c r="AA208">
        <v>2.10426252258283E-11</v>
      </c>
      <c r="AB208">
        <v>2.1586589560555701E-11</v>
      </c>
    </row>
    <row r="209" spans="1:28">
      <c r="A209" s="10">
        <v>2370</v>
      </c>
      <c r="I209">
        <v>2.1546916920234469E-11</v>
      </c>
      <c r="AA209">
        <v>2.1180297726320889E-11</v>
      </c>
      <c r="AB209">
        <v>2.1713177744047889E-11</v>
      </c>
    </row>
    <row r="210" spans="1:28">
      <c r="A210" s="10">
        <v>2380</v>
      </c>
      <c r="I210">
        <v>2.1664514399237618E-11</v>
      </c>
      <c r="AA210">
        <v>2.1317702706533789E-11</v>
      </c>
      <c r="AB210">
        <v>2.1839435157306571E-11</v>
      </c>
    </row>
    <row r="211" spans="1:28">
      <c r="A211" s="10">
        <v>2390</v>
      </c>
      <c r="I211">
        <v>2.1781761571993448E-11</v>
      </c>
      <c r="AA211">
        <v>2.1454838080984962E-11</v>
      </c>
      <c r="AB211">
        <v>2.1965360981186801E-11</v>
      </c>
    </row>
    <row r="212" spans="1:28">
      <c r="A212" s="10">
        <v>2400</v>
      </c>
      <c r="I212">
        <v>2.1898658301227301E-11</v>
      </c>
      <c r="AA212">
        <v>2.1591701831265278E-11</v>
      </c>
      <c r="AB212">
        <v>2.2090954447096139E-11</v>
      </c>
    </row>
    <row r="213" spans="1:28">
      <c r="A213" s="10">
        <v>2410</v>
      </c>
      <c r="I213">
        <v>2.201520448879684E-11</v>
      </c>
      <c r="AA213">
        <v>2.1728292004663391E-11</v>
      </c>
      <c r="AB213">
        <v>2.2216214835768829E-11</v>
      </c>
    </row>
    <row r="214" spans="1:28">
      <c r="A214" s="10">
        <v>2420</v>
      </c>
      <c r="I214">
        <v>2.213140007462983E-11</v>
      </c>
      <c r="AA214">
        <v>2.186460671281587E-11</v>
      </c>
      <c r="AB214">
        <v>2.2341141476066531E-11</v>
      </c>
    </row>
    <row r="215" spans="1:28">
      <c r="A215" s="10">
        <v>2430</v>
      </c>
      <c r="I215">
        <v>2.2247245035686869E-11</v>
      </c>
      <c r="AA215">
        <v>2.2000644130382162E-11</v>
      </c>
      <c r="AB215">
        <v>2.2465733743805069E-11</v>
      </c>
    </row>
    <row r="216" spans="1:28">
      <c r="A216" s="10">
        <v>2440</v>
      </c>
      <c r="I216">
        <v>2.236273938494852E-11</v>
      </c>
      <c r="AA216">
        <v>2.213640249374419E-11</v>
      </c>
      <c r="AB216">
        <v>2.2589991060606539E-11</v>
      </c>
    </row>
    <row r="217" spans="1:28">
      <c r="A217" s="10">
        <v>2450</v>
      </c>
      <c r="I217">
        <v>2.247788317042615E-11</v>
      </c>
      <c r="AA217">
        <v>2.227188009973002E-11</v>
      </c>
      <c r="AB217">
        <v>2.271391289277644E-11</v>
      </c>
    </row>
    <row r="218" spans="1:28">
      <c r="A218" s="10">
        <v>2460</v>
      </c>
      <c r="I218">
        <v>2.259267647419614E-11</v>
      </c>
      <c r="AA218">
        <v>2.2407075304361279E-11</v>
      </c>
      <c r="AB218">
        <v>2.283749875020519E-11</v>
      </c>
    </row>
    <row r="219" spans="1:28">
      <c r="A219" s="10">
        <v>2470</v>
      </c>
      <c r="I219">
        <v>2.270711941145681E-11</v>
      </c>
      <c r="AA219">
        <v>2.2541986521623981E-11</v>
      </c>
      <c r="AB219">
        <v>2.296074818529353E-11</v>
      </c>
    </row>
    <row r="220" spans="1:28">
      <c r="A220" s="10">
        <v>2480</v>
      </c>
      <c r="I220">
        <v>2.282121212960758E-11</v>
      </c>
      <c r="AA220">
        <v>2.2676612222262279E-11</v>
      </c>
      <c r="AB220">
        <v>2.3083660791901391E-11</v>
      </c>
    </row>
    <row r="221" spans="1:28">
      <c r="A221" s="10">
        <v>2490</v>
      </c>
      <c r="I221">
        <v>2.2934954807349851E-11</v>
      </c>
      <c r="AA221">
        <v>2.281095093259488E-11</v>
      </c>
      <c r="AB221">
        <v>2.3206236204319671E-11</v>
      </c>
    </row>
    <row r="222" spans="1:28">
      <c r="A222" s="10">
        <v>2500</v>
      </c>
      <c r="I222">
        <v>2.3048347653809159E-11</v>
      </c>
      <c r="AA222">
        <v>2.2945001233353679E-11</v>
      </c>
      <c r="AB222">
        <v>2.332847409626453E-11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2"/>
  <sheetViews>
    <sheetView topLeftCell="A13" workbookViewId="0"/>
  </sheetViews>
  <sheetFormatPr defaultRowHeight="15"/>
  <sheetData>
    <row r="1" spans="1:28">
      <c r="B1" s="10" t="s">
        <v>11</v>
      </c>
      <c r="C1" s="10" t="s">
        <v>13</v>
      </c>
      <c r="D1" s="10" t="s">
        <v>15</v>
      </c>
      <c r="E1" s="10" t="s">
        <v>16</v>
      </c>
      <c r="F1" s="10" t="s">
        <v>18</v>
      </c>
      <c r="G1" s="10" t="s">
        <v>19</v>
      </c>
      <c r="H1" s="10" t="s">
        <v>20</v>
      </c>
      <c r="I1" s="10" t="s">
        <v>22</v>
      </c>
      <c r="J1" s="10" t="s">
        <v>20</v>
      </c>
      <c r="K1" s="10" t="s">
        <v>24</v>
      </c>
      <c r="L1" s="10" t="s">
        <v>24</v>
      </c>
      <c r="M1" s="10" t="s">
        <v>24</v>
      </c>
      <c r="N1" s="10" t="s">
        <v>25</v>
      </c>
      <c r="O1" s="10" t="s">
        <v>26</v>
      </c>
      <c r="P1" s="10" t="s">
        <v>27</v>
      </c>
      <c r="Q1" s="10" t="s">
        <v>28</v>
      </c>
      <c r="R1" s="10" t="s">
        <v>30</v>
      </c>
      <c r="S1" s="10" t="s">
        <v>30</v>
      </c>
      <c r="T1" s="10" t="s">
        <v>32</v>
      </c>
      <c r="U1" s="10" t="s">
        <v>33</v>
      </c>
      <c r="V1" s="10" t="s">
        <v>34</v>
      </c>
      <c r="W1" s="10" t="s">
        <v>33</v>
      </c>
      <c r="X1" s="10" t="s">
        <v>36</v>
      </c>
      <c r="Y1" s="10" t="s">
        <v>38</v>
      </c>
      <c r="Z1" s="10" t="s">
        <v>40</v>
      </c>
      <c r="AA1" s="10" t="s">
        <v>42</v>
      </c>
      <c r="AB1" s="10" t="s">
        <v>43</v>
      </c>
    </row>
    <row r="2" spans="1:28">
      <c r="A2" s="10">
        <v>300</v>
      </c>
      <c r="C2">
        <v>2.0861948104836981E-16</v>
      </c>
      <c r="E2">
        <v>5.7268521060291359E-16</v>
      </c>
      <c r="M2">
        <v>7.2897485876053141E-15</v>
      </c>
      <c r="N2">
        <v>6.3854035625106856E-16</v>
      </c>
      <c r="S2">
        <v>3.904037760131174E-15</v>
      </c>
      <c r="U2">
        <v>1.561842498935029E-15</v>
      </c>
      <c r="W2">
        <v>1.2589254117941671</v>
      </c>
    </row>
    <row r="3" spans="1:28">
      <c r="A3" s="10">
        <v>310</v>
      </c>
      <c r="C3">
        <v>2.5797869688627819E-16</v>
      </c>
      <c r="E3">
        <v>6.8718265874581181E-16</v>
      </c>
      <c r="M3">
        <v>8.7403126361791236E-15</v>
      </c>
      <c r="N3">
        <v>7.9380705062991462E-16</v>
      </c>
      <c r="S3">
        <v>4.6896674449427153E-15</v>
      </c>
      <c r="U3">
        <v>1.9031373438189759E-15</v>
      </c>
      <c r="X3">
        <v>1.64E-15</v>
      </c>
    </row>
    <row r="4" spans="1:28">
      <c r="A4" s="10">
        <v>320</v>
      </c>
      <c r="C4">
        <v>3.1557587179040881E-16</v>
      </c>
      <c r="E4">
        <v>8.1441033872106477E-16</v>
      </c>
      <c r="M4">
        <v>1.0351156144977091E-14</v>
      </c>
      <c r="N4">
        <v>9.7589265846301426E-16</v>
      </c>
      <c r="S4">
        <v>5.563594373959222E-15</v>
      </c>
      <c r="U4">
        <v>2.2903001151604229E-15</v>
      </c>
    </row>
    <row r="5" spans="1:28">
      <c r="A5" s="10">
        <v>330</v>
      </c>
      <c r="C5">
        <v>3.8221770843380058E-16</v>
      </c>
      <c r="E5">
        <v>9.5440357953393312E-16</v>
      </c>
      <c r="M5">
        <v>1.212267425706597E-14</v>
      </c>
      <c r="N5">
        <v>1.18756452218815E-15</v>
      </c>
      <c r="S5">
        <v>6.5261906744479499E-15</v>
      </c>
      <c r="U5">
        <v>2.7252461251051029E-15</v>
      </c>
    </row>
    <row r="6" spans="1:28">
      <c r="A6" s="10">
        <v>340</v>
      </c>
      <c r="C6">
        <v>4.5872908163132918E-16</v>
      </c>
      <c r="E6">
        <v>1.1070861776666821E-15</v>
      </c>
      <c r="M6">
        <v>1.40538810094363E-14</v>
      </c>
      <c r="N6">
        <v>1.4316668489739551E-15</v>
      </c>
      <c r="S6">
        <v>7.5770508689782265E-15</v>
      </c>
      <c r="U6">
        <v>3.209605897312336E-15</v>
      </c>
    </row>
    <row r="7" spans="1:28">
      <c r="A7" s="10">
        <v>350</v>
      </c>
      <c r="C7">
        <v>5.4595028202209818E-16</v>
      </c>
      <c r="E7">
        <v>1.2722807915765071E-15</v>
      </c>
      <c r="M7">
        <v>1.614254116959805E-14</v>
      </c>
      <c r="N7">
        <v>1.7111110996233419E-15</v>
      </c>
      <c r="S7">
        <v>8.7150618431329095E-15</v>
      </c>
      <c r="U7">
        <v>3.7447296683363733E-15</v>
      </c>
    </row>
    <row r="8" spans="1:28">
      <c r="A8" s="10">
        <v>360</v>
      </c>
      <c r="C8">
        <v>6.4473445499677939E-16</v>
      </c>
      <c r="E8">
        <v>1.449720052302303E-15</v>
      </c>
      <c r="M8">
        <v>1.838531025093034E-14</v>
      </c>
      <c r="N8">
        <v>2.0288669335038511E-15</v>
      </c>
      <c r="S8">
        <v>9.9384782679926827E-15</v>
      </c>
      <c r="U8">
        <v>4.3316960065894337E-15</v>
      </c>
    </row>
    <row r="9" spans="1:28">
      <c r="A9" s="10">
        <v>370</v>
      </c>
      <c r="C9">
        <v>7.55945236002456E-16</v>
      </c>
      <c r="E9">
        <v>1.639057934126192E-15</v>
      </c>
      <c r="M9">
        <v>2.0777877108846171E-14</v>
      </c>
      <c r="N9">
        <v>2.38795373612023E-15</v>
      </c>
      <c r="S9">
        <v>1.124500027284119E-14</v>
      </c>
      <c r="U9">
        <v>4.9713235609283826E-15</v>
      </c>
    </row>
    <row r="10" spans="1:28">
      <c r="A10" s="10">
        <v>380</v>
      </c>
      <c r="C10">
        <v>8.8045457930953539E-16</v>
      </c>
      <c r="E10">
        <v>1.839881026396569E-15</v>
      </c>
      <c r="M10">
        <v>2.3315104740584801E-14</v>
      </c>
      <c r="N10">
        <v>2.7914327392608361E-15</v>
      </c>
      <c r="S10">
        <v>1.263185082834095E-14</v>
      </c>
      <c r="U10">
        <v>5.6641850830020689E-15</v>
      </c>
    </row>
    <row r="11" spans="1:28">
      <c r="A11" s="10">
        <v>390</v>
      </c>
      <c r="C11">
        <v>1.019140774372977E-15</v>
      </c>
      <c r="E11">
        <v>2.0517194344134881E-15</v>
      </c>
      <c r="M11">
        <v>2.5991165994884029E-14</v>
      </c>
      <c r="N11">
        <v>3.2423997308399298E-15</v>
      </c>
      <c r="S11">
        <v>1.40958508986192E-14</v>
      </c>
      <c r="U11">
        <v>6.4106229984920863E-15</v>
      </c>
    </row>
    <row r="12" spans="1:28">
      <c r="A12" s="10">
        <v>400</v>
      </c>
      <c r="C12">
        <v>1.1728866418472529E-15</v>
      </c>
      <c r="E12">
        <v>2.274057112191345E-15</v>
      </c>
      <c r="M12">
        <v>2.8799671827608822E-14</v>
      </c>
      <c r="N12">
        <v>3.7439783419508933E-15</v>
      </c>
      <c r="S12">
        <v>1.5633490940278289E-14</v>
      </c>
      <c r="U12">
        <v>7.2107659257627608E-15</v>
      </c>
    </row>
    <row r="13" spans="1:28">
      <c r="A13" s="10">
        <v>410</v>
      </c>
      <c r="C13">
        <v>1.3425778999378001E-15</v>
      </c>
      <c r="N13">
        <v>4.2993138916493363E-15</v>
      </c>
      <c r="S13">
        <v>1.7240997764576401E-14</v>
      </c>
      <c r="U13">
        <v>8.0645456525213853E-15</v>
      </c>
    </row>
    <row r="14" spans="1:28">
      <c r="A14" s="10">
        <v>420</v>
      </c>
      <c r="C14">
        <v>1.5291016909383361E-15</v>
      </c>
      <c r="N14">
        <v>4.9115677650901643E-15</v>
      </c>
      <c r="S14">
        <v>1.8914396139104039E-14</v>
      </c>
      <c r="U14">
        <v>8.9717141801748471E-15</v>
      </c>
    </row>
    <row r="15" spans="1:28">
      <c r="A15" s="10">
        <v>430</v>
      </c>
      <c r="C15">
        <v>1.7333452573875959E-15</v>
      </c>
      <c r="N15">
        <v>5.5839122974180583E-15</v>
      </c>
      <c r="S15">
        <v>2.064956479386486E-14</v>
      </c>
      <c r="U15">
        <v>9.931860531285106E-15</v>
      </c>
    </row>
    <row r="16" spans="1:28">
      <c r="A16" s="10">
        <v>440</v>
      </c>
      <c r="C16">
        <v>1.956194757178868E-15</v>
      </c>
      <c r="N16">
        <v>6.3195261338962143E-15</v>
      </c>
      <c r="U16">
        <v>1.0944427088347261E-14</v>
      </c>
    </row>
    <row r="17" spans="1:21">
      <c r="A17" s="10">
        <v>450</v>
      </c>
      <c r="C17">
        <v>2.198534207089027E-15</v>
      </c>
      <c r="N17">
        <v>7.1215900358571564E-15</v>
      </c>
      <c r="U17">
        <v>1.200872529301369E-14</v>
      </c>
    </row>
    <row r="18" spans="1:21">
      <c r="A18" s="10">
        <v>460</v>
      </c>
      <c r="C18">
        <v>2.461244544495677E-15</v>
      </c>
      <c r="N18">
        <v>7.9932831019297682E-15</v>
      </c>
      <c r="U18">
        <v>1.3123950585089061E-14</v>
      </c>
    </row>
    <row r="19" spans="1:21">
      <c r="A19" s="10">
        <v>470</v>
      </c>
      <c r="C19">
        <v>2.7452027974700268E-15</v>
      </c>
      <c r="N19">
        <v>8.9377793744427068E-15</v>
      </c>
      <c r="U19">
        <v>1.428919650143823E-14</v>
      </c>
    </row>
    <row r="20" spans="1:21">
      <c r="A20" s="10">
        <v>480</v>
      </c>
      <c r="N20">
        <v>9.9582448017696546E-15</v>
      </c>
      <c r="U20">
        <v>1.5503467887681471E-14</v>
      </c>
    </row>
    <row r="21" spans="1:21">
      <c r="A21" s="10">
        <v>490</v>
      </c>
      <c r="N21">
        <v>1.1057834528541859E-14</v>
      </c>
      <c r="U21">
        <v>1.6765693201419681E-14</v>
      </c>
    </row>
    <row r="22" spans="1:21">
      <c r="A22" s="10">
        <v>500</v>
      </c>
      <c r="N22">
        <v>1.223969048701082E-14</v>
      </c>
      <c r="U22">
        <v>1.8074735905848121E-14</v>
      </c>
    </row>
    <row r="23" spans="1:21">
      <c r="A23" s="10">
        <v>510</v>
      </c>
      <c r="N23">
        <v>1.350693926432237E-14</v>
      </c>
    </row>
    <row r="24" spans="1:21">
      <c r="A24" s="10">
        <v>520</v>
      </c>
      <c r="N24">
        <v>1.4862690222005288E-14</v>
      </c>
    </row>
    <row r="25" spans="1:21">
      <c r="A25" s="10">
        <v>530</v>
      </c>
      <c r="N25">
        <v>1.6310033845537209E-14</v>
      </c>
    </row>
    <row r="26" spans="1:21">
      <c r="A26" s="10">
        <v>540</v>
      </c>
      <c r="N26">
        <v>1.7852040303396929E-14</v>
      </c>
    </row>
    <row r="27" spans="1:21">
      <c r="A27" s="10">
        <v>550</v>
      </c>
      <c r="N27">
        <v>1.949175819651953E-14</v>
      </c>
    </row>
    <row r="28" spans="1:21">
      <c r="A28" s="10">
        <v>560</v>
      </c>
      <c r="N28">
        <v>2.1232213480522999E-14</v>
      </c>
    </row>
    <row r="29" spans="1:21">
      <c r="A29" s="10">
        <v>570</v>
      </c>
      <c r="N29">
        <v>2.3076408544460501E-14</v>
      </c>
    </row>
    <row r="30" spans="1:21">
      <c r="A30" s="10">
        <v>580</v>
      </c>
      <c r="N30">
        <v>2.502732143116398E-14</v>
      </c>
    </row>
    <row r="31" spans="1:21">
      <c r="A31" s="10">
        <v>590</v>
      </c>
      <c r="N31">
        <v>2.7087905185478169E-14</v>
      </c>
    </row>
    <row r="32" spans="1:21">
      <c r="A32" s="10">
        <v>600</v>
      </c>
      <c r="N32">
        <v>2.9261087317838508E-14</v>
      </c>
    </row>
    <row r="33" spans="1:14">
      <c r="A33" s="10">
        <v>610</v>
      </c>
      <c r="N33">
        <v>3.1549769371720598E-14</v>
      </c>
    </row>
    <row r="34" spans="1:14">
      <c r="A34" s="10">
        <v>620</v>
      </c>
      <c r="N34">
        <v>3.3956826584488102E-14</v>
      </c>
    </row>
    <row r="35" spans="1:14">
      <c r="A35" s="10">
        <v>630</v>
      </c>
      <c r="N35">
        <v>3.6485107632086477E-14</v>
      </c>
    </row>
    <row r="36" spans="1:14">
      <c r="A36" s="10">
        <v>640</v>
      </c>
      <c r="N36">
        <v>3.9137434448884258E-14</v>
      </c>
    </row>
    <row r="37" spans="1:14">
      <c r="A37" s="10">
        <v>650</v>
      </c>
      <c r="N37">
        <v>4.1916602114744343E-14</v>
      </c>
    </row>
    <row r="38" spans="1:14">
      <c r="A38" s="10">
        <v>660</v>
      </c>
      <c r="N38">
        <v>4.4825378802130311E-14</v>
      </c>
    </row>
    <row r="39" spans="1:14">
      <c r="A39" s="10">
        <v>670</v>
      </c>
      <c r="N39">
        <v>4.7866505776711248E-14</v>
      </c>
    </row>
    <row r="40" spans="1:14">
      <c r="A40" s="10">
        <v>680</v>
      </c>
      <c r="N40">
        <v>5.1042697445533951E-14</v>
      </c>
    </row>
    <row r="41" spans="1:14">
      <c r="A41" s="10">
        <v>690</v>
      </c>
      <c r="N41">
        <v>5.4356641447383921E-14</v>
      </c>
    </row>
    <row r="42" spans="1:14">
      <c r="A42" s="10">
        <v>700</v>
      </c>
      <c r="N42">
        <v>5.7810998780461561E-14</v>
      </c>
    </row>
    <row r="43" spans="1:14">
      <c r="A43" s="10">
        <v>710</v>
      </c>
      <c r="N43">
        <v>6.1408403962961299E-14</v>
      </c>
    </row>
    <row r="44" spans="1:14">
      <c r="A44" s="10">
        <v>720</v>
      </c>
      <c r="N44">
        <v>6.5151465222560419E-14</v>
      </c>
    </row>
    <row r="45" spans="1:14">
      <c r="A45" s="10">
        <v>730</v>
      </c>
      <c r="N45">
        <v>6.9042764711208324E-14</v>
      </c>
    </row>
    <row r="46" spans="1:14">
      <c r="A46" s="10">
        <v>740</v>
      </c>
      <c r="N46">
        <v>7.3084858741954604E-14</v>
      </c>
    </row>
    <row r="47" spans="1:14">
      <c r="A47" s="10">
        <v>750</v>
      </c>
      <c r="N47">
        <v>7.7280278044871431E-14</v>
      </c>
    </row>
    <row r="48" spans="1:14">
      <c r="A48" s="10">
        <v>760</v>
      </c>
      <c r="N48">
        <v>8.1631528039414701E-14</v>
      </c>
    </row>
    <row r="49" spans="1:14">
      <c r="A49" s="10">
        <v>770</v>
      </c>
      <c r="N49">
        <v>8.614108912082894E-14</v>
      </c>
    </row>
    <row r="50" spans="1:14">
      <c r="A50" s="10">
        <v>780</v>
      </c>
      <c r="N50">
        <v>9.0811416958440975E-14</v>
      </c>
    </row>
    <row r="51" spans="1:14">
      <c r="A51" s="10">
        <v>790</v>
      </c>
      <c r="N51">
        <v>9.5644942803901419E-14</v>
      </c>
    </row>
    <row r="52" spans="1:14">
      <c r="A52" s="10">
        <v>800</v>
      </c>
      <c r="F52">
        <v>1.197989685011635E-13</v>
      </c>
      <c r="N52">
        <v>1.006440738076309E-13</v>
      </c>
    </row>
    <row r="53" spans="1:14">
      <c r="A53" s="10">
        <v>810</v>
      </c>
      <c r="F53">
        <v>1.2510890909132449E-13</v>
      </c>
      <c r="N53">
        <v>1.058111933419053E-13</v>
      </c>
    </row>
    <row r="54" spans="1:14">
      <c r="A54" s="10">
        <v>820</v>
      </c>
      <c r="F54">
        <v>1.3050974028212939E-13</v>
      </c>
      <c r="N54">
        <v>1.111486613291744E-13</v>
      </c>
    </row>
    <row r="55" spans="1:14">
      <c r="A55" s="10">
        <v>830</v>
      </c>
      <c r="F55">
        <v>1.359988879379347E-13</v>
      </c>
      <c r="N55">
        <v>1.16658814574359E-13</v>
      </c>
    </row>
    <row r="56" spans="1:14">
      <c r="A56" s="10">
        <v>840</v>
      </c>
      <c r="D56">
        <v>5.6412247670844819E-13</v>
      </c>
      <c r="F56">
        <v>1.4157378782123609E-13</v>
      </c>
      <c r="N56">
        <v>1.2234396709999761E-13</v>
      </c>
    </row>
    <row r="57" spans="1:14">
      <c r="A57" s="10">
        <v>850</v>
      </c>
      <c r="D57">
        <v>5.8601103083471851E-13</v>
      </c>
      <c r="F57">
        <v>1.472318902088707E-13</v>
      </c>
      <c r="N57">
        <v>1.2820641048324099E-13</v>
      </c>
    </row>
    <row r="58" spans="1:14">
      <c r="A58" s="10">
        <v>860</v>
      </c>
      <c r="D58">
        <v>6.0819977651990211E-13</v>
      </c>
      <c r="F58">
        <v>1.5297066406176219E-13</v>
      </c>
      <c r="N58">
        <v>1.342484141937973E-13</v>
      </c>
    </row>
    <row r="59" spans="1:14">
      <c r="A59" s="10">
        <v>870</v>
      </c>
      <c r="D59">
        <v>6.3067970634079512E-13</v>
      </c>
      <c r="F59">
        <v>1.5878760077547539E-13</v>
      </c>
      <c r="N59">
        <v>1.404722259320298E-13</v>
      </c>
    </row>
    <row r="60" spans="1:14">
      <c r="A60" s="10">
        <v>880</v>
      </c>
      <c r="D60">
        <v>6.5344191435900571E-13</v>
      </c>
      <c r="F60">
        <v>1.6468021753817029E-13</v>
      </c>
      <c r="N60">
        <v>1.4688007196650119E-13</v>
      </c>
    </row>
    <row r="61" spans="1:14">
      <c r="A61" s="10">
        <v>890</v>
      </c>
      <c r="D61">
        <v>6.7647760475934025E-13</v>
      </c>
      <c r="F61">
        <v>1.706460603217398E-13</v>
      </c>
      <c r="N61">
        <v>1.5347415747033511E-13</v>
      </c>
    </row>
    <row r="62" spans="1:14">
      <c r="A62" s="10">
        <v>900</v>
      </c>
      <c r="D62">
        <v>6.9977809942868688E-13</v>
      </c>
      <c r="F62">
        <v>1.766827065310114E-13</v>
      </c>
      <c r="N62">
        <v>1.602566668558432E-13</v>
      </c>
    </row>
    <row r="63" spans="1:14">
      <c r="A63" s="10">
        <v>910</v>
      </c>
      <c r="B63">
        <v>1.2939637962356641E-13</v>
      </c>
      <c r="D63">
        <v>7.2333484455646553E-13</v>
      </c>
      <c r="F63">
        <v>1.827877673349205E-13</v>
      </c>
      <c r="N63">
        <v>1.672297641069265E-13</v>
      </c>
    </row>
    <row r="64" spans="1:14">
      <c r="A64" s="10">
        <v>920</v>
      </c>
      <c r="B64">
        <v>1.3494986817219619E-13</v>
      </c>
      <c r="D64">
        <v>7.4713941633324023E-13</v>
      </c>
      <c r="F64">
        <v>1.8895888970253201E-13</v>
      </c>
      <c r="N64">
        <v>1.743955931088263E-13</v>
      </c>
    </row>
    <row r="65" spans="1:26">
      <c r="A65" s="10">
        <v>930</v>
      </c>
      <c r="B65">
        <v>1.406145701171813E-13</v>
      </c>
      <c r="D65">
        <v>7.711835258196782E-13</v>
      </c>
      <c r="F65">
        <v>1.9519375816573101E-13</v>
      </c>
      <c r="N65">
        <v>1.8175627797484829E-13</v>
      </c>
    </row>
    <row r="66" spans="1:26">
      <c r="A66" s="10">
        <v>940</v>
      </c>
      <c r="B66">
        <v>1.4638892712404919E-13</v>
      </c>
      <c r="D66">
        <v>7.9545902305370184E-13</v>
      </c>
      <c r="F66">
        <v>2.0149009632932511E-13</v>
      </c>
      <c r="N66">
        <v>1.8931392336973369E-13</v>
      </c>
    </row>
    <row r="67" spans="1:26">
      <c r="A67" s="10">
        <v>950</v>
      </c>
      <c r="B67">
        <v>1.5227134238816951E-13</v>
      </c>
      <c r="D67">
        <v>8.1995790045948537E-13</v>
      </c>
      <c r="F67">
        <v>2.078456681482213E-13</v>
      </c>
      <c r="N67">
        <v>1.97070614829398E-13</v>
      </c>
    </row>
    <row r="68" spans="1:26">
      <c r="A68" s="10">
        <v>960</v>
      </c>
      <c r="B68">
        <v>1.5826018448163191E-13</v>
      </c>
      <c r="D68">
        <v>8.4467229561786953E-13</v>
      </c>
      <c r="F68">
        <v>2.142582789902668E-13</v>
      </c>
      <c r="L68">
        <v>0.25</v>
      </c>
      <c r="N68">
        <v>2.0502841907679249E-13</v>
      </c>
    </row>
    <row r="69" spans="1:26">
      <c r="A69" s="10">
        <v>970</v>
      </c>
      <c r="B69">
        <v>1.6435379102826599E-13</v>
      </c>
      <c r="D69">
        <v>8.6959449345384269E-13</v>
      </c>
      <c r="F69">
        <v>2.2072577650228151E-13</v>
      </c>
      <c r="N69">
        <v>2.1318938433368479E-13</v>
      </c>
    </row>
    <row r="70" spans="1:26">
      <c r="A70" s="10">
        <v>980</v>
      </c>
      <c r="B70">
        <v>1.7055047220939151E-13</v>
      </c>
      <c r="D70">
        <v>8.9471692789299855E-13</v>
      </c>
      <c r="F70">
        <v>2.272460512957795E-13</v>
      </c>
      <c r="N70">
        <v>2.2155554062818199E-13</v>
      </c>
    </row>
    <row r="71" spans="1:26">
      <c r="A71" s="10">
        <v>990</v>
      </c>
      <c r="B71">
        <v>1.7684851410336691E-13</v>
      </c>
      <c r="D71">
        <v>9.2003218303527762E-13</v>
      </c>
      <c r="F71">
        <v>2.3381703746786079E-13</v>
      </c>
      <c r="N71">
        <v>2.3012890009785199E-13</v>
      </c>
    </row>
    <row r="72" spans="1:26">
      <c r="A72" s="10">
        <v>1000</v>
      </c>
      <c r="B72">
        <v>1.832461818624121E-13</v>
      </c>
      <c r="D72">
        <v>9.4553299389089679E-13</v>
      </c>
      <c r="F72">
        <v>2.4043671297178492E-13</v>
      </c>
      <c r="Z72">
        <v>2.592509503550117E-12</v>
      </c>
    </row>
    <row r="73" spans="1:26">
      <c r="A73" s="10">
        <v>1010</v>
      </c>
      <c r="B73">
        <v>1.8974172273051439E-13</v>
      </c>
      <c r="D73">
        <v>9.7121224672014157E-13</v>
      </c>
      <c r="F73">
        <v>2.471030998507929E-13</v>
      </c>
      <c r="Z73">
        <v>2.6844997188512619E-12</v>
      </c>
    </row>
    <row r="74" spans="1:26">
      <c r="A74" s="10">
        <v>1020</v>
      </c>
      <c r="B74">
        <v>1.963333689065032E-13</v>
      </c>
      <c r="D74">
        <v>9.9706297901562694E-13</v>
      </c>
      <c r="F74">
        <v>2.5381426434784449E-13</v>
      </c>
      <c r="Z74">
        <v>2.7778826608252979E-12</v>
      </c>
    </row>
    <row r="75" spans="1:26">
      <c r="A75" s="10">
        <v>1030</v>
      </c>
      <c r="B75">
        <v>2.0301934025660249E-13</v>
      </c>
      <c r="D75">
        <v>1.0230783791627539E-12</v>
      </c>
      <c r="F75">
        <v>2.6056831690307009E-13</v>
      </c>
      <c r="Z75">
        <v>2.872634641736525E-12</v>
      </c>
    </row>
    <row r="76" spans="1:26">
      <c r="A76" s="10">
        <v>1040</v>
      </c>
      <c r="B76">
        <v>2.097978468809374E-13</v>
      </c>
      <c r="D76">
        <v>1.0492517858113669E-12</v>
      </c>
      <c r="F76">
        <v>2.6736341204991831E-13</v>
      </c>
      <c r="Z76">
        <v>2.9687317914740501E-12</v>
      </c>
    </row>
    <row r="77" spans="1:26">
      <c r="A77" s="10">
        <v>1050</v>
      </c>
      <c r="B77">
        <v>2.1666709153860239E-13</v>
      </c>
      <c r="D77">
        <v>1.075576686989072E-12</v>
      </c>
      <c r="F77">
        <v>2.7419774822019469E-13</v>
      </c>
      <c r="K77">
        <v>4.3999999999999999E-13</v>
      </c>
      <c r="Z77">
        <v>3.0661500907173051E-12</v>
      </c>
    </row>
    <row r="78" spans="1:26">
      <c r="A78" s="10">
        <v>1060</v>
      </c>
      <c r="B78">
        <v>2.2362527193598801E-13</v>
      </c>
      <c r="D78">
        <v>1.102046718984282E-12</v>
      </c>
      <c r="F78">
        <v>2.810695674674469E-13</v>
      </c>
      <c r="Z78">
        <v>3.1648654023585199E-12</v>
      </c>
    </row>
    <row r="79" spans="1:26">
      <c r="A79" s="10">
        <v>1070</v>
      </c>
      <c r="B79">
        <v>2.3067058288311812E-13</v>
      </c>
      <c r="D79">
        <v>1.12865566502481E-12</v>
      </c>
      <c r="F79">
        <v>2.8797715511744931E-13</v>
      </c>
      <c r="Z79">
        <v>3.2648535012375601E-12</v>
      </c>
    </row>
    <row r="80" spans="1:26">
      <c r="A80" s="10">
        <v>1080</v>
      </c>
      <c r="B80">
        <v>2.3780121832277672E-13</v>
      </c>
      <c r="D80">
        <v>1.155397453775757E-12</v>
      </c>
      <c r="F80">
        <v>2.9491883935387968E-13</v>
      </c>
      <c r="Z80">
        <v>3.36609010224517E-12</v>
      </c>
    </row>
    <row r="81" spans="1:28">
      <c r="A81" s="10">
        <v>1090</v>
      </c>
      <c r="B81">
        <v>2.4501537323720289E-13</v>
      </c>
      <c r="D81">
        <v>1.18226615767847E-12</v>
      </c>
      <c r="F81">
        <v>3.018929907466578E-13</v>
      </c>
      <c r="Z81">
        <v>3.4685508868510832E-12</v>
      </c>
    </row>
    <row r="82" spans="1:28">
      <c r="A82" s="10">
        <v>1100</v>
      </c>
      <c r="B82">
        <v>2.5231124543710991E-13</v>
      </c>
      <c r="D82">
        <v>1.2092559911505499E-12</v>
      </c>
      <c r="F82">
        <v>3.0889802172982722E-13</v>
      </c>
      <c r="Z82">
        <v>3.5722115281134321E-12</v>
      </c>
    </row>
    <row r="83" spans="1:28">
      <c r="A83" s="10">
        <v>1110</v>
      </c>
      <c r="B83">
        <v>2.5968703723774208E-13</v>
      </c>
      <c r="D83">
        <v>1.2363613086651819E-12</v>
      </c>
      <c r="F83">
        <v>3.159323860353171E-13</v>
      </c>
      <c r="Z83">
        <v>3.6770477142257034E-12</v>
      </c>
    </row>
    <row r="84" spans="1:28">
      <c r="A84" s="10">
        <v>1120</v>
      </c>
      <c r="B84">
        <v>2.6714095702662592E-13</v>
      </c>
      <c r="D84">
        <v>1.2635766027265129E-12</v>
      </c>
      <c r="F84">
        <v>3.2299457808840351E-13</v>
      </c>
      <c r="Z84">
        <v>3.7830351706570437E-12</v>
      </c>
    </row>
    <row r="85" spans="1:28">
      <c r="A85" s="10">
        <v>1130</v>
      </c>
      <c r="B85">
        <v>2.7467122072759268E-13</v>
      </c>
      <c r="D85">
        <v>1.2908965017563119E-12</v>
      </c>
      <c r="F85">
        <v>3.3008313237020579E-13</v>
      </c>
      <c r="Z85">
        <v>3.8901496809410848E-12</v>
      </c>
    </row>
    <row r="86" spans="1:28">
      <c r="A86" s="10">
        <v>1140</v>
      </c>
      <c r="B86">
        <v>2.822760531655751E-13</v>
      </c>
      <c r="D86">
        <v>1.3183157679058399E-12</v>
      </c>
      <c r="F86">
        <v>3.3719662275211461E-13</v>
      </c>
      <c r="Z86">
        <v>3.9983671061677252E-12</v>
      </c>
    </row>
    <row r="87" spans="1:28">
      <c r="A87" s="10">
        <v>1150</v>
      </c>
      <c r="B87">
        <v>2.8995368933657108E-13</v>
      </c>
      <c r="D87">
        <v>1.3458292948055741E-12</v>
      </c>
      <c r="F87">
        <v>3.443336618066154E-13</v>
      </c>
      <c r="Z87">
        <v>4.1076634032312868E-12</v>
      </c>
    </row>
    <row r="88" spans="1:28">
      <c r="A88" s="10">
        <v>1160</v>
      </c>
      <c r="B88">
        <v>2.9770237558707598E-13</v>
      </c>
      <c r="D88">
        <v>1.3734321052642961E-12</v>
      </c>
      <c r="F88">
        <v>3.5149290009859369E-13</v>
      </c>
      <c r="Z88">
        <v>4.2180146418874596E-12</v>
      </c>
    </row>
    <row r="89" spans="1:28">
      <c r="A89" s="10">
        <v>1170</v>
      </c>
      <c r="B89">
        <v>3.055203707071675E-13</v>
      </c>
      <c r="D89">
        <v>1.4011193489279739E-12</v>
      </c>
      <c r="F89">
        <v>3.5867302546083912E-13</v>
      </c>
      <c r="Z89">
        <v>4.3293970206703594E-12</v>
      </c>
    </row>
    <row r="90" spans="1:28">
      <c r="A90" s="10">
        <v>1180</v>
      </c>
      <c r="B90">
        <v>3.1340594694131269E-13</v>
      </c>
      <c r="D90">
        <v>1.4288862999078971E-12</v>
      </c>
      <c r="F90">
        <v>3.6587276225712981E-13</v>
      </c>
      <c r="Z90">
        <v>4.4417868817196797E-12</v>
      </c>
    </row>
    <row r="91" spans="1:28">
      <c r="A91" s="10">
        <v>1190</v>
      </c>
      <c r="B91">
        <v>3.2135739092084608E-13</v>
      </c>
      <c r="D91">
        <v>1.456728354386601E-12</v>
      </c>
      <c r="F91">
        <v>3.7309087063596869E-13</v>
      </c>
      <c r="Z91">
        <v>4.5551607245667429E-12</v>
      </c>
    </row>
    <row r="92" spans="1:28">
      <c r="A92" s="10">
        <v>1200</v>
      </c>
      <c r="B92">
        <v>3.2937300452194862E-13</v>
      </c>
      <c r="D92">
        <v>1.4846410282093E-12</v>
      </c>
      <c r="F92">
        <v>3.8032614577775042E-13</v>
      </c>
      <c r="G92">
        <v>8.9600000000000012E-13</v>
      </c>
      <c r="Z92">
        <v>4.6694952189268257E-12</v>
      </c>
      <c r="AB92">
        <v>1.130962383276191E-12</v>
      </c>
    </row>
    <row r="93" spans="1:28">
      <c r="A93" s="10">
        <v>1210</v>
      </c>
      <c r="B93">
        <v>3.3745110565282409E-13</v>
      </c>
      <c r="D93">
        <v>1.512619954467752E-12</v>
      </c>
      <c r="F93">
        <v>3.8757741713787282E-13</v>
      </c>
      <c r="Z93">
        <v>4.7847672165438288E-12</v>
      </c>
      <c r="AB93">
        <v>1.1567244552806961E-12</v>
      </c>
    </row>
    <row r="94" spans="1:28">
      <c r="A94" s="10">
        <v>1220</v>
      </c>
      <c r="B94">
        <v>3.455900289736547E-13</v>
      </c>
      <c r="D94">
        <v>1.5406608810828081E-12</v>
      </c>
      <c r="F94">
        <v>3.9484354768805941E-13</v>
      </c>
      <c r="Z94">
        <v>4.9009537621319004E-12</v>
      </c>
      <c r="AB94">
        <v>1.182636607458362E-12</v>
      </c>
    </row>
    <row r="95" spans="1:28">
      <c r="A95" s="10">
        <v>1230</v>
      </c>
      <c r="B95">
        <v>3.5378812655277919E-13</v>
      </c>
      <c r="D95">
        <v>1.568759668391219E-12</v>
      </c>
      <c r="F95">
        <v>4.0212343315792658E-13</v>
      </c>
      <c r="Z95">
        <v>5.018032103457223E-12</v>
      </c>
      <c r="AB95">
        <v>1.2086937408241571E-12</v>
      </c>
    </row>
    <row r="96" spans="1:28">
      <c r="A96" s="10">
        <v>1240</v>
      </c>
      <c r="B96">
        <v>3.620437684624214E-13</v>
      </c>
      <c r="D96">
        <v>1.596912286741679E-12</v>
      </c>
      <c r="F96">
        <v>4.0941600127862609E-13</v>
      </c>
      <c r="Z96">
        <v>5.1359797006017346E-12</v>
      </c>
      <c r="AB96">
        <v>1.2348908355864781E-12</v>
      </c>
    </row>
    <row r="97" spans="1:28">
      <c r="A97" s="10">
        <v>1250</v>
      </c>
      <c r="B97">
        <v>3.7035534331716289E-13</v>
      </c>
      <c r="D97">
        <v>1.625114814104576E-12</v>
      </c>
      <c r="F97">
        <v>4.1672021103019122E-13</v>
      </c>
      <c r="Y97">
        <v>1.0437528890458989E-12</v>
      </c>
      <c r="Z97">
        <v>5.2547742344491356E-12</v>
      </c>
      <c r="AB97">
        <v>1.2612229517035579E-12</v>
      </c>
    </row>
    <row r="98" spans="1:28">
      <c r="A98" s="10">
        <v>1260</v>
      </c>
      <c r="B98">
        <v>3.7872125875823598E-13</v>
      </c>
      <c r="D98">
        <v>1.653363433699355E-12</v>
      </c>
      <c r="F98">
        <v>4.2403505189404302E-13</v>
      </c>
      <c r="Y98">
        <v>1.0659007912362341E-12</v>
      </c>
      <c r="Z98">
        <v>5.3743936144320541E-12</v>
      </c>
      <c r="AB98">
        <v>1.2876852293052881E-12</v>
      </c>
    </row>
    <row r="99" spans="1:28">
      <c r="A99" s="10">
        <v>1270</v>
      </c>
      <c r="B99">
        <v>3.8713994188658808E-13</v>
      </c>
      <c r="D99">
        <v>1.68165443164302E-12</v>
      </c>
      <c r="F99">
        <v>4.313595431119458E-13</v>
      </c>
      <c r="Y99">
        <v>1.0881519510864329E-12</v>
      </c>
      <c r="Z99">
        <v>5.4948159855779137E-12</v>
      </c>
      <c r="AB99">
        <v>1.3142728889894789E-12</v>
      </c>
    </row>
    <row r="100" spans="1:28">
      <c r="A100" s="10">
        <v>1280</v>
      </c>
      <c r="B100">
        <v>3.9560983964754608E-13</v>
      </c>
      <c r="D100">
        <v>1.7099841946227981E-12</v>
      </c>
      <c r="F100">
        <v>4.3869273295254751E-13</v>
      </c>
      <c r="Y100">
        <v>1.11050254997788E-12</v>
      </c>
      <c r="Z100">
        <v>5.6160197348895456E-12</v>
      </c>
      <c r="AB100">
        <v>1.340981232001094E-12</v>
      </c>
    </row>
    <row r="101" spans="1:28">
      <c r="A101" s="10">
        <v>1290</v>
      </c>
      <c r="B101">
        <v>4.0412941916979778E-13</v>
      </c>
      <c r="D101">
        <v>1.7383492075956901E-12</v>
      </c>
      <c r="F101">
        <v>4.4603369798651292E-13</v>
      </c>
      <c r="Y101">
        <v>1.132948846950645E-12</v>
      </c>
      <c r="Z101">
        <v>5.7379834970952432E-12</v>
      </c>
      <c r="AB101">
        <v>1.367805640302586E-12</v>
      </c>
    </row>
    <row r="102" spans="1:28">
      <c r="A102" s="10">
        <v>1300</v>
      </c>
      <c r="B102">
        <v>4.1269716806128432E-13</v>
      </c>
      <c r="D102">
        <v>1.76674605151723E-12</v>
      </c>
      <c r="F102">
        <v>4.5338154237111462E-13</v>
      </c>
      <c r="Y102">
        <v>1.155487178030157E-12</v>
      </c>
      <c r="Z102">
        <v>5.8606861598016653E-12</v>
      </c>
      <c r="AB102">
        <v>1.3947415765430181E-12</v>
      </c>
    </row>
    <row r="103" spans="1:28">
      <c r="A103" s="10">
        <v>1310</v>
      </c>
      <c r="B103">
        <v>4.213115946644923E-13</v>
      </c>
      <c r="D103">
        <v>1.79517140110146E-12</v>
      </c>
      <c r="F103">
        <v>4.607353971450488E-13</v>
      </c>
      <c r="Y103">
        <v>1.1781139554885889E-12</v>
      </c>
      <c r="Z103">
        <v>5.9841068680814943E-12</v>
      </c>
      <c r="AB103">
        <v>1.4217845839332279E-12</v>
      </c>
    </row>
    <row r="104" spans="1:28">
      <c r="A104" s="10">
        <v>1320</v>
      </c>
      <c r="B104">
        <v>4.299712282735195E-13</v>
      </c>
      <c r="D104">
        <v>1.8236220226138871E-12</v>
      </c>
      <c r="F104">
        <v>4.6809441953412411E-13</v>
      </c>
      <c r="Y104">
        <v>1.200825667047735E-12</v>
      </c>
      <c r="Z104">
        <v>6.1082250285266499E-12</v>
      </c>
      <c r="AB104">
        <v>1.448930286033937E-12</v>
      </c>
    </row>
    <row r="105" spans="1:28">
      <c r="A105" s="10">
        <v>1330</v>
      </c>
      <c r="B105">
        <v>4.3867461931518512E-13</v>
      </c>
      <c r="D105">
        <v>1.852094771698851E-12</v>
      </c>
      <c r="F105">
        <v>4.754577922683808E-13</v>
      </c>
      <c r="Y105">
        <v>1.22361887502965E-12</v>
      </c>
      <c r="Z105">
        <v>6.2330203127964059E-12</v>
      </c>
      <c r="AB105">
        <v>1.476174386463301E-12</v>
      </c>
    </row>
    <row r="106" spans="1:28">
      <c r="A106" s="10">
        <v>1340</v>
      </c>
      <c r="B106">
        <v>4.4742033949634822E-13</v>
      </c>
      <c r="D106">
        <v>1.8805865912425789E-12</v>
      </c>
      <c r="F106">
        <v>4.8282472291111032E-13</v>
      </c>
      <c r="Y106">
        <v>1.2464902154609421E-12</v>
      </c>
      <c r="Z106">
        <v>6.3584726606886534E-12</v>
      </c>
      <c r="AB106">
        <v>1.5035126685300601E-12</v>
      </c>
    </row>
    <row r="107" spans="1:28">
      <c r="A107" s="10">
        <v>1350</v>
      </c>
      <c r="B107">
        <v>4.5620698191950628E-13</v>
      </c>
      <c r="D107">
        <v>1.9090945092729031E-12</v>
      </c>
      <c r="F107">
        <v>4.9019444320016228E-13</v>
      </c>
      <c r="Y107">
        <v>1.2694363971361529E-12</v>
      </c>
      <c r="Z107">
        <v>6.4845622827612419E-12</v>
      </c>
      <c r="AB107">
        <v>1.5309409947980769E-12</v>
      </c>
    </row>
    <row r="108" spans="1:28">
      <c r="A108" s="10">
        <v>1360</v>
      </c>
      <c r="B108">
        <v>4.6503316116863483E-13</v>
      </c>
      <c r="F108">
        <v>4.9756620840185725E-13</v>
      </c>
      <c r="Y108">
        <v>1.2924542006453041E-12</v>
      </c>
      <c r="Z108">
        <v>6.6112696625292043E-12</v>
      </c>
      <c r="AB108">
        <v>1.558455306587778E-12</v>
      </c>
    </row>
    <row r="109" spans="1:28">
      <c r="A109" s="10">
        <v>1370</v>
      </c>
      <c r="B109">
        <v>4.7389751336715328E-13</v>
      </c>
      <c r="F109">
        <v>5.0493929667775536E-13</v>
      </c>
      <c r="Y109">
        <v>1.3155404773702951E-12</v>
      </c>
      <c r="Z109">
        <v>6.7385755582625617E-12</v>
      </c>
      <c r="AB109">
        <v>1.58605162341962E-12</v>
      </c>
    </row>
    <row r="110" spans="1:28">
      <c r="A110" s="10">
        <v>1380</v>
      </c>
      <c r="B110">
        <v>4.8279869620979591E-13</v>
      </c>
      <c r="F110">
        <v>5.1231300846446901E-13</v>
      </c>
      <c r="Y110">
        <v>1.338692148454534E-12</v>
      </c>
      <c r="Z110">
        <v>6.8664610044081961E-12</v>
      </c>
      <c r="AB110">
        <v>1.6137260424044869E-12</v>
      </c>
    </row>
    <row r="111" spans="1:28">
      <c r="A111" s="10">
        <v>1390</v>
      </c>
      <c r="B111">
        <v>4.9173538897009154E-13</v>
      </c>
      <c r="F111">
        <v>5.1968666586666374E-13</v>
      </c>
      <c r="Y111">
        <v>1.361906203749803E-12</v>
      </c>
      <c r="Z111">
        <v>6.9949073126583447E-12</v>
      </c>
      <c r="AB111">
        <v>1.641474737585596E-12</v>
      </c>
    </row>
    <row r="112" spans="1:28">
      <c r="A112" s="10">
        <v>1400</v>
      </c>
      <c r="B112">
        <v>5.0070629248506391E-13</v>
      </c>
      <c r="F112">
        <v>5.2705961206333038E-13</v>
      </c>
      <c r="Y112">
        <v>1.385179700744115E-12</v>
      </c>
      <c r="Z112">
        <v>7.1238960726871316E-12</v>
      </c>
      <c r="AB112">
        <v>1.6692939592362191E-12</v>
      </c>
    </row>
    <row r="113" spans="1:28">
      <c r="A113" s="10">
        <v>1410</v>
      </c>
      <c r="B113">
        <v>5.0971012911869163E-13</v>
      </c>
      <c r="F113">
        <v>5.3443121072737524E-13</v>
      </c>
      <c r="Y113">
        <v>1.4085097634739909E-12</v>
      </c>
      <c r="Z113">
        <v>7.2534091525755959E-12</v>
      </c>
      <c r="AB113">
        <v>1.6971800331172961E-12</v>
      </c>
    </row>
    <row r="114" spans="1:28">
      <c r="A114" s="10">
        <v>1420</v>
      </c>
      <c r="B114">
        <v>5.1874564270558006E-13</v>
      </c>
      <c r="F114">
        <v>5.4180084545853969E-13</v>
      </c>
      <c r="Y114">
        <v>1.4318935814243351E-12</v>
      </c>
      <c r="Z114">
        <v>7.3834286989447258E-12</v>
      </c>
      <c r="AB114">
        <v>1.725129359698754E-12</v>
      </c>
    </row>
    <row r="115" spans="1:28">
      <c r="A115" s="10">
        <v>1430</v>
      </c>
      <c r="B115">
        <v>5.2781159847623533E-13</v>
      </c>
      <c r="F115">
        <v>5.4916791922961277E-13</v>
      </c>
      <c r="Y115">
        <v>1.455328408418835E-12</v>
      </c>
      <c r="Z115">
        <v>7.5139371368150639E-12</v>
      </c>
      <c r="AB115">
        <v>1.753138413348113E-12</v>
      </c>
    </row>
    <row r="116" spans="1:28">
      <c r="A116" s="10">
        <v>1440</v>
      </c>
      <c r="B116">
        <v>5.3690678296524608E-13</v>
      </c>
      <c r="F116">
        <v>5.5653185384588499E-13</v>
      </c>
      <c r="Y116">
        <v>1.4788115615035751E-12</v>
      </c>
      <c r="Z116">
        <v>7.6449171692105707E-12</v>
      </c>
      <c r="AB116">
        <v>1.7812037414897599E-12</v>
      </c>
    </row>
    <row r="117" spans="1:28">
      <c r="A117" s="10">
        <v>1450</v>
      </c>
      <c r="B117">
        <v>5.4603000390362369E-13</v>
      </c>
      <c r="F117">
        <v>5.6389208941775345E-13</v>
      </c>
      <c r="Y117">
        <v>1.5023404198263311E-12</v>
      </c>
      <c r="Z117">
        <v>7.7763517765235385E-12</v>
      </c>
      <c r="AB117">
        <v>1.809321963738029E-12</v>
      </c>
    </row>
    <row r="118" spans="1:28">
      <c r="A118" s="10">
        <v>1460</v>
      </c>
      <c r="B118">
        <v>5.5518009009647401E-13</v>
      </c>
      <c r="F118">
        <v>5.7124808384636486E-13</v>
      </c>
      <c r="Y118">
        <v>1.5259124235138029E-12</v>
      </c>
      <c r="Z118">
        <v>7.908224215656604E-12</v>
      </c>
      <c r="AB118">
        <v>1.8374897710070772E-12</v>
      </c>
    </row>
    <row r="119" spans="1:28">
      <c r="A119" s="10">
        <v>1470</v>
      </c>
      <c r="B119">
        <v>5.643558912871204E-13</v>
      </c>
      <c r="F119">
        <v>5.7859931232216736E-13</v>
      </c>
      <c r="Y119">
        <v>1.5495250725488651E-12</v>
      </c>
      <c r="Z119">
        <v>8.0405180189569931E-12</v>
      </c>
      <c r="AB119">
        <v>1.865703924600306E-12</v>
      </c>
    </row>
    <row r="120" spans="1:28">
      <c r="A120" s="10">
        <v>1480</v>
      </c>
      <c r="B120">
        <v>5.735562780087372E-13</v>
      </c>
      <c r="F120">
        <v>5.859452668362149E-13</v>
      </c>
      <c r="Y120">
        <v>1.5731759256497189E-12</v>
      </c>
      <c r="Z120">
        <v>8.1732169929575556E-12</v>
      </c>
      <c r="AB120">
        <v>1.89396125528194E-12</v>
      </c>
    </row>
    <row r="121" spans="1:28">
      <c r="A121" s="10">
        <v>1490</v>
      </c>
      <c r="B121">
        <v>5.8278014142448647E-13</v>
      </c>
      <c r="F121">
        <v>5.9328545570406281E-13</v>
      </c>
      <c r="Y121">
        <v>1.5968625991526591E-12</v>
      </c>
      <c r="Z121">
        <v>8.3063052169381754E-12</v>
      </c>
      <c r="AB121">
        <v>1.9222586623331902E-12</v>
      </c>
    </row>
    <row r="122" spans="1:28">
      <c r="A122" s="10">
        <v>1500</v>
      </c>
      <c r="B122">
        <v>5.920263931571093E-13</v>
      </c>
      <c r="F122">
        <v>6.0061940310206288E-13</v>
      </c>
      <c r="Y122">
        <v>1.620582765900042E-12</v>
      </c>
      <c r="Z122">
        <v>8.439767041320675E-12</v>
      </c>
      <c r="AB122">
        <v>1.950593112595265E-12</v>
      </c>
    </row>
    <row r="123" spans="1:28">
      <c r="A123" s="10">
        <v>1510</v>
      </c>
      <c r="B123">
        <v>6.0129396510886244E-13</v>
      </c>
      <c r="F123">
        <v>6.0794664861586969E-13</v>
      </c>
      <c r="Y123">
        <v>1.644334154134846E-12</v>
      </c>
      <c r="AB123">
        <v>1.9789616395013631E-12</v>
      </c>
    </row>
    <row r="124" spans="1:28">
      <c r="A124" s="10">
        <v>1520</v>
      </c>
      <c r="F124">
        <v>6.1526674680095361E-13</v>
      </c>
      <c r="Y124">
        <v>1.6681145464031259E-12</v>
      </c>
      <c r="AB124">
        <v>2.0073613420996149E-12</v>
      </c>
    </row>
    <row r="125" spans="1:28">
      <c r="A125" s="10">
        <v>1530</v>
      </c>
      <c r="F125">
        <v>6.2257926675490008E-13</v>
      </c>
      <c r="Y125">
        <v>1.6919217784655101E-12</v>
      </c>
      <c r="AB125">
        <v>2.0357893840688219E-12</v>
      </c>
    </row>
    <row r="126" spans="1:28">
      <c r="A126" s="10">
        <v>1540</v>
      </c>
      <c r="F126">
        <v>6.2988379170128053E-13</v>
      </c>
      <c r="Y126">
        <v>1.715753738218783E-12</v>
      </c>
      <c r="AB126">
        <v>2.0642429927287098E-12</v>
      </c>
    </row>
    <row r="127" spans="1:28">
      <c r="A127" s="10">
        <v>1550</v>
      </c>
      <c r="F127">
        <v>6.3717991858486647E-13</v>
      </c>
      <c r="Y127">
        <v>1.739608364628471E-12</v>
      </c>
      <c r="AB127">
        <v>2.0927194580462981E-12</v>
      </c>
    </row>
    <row r="128" spans="1:28">
      <c r="A128" s="10">
        <v>1560</v>
      </c>
      <c r="Y128">
        <v>1.763483646673276E-12</v>
      </c>
      <c r="AB128">
        <v>2.1212161316398578E-12</v>
      </c>
    </row>
    <row r="129" spans="1:28">
      <c r="A129" s="10">
        <v>1570</v>
      </c>
      <c r="Y129">
        <v>1.7873776223020691E-12</v>
      </c>
      <c r="AB129">
        <v>2.1497304257818551E-12</v>
      </c>
    </row>
    <row r="130" spans="1:28">
      <c r="A130" s="10">
        <v>1580</v>
      </c>
      <c r="Y130">
        <v>1.811288377404118E-12</v>
      </c>
      <c r="AB130">
        <v>2.178259812402137E-12</v>
      </c>
    </row>
    <row r="131" spans="1:28">
      <c r="A131" s="10">
        <v>1590</v>
      </c>
      <c r="Y131">
        <v>1.8352140447930779E-12</v>
      </c>
      <c r="AB131">
        <v>2.2068018220925592E-12</v>
      </c>
    </row>
    <row r="132" spans="1:28">
      <c r="A132" s="10">
        <v>1600</v>
      </c>
      <c r="Y132">
        <v>1.859152803205277E-12</v>
      </c>
      <c r="AA132">
        <v>1.526498288206758E-12</v>
      </c>
      <c r="AB132">
        <v>2.2353540431141379E-12</v>
      </c>
    </row>
    <row r="133" spans="1:28">
      <c r="A133" s="10">
        <v>1610</v>
      </c>
      <c r="Y133">
        <v>1.8831028763126799E-12</v>
      </c>
      <c r="AA133">
        <v>1.5428660740912321E-12</v>
      </c>
      <c r="AB133">
        <v>2.2639141204077478E-12</v>
      </c>
    </row>
    <row r="134" spans="1:28">
      <c r="A134" s="10">
        <v>1620</v>
      </c>
      <c r="Y134">
        <v>1.9070625317509239E-12</v>
      </c>
      <c r="AA134">
        <v>1.5592000841173619E-12</v>
      </c>
      <c r="AB134">
        <v>2.2924797546092719E-12</v>
      </c>
    </row>
    <row r="135" spans="1:28">
      <c r="A135" s="10">
        <v>1630</v>
      </c>
      <c r="Y135">
        <v>1.931030080162692E-12</v>
      </c>
      <c r="AA135">
        <v>1.575499693999347E-12</v>
      </c>
      <c r="AB135">
        <v>2.321048701070094E-12</v>
      </c>
    </row>
    <row r="136" spans="1:28">
      <c r="A136" s="10">
        <v>1640</v>
      </c>
      <c r="Y136">
        <v>1.9550038742566989E-12</v>
      </c>
      <c r="AA136">
        <v>1.5917643074710781E-12</v>
      </c>
      <c r="AB136">
        <v>2.34961876888369E-12</v>
      </c>
    </row>
    <row r="137" spans="1:28">
      <c r="A137" s="10">
        <v>1650</v>
      </c>
      <c r="Y137">
        <v>1.9789823078824721E-12</v>
      </c>
      <c r="AA137">
        <v>1.6079933553550601E-12</v>
      </c>
      <c r="AB137">
        <v>2.3781878199190471E-12</v>
      </c>
    </row>
    <row r="138" spans="1:28">
      <c r="A138" s="10">
        <v>1660</v>
      </c>
      <c r="Y138">
        <v>2.0029638151210768E-12</v>
      </c>
      <c r="AA138">
        <v>1.624186294659073E-12</v>
      </c>
      <c r="AB138">
        <v>2.4067537678615801E-12</v>
      </c>
    </row>
    <row r="139" spans="1:28">
      <c r="A139" s="10">
        <v>1670</v>
      </c>
      <c r="Y139">
        <v>2.026946869391895E-12</v>
      </c>
      <c r="AA139">
        <v>1.6403426076999389E-12</v>
      </c>
      <c r="AB139">
        <v>2.435314577262126E-12</v>
      </c>
    </row>
    <row r="140" spans="1:28">
      <c r="A140" s="10">
        <v>1680</v>
      </c>
      <c r="Y140">
        <v>2.0509299825755471E-12</v>
      </c>
      <c r="AA140">
        <v>1.6564618012537601E-12</v>
      </c>
      <c r="AB140">
        <v>2.463868262594576E-12</v>
      </c>
    </row>
    <row r="141" spans="1:28">
      <c r="A141" s="10">
        <v>1690</v>
      </c>
      <c r="Y141">
        <v>2.074911704152951E-12</v>
      </c>
      <c r="AA141">
        <v>1.6725434057319739E-12</v>
      </c>
      <c r="AB141">
        <v>2.4924128873226339E-12</v>
      </c>
    </row>
    <row r="142" spans="1:28">
      <c r="A142" s="10">
        <v>1700</v>
      </c>
      <c r="I142">
        <v>2.749001708352776E-12</v>
      </c>
      <c r="Y142">
        <v>2.0988906203605779E-12</v>
      </c>
      <c r="AA142">
        <v>1.688586974382597E-12</v>
      </c>
      <c r="AB142">
        <v>2.5209465629761451E-12</v>
      </c>
    </row>
    <row r="143" spans="1:28">
      <c r="A143" s="10">
        <v>1710</v>
      </c>
      <c r="I143">
        <v>2.7687203395906309E-12</v>
      </c>
      <c r="Y143">
        <v>2.122865353361828E-12</v>
      </c>
      <c r="AA143">
        <v>1.7045920825160261E-12</v>
      </c>
      <c r="AB143">
        <v>2.5494674482374051E-12</v>
      </c>
    </row>
    <row r="144" spans="1:28">
      <c r="A144" s="10">
        <v>1720</v>
      </c>
      <c r="I144">
        <v>2.7883397900927731E-12</v>
      </c>
      <c r="Y144">
        <v>2.1468345604345028E-12</v>
      </c>
      <c r="AA144">
        <v>1.7205583267547539E-12</v>
      </c>
      <c r="AB144">
        <v>2.5779737480377991E-12</v>
      </c>
    </row>
    <row r="145" spans="1:28">
      <c r="A145" s="10">
        <v>1730</v>
      </c>
      <c r="I145">
        <v>2.807860565701584E-12</v>
      </c>
      <c r="Y145">
        <v>2.1707969331742988E-12</v>
      </c>
      <c r="AA145">
        <v>1.7364853243064009E-12</v>
      </c>
      <c r="AB145">
        <v>2.6064637126650931E-12</v>
      </c>
    </row>
    <row r="146" spans="1:28">
      <c r="A146" s="10">
        <v>1740</v>
      </c>
      <c r="I146">
        <v>2.8272831818854602E-12</v>
      </c>
      <c r="Y146">
        <v>2.1947511967142092E-12</v>
      </c>
      <c r="AA146">
        <v>1.752372712259418E-12</v>
      </c>
      <c r="AB146">
        <v>2.63493563688167E-12</v>
      </c>
    </row>
    <row r="147" spans="1:28">
      <c r="A147" s="10">
        <v>1750</v>
      </c>
      <c r="I147">
        <v>2.846608162991203E-12</v>
      </c>
      <c r="Y147">
        <v>2.2186961089597409E-12</v>
      </c>
      <c r="AA147">
        <v>1.7682201469008739E-12</v>
      </c>
      <c r="AB147">
        <v>2.6633878590539349E-12</v>
      </c>
    </row>
    <row r="148" spans="1:28">
      <c r="A148" s="10">
        <v>1760</v>
      </c>
      <c r="I148">
        <v>2.8658360415311778E-12</v>
      </c>
      <c r="Y148">
        <v>2.2426304598397839E-12</v>
      </c>
      <c r="AA148">
        <v>1.784027303055726E-12</v>
      </c>
      <c r="AB148">
        <v>2.6918187602931409E-12</v>
      </c>
    </row>
    <row r="149" spans="1:28">
      <c r="A149" s="10">
        <v>1770</v>
      </c>
      <c r="I149">
        <v>2.8849673575038401E-12</v>
      </c>
      <c r="Y149">
        <v>2.266553070573009E-12</v>
      </c>
      <c r="AA149">
        <v>1.79979387344697E-12</v>
      </c>
      <c r="AB149">
        <v>2.7202267636077881E-12</v>
      </c>
    </row>
    <row r="150" spans="1:28">
      <c r="A150" s="10">
        <v>1780</v>
      </c>
      <c r="I150">
        <v>2.904002657746244E-12</v>
      </c>
      <c r="Y150">
        <v>2.2904627929496181E-12</v>
      </c>
      <c r="AA150">
        <v>1.8155195680761029E-12</v>
      </c>
      <c r="AB150">
        <v>2.7486103330677709E-12</v>
      </c>
    </row>
    <row r="151" spans="1:28">
      <c r="A151" s="10">
        <v>1790</v>
      </c>
      <c r="I151">
        <v>2.9229424953172222E-12</v>
      </c>
      <c r="Y151">
        <v>2.3143585086282719E-12</v>
      </c>
      <c r="AA151">
        <v>1.831204113623317E-12</v>
      </c>
      <c r="AB151">
        <v>2.7769679729804079E-12</v>
      </c>
    </row>
    <row r="152" spans="1:28">
      <c r="A152" s="10">
        <v>1800</v>
      </c>
      <c r="I152">
        <v>2.9417874289099921E-12</v>
      </c>
      <c r="Y152">
        <v>2.3382391284480089E-12</v>
      </c>
      <c r="AA152">
        <v>1.8468472528668731E-12</v>
      </c>
      <c r="AB152">
        <v>2.8052982270784512E-12</v>
      </c>
    </row>
    <row r="153" spans="1:28">
      <c r="A153" s="10">
        <v>1810</v>
      </c>
      <c r="I153">
        <v>2.9605380222929322E-12</v>
      </c>
      <c r="Y153">
        <v>2.3621035917549539E-12</v>
      </c>
      <c r="AA153">
        <v>1.8624487441210978E-12</v>
      </c>
      <c r="AB153">
        <v>2.8335996777201659E-12</v>
      </c>
    </row>
    <row r="154" spans="1:28">
      <c r="A154" s="10">
        <v>1820</v>
      </c>
      <c r="I154">
        <v>2.9791948437773872E-12</v>
      </c>
      <c r="Y154">
        <v>2.3859508657436301E-12</v>
      </c>
      <c r="AA154">
        <v>1.8780083606924668E-12</v>
      </c>
      <c r="AB154">
        <v>2.8618709451015511E-12</v>
      </c>
    </row>
    <row r="155" spans="1:28">
      <c r="A155" s="10">
        <v>1830</v>
      </c>
      <c r="I155">
        <v>2.997758465711361E-12</v>
      </c>
      <c r="Y155">
        <v>2.4097799448126331E-12</v>
      </c>
      <c r="AA155">
        <v>1.8935258903532419E-12</v>
      </c>
      <c r="AB155">
        <v>2.8901106864807229E-12</v>
      </c>
    </row>
    <row r="156" spans="1:28">
      <c r="A156" s="10">
        <v>1840</v>
      </c>
      <c r="I156">
        <v>3.0162294639980161E-12</v>
      </c>
      <c r="Y156">
        <v>2.433589849934472E-12</v>
      </c>
      <c r="AA156">
        <v>1.909001134832159E-12</v>
      </c>
      <c r="AB156">
        <v>2.9183175954145181E-12</v>
      </c>
    </row>
    <row r="157" spans="1:28">
      <c r="A157" s="10">
        <v>1850</v>
      </c>
      <c r="I157">
        <v>3.0346084176379262E-12</v>
      </c>
      <c r="Y157">
        <v>2.457379628039341E-12</v>
      </c>
      <c r="AA157">
        <v>1.9244339093216388E-12</v>
      </c>
      <c r="AB157">
        <v>2.9464904010073021E-12</v>
      </c>
    </row>
    <row r="158" spans="1:28">
      <c r="A158" s="10">
        <v>1860</v>
      </c>
      <c r="I158">
        <v>3.0528959082941082E-12</v>
      </c>
      <c r="Y158">
        <v>2.481148351412606E-12</v>
      </c>
      <c r="AA158">
        <v>1.9398240420010549E-12</v>
      </c>
      <c r="AB158">
        <v>2.9746278671719862E-12</v>
      </c>
    </row>
    <row r="159" spans="1:28">
      <c r="A159" s="10">
        <v>1870</v>
      </c>
      <c r="I159">
        <v>3.0710925198788289E-12</v>
      </c>
      <c r="Y159">
        <v>2.5048951171057481E-12</v>
      </c>
      <c r="AA159">
        <v>1.9551713735755469E-12</v>
      </c>
      <c r="AB159">
        <v>3.0027287919032292E-12</v>
      </c>
    </row>
    <row r="160" spans="1:28">
      <c r="A160" s="10">
        <v>1880</v>
      </c>
      <c r="I160">
        <v>3.089198838161301E-12</v>
      </c>
      <c r="Y160">
        <v>2.5286190463605722E-12</v>
      </c>
      <c r="AA160">
        <v>1.970475756829932E-12</v>
      </c>
      <c r="AB160">
        <v>3.030792006562793E-12</v>
      </c>
    </row>
    <row r="161" spans="1:28">
      <c r="A161" s="10">
        <v>1890</v>
      </c>
      <c r="I161">
        <v>3.1072154503953438E-12</v>
      </c>
      <c r="Y161">
        <v>2.5523192840463951E-12</v>
      </c>
      <c r="AA161">
        <v>1.9857370561972419E-12</v>
      </c>
      <c r="AB161">
        <v>3.058816375177005E-12</v>
      </c>
    </row>
    <row r="162" spans="1:28">
      <c r="A162" s="10">
        <v>1900</v>
      </c>
      <c r="I162">
        <v>3.1251429449661821E-12</v>
      </c>
      <c r="Y162">
        <v>2.5759949981100279E-12</v>
      </c>
      <c r="AA162">
        <v>2.0009551473414419E-12</v>
      </c>
      <c r="AB162">
        <v>3.08680079374627E-12</v>
      </c>
    </row>
    <row r="163" spans="1:28">
      <c r="A163" s="10">
        <v>1910</v>
      </c>
      <c r="I163">
        <v>3.1429819110555471E-12</v>
      </c>
      <c r="Y163">
        <v>2.5996453790382492E-12</v>
      </c>
      <c r="AA163">
        <v>2.016129916753894E-12</v>
      </c>
      <c r="AB163">
        <v>3.114744189566555E-12</v>
      </c>
    </row>
    <row r="164" spans="1:28">
      <c r="A164" s="10">
        <v>1920</v>
      </c>
      <c r="I164">
        <v>3.16073293832429E-12</v>
      </c>
      <c r="Y164">
        <v>2.6232696393325978E-12</v>
      </c>
      <c r="AA164">
        <v>2.0312612613631379E-12</v>
      </c>
      <c r="AB164">
        <v>3.1426455205627818E-12</v>
      </c>
    </row>
    <row r="165" spans="1:28">
      <c r="A165" s="10">
        <v>1930</v>
      </c>
      <c r="I165">
        <v>3.1783966166117601E-12</v>
      </c>
      <c r="Y165">
        <v>2.6468670129962061E-12</v>
      </c>
      <c r="AA165">
        <v>2.0463490881575819E-12</v>
      </c>
      <c r="AB165">
        <v>3.170503774634051E-12</v>
      </c>
    </row>
    <row r="166" spans="1:28">
      <c r="A166" s="10">
        <v>1940</v>
      </c>
      <c r="I166">
        <v>3.195973535651214E-12</v>
      </c>
      <c r="Y166">
        <v>2.6704367550324269E-12</v>
      </c>
      <c r="AA166">
        <v>2.061393313820691E-12</v>
      </c>
      <c r="AB166">
        <v>3.1983179690105541E-12</v>
      </c>
    </row>
    <row r="167" spans="1:28">
      <c r="A167" s="10">
        <v>1950</v>
      </c>
      <c r="I167">
        <v>3.2134642848005558E-12</v>
      </c>
      <c r="Y167">
        <v>2.6939781409550598E-12</v>
      </c>
      <c r="AA167">
        <v>2.0763938643782828E-12</v>
      </c>
      <c r="AB167">
        <v>3.2260871496221461E-12</v>
      </c>
    </row>
    <row r="168" spans="1:28">
      <c r="A168" s="10">
        <v>1960</v>
      </c>
      <c r="I168">
        <v>3.2308694527877558E-12</v>
      </c>
      <c r="Y168">
        <v>2.717490466309896E-12</v>
      </c>
      <c r="AA168">
        <v>2.0913506748575548E-12</v>
      </c>
      <c r="AB168">
        <v>3.253810390478406E-12</v>
      </c>
    </row>
    <row r="169" spans="1:28">
      <c r="A169" s="10">
        <v>1970</v>
      </c>
      <c r="I169">
        <v>3.2481896274702738E-12</v>
      </c>
      <c r="Y169">
        <v>2.7409730462073599E-12</v>
      </c>
      <c r="AA169">
        <v>2.1062636889574681E-12</v>
      </c>
      <c r="AB169">
        <v>3.2814867930601079E-12</v>
      </c>
    </row>
    <row r="170" spans="1:28">
      <c r="A170" s="10">
        <v>1980</v>
      </c>
      <c r="I170">
        <v>3.2654253956078991E-12</v>
      </c>
      <c r="Y170">
        <v>2.764425214866045E-12</v>
      </c>
      <c r="AA170">
        <v>2.1211328587301231E-12</v>
      </c>
      <c r="AB170">
        <v>3.3091154857219738E-12</v>
      </c>
    </row>
    <row r="171" spans="1:28">
      <c r="A171" s="10">
        <v>1990</v>
      </c>
      <c r="I171">
        <v>3.282577342648402E-12</v>
      </c>
      <c r="Y171">
        <v>2.787846325166855E-12</v>
      </c>
      <c r="AA171">
        <v>2.1359581442727879E-12</v>
      </c>
      <c r="AB171">
        <v>3.3366956231065771E-12</v>
      </c>
    </row>
    <row r="172" spans="1:28">
      <c r="A172" s="10">
        <v>2000</v>
      </c>
      <c r="I172">
        <v>3.2996460525254358E-12</v>
      </c>
      <c r="Y172">
        <v>2.8112357482175789E-12</v>
      </c>
      <c r="AA172">
        <v>2.150739513430219E-12</v>
      </c>
      <c r="AB172">
        <v>3.3642263855692841E-12</v>
      </c>
    </row>
    <row r="173" spans="1:28">
      <c r="A173" s="10">
        <v>2010</v>
      </c>
      <c r="I173">
        <v>3.3166321074681309E-12</v>
      </c>
      <c r="Y173">
        <v>2.834592872927644E-12</v>
      </c>
      <c r="AA173">
        <v>2.1654769415069732E-12</v>
      </c>
      <c r="AB173">
        <v>3.391706978614086E-12</v>
      </c>
    </row>
    <row r="174" spans="1:28">
      <c r="A174" s="10">
        <v>2020</v>
      </c>
      <c r="I174">
        <v>3.3335360878218719E-12</v>
      </c>
      <c r="Y174">
        <v>2.8579171055928221E-12</v>
      </c>
      <c r="AA174">
        <v>2.1801704109893552E-12</v>
      </c>
      <c r="AB174">
        <v>3.4191366323401992E-12</v>
      </c>
    </row>
    <row r="175" spans="1:28">
      <c r="A175" s="10">
        <v>2030</v>
      </c>
      <c r="I175">
        <v>3.3503585718797591E-12</v>
      </c>
      <c r="Y175">
        <v>2.881207869489681E-12</v>
      </c>
      <c r="AA175">
        <v>2.1948199112767199E-12</v>
      </c>
      <c r="AB175">
        <v>3.4465146008992841E-12</v>
      </c>
    </row>
    <row r="176" spans="1:28">
      <c r="A176" s="10">
        <v>2040</v>
      </c>
      <c r="I176">
        <v>3.3671001357242578E-12</v>
      </c>
      <c r="Y176">
        <v>2.9044646044795681E-12</v>
      </c>
      <c r="AA176">
        <v>2.209425438421808E-12</v>
      </c>
      <c r="AB176">
        <v>3.4738401619631478E-12</v>
      </c>
    </row>
    <row r="177" spans="1:28">
      <c r="A177" s="10">
        <v>2050</v>
      </c>
      <c r="I177">
        <v>3.3837613530785991E-12</v>
      </c>
      <c r="Y177">
        <v>2.92768676662189E-12</v>
      </c>
      <c r="AA177">
        <v>2.2239869948798291E-12</v>
      </c>
      <c r="AB177">
        <v>3.5011126162017961E-12</v>
      </c>
    </row>
    <row r="178" spans="1:28">
      <c r="A178" s="10">
        <v>2060</v>
      </c>
      <c r="I178">
        <v>3.4003427951674481E-12</v>
      </c>
      <c r="Y178">
        <v>2.9508738277965019E-12</v>
      </c>
      <c r="AA178">
        <v>2.238504589266004E-12</v>
      </c>
      <c r="AB178">
        <v>3.5283312867716631E-12</v>
      </c>
    </row>
    <row r="179" spans="1:28">
      <c r="A179" s="10">
        <v>2070</v>
      </c>
      <c r="I179">
        <v>3.4168450305864821E-12</v>
      </c>
      <c r="Y179">
        <v>2.9740252753349868E-12</v>
      </c>
      <c r="AA179">
        <v>2.2529782361212989E-12</v>
      </c>
      <c r="AB179">
        <v>3.555495518813913E-12</v>
      </c>
    </row>
    <row r="180" spans="1:28">
      <c r="A180" s="10">
        <v>2080</v>
      </c>
      <c r="I180">
        <v>3.4332686251804069E-12</v>
      </c>
      <c r="Y180">
        <v>2.9971406116606179E-12</v>
      </c>
      <c r="AA180">
        <v>2.2674079556860649E-12</v>
      </c>
      <c r="AB180">
        <v>3.5826046789626261E-12</v>
      </c>
    </row>
    <row r="181" spans="1:28">
      <c r="A181" s="10">
        <v>2090</v>
      </c>
      <c r="I181">
        <v>3.4496141419290621E-12</v>
      </c>
      <c r="Y181">
        <v>3.020219353936823E-12</v>
      </c>
      <c r="AA181">
        <v>2.2817937736813512E-12</v>
      </c>
      <c r="AB181">
        <v>3.609658154862748E-12</v>
      </c>
    </row>
    <row r="182" spans="1:28">
      <c r="A182" s="10">
        <v>2100</v>
      </c>
      <c r="I182">
        <v>3.465882140841225E-12</v>
      </c>
      <c r="Y182">
        <v>3.0432610337239228E-12</v>
      </c>
      <c r="AA182">
        <v>2.2961357210976178E-12</v>
      </c>
      <c r="AB182">
        <v>3.636655354697638E-12</v>
      </c>
    </row>
    <row r="183" spans="1:28">
      <c r="A183" s="10">
        <v>2110</v>
      </c>
      <c r="I183">
        <v>3.4820731788557761E-12</v>
      </c>
      <c r="Y183">
        <v>3.0662651966439841E-12</v>
      </c>
      <c r="AA183">
        <v>2.3104338339906108E-12</v>
      </c>
      <c r="AB183">
        <v>3.6635957067260784E-12</v>
      </c>
    </row>
    <row r="184" spans="1:28">
      <c r="A184" s="10">
        <v>2120</v>
      </c>
      <c r="I184">
        <v>3.4981878097498511E-12</v>
      </c>
      <c r="Y184">
        <v>3.0892314020535689E-12</v>
      </c>
      <c r="AA184">
        <v>2.324688153284168E-12</v>
      </c>
      <c r="AB184">
        <v>3.690478658828585E-12</v>
      </c>
    </row>
    <row r="185" spans="1:28">
      <c r="A185" s="10">
        <v>2130</v>
      </c>
      <c r="I185">
        <v>3.514226584053685E-12</v>
      </c>
      <c r="Y185">
        <v>3.1121592227242209E-12</v>
      </c>
      <c r="AA185">
        <v>2.3388987245797229E-12</v>
      </c>
      <c r="AB185">
        <v>3.7173036780628741E-12</v>
      </c>
    </row>
    <row r="186" spans="1:28">
      <c r="A186" s="10">
        <v>2140</v>
      </c>
      <c r="I186">
        <v>3.5301900489718169E-12</v>
      </c>
      <c r="Y186">
        <v>3.1350482445304789E-12</v>
      </c>
      <c r="AA186">
        <v>2.353065597972288E-12</v>
      </c>
      <c r="AB186">
        <v>3.7440702502283378E-12</v>
      </c>
    </row>
    <row r="187" spans="1:28">
      <c r="A187" s="10">
        <v>2150</v>
      </c>
      <c r="I187">
        <v>3.546078748310355E-12</v>
      </c>
      <c r="Y187">
        <v>3.157898066145262E-12</v>
      </c>
      <c r="AA187">
        <v>2.367188827872704E-12</v>
      </c>
      <c r="AB187">
        <v>3.7707778794393727E-12</v>
      </c>
    </row>
    <row r="188" spans="1:28">
      <c r="A188" s="10">
        <v>2160</v>
      </c>
      <c r="I188">
        <v>3.5618932224100201E-12</v>
      </c>
      <c r="Y188">
        <v>3.180708298742439E-12</v>
      </c>
      <c r="AA188">
        <v>2.3812684728359299E-12</v>
      </c>
      <c r="AB188">
        <v>3.7974260877074172E-12</v>
      </c>
    </row>
    <row r="189" spans="1:28">
      <c r="A189" s="10">
        <v>2170</v>
      </c>
      <c r="I189">
        <v>3.5776340080846838E-12</v>
      </c>
      <c r="Y189">
        <v>3.203478565706417E-12</v>
      </c>
      <c r="AA189">
        <v>2.3953045953952151E-12</v>
      </c>
      <c r="AB189">
        <v>3.8240144145315521E-12</v>
      </c>
    </row>
    <row r="190" spans="1:28">
      <c r="A190" s="10">
        <v>2180</v>
      </c>
      <c r="I190">
        <v>3.593301638565154E-12</v>
      </c>
      <c r="Y190">
        <v>3.2262085023485711E-12</v>
      </c>
      <c r="AA190">
        <v>2.4092972619019031E-12</v>
      </c>
      <c r="AB190">
        <v>3.8505424164975046E-12</v>
      </c>
    </row>
    <row r="191" spans="1:28">
      <c r="A191" s="10">
        <v>2190</v>
      </c>
      <c r="I191">
        <v>3.608896643447926E-12</v>
      </c>
      <c r="Y191">
        <v>3.2488977556303651E-12</v>
      </c>
      <c r="AA191">
        <v>2.4232465423707248E-12</v>
      </c>
      <c r="AB191">
        <v>3.8770096668849354E-12</v>
      </c>
    </row>
    <row r="192" spans="1:28">
      <c r="A192" s="10">
        <v>2200</v>
      </c>
      <c r="I192">
        <v>3.6244195486486839E-12</v>
      </c>
      <c r="Y192">
        <v>3.271545983892996E-12</v>
      </c>
      <c r="AA192">
        <v>2.437152510330379E-12</v>
      </c>
      <c r="AB192">
        <v>3.9034157552828164E-12</v>
      </c>
    </row>
    <row r="193" spans="1:28">
      <c r="A193" s="10">
        <v>2210</v>
      </c>
      <c r="I193">
        <v>3.6398708763603167E-12</v>
      </c>
      <c r="Y193">
        <v>3.2941528565934018E-12</v>
      </c>
      <c r="AA193">
        <v>2.4510152426792188E-12</v>
      </c>
      <c r="AB193">
        <v>3.9297602872128187E-12</v>
      </c>
    </row>
    <row r="194" spans="1:28">
      <c r="A194" s="10">
        <v>2220</v>
      </c>
      <c r="I194">
        <v>3.6552511450152017E-12</v>
      </c>
      <c r="Y194">
        <v>3.31671805404648E-12</v>
      </c>
      <c r="AA194">
        <v>2.464834819545889E-12</v>
      </c>
      <c r="AB194">
        <v>3.9560428837605101E-12</v>
      </c>
    </row>
    <row r="195" spans="1:28">
      <c r="A195" s="10">
        <v>2230</v>
      </c>
      <c r="I195">
        <v>3.6705608692515909E-12</v>
      </c>
      <c r="Y195">
        <v>3.3392412671733711E-12</v>
      </c>
      <c r="AA195">
        <v>2.4786113241547341E-12</v>
      </c>
      <c r="AB195">
        <v>3.9822631812142443E-12</v>
      </c>
    </row>
    <row r="196" spans="1:28">
      <c r="A196" s="10">
        <v>2240</v>
      </c>
      <c r="I196">
        <v>3.6858005598838339E-12</v>
      </c>
      <c r="Y196">
        <v>3.3617221972556619E-12</v>
      </c>
      <c r="AA196">
        <v>2.492344842695829E-12</v>
      </c>
      <c r="AB196">
        <v>4.0084208307116099E-12</v>
      </c>
    </row>
    <row r="197" spans="1:28">
      <c r="A197" s="10">
        <v>2250</v>
      </c>
      <c r="I197">
        <v>3.7009707238763137E-12</v>
      </c>
      <c r="Y197">
        <v>3.3841605556953509E-12</v>
      </c>
      <c r="AA197">
        <v>2.506035464199472E-12</v>
      </c>
      <c r="AB197">
        <v>4.0345154978932844E-12</v>
      </c>
    </row>
    <row r="198" spans="1:28">
      <c r="A198" s="10">
        <v>2260</v>
      </c>
      <c r="I198">
        <v>3.7160718643208521E-12</v>
      </c>
      <c r="Y198">
        <v>3.4065560637804539E-12</v>
      </c>
      <c r="AA198">
        <v>2.5196832804149831E-12</v>
      </c>
      <c r="AB198">
        <v>4.0605468625641617E-12</v>
      </c>
    </row>
    <row r="199" spans="1:28">
      <c r="A199" s="10">
        <v>2270</v>
      </c>
      <c r="I199">
        <v>3.7311044804174287E-12</v>
      </c>
      <c r="Y199">
        <v>3.428908452456098E-12</v>
      </c>
      <c r="AA199">
        <v>2.533288385693687E-12</v>
      </c>
      <c r="AB199">
        <v>4.0865146183616122E-12</v>
      </c>
    </row>
    <row r="200" spans="1:28">
      <c r="A200" s="10">
        <v>2280</v>
      </c>
      <c r="I200">
        <v>3.7460690674580562E-12</v>
      </c>
      <c r="Y200">
        <v>3.451217462100984E-12</v>
      </c>
      <c r="AA200">
        <v>2.5468508768759098E-12</v>
      </c>
      <c r="AB200">
        <v>4.1124184724307539E-12</v>
      </c>
    </row>
    <row r="201" spans="1:28">
      <c r="A201" s="10">
        <v>2290</v>
      </c>
      <c r="I201">
        <v>3.7609661168136234E-12</v>
      </c>
      <c r="Y201">
        <v>3.4734828423090721E-12</v>
      </c>
      <c r="AA201">
        <v>2.560370853181873E-12</v>
      </c>
      <c r="AB201">
        <v>4.1382581451065876E-12</v>
      </c>
    </row>
    <row r="202" spans="1:28">
      <c r="A202" s="10">
        <v>2300</v>
      </c>
      <c r="I202">
        <v>3.7757961159235712E-12</v>
      </c>
      <c r="AA202">
        <v>2.5738484161063619E-12</v>
      </c>
      <c r="AB202">
        <v>4.1640333696028673E-12</v>
      </c>
    </row>
    <row r="203" spans="1:28">
      <c r="A203" s="10">
        <v>2310</v>
      </c>
      <c r="I203">
        <v>3.7905595482882423E-12</v>
      </c>
      <c r="AA203">
        <v>2.5872836693170131E-12</v>
      </c>
      <c r="AB203">
        <v>4.1897438917075884E-12</v>
      </c>
    </row>
    <row r="204" spans="1:28">
      <c r="A204" s="10">
        <v>2320</v>
      </c>
      <c r="I204">
        <v>3.8052568934637623E-12</v>
      </c>
      <c r="AA204">
        <v>2.600676718556128E-12</v>
      </c>
      <c r="AB204">
        <v>4.2153894694849473E-12</v>
      </c>
    </row>
    <row r="205" spans="1:28">
      <c r="A205" s="10">
        <v>2330</v>
      </c>
      <c r="I205">
        <v>3.8198886270593273E-12</v>
      </c>
      <c r="AA205">
        <v>2.6140276715458781E-12</v>
      </c>
      <c r="AB205">
        <v>4.2409698729836622E-12</v>
      </c>
    </row>
    <row r="206" spans="1:28">
      <c r="A206" s="10">
        <v>2340</v>
      </c>
      <c r="I206">
        <v>3.8344552207367469E-12</v>
      </c>
      <c r="AA206">
        <v>2.6273366378967911E-12</v>
      </c>
      <c r="AB206">
        <v>4.2664848839515242E-12</v>
      </c>
    </row>
    <row r="207" spans="1:28">
      <c r="A207" s="10">
        <v>2350</v>
      </c>
      <c r="I207">
        <v>3.8489571422121476E-12</v>
      </c>
      <c r="AA207">
        <v>2.6406037290194112E-12</v>
      </c>
      <c r="AB207">
        <v>4.2919342955560496E-12</v>
      </c>
    </row>
    <row r="208" spans="1:28">
      <c r="A208" s="10">
        <v>2360</v>
      </c>
      <c r="I208">
        <v>3.8633948552596822E-12</v>
      </c>
      <c r="AA208">
        <v>2.6538290580390199E-12</v>
      </c>
      <c r="AB208">
        <v>4.3173179121111403E-12</v>
      </c>
    </row>
    <row r="209" spans="1:28">
      <c r="A209" s="10">
        <v>2370</v>
      </c>
      <c r="I209">
        <v>3.8777688197171699E-12</v>
      </c>
      <c r="AA209">
        <v>2.667012739713326E-12</v>
      </c>
      <c r="AB209">
        <v>4.3426355488095781E-12</v>
      </c>
    </row>
    <row r="210" spans="1:28">
      <c r="A210" s="10">
        <v>2380</v>
      </c>
      <c r="I210">
        <v>3.8920794914935313E-12</v>
      </c>
      <c r="AA210">
        <v>2.6801548903529961E-12</v>
      </c>
      <c r="AB210">
        <v>4.3678870314613139E-12</v>
      </c>
    </row>
    <row r="211" spans="1:28">
      <c r="A211" s="10">
        <v>2390</v>
      </c>
      <c r="I211">
        <v>3.9063273225779179E-12</v>
      </c>
      <c r="AA211">
        <v>2.693255627744984E-12</v>
      </c>
      <c r="AB211">
        <v>4.3930721962373598E-12</v>
      </c>
    </row>
    <row r="212" spans="1:28">
      <c r="A212" s="10">
        <v>2400</v>
      </c>
      <c r="I212">
        <v>3.9205127610504567E-12</v>
      </c>
      <c r="AA212">
        <v>2.7063150710784952E-12</v>
      </c>
      <c r="AB212">
        <v>4.4181908894192277E-12</v>
      </c>
    </row>
    <row r="213" spans="1:28">
      <c r="A213" s="10">
        <v>2410</v>
      </c>
      <c r="I213">
        <v>3.934636251094497E-12</v>
      </c>
      <c r="AA213">
        <v>2.7193333408735562E-12</v>
      </c>
      <c r="AB213">
        <v>4.4432429671537646E-12</v>
      </c>
    </row>
    <row r="214" spans="1:28">
      <c r="A214" s="10">
        <v>2420</v>
      </c>
      <c r="I214">
        <v>3.9486982330102576E-12</v>
      </c>
      <c r="AA214">
        <v>2.732310558912073E-12</v>
      </c>
      <c r="AB214">
        <v>4.4682282952133062E-12</v>
      </c>
    </row>
    <row r="215" spans="1:28">
      <c r="A215" s="10">
        <v>2430</v>
      </c>
      <c r="I215">
        <v>3.9626991432298409E-12</v>
      </c>
      <c r="AA215">
        <v>2.745246848171296E-12</v>
      </c>
      <c r="AB215">
        <v>4.4931467487610137E-12</v>
      </c>
    </row>
    <row r="216" spans="1:28">
      <c r="A216" s="10">
        <v>2440</v>
      </c>
      <c r="I216">
        <v>3.9766394143334624E-12</v>
      </c>
      <c r="AA216">
        <v>2.758142332759614E-12</v>
      </c>
      <c r="AB216">
        <v>4.5179982121213073E-12</v>
      </c>
    </row>
    <row r="217" spans="1:28">
      <c r="A217" s="10">
        <v>2450</v>
      </c>
      <c r="I217">
        <v>3.9905194750668642E-12</v>
      </c>
      <c r="AA217">
        <v>2.770997137854603E-12</v>
      </c>
      <c r="AB217">
        <v>4.5427825785552893E-12</v>
      </c>
    </row>
    <row r="218" spans="1:28">
      <c r="A218" s="10">
        <v>2460</v>
      </c>
      <c r="I218">
        <v>4.0043397503598334E-12</v>
      </c>
      <c r="AA218">
        <v>2.7838113896432432E-12</v>
      </c>
      <c r="AB218">
        <v>4.5674997500410387E-12</v>
      </c>
    </row>
    <row r="219" spans="1:28">
      <c r="A219" s="10">
        <v>2470</v>
      </c>
      <c r="I219">
        <v>4.0181006613457296E-12</v>
      </c>
      <c r="AA219">
        <v>2.7965852152642421E-12</v>
      </c>
      <c r="AB219">
        <v>4.5921496370587074E-12</v>
      </c>
    </row>
    <row r="220" spans="1:28">
      <c r="A220" s="10">
        <v>2480</v>
      </c>
      <c r="I220">
        <v>4.0318026253819859E-12</v>
      </c>
      <c r="AA220">
        <v>2.8093187427523829E-12</v>
      </c>
      <c r="AB220">
        <v>4.6167321583802773E-12</v>
      </c>
    </row>
    <row r="221" spans="1:28">
      <c r="A221" s="10">
        <v>2490</v>
      </c>
      <c r="I221">
        <v>4.0454460560714787E-12</v>
      </c>
      <c r="AA221">
        <v>2.8220121009848389E-12</v>
      </c>
      <c r="AB221">
        <v>4.6412472408639338E-12</v>
      </c>
    </row>
    <row r="222" spans="1:28">
      <c r="A222" s="10">
        <v>2500</v>
      </c>
      <c r="I222">
        <v>4.0590313632847661E-12</v>
      </c>
      <c r="AA222">
        <v>2.8346654196293791E-12</v>
      </c>
      <c r="AB222">
        <v>4.6656948192529046E-12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workbookViewId="0">
      <selection activeCell="E24" sqref="E24"/>
    </sheetView>
  </sheetViews>
  <sheetFormatPr defaultRowHeight="15"/>
  <sheetData>
    <row r="1" spans="1:5">
      <c r="A1" s="10" t="s">
        <v>47</v>
      </c>
      <c r="B1" s="10" t="s">
        <v>48</v>
      </c>
      <c r="C1" s="10" t="s">
        <v>49</v>
      </c>
      <c r="D1" s="10" t="s">
        <v>50</v>
      </c>
      <c r="E1" s="10" t="s">
        <v>51</v>
      </c>
    </row>
    <row r="2" spans="1:5">
      <c r="A2">
        <v>33.333333333333343</v>
      </c>
      <c r="B2">
        <v>300</v>
      </c>
      <c r="C2">
        <v>6.9130862279196732E-15</v>
      </c>
      <c r="D2">
        <v>6.3252765049343517E-15</v>
      </c>
      <c r="E2">
        <v>1.857822677224532E-16</v>
      </c>
    </row>
    <row r="3" spans="1:5">
      <c r="A3">
        <v>32.258064516129032</v>
      </c>
      <c r="B3">
        <v>310</v>
      </c>
      <c r="C3">
        <v>8.5293157845356405E-15</v>
      </c>
      <c r="D3">
        <v>7.9738602673864254E-15</v>
      </c>
      <c r="E3">
        <v>2.2682382129818748E-16</v>
      </c>
    </row>
    <row r="4" spans="1:5">
      <c r="A4">
        <v>31.25</v>
      </c>
      <c r="B4">
        <v>320</v>
      </c>
      <c r="C4">
        <v>1.047244370311696E-14</v>
      </c>
      <c r="D4">
        <v>9.9241807150790274E-15</v>
      </c>
      <c r="E4">
        <v>2.791668576031608E-16</v>
      </c>
    </row>
    <row r="5" spans="1:5">
      <c r="A5">
        <v>30.303030303030301</v>
      </c>
      <c r="B5">
        <v>330</v>
      </c>
      <c r="C5">
        <v>1.268628657101889E-14</v>
      </c>
      <c r="D5">
        <v>1.2207913351961519E-14</v>
      </c>
      <c r="E5">
        <v>3.3677666252605571E-16</v>
      </c>
    </row>
    <row r="6" spans="1:5">
      <c r="A6">
        <v>29.411764705882351</v>
      </c>
      <c r="B6">
        <v>340</v>
      </c>
      <c r="C6">
        <v>1.5222905907365261E-14</v>
      </c>
      <c r="D6">
        <v>1.48572048448753E-14</v>
      </c>
      <c r="E6">
        <v>4.0240689408810508E-16</v>
      </c>
    </row>
    <row r="7" spans="1:5">
      <c r="A7">
        <v>28.571428571428569</v>
      </c>
      <c r="B7">
        <v>350</v>
      </c>
      <c r="C7">
        <v>1.8106880623111751E-14</v>
      </c>
      <c r="D7">
        <v>1.7904494391251409E-14</v>
      </c>
      <c r="E7">
        <v>4.7658796266282709E-16</v>
      </c>
    </row>
    <row r="8" spans="1:5">
      <c r="A8">
        <v>27.777777777777779</v>
      </c>
      <c r="B8">
        <v>360</v>
      </c>
      <c r="C8">
        <v>2.136213754194393E-14</v>
      </c>
      <c r="D8">
        <v>2.1382349242385739E-14</v>
      </c>
      <c r="E8">
        <v>5.5982197229118194E-16</v>
      </c>
    </row>
    <row r="9" spans="1:5">
      <c r="A9">
        <v>27.027027027027032</v>
      </c>
      <c r="B9">
        <v>370</v>
      </c>
      <c r="C9">
        <v>2.5011681874824671E-14</v>
      </c>
      <c r="D9">
        <v>2.5323314992017229E-14</v>
      </c>
      <c r="E9">
        <v>6.5257678021447534E-16</v>
      </c>
    </row>
    <row r="10" spans="1:5">
      <c r="A10">
        <v>26.315789473684209</v>
      </c>
      <c r="B10">
        <v>380</v>
      </c>
      <c r="C10">
        <v>2.9077324917292367E-14</v>
      </c>
      <c r="D10">
        <v>2.9759780770774653E-14</v>
      </c>
      <c r="E10">
        <v>7.552803133071017E-16</v>
      </c>
    </row>
    <row r="11" spans="1:5">
      <c r="A11">
        <v>25.641025641025639</v>
      </c>
      <c r="B11">
        <v>390</v>
      </c>
      <c r="C11">
        <v>3.3579412545590489E-14</v>
      </c>
      <c r="D11">
        <v>3.4723859126777857E-14</v>
      </c>
      <c r="E11">
        <v>8.6831521249958176E-16</v>
      </c>
    </row>
    <row r="12" spans="1:5">
      <c r="A12">
        <v>25</v>
      </c>
      <c r="B12">
        <v>400</v>
      </c>
      <c r="C12">
        <v>3.8536558728028913E-14</v>
      </c>
      <c r="D12">
        <v>4.0247280104868287E-14</v>
      </c>
      <c r="E12">
        <v>9.9201388010229082E-16</v>
      </c>
    </row>
    <row r="13" spans="1:5">
      <c r="A13">
        <v>24.390243902439021</v>
      </c>
      <c r="B13">
        <v>410</v>
      </c>
      <c r="C13">
        <v>4.4700270889845448E-14</v>
      </c>
      <c r="D13">
        <v>4.6361298845958838E-14</v>
      </c>
      <c r="E13">
        <v>1.262267248817777E-15</v>
      </c>
    </row>
    <row r="14" spans="1:5">
      <c r="A14">
        <v>23.80952380952381</v>
      </c>
      <c r="B14">
        <v>420</v>
      </c>
      <c r="C14">
        <v>5.0907648815599158E-14</v>
      </c>
      <c r="D14">
        <v>5.3096615899576157E-14</v>
      </c>
      <c r="E14">
        <v>1.4368640491656961E-15</v>
      </c>
    </row>
    <row r="15" spans="1:5">
      <c r="A15">
        <v>23.255813953488371</v>
      </c>
      <c r="B15">
        <v>430</v>
      </c>
      <c r="C15">
        <v>5.7700010926075618E-14</v>
      </c>
      <c r="D15">
        <v>6.048330936426045E-14</v>
      </c>
      <c r="E15">
        <v>1.6278134635813821E-15</v>
      </c>
    </row>
    <row r="16" spans="1:5">
      <c r="A16">
        <v>22.72727272727273</v>
      </c>
      <c r="B16">
        <v>440</v>
      </c>
      <c r="C16">
        <v>6.5130536317077921E-14</v>
      </c>
      <c r="D16">
        <v>6.8550777931274786E-14</v>
      </c>
      <c r="E16">
        <v>1.8420538780241201E-15</v>
      </c>
    </row>
    <row r="17" spans="1:5">
      <c r="A17">
        <v>22.222222222222221</v>
      </c>
      <c r="B17">
        <v>450</v>
      </c>
      <c r="C17">
        <v>7.3188120880846011E-14</v>
      </c>
      <c r="D17">
        <v>7.7327693897964536E-14</v>
      </c>
      <c r="E17">
        <v>2.0692859895129621E-15</v>
      </c>
    </row>
    <row r="18" spans="1:5">
      <c r="A18">
        <v>21.739130434782609</v>
      </c>
      <c r="B18">
        <v>460</v>
      </c>
      <c r="C18">
        <v>8.1916300857861486E-14</v>
      </c>
      <c r="D18">
        <v>8.6841965230546006E-14</v>
      </c>
      <c r="E18">
        <v>2.3153628146173828E-15</v>
      </c>
    </row>
    <row r="19" spans="1:5">
      <c r="A19">
        <v>21.276595744680851</v>
      </c>
      <c r="B19">
        <v>470</v>
      </c>
      <c r="C19">
        <v>9.1342109893911667E-14</v>
      </c>
      <c r="D19">
        <v>9.7120705785954615E-14</v>
      </c>
      <c r="E19">
        <v>2.5810449860751371E-15</v>
      </c>
    </row>
    <row r="20" spans="1:5">
      <c r="A20">
        <v>20.833333333333329</v>
      </c>
      <c r="B20">
        <v>480</v>
      </c>
      <c r="C20">
        <v>9.9853574230737144E-14</v>
      </c>
      <c r="D20">
        <v>1.081902128436981E-13</v>
      </c>
      <c r="E20">
        <v>8.3786936786637531E-15</v>
      </c>
    </row>
    <row r="21" spans="1:5">
      <c r="A21">
        <v>20.408163265306118</v>
      </c>
      <c r="B21">
        <v>490</v>
      </c>
      <c r="C21">
        <v>1.1025902184174571E-13</v>
      </c>
      <c r="D21">
        <v>1.2007595114752669E-13</v>
      </c>
      <c r="E21">
        <v>9.2308765044350995E-15</v>
      </c>
    </row>
    <row r="22" spans="1:5">
      <c r="A22">
        <v>20</v>
      </c>
      <c r="B22">
        <v>500</v>
      </c>
      <c r="C22">
        <v>1.2130954845476261E-13</v>
      </c>
      <c r="D22">
        <v>1.3280254271009079E-13</v>
      </c>
      <c r="E22">
        <v>1.013463619123227E-14</v>
      </c>
    </row>
    <row r="23" spans="1:5">
      <c r="A23">
        <v>19.6078431372549</v>
      </c>
      <c r="B23">
        <v>510</v>
      </c>
      <c r="C23">
        <v>1.3506939264322371E-13</v>
      </c>
      <c r="D23">
        <v>1.4639376168926361E-13</v>
      </c>
      <c r="E23">
        <v>1.350693926432237E-14</v>
      </c>
    </row>
    <row r="24" spans="1:5">
      <c r="A24">
        <v>19.23076923076923</v>
      </c>
      <c r="B24">
        <v>520</v>
      </c>
      <c r="C24">
        <v>1.486269022200529E-13</v>
      </c>
      <c r="D24">
        <v>1.6087253370068399E-13</v>
      </c>
      <c r="E24">
        <v>1.4862690222005288E-14</v>
      </c>
    </row>
    <row r="25" spans="1:5">
      <c r="A25">
        <v>18.867924528301891</v>
      </c>
      <c r="B25">
        <v>530</v>
      </c>
      <c r="C25">
        <v>1.631003384553721E-13</v>
      </c>
      <c r="D25">
        <v>1.7626093898602619E-13</v>
      </c>
      <c r="E25">
        <v>1.6310033845537209E-14</v>
      </c>
    </row>
    <row r="26" spans="1:5">
      <c r="A26">
        <v>18.518518518518519</v>
      </c>
      <c r="B26">
        <v>540</v>
      </c>
      <c r="C26">
        <v>1.785204030339693E-13</v>
      </c>
      <c r="D26">
        <v>1.925802189095855E-13</v>
      </c>
      <c r="E26">
        <v>1.7852040303396929E-14</v>
      </c>
    </row>
    <row r="27" spans="1:5">
      <c r="A27">
        <v>18.18181818181818</v>
      </c>
      <c r="B27">
        <v>550</v>
      </c>
      <c r="C27">
        <v>1.9491758196519529E-13</v>
      </c>
      <c r="D27">
        <v>2.098507853063531E-13</v>
      </c>
      <c r="E27">
        <v>1.949175819651953E-14</v>
      </c>
    </row>
    <row r="28" spans="1:5">
      <c r="A28">
        <v>17.857142857142861</v>
      </c>
      <c r="B28">
        <v>560</v>
      </c>
      <c r="C28">
        <v>2.1232213480522999E-13</v>
      </c>
      <c r="D28">
        <v>2.280922322524115E-13</v>
      </c>
      <c r="E28">
        <v>2.1232213480522999E-14</v>
      </c>
    </row>
    <row r="29" spans="1:5">
      <c r="A29">
        <v>17.543859649122808</v>
      </c>
      <c r="B29">
        <v>570</v>
      </c>
      <c r="C29">
        <v>2.3076408544460502E-13</v>
      </c>
      <c r="D29">
        <v>2.473233498729925E-13</v>
      </c>
      <c r="E29">
        <v>2.3076408544460501E-14</v>
      </c>
    </row>
    <row r="30" spans="1:5">
      <c r="A30">
        <v>17.241379310344829</v>
      </c>
      <c r="B30">
        <v>580</v>
      </c>
      <c r="C30">
        <v>2.5027321431163968E-13</v>
      </c>
      <c r="D30">
        <v>2.67562139844784E-13</v>
      </c>
      <c r="E30">
        <v>2.502732143116398E-14</v>
      </c>
    </row>
    <row r="31" spans="1:5">
      <c r="A31">
        <v>16.949152542372879</v>
      </c>
      <c r="B31">
        <v>590</v>
      </c>
      <c r="C31">
        <v>2.7087905185478169E-13</v>
      </c>
      <c r="D31">
        <v>2.8882583228705412E-13</v>
      </c>
      <c r="E31">
        <v>2.7087905185478169E-14</v>
      </c>
    </row>
    <row r="32" spans="1:5">
      <c r="A32">
        <v>16.666666666666671</v>
      </c>
      <c r="B32">
        <v>600</v>
      </c>
      <c r="C32">
        <v>2.9261087317838512E-13</v>
      </c>
      <c r="D32">
        <v>3.1113090377094119E-13</v>
      </c>
      <c r="E32">
        <v>2.9261087317838508E-14</v>
      </c>
    </row>
    <row r="33" spans="1:5">
      <c r="A33">
        <v>16.393442622950818</v>
      </c>
      <c r="B33">
        <v>610</v>
      </c>
      <c r="C33">
        <v>3.1549769371720611E-13</v>
      </c>
      <c r="D33">
        <v>3.3449309620795961E-13</v>
      </c>
      <c r="E33">
        <v>3.1549769371720598E-14</v>
      </c>
    </row>
    <row r="34" spans="1:5">
      <c r="A34">
        <v>16.12903225806452</v>
      </c>
      <c r="B34">
        <v>620</v>
      </c>
      <c r="C34">
        <v>3.395682658448809E-13</v>
      </c>
      <c r="D34">
        <v>3.5892743640753519E-13</v>
      </c>
      <c r="E34">
        <v>3.3956826584488102E-14</v>
      </c>
    </row>
    <row r="35" spans="1:5">
      <c r="A35">
        <v>15.87301587301587</v>
      </c>
      <c r="B35">
        <v>630</v>
      </c>
      <c r="C35">
        <v>3.6485107632086478E-13</v>
      </c>
      <c r="D35">
        <v>3.8444825611939659E-13</v>
      </c>
      <c r="E35">
        <v>3.6485107632086477E-14</v>
      </c>
    </row>
    <row r="36" spans="1:5">
      <c r="A36">
        <v>15.625</v>
      </c>
      <c r="B36">
        <v>640</v>
      </c>
      <c r="C36">
        <v>3.9137434448884259E-13</v>
      </c>
      <c r="D36">
        <v>4.1106921240007698E-13</v>
      </c>
      <c r="E36">
        <v>3.9137434448884258E-14</v>
      </c>
    </row>
    <row r="37" spans="1:5">
      <c r="A37">
        <v>15.38461538461539</v>
      </c>
      <c r="B37">
        <v>650</v>
      </c>
      <c r="C37">
        <v>4.191660211474435E-13</v>
      </c>
      <c r="D37">
        <v>4.3880330816384178E-13</v>
      </c>
      <c r="E37">
        <v>4.1916602114744343E-14</v>
      </c>
    </row>
    <row r="38" spans="1:5">
      <c r="A38">
        <v>15.15151515151515</v>
      </c>
      <c r="B38">
        <v>660</v>
      </c>
      <c r="C38">
        <v>4.4825378802130301E-13</v>
      </c>
      <c r="D38">
        <v>4.6766291279719363E-13</v>
      </c>
      <c r="E38">
        <v>4.4825378802130299E-14</v>
      </c>
    </row>
    <row r="39" spans="1:5">
      <c r="A39">
        <v>14.92537313432836</v>
      </c>
      <c r="B39">
        <v>670</v>
      </c>
      <c r="C39">
        <v>4.7866505776711245E-13</v>
      </c>
      <c r="D39">
        <v>4.9765978273296166E-13</v>
      </c>
      <c r="E39">
        <v>4.7866505776711248E-14</v>
      </c>
    </row>
    <row r="40" spans="1:5">
      <c r="A40">
        <v>14.705882352941179</v>
      </c>
      <c r="B40">
        <v>680</v>
      </c>
      <c r="C40">
        <v>5.1042697445533948E-13</v>
      </c>
      <c r="D40">
        <v>5.2880508189497261E-13</v>
      </c>
      <c r="E40">
        <v>5.1042697445533951E-14</v>
      </c>
    </row>
    <row r="41" spans="1:5">
      <c r="A41">
        <v>14.49275362318841</v>
      </c>
      <c r="B41">
        <v>690</v>
      </c>
      <c r="C41">
        <v>5.4356641447383926E-13</v>
      </c>
      <c r="D41">
        <v>5.6110940193764168E-13</v>
      </c>
      <c r="E41">
        <v>5.4356641447383928E-14</v>
      </c>
    </row>
    <row r="42" spans="1:5">
      <c r="A42">
        <v>14.28571428571429</v>
      </c>
      <c r="B42">
        <v>700</v>
      </c>
      <c r="C42">
        <v>5.7810998780461566E-13</v>
      </c>
      <c r="D42">
        <v>5.9458278221663352E-13</v>
      </c>
      <c r="E42">
        <v>5.7810998780461561E-14</v>
      </c>
    </row>
    <row r="43" spans="1:5">
      <c r="A43">
        <v>14.08450704225352</v>
      </c>
      <c r="B43">
        <v>710</v>
      </c>
      <c r="C43">
        <v>6.1408403962961299E-13</v>
      </c>
      <c r="D43">
        <v>6.2923472943720788E-13</v>
      </c>
      <c r="E43">
        <v>6.1408403962961299E-14</v>
      </c>
    </row>
    <row r="44" spans="1:5">
      <c r="A44">
        <v>13.888888888888889</v>
      </c>
      <c r="B44">
        <v>720</v>
      </c>
      <c r="C44">
        <v>6.5151465222560434E-13</v>
      </c>
      <c r="D44">
        <v>6.6507423693607844E-13</v>
      </c>
      <c r="E44">
        <v>6.5151465222560419E-14</v>
      </c>
    </row>
    <row r="45" spans="1:5">
      <c r="A45">
        <v>13.698630136986299</v>
      </c>
      <c r="B45">
        <v>730</v>
      </c>
      <c r="C45">
        <v>6.9042764711208324E-13</v>
      </c>
      <c r="D45">
        <v>7.0210980356073578E-13</v>
      </c>
      <c r="E45">
        <v>6.9042764711208337E-14</v>
      </c>
    </row>
    <row r="46" spans="1:5">
      <c r="A46">
        <v>13.51351351351351</v>
      </c>
      <c r="B46">
        <v>740</v>
      </c>
      <c r="C46">
        <v>7.3084858741954604E-13</v>
      </c>
      <c r="D46">
        <v>7.4034945211731151E-13</v>
      </c>
      <c r="E46">
        <v>7.3084858741954604E-14</v>
      </c>
    </row>
    <row r="47" spans="1:5">
      <c r="A47">
        <v>13.33333333333333</v>
      </c>
      <c r="B47">
        <v>750</v>
      </c>
      <c r="C47">
        <v>7.7280278044871431E-13</v>
      </c>
      <c r="D47">
        <v>7.7980074736429884E-13</v>
      </c>
      <c r="E47">
        <v>7.7280278044871431E-14</v>
      </c>
    </row>
    <row r="48" spans="1:5">
      <c r="A48">
        <v>13.157894736842101</v>
      </c>
      <c r="B48">
        <v>760</v>
      </c>
      <c r="C48">
        <v>8.1631528039414696E-13</v>
      </c>
      <c r="D48">
        <v>8.2047081353489292E-13</v>
      </c>
      <c r="E48">
        <v>8.1631528039414701E-14</v>
      </c>
    </row>
    <row r="49" spans="1:5">
      <c r="A49">
        <v>12.98701298701299</v>
      </c>
      <c r="B49">
        <v>770</v>
      </c>
      <c r="C49">
        <v>8.6141089120828923E-13</v>
      </c>
      <c r="D49">
        <v>8.6236635137544818E-13</v>
      </c>
      <c r="E49">
        <v>8.614108912082894E-14</v>
      </c>
    </row>
    <row r="50" spans="1:5">
      <c r="A50">
        <v>12.820512820512819</v>
      </c>
      <c r="B50">
        <v>780</v>
      </c>
      <c r="C50">
        <v>9.081141695844098E-13</v>
      </c>
      <c r="D50">
        <v>9.0549365469167554E-13</v>
      </c>
      <c r="E50">
        <v>9.0811416958440975E-14</v>
      </c>
    </row>
    <row r="51" spans="1:5">
      <c r="A51">
        <v>12.658227848101269</v>
      </c>
      <c r="B51">
        <v>790</v>
      </c>
      <c r="C51">
        <v>9.5644942803901401E-13</v>
      </c>
      <c r="D51">
        <v>9.498586263977377E-13</v>
      </c>
      <c r="E51">
        <v>9.5644942803901419E-14</v>
      </c>
    </row>
    <row r="52" spans="1:5">
      <c r="A52">
        <v>12.5</v>
      </c>
      <c r="B52">
        <v>800</v>
      </c>
      <c r="C52">
        <v>1.0067153815993799E-12</v>
      </c>
      <c r="D52">
        <v>9.9546679406647793E-13</v>
      </c>
      <c r="E52">
        <v>7.7059557386766801E-14</v>
      </c>
    </row>
    <row r="53" spans="1:5">
      <c r="A53">
        <v>12.345679012345681</v>
      </c>
      <c r="B53">
        <v>810</v>
      </c>
      <c r="C53">
        <v>1.0594261709210091E-12</v>
      </c>
      <c r="D53">
        <v>1.0423233249816199E-12</v>
      </c>
      <c r="E53">
        <v>8.0790793950105846E-14</v>
      </c>
    </row>
    <row r="54" spans="1:5">
      <c r="A54">
        <v>12.195121951219511</v>
      </c>
      <c r="B54">
        <v>820</v>
      </c>
      <c r="C54">
        <v>1.113765366833285E-12</v>
      </c>
      <c r="D54">
        <v>1.090433040695016E-12</v>
      </c>
      <c r="E54">
        <v>8.4619583997999811E-14</v>
      </c>
    </row>
    <row r="55" spans="1:5">
      <c r="A55">
        <v>12.04819277108434</v>
      </c>
      <c r="B55">
        <v>830</v>
      </c>
      <c r="C55">
        <v>1.16973921355546E-12</v>
      </c>
      <c r="D55">
        <v>1.139800431093919E-12</v>
      </c>
      <c r="E55">
        <v>8.8545549564560889E-14</v>
      </c>
    </row>
    <row r="56" spans="1:5">
      <c r="A56">
        <v>11.90476190476191</v>
      </c>
      <c r="B56">
        <v>840</v>
      </c>
      <c r="C56">
        <v>1.2256481873867911E-12</v>
      </c>
      <c r="D56">
        <v>1.190429667984821E-12</v>
      </c>
      <c r="E56">
        <v>9.1346596024181797E-14</v>
      </c>
    </row>
    <row r="57" spans="1:5">
      <c r="A57">
        <v>11.76470588235294</v>
      </c>
      <c r="B57">
        <v>850</v>
      </c>
      <c r="C57">
        <v>1.284741963386266E-12</v>
      </c>
      <c r="D57">
        <v>1.2423246182017399E-12</v>
      </c>
      <c r="E57">
        <v>9.5397388444700411E-14</v>
      </c>
    </row>
    <row r="58" spans="1:5">
      <c r="A58">
        <v>11.627906976744191</v>
      </c>
      <c r="B58">
        <v>860</v>
      </c>
      <c r="C58">
        <v>1.345464600891355E-12</v>
      </c>
      <c r="D58">
        <v>1.2954888562479259E-12</v>
      </c>
      <c r="E58">
        <v>9.954109922256747E-14</v>
      </c>
    </row>
    <row r="59" spans="1:5">
      <c r="A59">
        <v>11.494252873563219</v>
      </c>
      <c r="B59">
        <v>870</v>
      </c>
      <c r="C59">
        <v>1.40781608640204E-12</v>
      </c>
      <c r="D59">
        <v>1.3499256764808391E-12</v>
      </c>
      <c r="E59">
        <v>1.0377702857377379E-13</v>
      </c>
    </row>
    <row r="60" spans="1:5">
      <c r="A60">
        <v>11.36363636363636</v>
      </c>
      <c r="B60">
        <v>880</v>
      </c>
      <c r="C60">
        <v>1.471795086905924E-12</v>
      </c>
      <c r="D60">
        <v>1.405638104850948E-12</v>
      </c>
      <c r="E60">
        <v>1.081044147628298E-13</v>
      </c>
    </row>
    <row r="61" spans="1:5">
      <c r="A61">
        <v>11.23595505617978</v>
      </c>
      <c r="B61">
        <v>890</v>
      </c>
      <c r="C61">
        <v>1.537398958494897E-12</v>
      </c>
      <c r="D61">
        <v>1.462628910205488E-12</v>
      </c>
      <c r="E61">
        <v>1.125224361870318E-13</v>
      </c>
    </row>
    <row r="62" spans="1:5">
      <c r="A62">
        <v>11.111111111111111</v>
      </c>
      <c r="B62">
        <v>900</v>
      </c>
      <c r="C62">
        <v>1.604623757611842E-12</v>
      </c>
      <c r="D62">
        <v>1.520900615168678E-12</v>
      </c>
      <c r="E62">
        <v>1.170302135132623E-13</v>
      </c>
    </row>
    <row r="63" spans="1:5">
      <c r="A63">
        <v>10.989010989010991</v>
      </c>
      <c r="B63">
        <v>910</v>
      </c>
      <c r="C63">
        <v>1.6025612782743861E-12</v>
      </c>
      <c r="D63">
        <v>1.5804555066102541E-12</v>
      </c>
      <c r="E63">
        <v>8.86226376384436E-14</v>
      </c>
    </row>
    <row r="64" spans="1:5">
      <c r="A64">
        <v>10.869565217391299</v>
      </c>
      <c r="B64">
        <v>920</v>
      </c>
      <c r="C64">
        <v>1.670941118661316E-12</v>
      </c>
      <c r="D64">
        <v>1.641295645714332E-12</v>
      </c>
      <c r="E64">
        <v>9.2218366318704893E-14</v>
      </c>
    </row>
    <row r="65" spans="1:5">
      <c r="A65">
        <v>10.75268817204301</v>
      </c>
      <c r="B65">
        <v>930</v>
      </c>
      <c r="C65">
        <v>1.740792278716473E-12</v>
      </c>
      <c r="D65">
        <v>1.703422877660743E-12</v>
      </c>
      <c r="E65">
        <v>9.5882183083444642E-14</v>
      </c>
    </row>
    <row r="66" spans="1:5">
      <c r="A66">
        <v>10.638297872340431</v>
      </c>
      <c r="B66">
        <v>940</v>
      </c>
      <c r="C66">
        <v>1.8121025064074751E-12</v>
      </c>
      <c r="D66">
        <v>1.7668388409310211E-12</v>
      </c>
      <c r="E66">
        <v>9.9613191087349272E-14</v>
      </c>
    </row>
    <row r="67" spans="1:5">
      <c r="A67">
        <v>10.52631578947368</v>
      </c>
      <c r="B67">
        <v>950</v>
      </c>
      <c r="C67">
        <v>1.8848586697797469E-12</v>
      </c>
      <c r="D67">
        <v>1.8315449762511819E-12</v>
      </c>
      <c r="E67">
        <v>1.0341046401961199E-13</v>
      </c>
    </row>
    <row r="68" spans="1:5">
      <c r="A68">
        <v>10.41666666666667</v>
      </c>
      <c r="B68">
        <v>960</v>
      </c>
      <c r="C68">
        <v>1.9590467863353058E-12</v>
      </c>
      <c r="D68">
        <v>1.8975425351833711E-12</v>
      </c>
      <c r="E68">
        <v>1.07273047924917E-13</v>
      </c>
    </row>
    <row r="69" spans="1:5">
      <c r="A69">
        <v>10.309278350515459</v>
      </c>
      <c r="B69">
        <v>970</v>
      </c>
      <c r="C69">
        <v>2.0346520533896108E-12</v>
      </c>
      <c r="D69">
        <v>1.9648325883782939E-12</v>
      </c>
      <c r="E69">
        <v>1.111999630063778E-13</v>
      </c>
    </row>
    <row r="70" spans="1:5">
      <c r="A70">
        <v>10.204081632653059</v>
      </c>
      <c r="B70">
        <v>980</v>
      </c>
      <c r="C70">
        <v>2.1116588793041379E-12</v>
      </c>
      <c r="D70">
        <v>2.0334160335002301E-12</v>
      </c>
      <c r="E70">
        <v>1.151902054076174E-13</v>
      </c>
    </row>
    <row r="71" spans="1:5">
      <c r="A71">
        <v>10.1010101010101</v>
      </c>
      <c r="B71">
        <v>990</v>
      </c>
      <c r="C71">
        <v>2.1900509154911861E-12</v>
      </c>
      <c r="D71">
        <v>2.1032936028361702E-12</v>
      </c>
      <c r="E71">
        <v>1.19242748971291E-13</v>
      </c>
    </row>
    <row r="72" spans="1:5">
      <c r="A72">
        <v>10</v>
      </c>
      <c r="B72">
        <v>1000</v>
      </c>
      <c r="C72">
        <v>2.2281101616608689E-12</v>
      </c>
      <c r="D72">
        <v>2.1744658706004389E-12</v>
      </c>
      <c r="E72">
        <v>1.438204636837824E-13</v>
      </c>
    </row>
    <row r="73" spans="1:5">
      <c r="A73">
        <v>9.9009900990099009</v>
      </c>
      <c r="B73">
        <v>1010</v>
      </c>
      <c r="C73">
        <v>2.306540544278577E-12</v>
      </c>
      <c r="D73">
        <v>2.2469332599459069E-12</v>
      </c>
      <c r="E73">
        <v>1.4849063253730199E-13</v>
      </c>
    </row>
    <row r="74" spans="1:5">
      <c r="A74">
        <v>9.8039215686274517</v>
      </c>
      <c r="B74">
        <v>1020</v>
      </c>
      <c r="C74">
        <v>2.3860947071704611E-12</v>
      </c>
      <c r="D74">
        <v>2.3206960496925979E-12</v>
      </c>
      <c r="E74">
        <v>1.532115748185155E-13</v>
      </c>
    </row>
    <row r="75" spans="1:5">
      <c r="A75">
        <v>9.7087378640776691</v>
      </c>
      <c r="B75">
        <v>1030</v>
      </c>
      <c r="C75">
        <v>2.4667500257454499E-12</v>
      </c>
      <c r="D75">
        <v>2.3957543807842901E-12</v>
      </c>
      <c r="E75">
        <v>1.579817523758238E-13</v>
      </c>
    </row>
    <row r="76" spans="1:5">
      <c r="A76">
        <v>9.615384615384615</v>
      </c>
      <c r="B76">
        <v>1040</v>
      </c>
      <c r="C76">
        <v>2.5484838055393699E-12</v>
      </c>
      <c r="D76">
        <v>2.4721082624833581E-12</v>
      </c>
      <c r="E76">
        <v>1.6279964424107661E-13</v>
      </c>
    </row>
    <row r="77" spans="1:5">
      <c r="A77">
        <v>9.5238095238095237</v>
      </c>
      <c r="B77">
        <v>1050</v>
      </c>
      <c r="C77">
        <v>2.7033831379025251E-12</v>
      </c>
      <c r="D77">
        <v>2.5497575783138378E-12</v>
      </c>
      <c r="E77">
        <v>1.5667442020952811E-13</v>
      </c>
    </row>
    <row r="78" spans="1:5">
      <c r="A78">
        <v>9.433962264150944</v>
      </c>
      <c r="B78">
        <v>1060</v>
      </c>
      <c r="C78">
        <v>2.7150957975303598E-12</v>
      </c>
      <c r="D78">
        <v>2.6287020917624091E-12</v>
      </c>
      <c r="E78">
        <v>1.7257257980559979E-13</v>
      </c>
    </row>
    <row r="79" spans="1:5">
      <c r="A79">
        <v>9.3457943925233646</v>
      </c>
      <c r="B79">
        <v>1070</v>
      </c>
      <c r="C79">
        <v>2.7999285291458568E-12</v>
      </c>
      <c r="D79">
        <v>2.708941451746665E-12</v>
      </c>
      <c r="E79">
        <v>1.775246773528861E-13</v>
      </c>
    </row>
    <row r="80" spans="1:5">
      <c r="A80">
        <v>9.2592592592592595</v>
      </c>
      <c r="B80">
        <v>1080</v>
      </c>
      <c r="C80">
        <v>2.8857488113338268E-12</v>
      </c>
      <c r="D80">
        <v>2.7904751978597652E-12</v>
      </c>
      <c r="E80">
        <v>1.82518598638031E-13</v>
      </c>
    </row>
    <row r="81" spans="1:5">
      <c r="A81">
        <v>9.1743119266055047</v>
      </c>
      <c r="B81">
        <v>1090</v>
      </c>
      <c r="C81">
        <v>2.97253400966256E-12</v>
      </c>
      <c r="D81">
        <v>2.8733027654002308E-12</v>
      </c>
      <c r="E81">
        <v>1.8755292369346011E-13</v>
      </c>
    </row>
    <row r="82" spans="1:5">
      <c r="A82">
        <v>9.0909090909090917</v>
      </c>
      <c r="B82">
        <v>1100</v>
      </c>
      <c r="C82">
        <v>3.06026157191925E-12</v>
      </c>
      <c r="D82">
        <v>2.957423490195413E-12</v>
      </c>
      <c r="E82">
        <v>1.9262625499513141E-13</v>
      </c>
    </row>
    <row r="83" spans="1:5">
      <c r="A83">
        <v>9.0090090090090094</v>
      </c>
      <c r="B83">
        <v>1110</v>
      </c>
      <c r="C83">
        <v>3.1489090479389281E-12</v>
      </c>
      <c r="D83">
        <v>3.0428366132267651E-12</v>
      </c>
      <c r="E83">
        <v>1.977372179854258E-13</v>
      </c>
    </row>
    <row r="84" spans="1:5">
      <c r="A84">
        <v>8.9285714285714288</v>
      </c>
      <c r="B84">
        <v>1120</v>
      </c>
      <c r="C84">
        <v>3.2384541080329591E-12</v>
      </c>
      <c r="D84">
        <v>3.1295412850648889E-12</v>
      </c>
      <c r="E84">
        <v>2.0288446151263689E-13</v>
      </c>
    </row>
    <row r="85" spans="1:5">
      <c r="A85">
        <v>8.8495575221238933</v>
      </c>
      <c r="B85">
        <v>1130</v>
      </c>
      <c r="C85">
        <v>3.3288745600808909E-12</v>
      </c>
      <c r="D85">
        <v>3.2175365701219221E-12</v>
      </c>
      <c r="E85">
        <v>2.0806665819301091E-13</v>
      </c>
    </row>
    <row r="86" spans="1:5">
      <c r="A86">
        <v>8.7719298245614041</v>
      </c>
      <c r="B86">
        <v>1140</v>
      </c>
      <c r="C86">
        <v>3.4201483653481319E-12</v>
      </c>
      <c r="D86">
        <v>3.3068214507286369E-12</v>
      </c>
      <c r="E86">
        <v>2.1328250470099589E-13</v>
      </c>
    </row>
    <row r="87" spans="1:5">
      <c r="A87">
        <v>8.695652173913043</v>
      </c>
      <c r="B87">
        <v>1150</v>
      </c>
      <c r="C87">
        <v>3.512253653090248E-12</v>
      </c>
      <c r="D87">
        <v>3.397394831043314E-12</v>
      </c>
      <c r="E87">
        <v>2.1853072199306281E-13</v>
      </c>
    </row>
    <row r="88" spans="1:5">
      <c r="A88">
        <v>8.6206896551724146</v>
      </c>
      <c r="B88">
        <v>1160</v>
      </c>
      <c r="C88">
        <v>3.6051687340031099E-12</v>
      </c>
      <c r="D88">
        <v>3.4892555407991952E-12</v>
      </c>
      <c r="E88">
        <v>2.23810055470179E-13</v>
      </c>
    </row>
    <row r="89" spans="1:5">
      <c r="A89">
        <v>8.5470085470085468</v>
      </c>
      <c r="B89">
        <v>1170</v>
      </c>
      <c r="C89">
        <v>3.6988721125763619E-12</v>
      </c>
      <c r="D89">
        <v>3.5824023388970591E-12</v>
      </c>
      <c r="E89">
        <v>2.2911927508373661E-13</v>
      </c>
    </row>
    <row r="90" spans="1:5">
      <c r="A90">
        <v>8.4745762711864412</v>
      </c>
      <c r="B90">
        <v>1180</v>
      </c>
      <c r="C90">
        <v>3.7933424984058528E-12</v>
      </c>
      <c r="D90">
        <v>3.6768339168492184E-12</v>
      </c>
      <c r="E90">
        <v>2.3445717538946881E-13</v>
      </c>
    </row>
    <row r="91" spans="1:5">
      <c r="A91">
        <v>8.4033613445378155</v>
      </c>
      <c r="B91">
        <v>1190</v>
      </c>
      <c r="C91">
        <v>3.8885588165188993E-12</v>
      </c>
      <c r="D91">
        <v>3.7725489020809916E-12</v>
      </c>
      <c r="E91">
        <v>2.3982257555362612E-13</v>
      </c>
    </row>
    <row r="92" spans="1:5">
      <c r="A92">
        <v>8.3333333333333339</v>
      </c>
      <c r="B92">
        <v>1200</v>
      </c>
      <c r="C92">
        <v>4.0875697416295889E-12</v>
      </c>
      <c r="D92">
        <v>3.8695458610954613E-12</v>
      </c>
      <c r="E92">
        <v>2.315084874869482E-13</v>
      </c>
    </row>
    <row r="93" spans="1:5">
      <c r="A93">
        <v>8.2644628099173545</v>
      </c>
      <c r="B93">
        <v>1210</v>
      </c>
      <c r="C93">
        <v>4.1574886767668323E-12</v>
      </c>
      <c r="D93">
        <v>3.9678233025071027E-12</v>
      </c>
      <c r="E93">
        <v>2.449474096353186E-13</v>
      </c>
    </row>
    <row r="94" spans="1:5">
      <c r="A94">
        <v>8.1967213114754092</v>
      </c>
      <c r="B94">
        <v>1220</v>
      </c>
      <c r="C94">
        <v>4.2561633938525628E-12</v>
      </c>
      <c r="D94">
        <v>4.0673796799496612E-12</v>
      </c>
      <c r="E94">
        <v>2.5027266863805968E-13</v>
      </c>
    </row>
    <row r="95" spans="1:5">
      <c r="A95">
        <v>8.1300813008130088</v>
      </c>
      <c r="B95">
        <v>1230</v>
      </c>
      <c r="C95">
        <v>4.3555006859155834E-12</v>
      </c>
      <c r="D95">
        <v>4.1682133948634124E-12</v>
      </c>
      <c r="E95">
        <v>2.5562077914424592E-13</v>
      </c>
    </row>
    <row r="96" spans="1:5">
      <c r="A96">
        <v>8.064516129032258</v>
      </c>
      <c r="B96">
        <v>1240</v>
      </c>
      <c r="C96">
        <v>4.4554804950062793E-12</v>
      </c>
      <c r="D96">
        <v>4.2703227991667544E-12</v>
      </c>
      <c r="E96">
        <v>2.6099070368692053E-13</v>
      </c>
    </row>
    <row r="97" spans="1:5">
      <c r="A97">
        <v>8</v>
      </c>
      <c r="B97">
        <v>1250</v>
      </c>
      <c r="C97">
        <v>4.5300280195182558E-12</v>
      </c>
      <c r="D97">
        <v>4.3737061978168957E-12</v>
      </c>
      <c r="E97">
        <v>2.5810812333665149E-13</v>
      </c>
    </row>
    <row r="98" spans="1:5">
      <c r="A98">
        <v>7.9365079365079367</v>
      </c>
      <c r="B98">
        <v>1260</v>
      </c>
      <c r="C98">
        <v>4.6316573858318257E-12</v>
      </c>
      <c r="D98">
        <v>4.4783618512641604E-12</v>
      </c>
      <c r="E98">
        <v>2.633649324971357E-13</v>
      </c>
    </row>
    <row r="99" spans="1:5">
      <c r="A99">
        <v>7.8740157480314963</v>
      </c>
      <c r="B99">
        <v>1270</v>
      </c>
      <c r="C99">
        <v>4.7338965726900326E-12</v>
      </c>
      <c r="D99">
        <v>4.5842879778043027E-12</v>
      </c>
      <c r="E99">
        <v>2.6864040421179439E-13</v>
      </c>
    </row>
    <row r="100" spans="1:5">
      <c r="A100">
        <v>7.8125</v>
      </c>
      <c r="B100">
        <v>1280</v>
      </c>
      <c r="C100">
        <v>4.8367264481047968E-12</v>
      </c>
      <c r="D100">
        <v>4.6914827558330169E-12</v>
      </c>
      <c r="E100">
        <v>2.7393361856122581E-13</v>
      </c>
    </row>
    <row r="101" spans="1:5">
      <c r="A101">
        <v>7.7519379844961236</v>
      </c>
      <c r="B101">
        <v>1290</v>
      </c>
      <c r="C101">
        <v>4.9401281514624497E-12</v>
      </c>
      <c r="D101">
        <v>4.7999443260066537E-12</v>
      </c>
      <c r="E101">
        <v>2.7924367692847192E-13</v>
      </c>
    </row>
    <row r="102" spans="1:5">
      <c r="A102">
        <v>7.6923076923076934</v>
      </c>
      <c r="B102">
        <v>1300</v>
      </c>
      <c r="C102">
        <v>5.0440830963661627E-12</v>
      </c>
      <c r="D102">
        <v>4.9096707933130037E-12</v>
      </c>
      <c r="E102">
        <v>2.8456970173370831E-13</v>
      </c>
    </row>
    <row r="103" spans="1:5">
      <c r="A103">
        <v>7.6335877862595423</v>
      </c>
      <c r="B103">
        <v>1310</v>
      </c>
      <c r="C103">
        <v>5.1485729729822656E-12</v>
      </c>
      <c r="D103">
        <v>5.0206602290558263E-12</v>
      </c>
      <c r="E103">
        <v>2.8991083615564279E-13</v>
      </c>
    </row>
    <row r="104" spans="1:5">
      <c r="A104">
        <v>7.5757575757575761</v>
      </c>
      <c r="B104">
        <v>1320</v>
      </c>
      <c r="C104">
        <v>5.2535797499213934E-12</v>
      </c>
      <c r="D104">
        <v>5.132910672756709E-12</v>
      </c>
      <c r="E104">
        <v>2.9526624384128442E-13</v>
      </c>
    </row>
    <row r="105" spans="1:5">
      <c r="A105">
        <v>7.518796992481203</v>
      </c>
      <c r="B105">
        <v>1330</v>
      </c>
      <c r="C105">
        <v>5.3590856756839809E-12</v>
      </c>
      <c r="D105">
        <v>5.2464201339776007E-12</v>
      </c>
      <c r="E105">
        <v>3.0063510860562401E-13</v>
      </c>
    </row>
    <row r="106" spans="1:5">
      <c r="A106">
        <v>7.4626865671641793</v>
      </c>
      <c r="B106">
        <v>1340</v>
      </c>
      <c r="C106">
        <v>5.4650732796982139E-12</v>
      </c>
      <c r="D106">
        <v>5.3611865940673029E-12</v>
      </c>
      <c r="E106">
        <v>3.060166341226546E-13</v>
      </c>
    </row>
    <row r="107" spans="1:5">
      <c r="A107">
        <v>7.4074074074074074</v>
      </c>
      <c r="B107">
        <v>1350</v>
      </c>
      <c r="C107">
        <v>5.5715253729770773E-12</v>
      </c>
      <c r="D107">
        <v>5.4772080078350458E-12</v>
      </c>
      <c r="E107">
        <v>3.114100436090521E-13</v>
      </c>
    </row>
    <row r="108" spans="1:5">
      <c r="A108">
        <v>7.3529411764705879</v>
      </c>
      <c r="B108">
        <v>1360</v>
      </c>
      <c r="C108">
        <v>5.6954716737357622E-12</v>
      </c>
      <c r="D108">
        <v>5.5944823051541183E-12</v>
      </c>
      <c r="E108">
        <v>3.2113640094021822E-13</v>
      </c>
    </row>
    <row r="109" spans="1:5">
      <c r="A109">
        <v>7.2992700729927007</v>
      </c>
      <c r="B109">
        <v>1370</v>
      </c>
      <c r="C109">
        <v>5.8034049047141424E-12</v>
      </c>
      <c r="D109">
        <v>5.7130073924984483E-12</v>
      </c>
      <c r="E109">
        <v>3.2664614472189488E-13</v>
      </c>
    </row>
    <row r="110" spans="1:5">
      <c r="A110">
        <v>7.2463768115942031</v>
      </c>
      <c r="B110">
        <v>1380</v>
      </c>
      <c r="C110">
        <v>5.9117614953331103E-12</v>
      </c>
      <c r="D110">
        <v>5.8327811544148313E-12</v>
      </c>
      <c r="E110">
        <v>3.3216607178237141E-13</v>
      </c>
    </row>
    <row r="111" spans="1:5">
      <c r="A111">
        <v>7.1942446043165464</v>
      </c>
      <c r="B111">
        <v>1390</v>
      </c>
      <c r="C111">
        <v>6.0205252531424067E-12</v>
      </c>
      <c r="D111">
        <v>5.953801454933524E-12</v>
      </c>
      <c r="E111">
        <v>3.3769546206322069E-13</v>
      </c>
    </row>
    <row r="112" spans="1:5">
      <c r="A112">
        <v>7.1428571428571432</v>
      </c>
      <c r="B112">
        <v>1400</v>
      </c>
      <c r="C112">
        <v>6.1296802647428178E-12</v>
      </c>
      <c r="D112">
        <v>6.0760661389196158E-12</v>
      </c>
      <c r="E112">
        <v>3.4323361370714718E-13</v>
      </c>
    </row>
    <row r="113" spans="1:5">
      <c r="A113">
        <v>7.0921985815602833</v>
      </c>
      <c r="B113">
        <v>1410</v>
      </c>
      <c r="C113">
        <v>6.2392108947996053E-12</v>
      </c>
      <c r="D113">
        <v>6.1995730333677132E-12</v>
      </c>
      <c r="E113">
        <v>3.4877984272170571E-13</v>
      </c>
    </row>
    <row r="114" spans="1:5">
      <c r="A114">
        <v>7.042253521126761</v>
      </c>
      <c r="B114">
        <v>1420</v>
      </c>
      <c r="C114">
        <v>6.3491017848204008E-12</v>
      </c>
      <c r="D114">
        <v>6.3243199486421643E-12</v>
      </c>
      <c r="E114">
        <v>3.543334826418625E-13</v>
      </c>
    </row>
    <row r="115" spans="1:5">
      <c r="A115">
        <v>6.9930069930069934</v>
      </c>
      <c r="B115">
        <v>1430</v>
      </c>
      <c r="C115">
        <v>6.4593378517151802E-12</v>
      </c>
      <c r="D115">
        <v>6.4503046796651039E-12</v>
      </c>
      <c r="E115">
        <v>3.5989388419210581E-13</v>
      </c>
    </row>
    <row r="116" spans="1:5">
      <c r="A116">
        <v>6.9444444444444446</v>
      </c>
      <c r="B116">
        <v>1440</v>
      </c>
      <c r="C116">
        <v>6.5699042861549629E-12</v>
      </c>
      <c r="D116">
        <v>6.5775250070543983E-12</v>
      </c>
      <c r="E116">
        <v>3.6546041494874842E-13</v>
      </c>
    </row>
    <row r="117" spans="1:5">
      <c r="A117">
        <v>6.8965517241379306</v>
      </c>
      <c r="B117">
        <v>1450</v>
      </c>
      <c r="C117">
        <v>6.6807865507450537E-12</v>
      </c>
      <c r="D117">
        <v>6.7059786982135901E-12</v>
      </c>
      <c r="E117">
        <v>3.7103245900301479E-13</v>
      </c>
    </row>
    <row r="118" spans="1:5">
      <c r="A118">
        <v>6.8493150684931514</v>
      </c>
      <c r="B118">
        <v>1460</v>
      </c>
      <c r="C118">
        <v>6.7919703780276757E-12</v>
      </c>
      <c r="D118">
        <v>6.8356635083757449E-12</v>
      </c>
      <c r="E118">
        <v>3.7660941662544008E-13</v>
      </c>
    </row>
    <row r="119" spans="1:5">
      <c r="A119">
        <v>6.8027210884353737</v>
      </c>
      <c r="B119">
        <v>1470</v>
      </c>
      <c r="C119">
        <v>6.9034417683280893E-12</v>
      </c>
      <c r="D119">
        <v>6.9665771816030948E-12</v>
      </c>
      <c r="E119">
        <v>3.8219070393207101E-13</v>
      </c>
    </row>
    <row r="120" spans="1:5">
      <c r="A120">
        <v>6.756756756756757</v>
      </c>
      <c r="B120">
        <v>1480</v>
      </c>
      <c r="C120">
        <v>7.0151869874574741E-12</v>
      </c>
      <c r="D120">
        <v>7.0987174517442973E-12</v>
      </c>
      <c r="E120">
        <v>3.8777575255290369E-13</v>
      </c>
    </row>
    <row r="121" spans="1:5">
      <c r="A121">
        <v>6.7114093959731536</v>
      </c>
      <c r="B121">
        <v>1490</v>
      </c>
      <c r="C121">
        <v>7.1271925642851526E-12</v>
      </c>
      <c r="D121">
        <v>7.2320820433509821E-12</v>
      </c>
      <c r="E121">
        <v>3.9336400930295349E-13</v>
      </c>
    </row>
    <row r="122" spans="1:5">
      <c r="A122">
        <v>6.666666666666667</v>
      </c>
      <c r="B122">
        <v>1500</v>
      </c>
      <c r="C122">
        <v>7.2394452881918646E-12</v>
      </c>
      <c r="D122">
        <v>7.3666686725552982E-12</v>
      </c>
      <c r="E122">
        <v>3.9895493585630988E-13</v>
      </c>
    </row>
    <row r="123" spans="1:5">
      <c r="A123">
        <v>6.6225165562913908</v>
      </c>
      <c r="B123">
        <v>1510</v>
      </c>
      <c r="C123">
        <v>7.3469680194076526E-12</v>
      </c>
      <c r="D123">
        <v>7.5024750479099801E-12</v>
      </c>
      <c r="E123">
        <v>4.0499911693921191E-13</v>
      </c>
    </row>
    <row r="124" spans="1:5">
      <c r="A124">
        <v>6.5789473684210522</v>
      </c>
      <c r="B124">
        <v>1520</v>
      </c>
      <c r="C124">
        <v>7.6876861447866281E-12</v>
      </c>
      <c r="D124">
        <v>7.6394988711924938E-12</v>
      </c>
      <c r="E124">
        <v>5.54770020732192E-13</v>
      </c>
    </row>
    <row r="125" spans="1:5">
      <c r="A125">
        <v>6.5359477124183014</v>
      </c>
      <c r="B125">
        <v>1530</v>
      </c>
      <c r="C125">
        <v>7.8019647871713237E-12</v>
      </c>
      <c r="D125">
        <v>7.7777378381747123E-12</v>
      </c>
      <c r="E125">
        <v>5.6160577460163797E-13</v>
      </c>
    </row>
    <row r="126" spans="1:5">
      <c r="A126">
        <v>6.4935064935064926</v>
      </c>
      <c r="B126">
        <v>1540</v>
      </c>
      <c r="C126">
        <v>7.9164193554594207E-12</v>
      </c>
      <c r="D126">
        <v>7.9171896393594797E-12</v>
      </c>
      <c r="E126">
        <v>5.6843575471238627E-13</v>
      </c>
    </row>
    <row r="127" spans="1:5">
      <c r="A127">
        <v>6.4516129032258061</v>
      </c>
      <c r="B127">
        <v>1550</v>
      </c>
      <c r="C127">
        <v>8.0310381609456951E-12</v>
      </c>
      <c r="D127">
        <v>8.0578519606854577E-12</v>
      </c>
      <c r="E127">
        <v>5.752595432236452E-13</v>
      </c>
    </row>
    <row r="128" spans="1:5">
      <c r="A128">
        <v>6.4102564102564106</v>
      </c>
      <c r="B128">
        <v>1560</v>
      </c>
      <c r="C128">
        <v>8.9798761019032784E-12</v>
      </c>
      <c r="D128">
        <v>8.1997224842014654E-12</v>
      </c>
      <c r="E128">
        <v>1.356064119132549E-12</v>
      </c>
    </row>
    <row r="129" spans="1:5">
      <c r="A129">
        <v>6.369426751592357</v>
      </c>
      <c r="B129">
        <v>1570</v>
      </c>
      <c r="C129">
        <v>9.1156333719024384E-12</v>
      </c>
      <c r="D129">
        <v>8.3427988887116218E-12</v>
      </c>
      <c r="E129">
        <v>1.374378606881357E-12</v>
      </c>
    </row>
    <row r="130" spans="1:5">
      <c r="A130">
        <v>6.3291139240506329</v>
      </c>
      <c r="B130">
        <v>1580</v>
      </c>
      <c r="C130">
        <v>9.2517064649080839E-12</v>
      </c>
      <c r="D130">
        <v>8.4870788503923873E-12</v>
      </c>
      <c r="E130">
        <v>1.392704656176992E-12</v>
      </c>
    </row>
    <row r="131" spans="1:5">
      <c r="A131">
        <v>6.2893081761006293</v>
      </c>
      <c r="B131">
        <v>1590</v>
      </c>
      <c r="C131">
        <v>9.388081617672315E-12</v>
      </c>
      <c r="D131">
        <v>8.6325600433826922E-12</v>
      </c>
      <c r="E131">
        <v>1.411040772493273E-12</v>
      </c>
    </row>
    <row r="132" spans="1:5">
      <c r="A132">
        <v>6.25</v>
      </c>
      <c r="B132">
        <v>1600</v>
      </c>
      <c r="C132">
        <v>9.7929542903335369E-12</v>
      </c>
      <c r="D132">
        <v>8.779240140348208E-12</v>
      </c>
      <c r="E132">
        <v>1.0433717545106981E-12</v>
      </c>
    </row>
    <row r="133" spans="1:5">
      <c r="A133">
        <v>6.2111801242236027</v>
      </c>
      <c r="B133">
        <v>1610</v>
      </c>
      <c r="C133">
        <v>9.9338024007672206E-12</v>
      </c>
      <c r="D133">
        <v>8.9271168130208162E-12</v>
      </c>
      <c r="E133">
        <v>1.055734186444523E-12</v>
      </c>
    </row>
    <row r="134" spans="1:5">
      <c r="A134">
        <v>6.1728395061728394</v>
      </c>
      <c r="B134">
        <v>1620</v>
      </c>
      <c r="C134">
        <v>1.00749095005527E-11</v>
      </c>
      <c r="D134">
        <v>9.0761877327142458E-12</v>
      </c>
      <c r="E134">
        <v>1.0680846309139311E-12</v>
      </c>
    </row>
    <row r="135" spans="1:5">
      <c r="A135">
        <v>6.1349693251533743</v>
      </c>
      <c r="B135">
        <v>1630</v>
      </c>
      <c r="C135">
        <v>1.021626219506212E-11</v>
      </c>
      <c r="D135">
        <v>9.2264505708168576E-12</v>
      </c>
      <c r="E135">
        <v>1.0804223540715301E-12</v>
      </c>
    </row>
    <row r="136" spans="1:5">
      <c r="A136">
        <v>6.0975609756097562</v>
      </c>
      <c r="B136">
        <v>1640</v>
      </c>
      <c r="C136">
        <v>1.035784733361358E-11</v>
      </c>
      <c r="D136">
        <v>9.3779029992624881E-12</v>
      </c>
      <c r="E136">
        <v>1.092746645982985E-12</v>
      </c>
    </row>
    <row r="137" spans="1:5">
      <c r="A137">
        <v>6.0606060606060614</v>
      </c>
      <c r="B137">
        <v>1650</v>
      </c>
      <c r="C137">
        <v>1.049965200692767E-11</v>
      </c>
      <c r="D137">
        <v>9.5305426909802399E-12</v>
      </c>
      <c r="E137">
        <v>1.1050568199935569E-12</v>
      </c>
    </row>
    <row r="138" spans="1:5">
      <c r="A138">
        <v>6.024096385542169</v>
      </c>
      <c r="B138">
        <v>1660</v>
      </c>
      <c r="C138">
        <v>1.064166354452791E-11</v>
      </c>
      <c r="D138">
        <v>9.6843673203240053E-12</v>
      </c>
      <c r="E138">
        <v>1.1173522121084301E-12</v>
      </c>
    </row>
    <row r="139" spans="1:5">
      <c r="A139">
        <v>5.9880239520958094</v>
      </c>
      <c r="B139">
        <v>1670</v>
      </c>
      <c r="C139">
        <v>1.078386951209097E-11</v>
      </c>
      <c r="D139">
        <v>9.8393745634826394E-12</v>
      </c>
      <c r="E139">
        <v>1.1296321803867689E-12</v>
      </c>
    </row>
    <row r="140" spans="1:5">
      <c r="A140">
        <v>5.9523809523809534</v>
      </c>
      <c r="B140">
        <v>1680</v>
      </c>
      <c r="C140">
        <v>1.092625770875211E-11</v>
      </c>
      <c r="D140">
        <v>9.9955620988714379E-12</v>
      </c>
      <c r="E140">
        <v>1.141896104349378E-12</v>
      </c>
    </row>
    <row r="141" spans="1:5">
      <c r="A141">
        <v>5.9171597633136086</v>
      </c>
      <c r="B141">
        <v>1690</v>
      </c>
      <c r="C141">
        <v>1.10688161643712E-11</v>
      </c>
      <c r="D141">
        <v>1.0152927607505781E-11</v>
      </c>
      <c r="E141">
        <v>1.15414338439985E-12</v>
      </c>
    </row>
    <row r="142" spans="1:5">
      <c r="A142">
        <v>5.882352941176471</v>
      </c>
      <c r="B142">
        <v>1700</v>
      </c>
      <c r="C142">
        <v>1.1473972224971029E-11</v>
      </c>
      <c r="D142">
        <v>1.031146877335752E-11</v>
      </c>
      <c r="E142">
        <v>1.0737238432236791E-12</v>
      </c>
    </row>
    <row r="143" spans="1:5">
      <c r="A143">
        <v>5.8479532163742691</v>
      </c>
      <c r="B143">
        <v>1710</v>
      </c>
      <c r="C143">
        <v>1.16174394947082E-11</v>
      </c>
      <c r="D143">
        <v>1.0471183283694979E-11</v>
      </c>
      <c r="E143">
        <v>1.084423688778937E-12</v>
      </c>
    </row>
    <row r="144" spans="1:5">
      <c r="A144">
        <v>5.8139534883720927</v>
      </c>
      <c r="B144">
        <v>1720</v>
      </c>
      <c r="C144">
        <v>1.176097709891524E-11</v>
      </c>
      <c r="D144">
        <v>1.063206882940704E-11</v>
      </c>
      <c r="E144">
        <v>1.095098839401665E-12</v>
      </c>
    </row>
    <row r="145" spans="1:5">
      <c r="A145">
        <v>5.7803468208092488</v>
      </c>
      <c r="B145">
        <v>1730</v>
      </c>
      <c r="C145">
        <v>1.1904573968935089E-11</v>
      </c>
      <c r="D145">
        <v>1.079412310531201E-11</v>
      </c>
      <c r="E145">
        <v>1.1057489282818429E-12</v>
      </c>
    </row>
    <row r="146" spans="1:5">
      <c r="A146">
        <v>5.7471264367816088</v>
      </c>
      <c r="B146">
        <v>1740</v>
      </c>
      <c r="C146">
        <v>1.204821927400633E-11</v>
      </c>
      <c r="D146">
        <v>1.095734381045201E-11</v>
      </c>
      <c r="E146">
        <v>1.116373605069849E-12</v>
      </c>
    </row>
    <row r="147" spans="1:5">
      <c r="A147">
        <v>5.7142857142857144</v>
      </c>
      <c r="B147">
        <v>1750</v>
      </c>
      <c r="C147">
        <v>1.2191902417721891E-11</v>
      </c>
      <c r="D147">
        <v>1.112172864837319E-11</v>
      </c>
      <c r="E147">
        <v>1.1269725353663149E-12</v>
      </c>
    </row>
    <row r="148" spans="1:5">
      <c r="A148">
        <v>5.6818181818181817</v>
      </c>
      <c r="B148">
        <v>1760</v>
      </c>
      <c r="C148">
        <v>1.23356130344881E-11</v>
      </c>
      <c r="D148">
        <v>1.1287275327392649E-11</v>
      </c>
      <c r="E148">
        <v>1.137545400225823E-12</v>
      </c>
    </row>
    <row r="149" spans="1:5">
      <c r="A149">
        <v>5.6497175141242941</v>
      </c>
      <c r="B149">
        <v>1770</v>
      </c>
      <c r="C149">
        <v>1.2479340985987309E-11</v>
      </c>
      <c r="D149">
        <v>1.1453981560852279E-11</v>
      </c>
      <c r="E149">
        <v>1.14809189567417E-12</v>
      </c>
    </row>
    <row r="150" spans="1:5">
      <c r="A150">
        <v>5.617977528089888</v>
      </c>
      <c r="B150">
        <v>1780</v>
      </c>
      <c r="C150">
        <v>1.262307635764746E-11</v>
      </c>
      <c r="D150">
        <v>1.162184506736034E-11</v>
      </c>
      <c r="E150">
        <v>1.158611732238912E-12</v>
      </c>
    </row>
    <row r="151" spans="1:5">
      <c r="A151">
        <v>5.5865921787709496</v>
      </c>
      <c r="B151">
        <v>1790</v>
      </c>
      <c r="C151">
        <v>1.276680945512145E-11</v>
      </c>
      <c r="D151">
        <v>1.1790863571021019E-11</v>
      </c>
      <c r="E151">
        <v>1.169104634492918E-12</v>
      </c>
    </row>
    <row r="152" spans="1:5">
      <c r="A152">
        <v>5.5555555555555554</v>
      </c>
      <c r="B152">
        <v>1800</v>
      </c>
      <c r="C152">
        <v>1.2910530800779311E-11</v>
      </c>
      <c r="D152">
        <v>1.196103480165264E-11</v>
      </c>
      <c r="E152">
        <v>1.1795703406106341E-12</v>
      </c>
    </row>
    <row r="153" spans="1:5">
      <c r="A153">
        <v>5.5248618784530388</v>
      </c>
      <c r="B153">
        <v>1810</v>
      </c>
      <c r="C153">
        <v>1.305423113021545E-11</v>
      </c>
      <c r="D153">
        <v>1.213235649499482E-11</v>
      </c>
      <c r="E153">
        <v>1.1900086019368001E-12</v>
      </c>
    </row>
    <row r="154" spans="1:5">
      <c r="A154">
        <v>5.4945054945054954</v>
      </c>
      <c r="B154">
        <v>1820</v>
      </c>
      <c r="C154">
        <v>1.319790138877377E-11</v>
      </c>
      <c r="D154">
        <v>1.23048263929051E-11</v>
      </c>
      <c r="E154">
        <v>1.200419182567314E-12</v>
      </c>
    </row>
    <row r="155" spans="1:5">
      <c r="A155">
        <v>5.4644808743169397</v>
      </c>
      <c r="B155">
        <v>1830</v>
      </c>
      <c r="C155">
        <v>1.3341532728092581E-11</v>
      </c>
      <c r="D155">
        <v>1.2478442243545501E-11</v>
      </c>
      <c r="E155">
        <v>1.210801858941978E-12</v>
      </c>
    </row>
    <row r="156" spans="1:5">
      <c r="A156">
        <v>5.4347826086956523</v>
      </c>
      <c r="B156">
        <v>1840</v>
      </c>
      <c r="C156">
        <v>1.348511650267148E-11</v>
      </c>
      <c r="D156">
        <v>1.2653201801559309E-11</v>
      </c>
      <c r="E156">
        <v>1.2211564194488531E-12</v>
      </c>
    </row>
    <row r="157" spans="1:5">
      <c r="A157">
        <v>5.4054054054054053</v>
      </c>
      <c r="B157">
        <v>1850</v>
      </c>
      <c r="C157">
        <v>1.36286442664622E-11</v>
      </c>
      <c r="D157">
        <v>1.2829102828238531E-11</v>
      </c>
      <c r="E157">
        <v>1.231482664039923E-12</v>
      </c>
    </row>
    <row r="158" spans="1:5">
      <c r="A158">
        <v>5.376344086021505</v>
      </c>
      <c r="B158">
        <v>1860</v>
      </c>
      <c r="C158">
        <v>1.3772107769485091E-11</v>
      </c>
      <c r="D158">
        <v>1.3006143091682391E-11</v>
      </c>
      <c r="E158">
        <v>1.2417804038578321E-12</v>
      </c>
    </row>
    <row r="159" spans="1:5">
      <c r="A159">
        <v>5.3475935828877006</v>
      </c>
      <c r="B159">
        <v>1870</v>
      </c>
      <c r="C159">
        <v>1.3915498954472819E-11</v>
      </c>
      <c r="D159">
        <v>1.318432036694726E-11</v>
      </c>
      <c r="E159">
        <v>1.2520494608733899E-12</v>
      </c>
    </row>
    <row r="160" spans="1:5">
      <c r="A160">
        <v>5.3191489361702127</v>
      </c>
      <c r="B160">
        <v>1880</v>
      </c>
      <c r="C160">
        <v>1.4058809953542949E-11</v>
      </c>
      <c r="D160">
        <v>1.33636324361883E-11</v>
      </c>
      <c r="E160">
        <v>1.2622896675336011E-12</v>
      </c>
    </row>
    <row r="161" spans="1:5">
      <c r="A161">
        <v>5.2910052910052912</v>
      </c>
      <c r="B161">
        <v>1890</v>
      </c>
      <c r="C161">
        <v>1.4202033084900551E-11</v>
      </c>
      <c r="D161">
        <v>1.3544077088793139E-11</v>
      </c>
      <c r="E161">
        <v>1.27250086641994E-12</v>
      </c>
    </row>
    <row r="162" spans="1:5">
      <c r="A162">
        <v>5.2631578947368416</v>
      </c>
      <c r="B162">
        <v>1900</v>
      </c>
      <c r="C162">
        <v>1.434516084957223E-11</v>
      </c>
      <c r="D162">
        <v>1.372565212150804E-11</v>
      </c>
      <c r="E162">
        <v>1.282682909916632E-12</v>
      </c>
    </row>
    <row r="163" spans="1:5">
      <c r="A163">
        <v>5.2356020942408366</v>
      </c>
      <c r="B163">
        <v>1910</v>
      </c>
      <c r="C163">
        <v>1.4488185928172731E-11</v>
      </c>
      <c r="D163">
        <v>1.390835533855659E-11</v>
      </c>
      <c r="E163">
        <v>1.29283565988866E-12</v>
      </c>
    </row>
    <row r="164" spans="1:5">
      <c r="A164">
        <v>5.208333333333333</v>
      </c>
      <c r="B164">
        <v>1920</v>
      </c>
      <c r="C164">
        <v>1.4631101177704908E-11</v>
      </c>
      <c r="D164">
        <v>1.4092184551751611E-11</v>
      </c>
      <c r="E164">
        <v>1.302958987369259E-12</v>
      </c>
    </row>
    <row r="165" spans="1:5">
      <c r="A165">
        <v>5.1813471502590671</v>
      </c>
      <c r="B165">
        <v>1930</v>
      </c>
      <c r="C165">
        <v>1.4773899628394351E-11</v>
      </c>
      <c r="D165">
        <v>1.427713758060009E-11</v>
      </c>
      <c r="E165">
        <v>1.313052772256655E-12</v>
      </c>
    </row>
    <row r="166" spans="1:5">
      <c r="A166">
        <v>5.1546391752577323</v>
      </c>
      <c r="B166">
        <v>1940</v>
      </c>
      <c r="C166">
        <v>1.4916574480559151E-11</v>
      </c>
      <c r="D166">
        <v>1.4463212252401829E-11</v>
      </c>
      <c r="E166">
        <v>1.323116903019794E-12</v>
      </c>
    </row>
    <row r="167" spans="1:5">
      <c r="A167">
        <v>5.1282051282051286</v>
      </c>
      <c r="B167">
        <v>1950</v>
      </c>
      <c r="C167">
        <v>1.5059119101515731E-11</v>
      </c>
      <c r="D167">
        <v>1.4650406402341821E-11</v>
      </c>
      <c r="E167">
        <v>1.333151276412825E-12</v>
      </c>
    </row>
    <row r="168" spans="1:5">
      <c r="A168">
        <v>5.1020408163265314</v>
      </c>
      <c r="B168">
        <v>1960</v>
      </c>
      <c r="C168">
        <v>1.5201527022521439E-11</v>
      </c>
      <c r="D168">
        <v>1.4838717873576601E-11</v>
      </c>
      <c r="E168">
        <v>1.34315579719811E-12</v>
      </c>
    </row>
    <row r="169" spans="1:5">
      <c r="A169">
        <v>5.0761421319796964</v>
      </c>
      <c r="B169">
        <v>1970</v>
      </c>
      <c r="C169">
        <v>1.5343791935754272E-11</v>
      </c>
      <c r="D169">
        <v>1.5028144517315049E-11</v>
      </c>
      <c r="E169">
        <v>1.353130377877522E-12</v>
      </c>
    </row>
    <row r="170" spans="1:5">
      <c r="A170">
        <v>5.0505050505050502</v>
      </c>
      <c r="B170">
        <v>1980</v>
      </c>
      <c r="C170">
        <v>1.5485907691330449E-11</v>
      </c>
      <c r="D170">
        <v>1.5218684192893569E-11</v>
      </c>
      <c r="E170">
        <v>1.363074938431806E-12</v>
      </c>
    </row>
    <row r="171" spans="1:5">
      <c r="A171">
        <v>5.025125628140704</v>
      </c>
      <c r="B171">
        <v>1990</v>
      </c>
      <c r="C171">
        <v>1.5627868294360149E-11</v>
      </c>
      <c r="D171">
        <v>1.541033476784604E-11</v>
      </c>
      <c r="E171">
        <v>1.372989406067796E-12</v>
      </c>
    </row>
    <row r="172" spans="1:5">
      <c r="A172">
        <v>5</v>
      </c>
      <c r="B172">
        <v>2000</v>
      </c>
      <c r="C172">
        <v>1.5769667902041789E-11</v>
      </c>
      <c r="D172">
        <v>1.5603094117968759E-11</v>
      </c>
      <c r="E172">
        <v>1.3828737149732461E-12</v>
      </c>
    </row>
    <row r="173" spans="1:5">
      <c r="A173">
        <v>4.9751243781094523</v>
      </c>
      <c r="B173">
        <v>2010</v>
      </c>
      <c r="C173">
        <v>1.5911300820795199E-11</v>
      </c>
      <c r="D173">
        <v>1.5796960127380489E-11</v>
      </c>
      <c r="E173">
        <v>1.3927278060790949E-12</v>
      </c>
    </row>
    <row r="174" spans="1:5">
      <c r="A174">
        <v>4.9504950495049496</v>
      </c>
      <c r="B174">
        <v>2020</v>
      </c>
      <c r="C174">
        <v>1.6052761503433869E-11</v>
      </c>
      <c r="D174">
        <v>1.59919306885779E-11</v>
      </c>
      <c r="E174">
        <v>1.4025516268289309E-12</v>
      </c>
    </row>
    <row r="175" spans="1:5">
      <c r="A175">
        <v>4.9261083743842367</v>
      </c>
      <c r="B175">
        <v>2030</v>
      </c>
      <c r="C175">
        <v>1.6194044546376469E-11</v>
      </c>
      <c r="D175">
        <v>1.6188003702486501E-11</v>
      </c>
      <c r="E175">
        <v>1.4123451309554689E-12</v>
      </c>
    </row>
    <row r="176" spans="1:5">
      <c r="A176">
        <v>4.9019607843137258</v>
      </c>
      <c r="B176">
        <v>2040</v>
      </c>
      <c r="C176">
        <v>1.6335144686897889E-11</v>
      </c>
      <c r="D176">
        <v>1.6385177078507349E-11</v>
      </c>
      <c r="E176">
        <v>1.4221082782638409E-12</v>
      </c>
    </row>
    <row r="177" spans="1:5">
      <c r="A177">
        <v>4.8780487804878048</v>
      </c>
      <c r="B177">
        <v>2050</v>
      </c>
      <c r="C177">
        <v>1.647605680041968E-11</v>
      </c>
      <c r="D177">
        <v>1.6583448734559651E-11</v>
      </c>
      <c r="E177">
        <v>1.431841034421502E-12</v>
      </c>
    </row>
    <row r="178" spans="1:5">
      <c r="A178">
        <v>4.8543689320388346</v>
      </c>
      <c r="B178">
        <v>2060</v>
      </c>
      <c r="C178">
        <v>1.6616775897840131E-11</v>
      </c>
      <c r="D178">
        <v>1.6782816597119369E-11</v>
      </c>
      <c r="E178">
        <v>1.4415433707545701E-12</v>
      </c>
    </row>
    <row r="179" spans="1:5">
      <c r="A179">
        <v>4.8309178743961354</v>
      </c>
      <c r="B179">
        <v>2070</v>
      </c>
      <c r="C179">
        <v>1.6757297122903939E-11</v>
      </c>
      <c r="D179">
        <v>1.698327860125414E-11</v>
      </c>
      <c r="E179">
        <v>1.4512152640504089E-12</v>
      </c>
    </row>
    <row r="180" spans="1:5">
      <c r="A180">
        <v>4.8076923076923066</v>
      </c>
      <c r="B180">
        <v>2080</v>
      </c>
      <c r="C180">
        <v>1.6897615749611331E-11</v>
      </c>
      <c r="D180">
        <v>1.7184832690654549E-11</v>
      </c>
      <c r="E180">
        <v>1.46085669636628E-12</v>
      </c>
    </row>
    <row r="181" spans="1:5">
      <c r="A181">
        <v>4.7846889952153111</v>
      </c>
      <c r="B181">
        <v>2090</v>
      </c>
      <c r="C181">
        <v>1.7037727179666721E-11</v>
      </c>
      <c r="D181">
        <v>1.7387476817661871E-11</v>
      </c>
      <c r="E181">
        <v>1.470467654843885E-12</v>
      </c>
    </row>
    <row r="182" spans="1:5">
      <c r="A182">
        <v>4.7619047619047619</v>
      </c>
      <c r="B182">
        <v>2100</v>
      </c>
      <c r="C182">
        <v>1.7177626939966691E-11</v>
      </c>
      <c r="D182">
        <v>1.7591208943292602E-11</v>
      </c>
      <c r="E182">
        <v>1.480048131529634E-12</v>
      </c>
    </row>
    <row r="183" spans="1:5">
      <c r="A183">
        <v>4.7393364928909953</v>
      </c>
      <c r="B183">
        <v>2110</v>
      </c>
      <c r="C183">
        <v>1.7317310680127141E-11</v>
      </c>
      <c r="D183">
        <v>1.779602703725975E-11</v>
      </c>
      <c r="E183">
        <v>1.4895981232004649E-12</v>
      </c>
    </row>
    <row r="184" spans="1:5">
      <c r="A184">
        <v>4.716981132075472</v>
      </c>
      <c r="B184">
        <v>2120</v>
      </c>
      <c r="C184">
        <v>1.7456774170049589E-11</v>
      </c>
      <c r="D184">
        <v>1.8001929077991029E-11</v>
      </c>
      <c r="E184">
        <v>1.4991176311950549E-12</v>
      </c>
    </row>
    <row r="185" spans="1:5">
      <c r="A185">
        <v>4.694835680751174</v>
      </c>
      <c r="B185">
        <v>2130</v>
      </c>
      <c r="C185">
        <v>1.759601329752626E-11</v>
      </c>
      <c r="D185">
        <v>1.8208913052644221E-11</v>
      </c>
      <c r="E185">
        <v>1.508606661250277E-12</v>
      </c>
    </row>
    <row r="186" spans="1:5">
      <c r="A186">
        <v>4.6728971962616823</v>
      </c>
      <c r="B186">
        <v>2140</v>
      </c>
      <c r="C186">
        <v>1.7735024065883739E-11</v>
      </c>
      <c r="D186">
        <v>1.8416976957119699E-11</v>
      </c>
      <c r="E186">
        <v>1.518065223342727E-12</v>
      </c>
    </row>
    <row r="187" spans="1:5">
      <c r="A187">
        <v>4.6511627906976747</v>
      </c>
      <c r="B187">
        <v>2150</v>
      </c>
      <c r="C187">
        <v>1.7873802591665179E-11</v>
      </c>
      <c r="D187">
        <v>1.862611879607021E-11</v>
      </c>
      <c r="E187">
        <v>1.527493331535193E-12</v>
      </c>
    </row>
    <row r="188" spans="1:5">
      <c r="A188">
        <v>4.6296296296296298</v>
      </c>
      <c r="B188">
        <v>2160</v>
      </c>
      <c r="C188">
        <v>1.8012345102350409E-11</v>
      </c>
      <c r="D188">
        <v>1.883633658290822E-11</v>
      </c>
      <c r="E188">
        <v>1.536891003827902E-12</v>
      </c>
    </row>
    <row r="189" spans="1:5">
      <c r="A189">
        <v>4.6082949308755756</v>
      </c>
      <c r="B189">
        <v>2170</v>
      </c>
      <c r="C189">
        <v>1.815064793411413E-11</v>
      </c>
      <c r="D189">
        <v>1.9047628339810651E-11</v>
      </c>
      <c r="E189">
        <v>1.5462582620144231E-12</v>
      </c>
    </row>
    <row r="190" spans="1:5">
      <c r="A190">
        <v>4.5871559633027523</v>
      </c>
      <c r="B190">
        <v>2180</v>
      </c>
      <c r="C190">
        <v>1.828870752962136E-11</v>
      </c>
      <c r="D190">
        <v>1.9259992097721391E-11</v>
      </c>
      <c r="E190">
        <v>1.555595131542065E-12</v>
      </c>
    </row>
    <row r="191" spans="1:5">
      <c r="A191">
        <v>4.5662100456621006</v>
      </c>
      <c r="B191">
        <v>2190</v>
      </c>
      <c r="C191">
        <v>1.842652043586035E-11</v>
      </c>
      <c r="D191">
        <v>1.947342589635145E-11</v>
      </c>
      <c r="E191">
        <v>1.5649016413766589E-12</v>
      </c>
    </row>
    <row r="192" spans="1:5">
      <c r="A192">
        <v>4.5454545454545459</v>
      </c>
      <c r="B192">
        <v>2200</v>
      </c>
      <c r="C192">
        <v>1.856408330201214E-11</v>
      </c>
      <c r="D192">
        <v>1.968792778417708E-11</v>
      </c>
      <c r="E192">
        <v>1.574177823871577E-12</v>
      </c>
    </row>
    <row r="193" spans="1:5">
      <c r="A193">
        <v>4.5248868778280542</v>
      </c>
      <c r="B193">
        <v>2210</v>
      </c>
      <c r="C193">
        <v>1.8701392877356849E-11</v>
      </c>
      <c r="D193">
        <v>1.990349581843569E-11</v>
      </c>
      <c r="E193">
        <v>1.5834237146408671E-12</v>
      </c>
    </row>
    <row r="194" spans="1:5">
      <c r="A194">
        <v>4.5045045045045047</v>
      </c>
      <c r="B194">
        <v>2220</v>
      </c>
      <c r="C194">
        <v>1.883844600921593E-11</v>
      </c>
      <c r="D194">
        <v>2.0120128065119891E-11</v>
      </c>
      <c r="E194">
        <v>1.5926393524363829E-12</v>
      </c>
    </row>
    <row r="195" spans="1:5">
      <c r="A195">
        <v>4.4843049327354256</v>
      </c>
      <c r="B195">
        <v>2230</v>
      </c>
      <c r="C195">
        <v>1.8975239640930329E-11</v>
      </c>
      <c r="D195">
        <v>2.0337822598969699E-11</v>
      </c>
      <c r="E195">
        <v>1.601824779028782E-12</v>
      </c>
    </row>
    <row r="196" spans="1:5">
      <c r="A196">
        <v>4.4642857142857144</v>
      </c>
      <c r="B196">
        <v>2240</v>
      </c>
      <c r="C196">
        <v>1.9111770809874E-11</v>
      </c>
      <c r="D196">
        <v>2.0556577503462749E-11</v>
      </c>
      <c r="E196">
        <v>1.610980039092285E-12</v>
      </c>
    </row>
    <row r="197" spans="1:5">
      <c r="A197">
        <v>4.4444444444444446</v>
      </c>
      <c r="B197">
        <v>2250</v>
      </c>
      <c r="C197">
        <v>1.924803664550241E-11</v>
      </c>
      <c r="D197">
        <v>2.0776390870803011E-11</v>
      </c>
      <c r="E197">
        <v>1.6201051800930739E-12</v>
      </c>
    </row>
    <row r="198" spans="1:5">
      <c r="A198">
        <v>4.4247787610619467</v>
      </c>
      <c r="B198">
        <v>2260</v>
      </c>
      <c r="C198">
        <v>1.9384034367435681E-11</v>
      </c>
      <c r="D198">
        <v>2.0997260801907689E-11</v>
      </c>
      <c r="E198">
        <v>1.6292002521812211E-12</v>
      </c>
    </row>
    <row r="199" spans="1:5">
      <c r="A199">
        <v>4.4052863436123344</v>
      </c>
      <c r="B199">
        <v>2270</v>
      </c>
      <c r="C199">
        <v>1.9519761283575859E-11</v>
      </c>
      <c r="D199">
        <v>2.1219185406392711E-11</v>
      </c>
      <c r="E199">
        <v>1.638265308086054E-12</v>
      </c>
    </row>
    <row r="200" spans="1:5">
      <c r="A200">
        <v>4.3859649122807021</v>
      </c>
      <c r="B200">
        <v>2280</v>
      </c>
      <c r="C200">
        <v>1.965521478825801E-11</v>
      </c>
      <c r="D200">
        <v>2.1442162802556551E-11</v>
      </c>
      <c r="E200">
        <v>1.6473004030148291E-12</v>
      </c>
    </row>
    <row r="201" spans="1:5">
      <c r="A201">
        <v>4.3668122270742362</v>
      </c>
      <c r="B201">
        <v>2290</v>
      </c>
      <c r="C201">
        <v>1.9790392360434669E-11</v>
      </c>
      <c r="D201">
        <v>2.166619111736274E-11</v>
      </c>
      <c r="E201">
        <v>1.65630559455463E-12</v>
      </c>
    </row>
    <row r="202" spans="1:5">
      <c r="A202">
        <v>4.3478260869565224</v>
      </c>
      <c r="B202">
        <v>2300</v>
      </c>
      <c r="C202">
        <v>2.0463632067129719E-11</v>
      </c>
      <c r="D202">
        <v>2.1891268486421E-11</v>
      </c>
      <c r="E202">
        <v>1.89400061528581E-12</v>
      </c>
    </row>
    <row r="203" spans="1:5">
      <c r="A203">
        <v>4.329004329004329</v>
      </c>
      <c r="B203">
        <v>2310</v>
      </c>
      <c r="C203">
        <v>2.059584302816116E-11</v>
      </c>
      <c r="D203">
        <v>2.2117393053967041E-11</v>
      </c>
      <c r="E203">
        <v>1.9036351929052782E-12</v>
      </c>
    </row>
    <row r="204" spans="1:5">
      <c r="A204">
        <v>4.3103448275862073</v>
      </c>
      <c r="B204">
        <v>2320</v>
      </c>
      <c r="C204">
        <v>2.0727749615969409E-11</v>
      </c>
      <c r="D204">
        <v>2.2344562972841151E-11</v>
      </c>
      <c r="E204">
        <v>1.913235118689673E-12</v>
      </c>
    </row>
    <row r="205" spans="1:5">
      <c r="A205">
        <v>4.2918454935622314</v>
      </c>
      <c r="B205">
        <v>2330</v>
      </c>
      <c r="C205">
        <v>2.0859350119719491E-11</v>
      </c>
      <c r="D205">
        <v>2.2572776404465579E-11</v>
      </c>
      <c r="E205">
        <v>1.9228005134458989E-12</v>
      </c>
    </row>
    <row r="206" spans="1:5">
      <c r="A206">
        <v>4.2735042735042734</v>
      </c>
      <c r="B206">
        <v>2340</v>
      </c>
      <c r="C206">
        <v>2.0990642896581449E-11</v>
      </c>
      <c r="D206">
        <v>2.2802031518820851E-11</v>
      </c>
      <c r="E206">
        <v>1.9323314992624479E-12</v>
      </c>
    </row>
    <row r="207" spans="1:5">
      <c r="A207">
        <v>4.2553191489361701</v>
      </c>
      <c r="B207">
        <v>2350</v>
      </c>
      <c r="C207">
        <v>2.112162637021193E-11</v>
      </c>
      <c r="D207">
        <v>2.3032326494420898E-11</v>
      </c>
      <c r="E207">
        <v>1.9418281994330559E-12</v>
      </c>
    </row>
    <row r="208" spans="1:5">
      <c r="A208">
        <v>4.2372881355932206</v>
      </c>
      <c r="B208">
        <v>2360</v>
      </c>
      <c r="C208">
        <v>2.1252299029265611E-11</v>
      </c>
      <c r="D208">
        <v>2.3263659518287378E-11</v>
      </c>
      <c r="E208">
        <v>1.951290738383125E-12</v>
      </c>
    </row>
    <row r="209" spans="1:5">
      <c r="A209">
        <v>4.2194092827004219</v>
      </c>
      <c r="B209">
        <v>2370</v>
      </c>
      <c r="C209">
        <v>2.138265942593625E-11</v>
      </c>
      <c r="D209">
        <v>2.3496028785922819E-11</v>
      </c>
      <c r="E209">
        <v>1.9607192415988319E-12</v>
      </c>
    </row>
    <row r="210" spans="1:5">
      <c r="A210">
        <v>4.2016806722689077</v>
      </c>
      <c r="B210">
        <v>2380</v>
      </c>
      <c r="C210">
        <v>2.1512706174526589E-11</v>
      </c>
      <c r="D210">
        <v>2.3729432501282928E-11</v>
      </c>
      <c r="E210">
        <v>1.9701138355588221E-12</v>
      </c>
    </row>
    <row r="211" spans="1:5">
      <c r="A211">
        <v>4.1841004184100417</v>
      </c>
      <c r="B211">
        <v>2390</v>
      </c>
      <c r="C211">
        <v>2.1642437950046861E-11</v>
      </c>
      <c r="D211">
        <v>2.39638688767481E-11</v>
      </c>
      <c r="E211">
        <v>1.979474647668407E-12</v>
      </c>
    </row>
    <row r="212" spans="1:5">
      <c r="A212">
        <v>4.166666666666667</v>
      </c>
      <c r="B212">
        <v>2400</v>
      </c>
      <c r="C212">
        <v>2.1771853486841169E-11</v>
      </c>
      <c r="D212">
        <v>2.419933613309398E-11</v>
      </c>
      <c r="E212">
        <v>1.9888018061961729E-12</v>
      </c>
    </row>
    <row r="213" spans="1:5">
      <c r="A213">
        <v>4.1493775933609962</v>
      </c>
      <c r="B213">
        <v>2410</v>
      </c>
      <c r="C213">
        <v>2.1900951577241441E-11</v>
      </c>
      <c r="D213">
        <v>2.4435832499461311E-11</v>
      </c>
      <c r="E213">
        <v>1.9980954402129371E-12</v>
      </c>
    </row>
    <row r="214" spans="1:5">
      <c r="A214">
        <v>4.1322314049586772</v>
      </c>
      <c r="B214">
        <v>2420</v>
      </c>
      <c r="C214">
        <v>2.2029731070248449E-11</v>
      </c>
      <c r="D214">
        <v>2.4673356213325048E-11</v>
      </c>
      <c r="E214">
        <v>2.0073556795329542E-12</v>
      </c>
    </row>
    <row r="215" spans="1:5">
      <c r="A215">
        <v>4.1152263374485596</v>
      </c>
      <c r="B215">
        <v>2430</v>
      </c>
      <c r="C215">
        <v>2.215819087023916E-11</v>
      </c>
      <c r="D215">
        <v>2.4911905520462761E-11</v>
      </c>
      <c r="E215">
        <v>2.0165826546573001E-12</v>
      </c>
    </row>
    <row r="216" spans="1:5">
      <c r="A216">
        <v>4.0983606557377046</v>
      </c>
      <c r="B216">
        <v>2440</v>
      </c>
      <c r="C216">
        <v>2.2286329935700491E-11</v>
      </c>
      <c r="D216">
        <v>2.5151478674922339E-11</v>
      </c>
      <c r="E216">
        <v>2.0257764967193769E-12</v>
      </c>
    </row>
    <row r="217" spans="1:5">
      <c r="A217">
        <v>4.0816326530612246</v>
      </c>
      <c r="B217">
        <v>2450</v>
      </c>
      <c r="C217">
        <v>2.241414727798833E-11</v>
      </c>
      <c r="D217">
        <v>2.5392073938989149E-11</v>
      </c>
      <c r="E217">
        <v>2.034937337432436E-12</v>
      </c>
    </row>
    <row r="218" spans="1:5">
      <c r="A218">
        <v>4.0650406504065044</v>
      </c>
      <c r="B218">
        <v>2460</v>
      </c>
      <c r="C218">
        <v>2.2541641960111931E-11</v>
      </c>
      <c r="D218">
        <v>2.563368958315247E-11</v>
      </c>
      <c r="E218">
        <v>2.0440653090390851E-12</v>
      </c>
    </row>
    <row r="219" spans="1:5">
      <c r="A219">
        <v>4.048582995951417</v>
      </c>
      <c r="B219">
        <v>2470</v>
      </c>
      <c r="C219">
        <v>2.2668813095542919E-11</v>
      </c>
      <c r="D219">
        <v>2.5876323886071551E-11</v>
      </c>
      <c r="E219">
        <v>2.053160544262683E-12</v>
      </c>
    </row>
    <row r="220" spans="1:5">
      <c r="A220">
        <v>4.032258064516129</v>
      </c>
      <c r="B220">
        <v>2480</v>
      </c>
      <c r="C220">
        <v>2.2795659847048511E-11</v>
      </c>
      <c r="D220">
        <v>2.6119975134540989E-11</v>
      </c>
      <c r="E220">
        <v>2.0622231762605779E-12</v>
      </c>
    </row>
    <row r="221" spans="1:5">
      <c r="A221">
        <v>4.0160642570281126</v>
      </c>
      <c r="B221">
        <v>2490</v>
      </c>
      <c r="C221">
        <v>2.29221814255485E-11</v>
      </c>
      <c r="D221">
        <v>2.6364641623455709E-11</v>
      </c>
      <c r="E221">
        <v>2.0712533385791141E-12</v>
      </c>
    </row>
    <row r="222" spans="1:5">
      <c r="A222">
        <v>4</v>
      </c>
      <c r="B222">
        <v>2500</v>
      </c>
      <c r="C222">
        <v>2.3048377088995729E-11</v>
      </c>
      <c r="D222">
        <v>2.6610321655775452E-11</v>
      </c>
      <c r="E222">
        <v>2.0802511651103538E-12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H2+OH=H2O+H_Ref</vt:lpstr>
      <vt:lpstr>H+H2O=H2+OH</vt:lpstr>
      <vt:lpstr>H2+OH=H2O+H_cleaned</vt:lpstr>
      <vt:lpstr>rate</vt:lpstr>
      <vt:lpstr>rateu</vt:lpstr>
      <vt:lpstr>evaluated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xueliang</dc:creator>
  <cp:lastModifiedBy>Xueliang Yang</cp:lastModifiedBy>
  <dcterms:created xsi:type="dcterms:W3CDTF">2017-08-23T18:58:07Z</dcterms:created>
  <dcterms:modified xsi:type="dcterms:W3CDTF">2019-04-13T20:23:42Z</dcterms:modified>
</cp:coreProperties>
</file>