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UYAN\Desktop\郑雪\"/>
    </mc:Choice>
  </mc:AlternateContent>
  <bookViews>
    <workbookView xWindow="120" yWindow="108" windowWidth="23712" windowHeight="9636"/>
  </bookViews>
  <sheets>
    <sheet name="PoolCut" sheetId="2" r:id="rId1"/>
    <sheet name="信息表" sheetId="1" r:id="rId2"/>
  </sheets>
  <calcPr calcId="162913"/>
</workbook>
</file>

<file path=xl/calcChain.xml><?xml version="1.0" encoding="utf-8"?>
<calcChain xmlns="http://schemas.openxmlformats.org/spreadsheetml/2006/main">
  <c r="L5" i="1" l="1"/>
  <c r="V17" i="2"/>
  <c r="S17" i="2"/>
  <c r="L17" i="2"/>
  <c r="V16" i="2"/>
  <c r="S16" i="2"/>
  <c r="L16" i="2"/>
  <c r="V15" i="2"/>
  <c r="S15" i="2"/>
  <c r="L15" i="2"/>
  <c r="V14" i="2"/>
  <c r="S14" i="2"/>
  <c r="L14" i="2"/>
  <c r="V13" i="2"/>
  <c r="S13" i="2"/>
  <c r="L13" i="2"/>
  <c r="V12" i="2"/>
  <c r="S12" i="2"/>
  <c r="L12" i="2"/>
  <c r="V11" i="2"/>
  <c r="S11" i="2"/>
  <c r="L11" i="2"/>
  <c r="V10" i="2"/>
  <c r="S10" i="2"/>
  <c r="L10" i="2"/>
  <c r="V9" i="2"/>
  <c r="S9" i="2"/>
  <c r="L9" i="2"/>
  <c r="V8" i="2"/>
  <c r="S8" i="2"/>
  <c r="L8" i="2"/>
  <c r="V7" i="2"/>
  <c r="S7" i="2"/>
  <c r="L7" i="2"/>
  <c r="V6" i="2"/>
  <c r="S6" i="2"/>
  <c r="L6" i="2"/>
  <c r="V5" i="2"/>
  <c r="S5" i="2"/>
  <c r="L5" i="2"/>
  <c r="V4" i="2"/>
  <c r="S4" i="2"/>
  <c r="L4" i="2"/>
  <c r="V3" i="2"/>
  <c r="S3" i="2"/>
  <c r="L3" i="2"/>
  <c r="R20" i="1" l="1"/>
  <c r="N20" i="1"/>
  <c r="T19" i="1"/>
  <c r="Q19" i="1"/>
  <c r="L19" i="1"/>
  <c r="J19" i="1"/>
  <c r="M19" i="1" s="1"/>
  <c r="T18" i="1"/>
  <c r="Q18" i="1"/>
  <c r="L18" i="1"/>
  <c r="J18" i="1"/>
  <c r="T17" i="1"/>
  <c r="Q17" i="1"/>
  <c r="L17" i="1"/>
  <c r="M17" i="1" s="1"/>
  <c r="J17" i="1"/>
  <c r="T16" i="1"/>
  <c r="Q16" i="1"/>
  <c r="L16" i="1"/>
  <c r="J16" i="1"/>
  <c r="T15" i="1"/>
  <c r="Q15" i="1"/>
  <c r="L15" i="1"/>
  <c r="J15" i="1"/>
  <c r="T14" i="1"/>
  <c r="Q14" i="1"/>
  <c r="L14" i="1"/>
  <c r="J14" i="1"/>
  <c r="T13" i="1"/>
  <c r="Q13" i="1"/>
  <c r="L13" i="1"/>
  <c r="J13" i="1"/>
  <c r="M13" i="1" s="1"/>
  <c r="T12" i="1"/>
  <c r="Q12" i="1"/>
  <c r="L12" i="1"/>
  <c r="J12" i="1"/>
  <c r="M12" i="1" s="1"/>
  <c r="T11" i="1"/>
  <c r="Q11" i="1"/>
  <c r="L11" i="1"/>
  <c r="J11" i="1"/>
  <c r="M11" i="1" s="1"/>
  <c r="T10" i="1"/>
  <c r="Q10" i="1"/>
  <c r="L10" i="1"/>
  <c r="M10" i="1" s="1"/>
  <c r="J10" i="1"/>
  <c r="T9" i="1"/>
  <c r="Q9" i="1"/>
  <c r="M9" i="1"/>
  <c r="L9" i="1"/>
  <c r="J9" i="1"/>
  <c r="T8" i="1"/>
  <c r="Q8" i="1"/>
  <c r="L8" i="1"/>
  <c r="J8" i="1"/>
  <c r="M8" i="1" s="1"/>
  <c r="T7" i="1"/>
  <c r="Q7" i="1"/>
  <c r="L7" i="1"/>
  <c r="J7" i="1"/>
  <c r="M7" i="1" s="1"/>
  <c r="T6" i="1"/>
  <c r="Q6" i="1"/>
  <c r="L6" i="1"/>
  <c r="J6" i="1"/>
  <c r="M6" i="1" s="1"/>
  <c r="T5" i="1"/>
  <c r="T20" i="1" s="1"/>
  <c r="Q5" i="1"/>
  <c r="J5" i="1"/>
  <c r="M15" i="1" l="1"/>
  <c r="M16" i="1"/>
  <c r="M14" i="1"/>
  <c r="M5" i="1"/>
  <c r="M18" i="1"/>
</calcChain>
</file>

<file path=xl/sharedStrings.xml><?xml version="1.0" encoding="utf-8"?>
<sst xmlns="http://schemas.openxmlformats.org/spreadsheetml/2006/main" count="657" uniqueCount="204">
  <si>
    <t>1701013100; 1701213100; 1701153100; 1602483100; 1602823100; 1602853100; 1603313100; 1603413100; 1603593100; 1700293100; 1700363100; 1700523100; 1700593100; 1700793100; 1700403100</t>
    <phoneticPr fontId="3" type="noConversion"/>
  </si>
  <si>
    <r>
      <rPr>
        <b/>
        <sz val="9"/>
        <color rgb="FFFF0000"/>
        <rFont val="宋体"/>
        <family val="3"/>
        <charset val="134"/>
      </rPr>
      <t>承租人</t>
    </r>
    <r>
      <rPr>
        <b/>
        <sz val="9"/>
        <color rgb="FFFF0000"/>
        <rFont val="Times New Roman"/>
        <family val="1"/>
      </rPr>
      <t>2015</t>
    </r>
    <r>
      <rPr>
        <b/>
        <sz val="9"/>
        <color rgb="FFFF0000"/>
        <rFont val="宋体"/>
        <family val="3"/>
        <charset val="134"/>
      </rPr>
      <t>年</t>
    </r>
    <r>
      <rPr>
        <b/>
        <sz val="9"/>
        <color rgb="FFFF0000"/>
        <rFont val="Times New Roman"/>
        <family val="1"/>
      </rPr>
      <t>12</t>
    </r>
    <r>
      <rPr>
        <b/>
        <sz val="9"/>
        <color rgb="FFFF0000"/>
        <rFont val="宋体"/>
        <family val="3"/>
        <charset val="134"/>
      </rPr>
      <t>月</t>
    </r>
    <r>
      <rPr>
        <b/>
        <sz val="9"/>
        <color rgb="FFFF0000"/>
        <rFont val="Times New Roman"/>
        <family val="1"/>
      </rPr>
      <t>31</t>
    </r>
    <r>
      <rPr>
        <b/>
        <sz val="9"/>
        <color rgb="FFFF0000"/>
        <rFont val="宋体"/>
        <family val="3"/>
        <charset val="134"/>
      </rPr>
      <t>日财务信息</t>
    </r>
    <phoneticPr fontId="3" type="noConversion"/>
  </si>
  <si>
    <t>序号</t>
  </si>
  <si>
    <t>承租人名称</t>
  </si>
  <si>
    <t>合同编号</t>
  </si>
  <si>
    <t>承租人行业</t>
  </si>
  <si>
    <t>租赁物类型</t>
  </si>
  <si>
    <t>租赁方式（如直租或售后回租等）</t>
    <phoneticPr fontId="3" type="noConversion"/>
  </si>
  <si>
    <t>承租人所在地区</t>
  </si>
  <si>
    <t>租赁款发放时间（起租日）</t>
  </si>
  <si>
    <t>租赁期限(月)</t>
  </si>
  <si>
    <t>租赁款到期时间（到期日）</t>
  </si>
  <si>
    <t>已执行期限(月)</t>
  </si>
  <si>
    <t>剩余期限(月)</t>
  </si>
  <si>
    <t>租赁物总价款(项目本金)</t>
  </si>
  <si>
    <t>风险金总额</t>
  </si>
  <si>
    <t>风险金余额</t>
  </si>
  <si>
    <t>截至封包日的已收本金总额</t>
  </si>
  <si>
    <t>截至封包日的本金余额</t>
  </si>
  <si>
    <t>租赁款总额（本息）</t>
  </si>
  <si>
    <t>截至封包日的已收租赁款总额（本息）</t>
  </si>
  <si>
    <t>截至封包日的租赁款余额（本息）</t>
  </si>
  <si>
    <t>收益率</t>
  </si>
  <si>
    <t>租息调息方式</t>
  </si>
  <si>
    <t>保证人名称</t>
    <phoneticPr fontId="3" type="noConversion"/>
  </si>
  <si>
    <t>出质\抵押人名称</t>
    <phoneticPr fontId="3" type="noConversion"/>
  </si>
  <si>
    <t>抵押担保</t>
  </si>
  <si>
    <t>质押担保</t>
  </si>
  <si>
    <t>是否发生过逾期</t>
  </si>
  <si>
    <t>五级分类</t>
  </si>
  <si>
    <t>总资产（万元）</t>
  </si>
  <si>
    <t>总负债（万元）</t>
  </si>
  <si>
    <t>营业收入（万元）</t>
  </si>
  <si>
    <t>净利润（万元）</t>
  </si>
  <si>
    <t>流动资产（万元）</t>
  </si>
  <si>
    <t>流动负债（万元）</t>
  </si>
  <si>
    <t>经营活动现金流入（万元）</t>
  </si>
  <si>
    <t>利润总额（万元）</t>
  </si>
  <si>
    <t>财务费用（万元）</t>
  </si>
  <si>
    <t>计入财务费用的利息支出（万元）</t>
  </si>
  <si>
    <t>折旧（万元）</t>
  </si>
  <si>
    <t>摊销（万元）</t>
  </si>
  <si>
    <t>AA-</t>
    <phoneticPr fontId="3" type="noConversion"/>
  </si>
  <si>
    <t>1602483100</t>
    <phoneticPr fontId="3" type="noConversion"/>
  </si>
  <si>
    <t>水利、环境和公共设施管理业</t>
  </si>
  <si>
    <t>1.17输送设备</t>
  </si>
  <si>
    <t>回租</t>
  </si>
  <si>
    <t>贵州省</t>
  </si>
  <si>
    <t>2016-09-26</t>
  </si>
  <si>
    <t>2021-08-15</t>
  </si>
  <si>
    <t>次年1月1日调息</t>
  </si>
  <si>
    <t>无</t>
    <phoneticPr fontId="3" type="noConversion"/>
  </si>
  <si>
    <t>否</t>
    <phoneticPr fontId="3" type="noConversion"/>
  </si>
  <si>
    <t>正常</t>
  </si>
  <si>
    <t>AA</t>
    <phoneticPr fontId="3" type="noConversion"/>
  </si>
  <si>
    <t>1602823100</t>
    <phoneticPr fontId="3" type="noConversion"/>
  </si>
  <si>
    <t>6.3.1构筑物:道路</t>
  </si>
  <si>
    <t>山东省</t>
  </si>
  <si>
    <t>2017-05-02</t>
  </si>
  <si>
    <t>2025-01-15</t>
  </si>
  <si>
    <t>AA-</t>
    <phoneticPr fontId="3" type="noConversion"/>
  </si>
  <si>
    <t>1602853100</t>
    <phoneticPr fontId="3" type="noConversion"/>
  </si>
  <si>
    <t>建筑业</t>
  </si>
  <si>
    <t>河南省</t>
  </si>
  <si>
    <t>2017-04-14</t>
  </si>
  <si>
    <t>2024-03-20</t>
  </si>
  <si>
    <t>一年一调整</t>
  </si>
  <si>
    <t>1603313100</t>
    <phoneticPr fontId="3" type="noConversion"/>
  </si>
  <si>
    <t>2017-04-11</t>
  </si>
  <si>
    <t>2022-04-10</t>
  </si>
  <si>
    <t>次月调整</t>
  </si>
  <si>
    <t>1603413100</t>
    <phoneticPr fontId="3" type="noConversion"/>
  </si>
  <si>
    <t>2017-05-10</t>
  </si>
  <si>
    <t>2024-04-20</t>
  </si>
  <si>
    <t>1603593100</t>
    <phoneticPr fontId="3" type="noConversion"/>
  </si>
  <si>
    <t>2017-03-10</t>
  </si>
  <si>
    <t>2022-03-10</t>
  </si>
  <si>
    <t>1700293100</t>
    <phoneticPr fontId="3" type="noConversion"/>
  </si>
  <si>
    <t>2017-03-31</t>
  </si>
  <si>
    <t>2022-03-15</t>
  </si>
  <si>
    <t>1700363100</t>
    <phoneticPr fontId="3" type="noConversion"/>
  </si>
  <si>
    <t>2017-03-08</t>
  </si>
  <si>
    <t>2022-02-8</t>
  </si>
  <si>
    <t>A</t>
    <phoneticPr fontId="3" type="noConversion"/>
  </si>
  <si>
    <t>1700403100</t>
    <phoneticPr fontId="3" type="noConversion"/>
  </si>
  <si>
    <t>6.3.3其它构筑物</t>
  </si>
  <si>
    <t>2017-04-18</t>
  </si>
  <si>
    <t>2022-04-15</t>
  </si>
  <si>
    <t>1700523100</t>
    <phoneticPr fontId="3" type="noConversion"/>
  </si>
  <si>
    <t>重庆市</t>
  </si>
  <si>
    <t>2017-04-10</t>
  </si>
  <si>
    <t>1700593100</t>
    <phoneticPr fontId="3" type="noConversion"/>
  </si>
  <si>
    <t>江西省</t>
  </si>
  <si>
    <t>2017-04-25</t>
  </si>
  <si>
    <t>2022-01-25</t>
  </si>
  <si>
    <t>1700793100</t>
    <phoneticPr fontId="3" type="noConversion"/>
  </si>
  <si>
    <t>湖南省</t>
  </si>
  <si>
    <t>2017-05-05</t>
  </si>
  <si>
    <t>2022-05-5</t>
  </si>
  <si>
    <t>1701013100</t>
    <phoneticPr fontId="3" type="noConversion"/>
  </si>
  <si>
    <t>2017-06-19</t>
  </si>
  <si>
    <t>2025-06-15</t>
  </si>
  <si>
    <t>1701153100</t>
    <phoneticPr fontId="3" type="noConversion"/>
  </si>
  <si>
    <t>黑龙江</t>
  </si>
  <si>
    <t>2017-06-23</t>
  </si>
  <si>
    <t>2022-06-15</t>
  </si>
  <si>
    <t>1701213100</t>
    <phoneticPr fontId="3" type="noConversion"/>
  </si>
  <si>
    <t>浙江省</t>
  </si>
  <si>
    <t>2017-06-30</t>
  </si>
  <si>
    <t>2023-06-20</t>
  </si>
  <si>
    <t>合计</t>
    <phoneticPr fontId="3" type="noConversion"/>
  </si>
  <si>
    <t>承租人1</t>
    <phoneticPr fontId="3" type="noConversion"/>
  </si>
  <si>
    <t>承租人2</t>
    <phoneticPr fontId="3" type="noConversion"/>
  </si>
  <si>
    <t>承租人3</t>
  </si>
  <si>
    <t>承租人4</t>
  </si>
  <si>
    <t>承租人5</t>
  </si>
  <si>
    <t>承租人6</t>
  </si>
  <si>
    <t>承租人7</t>
  </si>
  <si>
    <t>承租人8</t>
  </si>
  <si>
    <t>承租人9</t>
  </si>
  <si>
    <t>承租人10</t>
  </si>
  <si>
    <t>承租人11</t>
  </si>
  <si>
    <t>承租人12</t>
  </si>
  <si>
    <t>承租人13</t>
  </si>
  <si>
    <t>承租人14</t>
  </si>
  <si>
    <t>承租人15</t>
  </si>
  <si>
    <t>保证人1</t>
    <phoneticPr fontId="3" type="noConversion"/>
  </si>
  <si>
    <t>保证人2</t>
    <phoneticPr fontId="3" type="noConversion"/>
  </si>
  <si>
    <t>保证人3</t>
  </si>
  <si>
    <t>保证人4</t>
  </si>
  <si>
    <t>保证人5</t>
  </si>
  <si>
    <t>保证人6</t>
  </si>
  <si>
    <t>保证人7</t>
  </si>
  <si>
    <t>保证人8</t>
  </si>
  <si>
    <t>保证人9</t>
  </si>
  <si>
    <t>保证人10</t>
  </si>
  <si>
    <t>保证人11</t>
  </si>
  <si>
    <t>保证人12</t>
  </si>
  <si>
    <t>保证人13</t>
  </si>
  <si>
    <t>保证人14</t>
  </si>
  <si>
    <t>保证人15</t>
  </si>
  <si>
    <t>*专项计划标识</t>
    <phoneticPr fontId="19" type="noConversion"/>
  </si>
  <si>
    <t>*入池状态</t>
    <phoneticPr fontId="19" type="noConversion"/>
  </si>
  <si>
    <t>TrustCode</t>
    <phoneticPr fontId="19" type="noConversion"/>
  </si>
  <si>
    <t>IsInTrust</t>
    <phoneticPr fontId="19" type="noConversion"/>
  </si>
  <si>
    <t>N</t>
  </si>
  <si>
    <t>SH-Trust-Rent</t>
    <phoneticPr fontId="3" type="noConversion"/>
  </si>
  <si>
    <t>序列号</t>
    <phoneticPr fontId="19" type="noConversion"/>
  </si>
  <si>
    <t>SeriesNo</t>
    <phoneticPr fontId="19" type="noConversion"/>
  </si>
  <si>
    <t>*资产编号</t>
    <phoneticPr fontId="19" type="noConversion"/>
  </si>
  <si>
    <t>AccountNo</t>
    <phoneticPr fontId="19" type="noConversion"/>
  </si>
  <si>
    <t>*职业类别</t>
    <phoneticPr fontId="19" type="noConversion"/>
  </si>
  <si>
    <t>Occupation</t>
    <phoneticPr fontId="19" type="noConversion"/>
  </si>
  <si>
    <t>所在地区</t>
    <phoneticPr fontId="19" type="noConversion"/>
  </si>
  <si>
    <t>Area</t>
    <phoneticPr fontId="19" type="noConversion"/>
  </si>
  <si>
    <t>*起始日</t>
    <phoneticPr fontId="19" type="noConversion"/>
  </si>
  <si>
    <t>LoanStartDate</t>
    <phoneticPr fontId="19" type="noConversion"/>
  </si>
  <si>
    <t>*贷款期数（月）</t>
  </si>
  <si>
    <t>LoanTerm</t>
  </si>
  <si>
    <t>*到期日</t>
    <phoneticPr fontId="19" type="noConversion"/>
  </si>
  <si>
    <t>LoanMaturityDate</t>
    <phoneticPr fontId="19" type="noConversion"/>
  </si>
  <si>
    <t>*账龄（月）</t>
    <phoneticPr fontId="20" type="noConversion"/>
  </si>
  <si>
    <t>*剩余期数（月）</t>
    <phoneticPr fontId="22" type="noConversion"/>
  </si>
  <si>
    <t>Seasoning</t>
    <phoneticPr fontId="20" type="noConversion"/>
  </si>
  <si>
    <t>*合同金额（元）</t>
    <phoneticPr fontId="19" type="noConversion"/>
  </si>
  <si>
    <t>ApprovalAmount</t>
    <phoneticPr fontId="19" type="noConversion"/>
  </si>
  <si>
    <t>*本金余额（元）</t>
  </si>
  <si>
    <t>CurrentPrincipalBalance</t>
    <phoneticPr fontId="19" type="noConversion"/>
  </si>
  <si>
    <t>*当前执行利率（%）</t>
    <phoneticPr fontId="19" type="noConversion"/>
  </si>
  <si>
    <t>CurrentRate</t>
    <phoneticPr fontId="19" type="noConversion"/>
  </si>
  <si>
    <t>利率调整方式</t>
    <phoneticPr fontId="19" type="noConversion"/>
  </si>
  <si>
    <t>InterestAdjustmentType</t>
    <phoneticPr fontId="19" type="noConversion"/>
  </si>
  <si>
    <t>IsArrears</t>
  </si>
  <si>
    <t>五级分类</t>
    <phoneticPr fontId="19" type="noConversion"/>
  </si>
  <si>
    <t>Classification</t>
    <phoneticPr fontId="19" type="noConversion"/>
  </si>
  <si>
    <t>评级机构1评级结果</t>
    <phoneticPr fontId="19" type="noConversion"/>
  </si>
  <si>
    <t>RatingResults1</t>
    <phoneticPr fontId="19" type="noConversion"/>
  </si>
  <si>
    <t>*还款方式</t>
    <phoneticPr fontId="19" type="noConversion"/>
  </si>
  <si>
    <t>PaymentType</t>
    <phoneticPr fontId="19" type="noConversion"/>
  </si>
  <si>
    <t>等额本息</t>
  </si>
  <si>
    <t>*客户编号</t>
    <phoneticPr fontId="19" type="noConversion"/>
  </si>
  <si>
    <t>*计息周期</t>
    <phoneticPr fontId="19" type="noConversion"/>
  </si>
  <si>
    <t>CustomerCode</t>
    <phoneticPr fontId="19" type="noConversion"/>
  </si>
  <si>
    <t xml:space="preserve"> InterestPaymentType</t>
    <phoneticPr fontId="19" type="noConversion"/>
  </si>
  <si>
    <t>Customer1</t>
    <phoneticPr fontId="3" type="noConversion"/>
  </si>
  <si>
    <t>按月结息</t>
  </si>
  <si>
    <t>Customer2</t>
  </si>
  <si>
    <t>Customer3</t>
  </si>
  <si>
    <t>Customer4</t>
  </si>
  <si>
    <t>Customer5</t>
  </si>
  <si>
    <t>Customer6</t>
  </si>
  <si>
    <t>Customer7</t>
  </si>
  <si>
    <t>Customer8</t>
  </si>
  <si>
    <t>Customer9</t>
  </si>
  <si>
    <t>Customer10</t>
  </si>
  <si>
    <t>Customer11</t>
  </si>
  <si>
    <t>Customer12</t>
  </si>
  <si>
    <t>Customer13</t>
  </si>
  <si>
    <t>Customer14</t>
  </si>
  <si>
    <t>Customer15</t>
  </si>
  <si>
    <t>*利率类型</t>
    <phoneticPr fontId="19" type="noConversion"/>
  </si>
  <si>
    <t>InterestType</t>
    <phoneticPr fontId="19" type="noConversion"/>
  </si>
  <si>
    <t>固定</t>
  </si>
  <si>
    <t>RemaingingTerm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</si>
</sst>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3" formatCode="_ * #,##0.00_ ;_ * \-#,##0.00_ ;_ * &quot;-&quot;??_ ;_ @_ "/>
    <numFmt numFmtId="176" formatCode="0_ "/>
    <numFmt numFmtId="177" formatCode="_ * #,##0_ ;_ * \-#,##0_ ;_ * &quot;-&quot;??_ ;_ @_ "/>
    <numFmt numFmtId="178" formatCode="0_);[Red]\(0\)"/>
    <numFmt numFmtId="179" formatCode="[$-F800]dddd\,\ mmmm\ dd\,\ yyyy"/>
    <numFmt numFmtId="180" formatCode="000000"/>
    <numFmt numFmtId="181" formatCode="#,##0.00_);[Red]\(#,##0.00\)"/>
    <numFmt numFmtId="182" formatCode="0.0000_);[Red]\(0.0000\)"/>
  </numFmts>
  <fonts count="24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theme="1"/>
      <name val="Times New Roman"/>
      <family val="1"/>
    </font>
    <font>
      <b/>
      <sz val="9"/>
      <color theme="1"/>
      <name val="Times New Roman"/>
      <family val="1"/>
    </font>
    <font>
      <b/>
      <sz val="9"/>
      <color rgb="FFFF0000"/>
      <name val="Times New Roman"/>
      <family val="1"/>
    </font>
    <font>
      <b/>
      <sz val="9"/>
      <color rgb="FFFF0000"/>
      <name val="宋体"/>
      <family val="3"/>
      <charset val="134"/>
    </font>
    <font>
      <b/>
      <sz val="9"/>
      <color theme="1"/>
      <name val="宋体"/>
      <family val="3"/>
      <charset val="134"/>
      <scheme val="minor"/>
    </font>
    <font>
      <b/>
      <sz val="9"/>
      <color rgb="FFFF0000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sz val="9"/>
      <color indexed="8"/>
      <name val="宋体"/>
      <family val="3"/>
      <charset val="134"/>
    </font>
    <font>
      <sz val="9"/>
      <name val="Arial"/>
      <family val="2"/>
    </font>
    <font>
      <sz val="9"/>
      <color theme="1"/>
      <name val="Arial"/>
      <family val="2"/>
    </font>
    <font>
      <sz val="9"/>
      <color rgb="FF000000"/>
      <name val="宋体"/>
      <family val="3"/>
      <charset val="134"/>
      <scheme val="minor"/>
    </font>
    <font>
      <sz val="10"/>
      <name val="Arial"/>
      <family val="2"/>
    </font>
    <font>
      <sz val="9"/>
      <color indexed="8"/>
      <name val="Arial"/>
      <family val="2"/>
    </font>
    <font>
      <u/>
      <sz val="11"/>
      <color theme="10"/>
      <name val="宋体"/>
      <family val="2"/>
      <charset val="134"/>
      <scheme val="minor"/>
    </font>
    <font>
      <b/>
      <sz val="11"/>
      <color theme="0"/>
      <name val="仿宋"/>
      <family val="3"/>
      <charset val="134"/>
    </font>
    <font>
      <sz val="9"/>
      <name val="宋体"/>
      <family val="3"/>
      <charset val="134"/>
      <scheme val="minor"/>
    </font>
    <font>
      <sz val="10"/>
      <color theme="1"/>
      <name val="仿宋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0"/>
      <color indexed="8"/>
      <name val="仿宋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6585CF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theme="0"/>
      </left>
      <right style="double">
        <color theme="0"/>
      </right>
      <top style="double">
        <color theme="0"/>
      </top>
      <bottom/>
      <diagonal/>
    </border>
    <border>
      <left style="double">
        <color theme="0"/>
      </left>
      <right style="double">
        <color theme="0"/>
      </right>
      <top/>
      <bottom style="double">
        <color theme="0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>
      <alignment vertical="center"/>
    </xf>
    <xf numFmtId="0" fontId="15" fillId="0" borderId="0"/>
    <xf numFmtId="0" fontId="17" fillId="0" borderId="0" applyNumberFormat="0" applyFill="0" applyBorder="0" applyAlignment="0" applyProtection="0"/>
    <xf numFmtId="0" fontId="21" fillId="0" borderId="0">
      <alignment vertical="center"/>
    </xf>
    <xf numFmtId="179" fontId="15" fillId="0" borderId="0"/>
  </cellStyleXfs>
  <cellXfs count="77">
    <xf numFmtId="0" fontId="0" fillId="0" borderId="0" xfId="0"/>
    <xf numFmtId="0" fontId="2" fillId="0" borderId="0" xfId="0" applyFont="1"/>
    <xf numFmtId="0" fontId="4" fillId="0" borderId="0" xfId="0" applyFont="1" applyAlignment="1">
      <alignment vertical="center"/>
    </xf>
    <xf numFmtId="14" fontId="4" fillId="2" borderId="0" xfId="0" applyNumberFormat="1" applyFont="1" applyFill="1" applyAlignment="1">
      <alignment vertical="center"/>
    </xf>
    <xf numFmtId="0" fontId="5" fillId="0" borderId="0" xfId="0" applyFont="1" applyAlignment="1">
      <alignment vertical="center"/>
    </xf>
    <xf numFmtId="0" fontId="8" fillId="3" borderId="1" xfId="0" applyFont="1" applyFill="1" applyBorder="1" applyAlignment="1">
      <alignment horizontal="center" vertical="center" wrapText="1"/>
    </xf>
    <xf numFmtId="0" fontId="8" fillId="3" borderId="2" xfId="0" applyFont="1" applyFill="1" applyBorder="1" applyAlignment="1">
      <alignment horizontal="center" vertical="center" wrapText="1"/>
    </xf>
    <xf numFmtId="0" fontId="8" fillId="3" borderId="2" xfId="0" applyFont="1" applyFill="1" applyBorder="1" applyAlignment="1">
      <alignment vertical="center" wrapText="1"/>
    </xf>
    <xf numFmtId="0" fontId="9" fillId="3" borderId="2" xfId="0" applyFont="1" applyFill="1" applyBorder="1" applyAlignment="1">
      <alignment vertical="center" wrapText="1"/>
    </xf>
    <xf numFmtId="0" fontId="8" fillId="3" borderId="3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 vertical="center" wrapText="1"/>
    </xf>
    <xf numFmtId="0" fontId="11" fillId="0" borderId="7" xfId="0" applyFont="1" applyBorder="1" applyAlignment="1" applyProtection="1">
      <alignment horizontal="left" vertical="center"/>
      <protection locked="0"/>
    </xf>
    <xf numFmtId="49" fontId="11" fillId="0" borderId="7" xfId="0" applyNumberFormat="1" applyFont="1" applyBorder="1" applyAlignment="1" applyProtection="1">
      <alignment horizontal="left" vertical="center"/>
      <protection locked="0"/>
    </xf>
    <xf numFmtId="0" fontId="11" fillId="0" borderId="7" xfId="0" applyFont="1" applyBorder="1" applyAlignment="1" applyProtection="1">
      <alignment horizontal="center" vertical="center"/>
      <protection locked="0"/>
    </xf>
    <xf numFmtId="0" fontId="10" fillId="0" borderId="5" xfId="0" applyFont="1" applyBorder="1" applyAlignment="1">
      <alignment vertical="center" wrapText="1"/>
    </xf>
    <xf numFmtId="176" fontId="4" fillId="0" borderId="0" xfId="0" applyNumberFormat="1" applyFont="1" applyAlignment="1">
      <alignment vertical="center"/>
    </xf>
    <xf numFmtId="0" fontId="11" fillId="0" borderId="8" xfId="0" applyFont="1" applyBorder="1" applyAlignment="1" applyProtection="1">
      <alignment horizontal="left" vertical="center"/>
      <protection locked="0"/>
    </xf>
    <xf numFmtId="177" fontId="10" fillId="0" borderId="5" xfId="1" applyNumberFormat="1" applyFont="1" applyBorder="1" applyAlignment="1">
      <alignment horizontal="right" vertical="center" wrapText="1"/>
    </xf>
    <xf numFmtId="39" fontId="11" fillId="0" borderId="7" xfId="0" applyNumberFormat="1" applyFont="1" applyBorder="1" applyAlignment="1" applyProtection="1">
      <alignment horizontal="right" vertical="center"/>
      <protection locked="0"/>
    </xf>
    <xf numFmtId="43" fontId="10" fillId="0" borderId="5" xfId="1" applyFont="1" applyBorder="1" applyAlignment="1">
      <alignment horizontal="right" vertical="center" wrapText="1"/>
    </xf>
    <xf numFmtId="0" fontId="10" fillId="0" borderId="9" xfId="0" applyFont="1" applyBorder="1" applyAlignment="1">
      <alignment vertical="center" wrapText="1"/>
    </xf>
    <xf numFmtId="0" fontId="10" fillId="0" borderId="6" xfId="0" applyFont="1" applyBorder="1" applyAlignment="1">
      <alignment vertical="center"/>
    </xf>
    <xf numFmtId="43" fontId="12" fillId="0" borderId="4" xfId="1" applyFont="1" applyFill="1" applyBorder="1" applyAlignment="1">
      <alignment horizontal="center" vertical="center"/>
    </xf>
    <xf numFmtId="43" fontId="12" fillId="0" borderId="5" xfId="1" applyFont="1" applyFill="1" applyBorder="1" applyAlignment="1">
      <alignment horizontal="center" vertical="center"/>
    </xf>
    <xf numFmtId="43" fontId="12" fillId="0" borderId="6" xfId="1" applyFont="1" applyFill="1" applyBorder="1" applyAlignment="1">
      <alignment horizontal="center" vertical="center"/>
    </xf>
    <xf numFmtId="43" fontId="12" fillId="0" borderId="11" xfId="1" applyFont="1" applyFill="1" applyBorder="1" applyAlignment="1">
      <alignment horizontal="center" vertical="center"/>
    </xf>
    <xf numFmtId="43" fontId="12" fillId="0" borderId="10" xfId="1" applyFont="1" applyFill="1" applyBorder="1" applyAlignment="1">
      <alignment horizontal="center" vertical="center"/>
    </xf>
    <xf numFmtId="43" fontId="12" fillId="0" borderId="12" xfId="1" applyFont="1" applyFill="1" applyBorder="1" applyAlignment="1">
      <alignment horizontal="center" vertical="center"/>
    </xf>
    <xf numFmtId="43" fontId="13" fillId="0" borderId="11" xfId="1" applyFont="1" applyFill="1" applyBorder="1" applyAlignment="1">
      <alignment horizontal="center" vertical="center"/>
    </xf>
    <xf numFmtId="43" fontId="13" fillId="0" borderId="10" xfId="1" applyFont="1" applyFill="1" applyBorder="1" applyAlignment="1">
      <alignment horizontal="center" vertical="center"/>
    </xf>
    <xf numFmtId="43" fontId="13" fillId="0" borderId="12" xfId="1" applyFont="1" applyFill="1" applyBorder="1" applyAlignment="1">
      <alignment horizontal="center" vertical="center"/>
    </xf>
    <xf numFmtId="0" fontId="10" fillId="0" borderId="13" xfId="0" applyFont="1" applyBorder="1" applyAlignment="1">
      <alignment vertical="center" wrapText="1"/>
    </xf>
    <xf numFmtId="14" fontId="10" fillId="0" borderId="13" xfId="0" applyNumberFormat="1" applyFont="1" applyBorder="1" applyAlignment="1">
      <alignment horizontal="right" vertical="center" wrapText="1"/>
    </xf>
    <xf numFmtId="43" fontId="10" fillId="0" borderId="13" xfId="1" applyFont="1" applyBorder="1" applyAlignment="1">
      <alignment horizontal="right" vertical="center" wrapText="1"/>
    </xf>
    <xf numFmtId="0" fontId="10" fillId="0" borderId="13" xfId="0" applyFont="1" applyBorder="1" applyAlignment="1">
      <alignment horizontal="right" vertical="center" wrapText="1"/>
    </xf>
    <xf numFmtId="0" fontId="14" fillId="0" borderId="13" xfId="0" applyFont="1" applyBorder="1" applyAlignment="1">
      <alignment vertical="center" wrapText="1"/>
    </xf>
    <xf numFmtId="0" fontId="10" fillId="0" borderId="14" xfId="0" applyFont="1" applyBorder="1" applyAlignment="1">
      <alignment vertical="center" wrapText="1"/>
    </xf>
    <xf numFmtId="0" fontId="10" fillId="0" borderId="15" xfId="0" applyFont="1" applyBorder="1" applyAlignment="1">
      <alignment vertical="center"/>
    </xf>
    <xf numFmtId="10" fontId="4" fillId="0" borderId="0" xfId="2" applyNumberFormat="1" applyFont="1" applyAlignment="1">
      <alignment vertical="center"/>
    </xf>
    <xf numFmtId="10" fontId="16" fillId="0" borderId="5" xfId="2" applyNumberFormat="1" applyFont="1" applyBorder="1" applyAlignment="1" applyProtection="1">
      <alignment horizontal="right" vertical="center"/>
      <protection locked="0"/>
    </xf>
    <xf numFmtId="49" fontId="18" fillId="4" borderId="16" xfId="4" applyNumberFormat="1" applyFont="1" applyFill="1" applyBorder="1" applyAlignment="1">
      <alignment horizontal="center" vertical="center" wrapText="1"/>
    </xf>
    <xf numFmtId="49" fontId="18" fillId="4" borderId="17" xfId="0" applyNumberFormat="1" applyFont="1" applyFill="1" applyBorder="1" applyAlignment="1">
      <alignment horizontal="center" vertical="center"/>
    </xf>
    <xf numFmtId="49" fontId="20" fillId="0" borderId="18" xfId="0" applyNumberFormat="1" applyFont="1" applyFill="1" applyBorder="1" applyAlignment="1">
      <alignment horizontal="center" vertical="center"/>
    </xf>
    <xf numFmtId="49" fontId="20" fillId="0" borderId="19" xfId="0" applyNumberFormat="1" applyFont="1" applyFill="1" applyBorder="1" applyAlignment="1">
      <alignment horizontal="center" vertical="center"/>
    </xf>
    <xf numFmtId="49" fontId="18" fillId="4" borderId="17" xfId="5" applyNumberFormat="1" applyFont="1" applyFill="1" applyBorder="1" applyAlignment="1">
      <alignment horizontal="center" vertical="center" wrapText="1"/>
    </xf>
    <xf numFmtId="178" fontId="18" fillId="4" borderId="16" xfId="4" applyNumberFormat="1" applyFont="1" applyFill="1" applyBorder="1" applyAlignment="1">
      <alignment horizontal="center" vertical="center" wrapText="1"/>
    </xf>
    <xf numFmtId="178" fontId="18" fillId="4" borderId="17" xfId="6" applyNumberFormat="1" applyFont="1" applyFill="1" applyBorder="1" applyAlignment="1">
      <alignment horizontal="center" vertical="center" wrapText="1"/>
    </xf>
    <xf numFmtId="178" fontId="18" fillId="4" borderId="17" xfId="0" applyNumberFormat="1" applyFont="1" applyFill="1" applyBorder="1" applyAlignment="1">
      <alignment horizontal="center" vertical="center"/>
    </xf>
    <xf numFmtId="178" fontId="10" fillId="0" borderId="4" xfId="0" applyNumberFormat="1" applyFont="1" applyBorder="1" applyAlignment="1">
      <alignment horizontal="center" vertical="center" wrapText="1"/>
    </xf>
    <xf numFmtId="178" fontId="4" fillId="0" borderId="0" xfId="0" applyNumberFormat="1" applyFont="1" applyAlignment="1">
      <alignment vertical="center"/>
    </xf>
    <xf numFmtId="180" fontId="18" fillId="4" borderId="16" xfId="4" applyNumberFormat="1" applyFont="1" applyFill="1" applyBorder="1" applyAlignment="1">
      <alignment horizontal="center" vertical="center" wrapText="1"/>
    </xf>
    <xf numFmtId="180" fontId="18" fillId="4" borderId="17" xfId="0" applyNumberFormat="1" applyFont="1" applyFill="1" applyBorder="1" applyAlignment="1">
      <alignment horizontal="center" vertical="center"/>
    </xf>
    <xf numFmtId="180" fontId="11" fillId="0" borderId="7" xfId="0" applyNumberFormat="1" applyFont="1" applyBorder="1" applyAlignment="1" applyProtection="1">
      <alignment horizontal="left" vertical="center"/>
      <protection locked="0"/>
    </xf>
    <xf numFmtId="180" fontId="4" fillId="0" borderId="0" xfId="0" applyNumberFormat="1" applyFont="1" applyAlignment="1">
      <alignment vertical="center"/>
    </xf>
    <xf numFmtId="14" fontId="18" fillId="4" borderId="16" xfId="4" applyNumberFormat="1" applyFont="1" applyFill="1" applyBorder="1" applyAlignment="1">
      <alignment horizontal="center" vertical="center" wrapText="1"/>
    </xf>
    <xf numFmtId="14" fontId="18" fillId="4" borderId="17" xfId="0" applyNumberFormat="1" applyFont="1" applyFill="1" applyBorder="1" applyAlignment="1">
      <alignment horizontal="center" vertical="center"/>
    </xf>
    <xf numFmtId="14" fontId="11" fillId="0" borderId="7" xfId="0" applyNumberFormat="1" applyFont="1" applyBorder="1" applyAlignment="1" applyProtection="1">
      <alignment horizontal="left" vertical="center"/>
      <protection locked="0"/>
    </xf>
    <xf numFmtId="14" fontId="4" fillId="0" borderId="0" xfId="0" applyNumberFormat="1" applyFont="1" applyAlignment="1">
      <alignment vertical="center"/>
    </xf>
    <xf numFmtId="178" fontId="18" fillId="4" borderId="17" xfId="5" applyNumberFormat="1" applyFont="1" applyFill="1" applyBorder="1" applyAlignment="1">
      <alignment horizontal="center" vertical="center" wrapText="1"/>
    </xf>
    <xf numFmtId="178" fontId="10" fillId="0" borderId="5" xfId="1" applyNumberFormat="1" applyFont="1" applyBorder="1" applyAlignment="1">
      <alignment horizontal="right" vertical="center" wrapText="1"/>
    </xf>
    <xf numFmtId="178" fontId="20" fillId="0" borderId="5" xfId="1" applyNumberFormat="1" applyFont="1" applyBorder="1" applyAlignment="1">
      <alignment horizontal="center" vertical="center" wrapText="1"/>
    </xf>
    <xf numFmtId="181" fontId="18" fillId="4" borderId="16" xfId="4" applyNumberFormat="1" applyFont="1" applyFill="1" applyBorder="1" applyAlignment="1">
      <alignment horizontal="center" vertical="center" wrapText="1"/>
    </xf>
    <xf numFmtId="181" fontId="18" fillId="4" borderId="17" xfId="0" applyNumberFormat="1" applyFont="1" applyFill="1" applyBorder="1" applyAlignment="1">
      <alignment horizontal="center" vertical="center"/>
    </xf>
    <xf numFmtId="181" fontId="11" fillId="0" borderId="7" xfId="0" applyNumberFormat="1" applyFont="1" applyBorder="1" applyAlignment="1" applyProtection="1">
      <alignment horizontal="right" vertical="center"/>
      <protection locked="0"/>
    </xf>
    <xf numFmtId="181" fontId="4" fillId="0" borderId="0" xfId="0" applyNumberFormat="1" applyFont="1" applyAlignment="1">
      <alignment vertical="center"/>
    </xf>
    <xf numFmtId="182" fontId="18" fillId="4" borderId="16" xfId="4" applyNumberFormat="1" applyFont="1" applyFill="1" applyBorder="1" applyAlignment="1">
      <alignment horizontal="center" vertical="center" wrapText="1"/>
    </xf>
    <xf numFmtId="182" fontId="18" fillId="4" borderId="17" xfId="0" applyNumberFormat="1" applyFont="1" applyFill="1" applyBorder="1" applyAlignment="1">
      <alignment horizontal="center" vertical="center"/>
    </xf>
    <xf numFmtId="182" fontId="16" fillId="0" borderId="5" xfId="2" applyNumberFormat="1" applyFont="1" applyBorder="1" applyAlignment="1" applyProtection="1">
      <alignment horizontal="right" vertical="center"/>
      <protection locked="0"/>
    </xf>
    <xf numFmtId="182" fontId="4" fillId="0" borderId="0" xfId="0" applyNumberFormat="1" applyFont="1" applyAlignment="1">
      <alignment vertical="center"/>
    </xf>
    <xf numFmtId="49" fontId="23" fillId="0" borderId="7" xfId="0" applyNumberFormat="1" applyFont="1" applyBorder="1" applyAlignment="1" applyProtection="1">
      <alignment horizontal="center" vertical="center"/>
      <protection locked="0"/>
    </xf>
    <xf numFmtId="49" fontId="20" fillId="0" borderId="20" xfId="0" applyNumberFormat="1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</cellXfs>
  <cellStyles count="7">
    <cellStyle name="Normal 2" xfId="3"/>
    <cellStyle name="百分比" xfId="2" builtinId="5"/>
    <cellStyle name="常规" xfId="0" builtinId="0"/>
    <cellStyle name="常规 2" xfId="5"/>
    <cellStyle name="常规 4" xfId="6"/>
    <cellStyle name="超链接" xfId="4" builtinId="8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7"/>
  <sheetViews>
    <sheetView tabSelected="1" workbookViewId="0">
      <selection activeCell="C6" sqref="C6"/>
    </sheetView>
  </sheetViews>
  <sheetFormatPr defaultColWidth="9.109375" defaultRowHeight="12" x14ac:dyDescent="0.25"/>
  <cols>
    <col min="1" max="1" width="17.6640625" style="2" customWidth="1"/>
    <col min="2" max="2" width="13.21875" style="2" customWidth="1"/>
    <col min="3" max="3" width="21.44140625" style="2" customWidth="1"/>
    <col min="4" max="4" width="13.5546875" style="52" customWidth="1"/>
    <col min="5" max="5" width="26.33203125" style="2" customWidth="1"/>
    <col min="6" max="6" width="20.77734375" style="56" customWidth="1"/>
    <col min="7" max="7" width="27.109375" style="2" customWidth="1"/>
    <col min="8" max="8" width="19.6640625" style="2" customWidth="1"/>
    <col min="9" max="9" width="17.77734375" style="2" customWidth="1"/>
    <col min="10" max="10" width="14.88671875" style="2" customWidth="1"/>
    <col min="11" max="11" width="18.44140625" style="60" customWidth="1"/>
    <col min="12" max="12" width="18.88671875" style="52" customWidth="1"/>
    <col min="13" max="13" width="18.44140625" style="60" customWidth="1"/>
    <col min="14" max="14" width="19.21875" style="52" customWidth="1"/>
    <col min="15" max="15" width="26.44140625" style="52" customWidth="1"/>
    <col min="16" max="16" width="20.6640625" style="67" customWidth="1"/>
    <col min="17" max="17" width="21.21875" style="2" customWidth="1"/>
    <col min="18" max="18" width="13.88671875" style="2" customWidth="1"/>
    <col min="19" max="19" width="15.109375" style="2" customWidth="1"/>
    <col min="20" max="20" width="31.44140625" style="67" customWidth="1"/>
    <col min="21" max="23" width="17.33203125" style="2" customWidth="1"/>
    <col min="24" max="24" width="26.88671875" style="71" customWidth="1"/>
    <col min="25" max="25" width="29.21875" style="2" customWidth="1"/>
    <col min="26" max="26" width="21.44140625" style="2" customWidth="1"/>
    <col min="27" max="27" width="14.6640625" style="2" bestFit="1" customWidth="1"/>
    <col min="28" max="28" width="8.21875" style="2" bestFit="1" customWidth="1"/>
    <col min="29" max="29" width="10.6640625" style="2" customWidth="1"/>
    <col min="30" max="30" width="18.21875" style="2" customWidth="1"/>
    <col min="31" max="31" width="23.44140625" style="2" customWidth="1"/>
    <col min="32" max="32" width="19.88671875" style="2" customWidth="1"/>
    <col min="33" max="33" width="23.109375" style="2" customWidth="1"/>
    <col min="34" max="34" width="29" style="2" customWidth="1"/>
    <col min="35" max="35" width="25.44140625" style="2" customWidth="1"/>
    <col min="36" max="16384" width="9.109375" style="2"/>
  </cols>
  <sheetData>
    <row r="1" spans="1:35" ht="21" customHeight="1" thickTop="1" x14ac:dyDescent="0.25">
      <c r="A1" s="43" t="s">
        <v>141</v>
      </c>
      <c r="B1" s="43" t="s">
        <v>142</v>
      </c>
      <c r="C1" s="43" t="s">
        <v>175</v>
      </c>
      <c r="D1" s="48" t="s">
        <v>147</v>
      </c>
      <c r="F1" s="53" t="s">
        <v>149</v>
      </c>
      <c r="G1" s="43" t="s">
        <v>151</v>
      </c>
      <c r="J1" s="43" t="s">
        <v>153</v>
      </c>
      <c r="K1" s="57" t="s">
        <v>155</v>
      </c>
      <c r="L1" s="48" t="s">
        <v>157</v>
      </c>
      <c r="M1" s="57" t="s">
        <v>159</v>
      </c>
      <c r="N1" s="48" t="s">
        <v>161</v>
      </c>
      <c r="O1" s="48" t="s">
        <v>162</v>
      </c>
      <c r="P1" s="64" t="s">
        <v>164</v>
      </c>
      <c r="T1" s="64" t="s">
        <v>166</v>
      </c>
      <c r="X1" s="68" t="s">
        <v>168</v>
      </c>
      <c r="Y1" s="43" t="s">
        <v>170</v>
      </c>
      <c r="AD1" s="43" t="s">
        <v>28</v>
      </c>
      <c r="AE1" s="43" t="s">
        <v>173</v>
      </c>
      <c r="AF1" s="43" t="s">
        <v>177</v>
      </c>
      <c r="AG1" s="43" t="s">
        <v>180</v>
      </c>
      <c r="AH1" s="43" t="s">
        <v>181</v>
      </c>
      <c r="AI1" s="43" t="s">
        <v>200</v>
      </c>
    </row>
    <row r="2" spans="1:35" ht="24" customHeight="1" thickBot="1" x14ac:dyDescent="0.3">
      <c r="A2" s="44" t="s">
        <v>143</v>
      </c>
      <c r="B2" s="44" t="s">
        <v>144</v>
      </c>
      <c r="C2" s="44" t="s">
        <v>176</v>
      </c>
      <c r="D2" s="50" t="s">
        <v>148</v>
      </c>
      <c r="F2" s="54" t="s">
        <v>150</v>
      </c>
      <c r="G2" s="44" t="s">
        <v>152</v>
      </c>
      <c r="J2" s="44" t="s">
        <v>154</v>
      </c>
      <c r="K2" s="58" t="s">
        <v>156</v>
      </c>
      <c r="L2" s="61" t="s">
        <v>158</v>
      </c>
      <c r="M2" s="58" t="s">
        <v>160</v>
      </c>
      <c r="N2" s="49" t="s">
        <v>163</v>
      </c>
      <c r="O2" s="49" t="s">
        <v>203</v>
      </c>
      <c r="P2" s="65" t="s">
        <v>165</v>
      </c>
      <c r="T2" s="65" t="s">
        <v>167</v>
      </c>
      <c r="X2" s="69" t="s">
        <v>169</v>
      </c>
      <c r="Y2" s="44" t="s">
        <v>171</v>
      </c>
      <c r="AD2" s="47" t="s">
        <v>172</v>
      </c>
      <c r="AE2" s="44" t="s">
        <v>174</v>
      </c>
      <c r="AF2" s="44" t="s">
        <v>178</v>
      </c>
      <c r="AG2" s="44" t="s">
        <v>182</v>
      </c>
      <c r="AH2" s="44" t="s">
        <v>183</v>
      </c>
      <c r="AI2" s="44" t="s">
        <v>201</v>
      </c>
    </row>
    <row r="3" spans="1:35" ht="29.25" customHeight="1" thickTop="1" x14ac:dyDescent="0.25">
      <c r="A3" s="45" t="s">
        <v>146</v>
      </c>
      <c r="B3" s="46" t="s">
        <v>145</v>
      </c>
      <c r="C3" s="2" t="s">
        <v>42</v>
      </c>
      <c r="D3" s="51">
        <v>1</v>
      </c>
      <c r="E3" s="14" t="s">
        <v>111</v>
      </c>
      <c r="F3" s="55" t="s">
        <v>43</v>
      </c>
      <c r="G3" s="14" t="s">
        <v>44</v>
      </c>
      <c r="H3" s="16" t="s">
        <v>45</v>
      </c>
      <c r="I3" s="17" t="s">
        <v>46</v>
      </c>
      <c r="J3" s="16" t="s">
        <v>47</v>
      </c>
      <c r="K3" s="59" t="s">
        <v>48</v>
      </c>
      <c r="L3" s="52">
        <f>(M3-K3)/30</f>
        <v>59.466666666666669</v>
      </c>
      <c r="M3" s="59" t="s">
        <v>49</v>
      </c>
      <c r="N3" s="62">
        <v>9.2666666666666675</v>
      </c>
      <c r="O3" s="63">
        <v>50</v>
      </c>
      <c r="P3" s="66">
        <v>300000000</v>
      </c>
      <c r="Q3" s="21">
        <v>15000000</v>
      </c>
      <c r="R3" s="21">
        <v>15000000</v>
      </c>
      <c r="S3" s="22">
        <f t="shared" ref="S3:S17" si="0">P3-T3</f>
        <v>30000000</v>
      </c>
      <c r="T3" s="66">
        <v>270000000</v>
      </c>
      <c r="U3" s="21">
        <v>355403345.32999998</v>
      </c>
      <c r="V3" s="22">
        <f>U3-W3</f>
        <v>42875635.609999955</v>
      </c>
      <c r="W3" s="21">
        <v>312527709.72000003</v>
      </c>
      <c r="X3" s="70">
        <v>7.7366742491722098</v>
      </c>
      <c r="Y3" s="14" t="s">
        <v>50</v>
      </c>
      <c r="Z3" s="17" t="s">
        <v>126</v>
      </c>
      <c r="AA3" s="17" t="s">
        <v>51</v>
      </c>
      <c r="AB3" s="17" t="s">
        <v>51</v>
      </c>
      <c r="AC3" s="17" t="s">
        <v>51</v>
      </c>
      <c r="AD3" s="23" t="s">
        <v>52</v>
      </c>
      <c r="AE3" s="24" t="s">
        <v>53</v>
      </c>
      <c r="AF3" s="46" t="s">
        <v>179</v>
      </c>
      <c r="AG3" s="72" t="s">
        <v>184</v>
      </c>
      <c r="AH3" s="46" t="s">
        <v>185</v>
      </c>
      <c r="AI3" s="73" t="s">
        <v>202</v>
      </c>
    </row>
    <row r="4" spans="1:35" ht="29.25" customHeight="1" x14ac:dyDescent="0.25">
      <c r="A4" s="45" t="s">
        <v>146</v>
      </c>
      <c r="B4" s="46" t="s">
        <v>145</v>
      </c>
      <c r="C4" s="2" t="s">
        <v>54</v>
      </c>
      <c r="D4" s="51">
        <v>2</v>
      </c>
      <c r="E4" s="14" t="s">
        <v>112</v>
      </c>
      <c r="F4" s="55" t="s">
        <v>55</v>
      </c>
      <c r="G4" s="14" t="s">
        <v>44</v>
      </c>
      <c r="H4" s="16" t="s">
        <v>56</v>
      </c>
      <c r="I4" s="17" t="s">
        <v>46</v>
      </c>
      <c r="J4" s="16" t="s">
        <v>57</v>
      </c>
      <c r="K4" s="59" t="s">
        <v>58</v>
      </c>
      <c r="L4" s="52">
        <f t="shared" ref="L4:L17" si="1">(M4-K4)/30</f>
        <v>93.833333333333329</v>
      </c>
      <c r="M4" s="59" t="s">
        <v>59</v>
      </c>
      <c r="N4" s="62">
        <v>2</v>
      </c>
      <c r="O4" s="63">
        <v>92</v>
      </c>
      <c r="P4" s="66">
        <v>300000000</v>
      </c>
      <c r="Q4" s="21">
        <v>15000000</v>
      </c>
      <c r="R4" s="21">
        <v>15000000</v>
      </c>
      <c r="S4" s="22">
        <f t="shared" si="0"/>
        <v>0</v>
      </c>
      <c r="T4" s="66">
        <v>300000000</v>
      </c>
      <c r="U4" s="21">
        <v>383013937.11000001</v>
      </c>
      <c r="V4" s="22">
        <f t="shared" ref="V4:V17" si="2">U4-W4</f>
        <v>13500000</v>
      </c>
      <c r="W4" s="21">
        <v>369513937.11000001</v>
      </c>
      <c r="X4" s="70">
        <v>5.6626161932945296</v>
      </c>
      <c r="Y4" s="14" t="s">
        <v>50</v>
      </c>
      <c r="Z4" s="17" t="s">
        <v>127</v>
      </c>
      <c r="AA4" s="17" t="s">
        <v>51</v>
      </c>
      <c r="AB4" s="17" t="s">
        <v>51</v>
      </c>
      <c r="AC4" s="17" t="s">
        <v>51</v>
      </c>
      <c r="AD4" s="23" t="s">
        <v>52</v>
      </c>
      <c r="AE4" s="24" t="s">
        <v>53</v>
      </c>
      <c r="AF4" s="46" t="s">
        <v>179</v>
      </c>
      <c r="AG4" s="72" t="s">
        <v>186</v>
      </c>
      <c r="AH4" s="46" t="s">
        <v>185</v>
      </c>
      <c r="AI4" s="73" t="s">
        <v>202</v>
      </c>
    </row>
    <row r="5" spans="1:35" ht="29.25" customHeight="1" x14ac:dyDescent="0.25">
      <c r="A5" s="45" t="s">
        <v>146</v>
      </c>
      <c r="B5" s="46" t="s">
        <v>145</v>
      </c>
      <c r="C5" s="2" t="s">
        <v>42</v>
      </c>
      <c r="D5" s="51">
        <v>3</v>
      </c>
      <c r="E5" s="14" t="s">
        <v>113</v>
      </c>
      <c r="F5" s="55" t="s">
        <v>61</v>
      </c>
      <c r="G5" s="14" t="s">
        <v>62</v>
      </c>
      <c r="H5" s="16" t="s">
        <v>56</v>
      </c>
      <c r="I5" s="17" t="s">
        <v>46</v>
      </c>
      <c r="J5" s="16" t="s">
        <v>63</v>
      </c>
      <c r="K5" s="59" t="s">
        <v>64</v>
      </c>
      <c r="L5" s="52">
        <f t="shared" si="1"/>
        <v>84.4</v>
      </c>
      <c r="M5" s="59" t="s">
        <v>65</v>
      </c>
      <c r="N5" s="62">
        <v>2.6</v>
      </c>
      <c r="O5" s="63">
        <v>81</v>
      </c>
      <c r="P5" s="66">
        <v>300000000</v>
      </c>
      <c r="Q5" s="21">
        <v>0</v>
      </c>
      <c r="R5" s="21">
        <v>0</v>
      </c>
      <c r="S5" s="22">
        <f t="shared" si="0"/>
        <v>23586517.420000017</v>
      </c>
      <c r="T5" s="66">
        <v>276413482.57999998</v>
      </c>
      <c r="U5" s="21">
        <v>362747000</v>
      </c>
      <c r="V5" s="22">
        <f t="shared" si="2"/>
        <v>38809000</v>
      </c>
      <c r="W5" s="21">
        <v>323938000</v>
      </c>
      <c r="X5" s="70">
        <v>5.6044408679008493</v>
      </c>
      <c r="Y5" s="14" t="s">
        <v>66</v>
      </c>
      <c r="Z5" s="17" t="s">
        <v>128</v>
      </c>
      <c r="AA5" s="17" t="s">
        <v>51</v>
      </c>
      <c r="AB5" s="17" t="s">
        <v>51</v>
      </c>
      <c r="AC5" s="17" t="s">
        <v>51</v>
      </c>
      <c r="AD5" s="23" t="s">
        <v>52</v>
      </c>
      <c r="AE5" s="24" t="s">
        <v>53</v>
      </c>
      <c r="AF5" s="46" t="s">
        <v>179</v>
      </c>
      <c r="AG5" s="72" t="s">
        <v>187</v>
      </c>
      <c r="AH5" s="46" t="s">
        <v>185</v>
      </c>
      <c r="AI5" s="73" t="s">
        <v>202</v>
      </c>
    </row>
    <row r="6" spans="1:35" ht="29.25" customHeight="1" x14ac:dyDescent="0.25">
      <c r="A6" s="45" t="s">
        <v>146</v>
      </c>
      <c r="B6" s="46" t="s">
        <v>145</v>
      </c>
      <c r="C6" s="2" t="s">
        <v>42</v>
      </c>
      <c r="D6" s="51">
        <v>4</v>
      </c>
      <c r="E6" s="14" t="s">
        <v>114</v>
      </c>
      <c r="F6" s="55" t="s">
        <v>67</v>
      </c>
      <c r="G6" s="14" t="s">
        <v>44</v>
      </c>
      <c r="H6" s="16" t="s">
        <v>56</v>
      </c>
      <c r="I6" s="17" t="s">
        <v>46</v>
      </c>
      <c r="J6" s="16" t="s">
        <v>47</v>
      </c>
      <c r="K6" s="59" t="s">
        <v>68</v>
      </c>
      <c r="L6" s="52">
        <f t="shared" si="1"/>
        <v>60.833333333333336</v>
      </c>
      <c r="M6" s="59" t="s">
        <v>69</v>
      </c>
      <c r="N6" s="62">
        <v>2.7</v>
      </c>
      <c r="O6" s="63">
        <v>58</v>
      </c>
      <c r="P6" s="66">
        <v>300000000</v>
      </c>
      <c r="Q6" s="21">
        <v>18000000</v>
      </c>
      <c r="R6" s="21">
        <v>18000000</v>
      </c>
      <c r="S6" s="22">
        <f t="shared" si="0"/>
        <v>0</v>
      </c>
      <c r="T6" s="66">
        <v>300000000</v>
      </c>
      <c r="U6" s="21">
        <v>357200000</v>
      </c>
      <c r="V6" s="22">
        <f t="shared" si="2"/>
        <v>17000000</v>
      </c>
      <c r="W6" s="21">
        <v>340200000</v>
      </c>
      <c r="X6" s="70">
        <v>5.248787701129916</v>
      </c>
      <c r="Y6" s="14" t="s">
        <v>70</v>
      </c>
      <c r="Z6" s="17" t="s">
        <v>129</v>
      </c>
      <c r="AA6" s="17" t="s">
        <v>51</v>
      </c>
      <c r="AB6" s="17" t="s">
        <v>51</v>
      </c>
      <c r="AC6" s="17" t="s">
        <v>51</v>
      </c>
      <c r="AD6" s="23" t="s">
        <v>52</v>
      </c>
      <c r="AE6" s="24" t="s">
        <v>53</v>
      </c>
      <c r="AF6" s="46" t="s">
        <v>179</v>
      </c>
      <c r="AG6" s="72" t="s">
        <v>188</v>
      </c>
      <c r="AH6" s="46" t="s">
        <v>185</v>
      </c>
      <c r="AI6" s="73" t="s">
        <v>202</v>
      </c>
    </row>
    <row r="7" spans="1:35" ht="29.25" customHeight="1" x14ac:dyDescent="0.25">
      <c r="A7" s="45" t="s">
        <v>146</v>
      </c>
      <c r="B7" s="46" t="s">
        <v>145</v>
      </c>
      <c r="C7" s="2" t="s">
        <v>42</v>
      </c>
      <c r="D7" s="51">
        <v>5</v>
      </c>
      <c r="E7" s="14" t="s">
        <v>115</v>
      </c>
      <c r="F7" s="55" t="s">
        <v>71</v>
      </c>
      <c r="G7" s="14" t="s">
        <v>62</v>
      </c>
      <c r="H7" s="16" t="s">
        <v>56</v>
      </c>
      <c r="I7" s="17" t="s">
        <v>46</v>
      </c>
      <c r="J7" s="16" t="s">
        <v>63</v>
      </c>
      <c r="K7" s="59" t="s">
        <v>72</v>
      </c>
      <c r="L7" s="52">
        <f t="shared" si="1"/>
        <v>84.566666666666663</v>
      </c>
      <c r="M7" s="59" t="s">
        <v>73</v>
      </c>
      <c r="N7" s="62">
        <v>1.7333333333333334</v>
      </c>
      <c r="O7" s="63">
        <v>83</v>
      </c>
      <c r="P7" s="66">
        <v>100000000</v>
      </c>
      <c r="Q7" s="21">
        <v>0</v>
      </c>
      <c r="R7" s="21">
        <v>0</v>
      </c>
      <c r="S7" s="22">
        <f t="shared" si="0"/>
        <v>0</v>
      </c>
      <c r="T7" s="66">
        <v>100000000</v>
      </c>
      <c r="U7" s="21">
        <v>120921000</v>
      </c>
      <c r="V7" s="22">
        <f t="shared" si="2"/>
        <v>4080000</v>
      </c>
      <c r="W7" s="21">
        <v>116841000</v>
      </c>
      <c r="X7" s="70">
        <v>5.8274170756340036</v>
      </c>
      <c r="Y7" s="14" t="s">
        <v>66</v>
      </c>
      <c r="Z7" s="17" t="s">
        <v>130</v>
      </c>
      <c r="AA7" s="17" t="s">
        <v>51</v>
      </c>
      <c r="AB7" s="17" t="s">
        <v>51</v>
      </c>
      <c r="AC7" s="17" t="s">
        <v>51</v>
      </c>
      <c r="AD7" s="23" t="s">
        <v>52</v>
      </c>
      <c r="AE7" s="24" t="s">
        <v>53</v>
      </c>
      <c r="AF7" s="46" t="s">
        <v>179</v>
      </c>
      <c r="AG7" s="72" t="s">
        <v>189</v>
      </c>
      <c r="AH7" s="46" t="s">
        <v>185</v>
      </c>
      <c r="AI7" s="73" t="s">
        <v>202</v>
      </c>
    </row>
    <row r="8" spans="1:35" ht="29.25" customHeight="1" x14ac:dyDescent="0.25">
      <c r="A8" s="45" t="s">
        <v>146</v>
      </c>
      <c r="B8" s="46" t="s">
        <v>145</v>
      </c>
      <c r="C8" s="2" t="s">
        <v>54</v>
      </c>
      <c r="D8" s="51">
        <v>6</v>
      </c>
      <c r="E8" s="14" t="s">
        <v>116</v>
      </c>
      <c r="F8" s="55" t="s">
        <v>74</v>
      </c>
      <c r="G8" s="14" t="s">
        <v>44</v>
      </c>
      <c r="H8" s="16" t="s">
        <v>56</v>
      </c>
      <c r="I8" s="17" t="s">
        <v>46</v>
      </c>
      <c r="J8" s="16" t="s">
        <v>47</v>
      </c>
      <c r="K8" s="59" t="s">
        <v>75</v>
      </c>
      <c r="L8" s="52">
        <f t="shared" si="1"/>
        <v>60.866666666666667</v>
      </c>
      <c r="M8" s="59" t="s">
        <v>76</v>
      </c>
      <c r="N8" s="62">
        <v>3.7666666666666666</v>
      </c>
      <c r="O8" s="63">
        <v>57</v>
      </c>
      <c r="P8" s="66">
        <v>300000000</v>
      </c>
      <c r="Q8" s="21">
        <v>3000000</v>
      </c>
      <c r="R8" s="21">
        <v>3000000</v>
      </c>
      <c r="S8" s="22">
        <f t="shared" si="0"/>
        <v>12800980.680000007</v>
      </c>
      <c r="T8" s="66">
        <v>287199019.31999999</v>
      </c>
      <c r="U8" s="21">
        <v>357775663.80000001</v>
      </c>
      <c r="V8" s="22">
        <f t="shared" si="2"/>
        <v>22163783.189999998</v>
      </c>
      <c r="W8" s="21">
        <v>335611880.61000001</v>
      </c>
      <c r="X8" s="70">
        <v>6.8059346079826373</v>
      </c>
      <c r="Y8" s="14" t="s">
        <v>50</v>
      </c>
      <c r="Z8" s="17" t="s">
        <v>131</v>
      </c>
      <c r="AA8" s="17" t="s">
        <v>51</v>
      </c>
      <c r="AB8" s="17" t="s">
        <v>51</v>
      </c>
      <c r="AC8" s="17" t="s">
        <v>51</v>
      </c>
      <c r="AD8" s="23" t="s">
        <v>52</v>
      </c>
      <c r="AE8" s="24" t="s">
        <v>53</v>
      </c>
      <c r="AF8" s="46" t="s">
        <v>179</v>
      </c>
      <c r="AG8" s="72" t="s">
        <v>190</v>
      </c>
      <c r="AH8" s="46" t="s">
        <v>185</v>
      </c>
      <c r="AI8" s="73" t="s">
        <v>202</v>
      </c>
    </row>
    <row r="9" spans="1:35" ht="32.25" customHeight="1" x14ac:dyDescent="0.25">
      <c r="A9" s="45" t="s">
        <v>146</v>
      </c>
      <c r="B9" s="46" t="s">
        <v>145</v>
      </c>
      <c r="C9" s="2" t="s">
        <v>54</v>
      </c>
      <c r="D9" s="51">
        <v>7</v>
      </c>
      <c r="E9" s="14" t="s">
        <v>117</v>
      </c>
      <c r="F9" s="55" t="s">
        <v>77</v>
      </c>
      <c r="G9" s="14" t="s">
        <v>44</v>
      </c>
      <c r="H9" s="16" t="s">
        <v>56</v>
      </c>
      <c r="I9" s="17" t="s">
        <v>46</v>
      </c>
      <c r="J9" s="16" t="s">
        <v>63</v>
      </c>
      <c r="K9" s="59" t="s">
        <v>78</v>
      </c>
      <c r="L9" s="52">
        <f t="shared" si="1"/>
        <v>60.333333333333336</v>
      </c>
      <c r="M9" s="59" t="s">
        <v>79</v>
      </c>
      <c r="N9" s="62">
        <v>3.0666666666666669</v>
      </c>
      <c r="O9" s="63">
        <v>57</v>
      </c>
      <c r="P9" s="66">
        <v>300000000</v>
      </c>
      <c r="Q9" s="21">
        <v>0</v>
      </c>
      <c r="R9" s="21">
        <v>0</v>
      </c>
      <c r="S9" s="22">
        <f t="shared" si="0"/>
        <v>0</v>
      </c>
      <c r="T9" s="66">
        <v>300000000</v>
      </c>
      <c r="U9" s="21">
        <v>358762500</v>
      </c>
      <c r="V9" s="22">
        <f t="shared" si="2"/>
        <v>17250000</v>
      </c>
      <c r="W9" s="21">
        <v>341512500</v>
      </c>
      <c r="X9" s="70">
        <v>5.6222763657569894</v>
      </c>
      <c r="Y9" s="14" t="s">
        <v>50</v>
      </c>
      <c r="Z9" s="17" t="s">
        <v>132</v>
      </c>
      <c r="AA9" s="17" t="s">
        <v>51</v>
      </c>
      <c r="AB9" s="17" t="s">
        <v>51</v>
      </c>
      <c r="AC9" s="17" t="s">
        <v>51</v>
      </c>
      <c r="AD9" s="23" t="s">
        <v>52</v>
      </c>
      <c r="AE9" s="24" t="s">
        <v>53</v>
      </c>
      <c r="AF9" s="46" t="s">
        <v>179</v>
      </c>
      <c r="AG9" s="72" t="s">
        <v>191</v>
      </c>
      <c r="AH9" s="46" t="s">
        <v>185</v>
      </c>
      <c r="AI9" s="73" t="s">
        <v>202</v>
      </c>
    </row>
    <row r="10" spans="1:35" ht="29.25" customHeight="1" x14ac:dyDescent="0.25">
      <c r="A10" s="45" t="s">
        <v>146</v>
      </c>
      <c r="B10" s="46" t="s">
        <v>145</v>
      </c>
      <c r="C10" s="2" t="s">
        <v>54</v>
      </c>
      <c r="D10" s="51">
        <v>8</v>
      </c>
      <c r="E10" s="14" t="s">
        <v>118</v>
      </c>
      <c r="F10" s="55" t="s">
        <v>80</v>
      </c>
      <c r="G10" s="14" t="s">
        <v>44</v>
      </c>
      <c r="H10" s="16" t="s">
        <v>56</v>
      </c>
      <c r="I10" s="17" t="s">
        <v>46</v>
      </c>
      <c r="J10" s="16" t="s">
        <v>47</v>
      </c>
      <c r="K10" s="59" t="s">
        <v>81</v>
      </c>
      <c r="L10" s="52">
        <f t="shared" si="1"/>
        <v>59.93333333333333</v>
      </c>
      <c r="M10" s="59" t="s">
        <v>82</v>
      </c>
      <c r="N10" s="62">
        <v>3.8333333333333335</v>
      </c>
      <c r="O10" s="63">
        <v>56</v>
      </c>
      <c r="P10" s="66">
        <v>200000000</v>
      </c>
      <c r="Q10" s="21">
        <v>4000000</v>
      </c>
      <c r="R10" s="21">
        <v>4000000</v>
      </c>
      <c r="S10" s="22">
        <f t="shared" si="0"/>
        <v>0</v>
      </c>
      <c r="T10" s="66">
        <v>200000000</v>
      </c>
      <c r="U10" s="21">
        <v>239075555.58000001</v>
      </c>
      <c r="V10" s="22">
        <f t="shared" si="2"/>
        <v>0</v>
      </c>
      <c r="W10" s="21">
        <v>239075555.58000001</v>
      </c>
      <c r="X10" s="70">
        <v>8.728505074977873</v>
      </c>
      <c r="Y10" s="14" t="s">
        <v>66</v>
      </c>
      <c r="Z10" s="17" t="s">
        <v>133</v>
      </c>
      <c r="AA10" s="17" t="s">
        <v>51</v>
      </c>
      <c r="AB10" s="17" t="s">
        <v>51</v>
      </c>
      <c r="AC10" s="17" t="s">
        <v>51</v>
      </c>
      <c r="AD10" s="23" t="s">
        <v>52</v>
      </c>
      <c r="AE10" s="24" t="s">
        <v>53</v>
      </c>
      <c r="AF10" s="46" t="s">
        <v>179</v>
      </c>
      <c r="AG10" s="72" t="s">
        <v>192</v>
      </c>
      <c r="AH10" s="46" t="s">
        <v>185</v>
      </c>
      <c r="AI10" s="73" t="s">
        <v>202</v>
      </c>
    </row>
    <row r="11" spans="1:35" ht="29.25" customHeight="1" x14ac:dyDescent="0.25">
      <c r="A11" s="45" t="s">
        <v>146</v>
      </c>
      <c r="B11" s="46" t="s">
        <v>145</v>
      </c>
      <c r="C11" s="2" t="s">
        <v>83</v>
      </c>
      <c r="D11" s="51">
        <v>9</v>
      </c>
      <c r="E11" s="14" t="s">
        <v>119</v>
      </c>
      <c r="F11" s="55" t="s">
        <v>84</v>
      </c>
      <c r="G11" s="14" t="s">
        <v>44</v>
      </c>
      <c r="H11" s="16" t="s">
        <v>85</v>
      </c>
      <c r="I11" s="17" t="s">
        <v>46</v>
      </c>
      <c r="J11" s="16" t="s">
        <v>57</v>
      </c>
      <c r="K11" s="59" t="s">
        <v>86</v>
      </c>
      <c r="L11" s="52">
        <f t="shared" si="1"/>
        <v>60.766666666666666</v>
      </c>
      <c r="M11" s="59" t="s">
        <v>87</v>
      </c>
      <c r="N11" s="62">
        <v>2.4666666666666668</v>
      </c>
      <c r="O11" s="63">
        <v>59</v>
      </c>
      <c r="P11" s="66">
        <v>200000000</v>
      </c>
      <c r="Q11" s="21">
        <v>10850000</v>
      </c>
      <c r="R11" s="21">
        <v>10850000</v>
      </c>
      <c r="S11" s="22">
        <f t="shared" si="0"/>
        <v>0</v>
      </c>
      <c r="T11" s="66">
        <v>200000000</v>
      </c>
      <c r="U11" s="21">
        <v>236902963</v>
      </c>
      <c r="V11" s="22">
        <f t="shared" si="2"/>
        <v>0</v>
      </c>
      <c r="W11" s="21">
        <v>236902963</v>
      </c>
      <c r="X11" s="70">
        <v>7.5579324364662179</v>
      </c>
      <c r="Y11" s="14" t="s">
        <v>66</v>
      </c>
      <c r="Z11" s="17" t="s">
        <v>134</v>
      </c>
      <c r="AA11" s="17" t="s">
        <v>51</v>
      </c>
      <c r="AB11" s="17" t="s">
        <v>51</v>
      </c>
      <c r="AC11" s="17" t="s">
        <v>51</v>
      </c>
      <c r="AD11" s="23" t="s">
        <v>52</v>
      </c>
      <c r="AE11" s="24" t="s">
        <v>53</v>
      </c>
      <c r="AF11" s="46" t="s">
        <v>179</v>
      </c>
      <c r="AG11" s="72" t="s">
        <v>193</v>
      </c>
      <c r="AH11" s="46" t="s">
        <v>185</v>
      </c>
      <c r="AI11" s="73" t="s">
        <v>202</v>
      </c>
    </row>
    <row r="12" spans="1:35" ht="29.25" customHeight="1" x14ac:dyDescent="0.25">
      <c r="A12" s="45" t="s">
        <v>146</v>
      </c>
      <c r="B12" s="46" t="s">
        <v>145</v>
      </c>
      <c r="C12" s="2" t="s">
        <v>42</v>
      </c>
      <c r="D12" s="51">
        <v>10</v>
      </c>
      <c r="E12" s="14" t="s">
        <v>120</v>
      </c>
      <c r="F12" s="55" t="s">
        <v>88</v>
      </c>
      <c r="G12" s="14" t="s">
        <v>44</v>
      </c>
      <c r="H12" s="16" t="s">
        <v>45</v>
      </c>
      <c r="I12" s="17" t="s">
        <v>46</v>
      </c>
      <c r="J12" s="16" t="s">
        <v>89</v>
      </c>
      <c r="K12" s="59" t="s">
        <v>90</v>
      </c>
      <c r="L12" s="52">
        <f t="shared" si="1"/>
        <v>60.866666666666667</v>
      </c>
      <c r="M12" s="59" t="s">
        <v>69</v>
      </c>
      <c r="N12" s="62">
        <v>2.7333333333333334</v>
      </c>
      <c r="O12" s="63">
        <v>58</v>
      </c>
      <c r="P12" s="66">
        <v>200000000</v>
      </c>
      <c r="Q12" s="21">
        <v>500000</v>
      </c>
      <c r="R12" s="21">
        <v>500000</v>
      </c>
      <c r="S12" s="22">
        <f t="shared" si="0"/>
        <v>0</v>
      </c>
      <c r="T12" s="66">
        <v>200000000</v>
      </c>
      <c r="U12" s="21">
        <v>232474000</v>
      </c>
      <c r="V12" s="22">
        <f t="shared" si="2"/>
        <v>0</v>
      </c>
      <c r="W12" s="21">
        <v>232474000</v>
      </c>
      <c r="X12" s="70">
        <v>7.8996804356575021</v>
      </c>
      <c r="Y12" s="14" t="s">
        <v>66</v>
      </c>
      <c r="Z12" s="17" t="s">
        <v>135</v>
      </c>
      <c r="AA12" s="17" t="s">
        <v>51</v>
      </c>
      <c r="AB12" s="17" t="s">
        <v>51</v>
      </c>
      <c r="AC12" s="17" t="s">
        <v>51</v>
      </c>
      <c r="AD12" s="23" t="s">
        <v>52</v>
      </c>
      <c r="AE12" s="24" t="s">
        <v>53</v>
      </c>
      <c r="AF12" s="46" t="s">
        <v>179</v>
      </c>
      <c r="AG12" s="72" t="s">
        <v>194</v>
      </c>
      <c r="AH12" s="46" t="s">
        <v>185</v>
      </c>
      <c r="AI12" s="73" t="s">
        <v>202</v>
      </c>
    </row>
    <row r="13" spans="1:35" ht="29.25" customHeight="1" x14ac:dyDescent="0.25">
      <c r="A13" s="45" t="s">
        <v>146</v>
      </c>
      <c r="B13" s="46" t="s">
        <v>145</v>
      </c>
      <c r="C13" s="2" t="s">
        <v>54</v>
      </c>
      <c r="D13" s="51">
        <v>11</v>
      </c>
      <c r="E13" s="14" t="s">
        <v>121</v>
      </c>
      <c r="F13" s="55" t="s">
        <v>91</v>
      </c>
      <c r="G13" s="14" t="s">
        <v>44</v>
      </c>
      <c r="H13" s="16" t="s">
        <v>56</v>
      </c>
      <c r="I13" s="17" t="s">
        <v>46</v>
      </c>
      <c r="J13" s="16" t="s">
        <v>92</v>
      </c>
      <c r="K13" s="59" t="s">
        <v>93</v>
      </c>
      <c r="L13" s="52">
        <f t="shared" si="1"/>
        <v>57.866666666666667</v>
      </c>
      <c r="M13" s="59" t="s">
        <v>94</v>
      </c>
      <c r="N13" s="62">
        <v>2.2333333333333334</v>
      </c>
      <c r="O13" s="63">
        <v>56</v>
      </c>
      <c r="P13" s="66">
        <v>500000000</v>
      </c>
      <c r="Q13" s="21">
        <v>0</v>
      </c>
      <c r="R13" s="21">
        <v>0</v>
      </c>
      <c r="S13" s="22">
        <f t="shared" si="0"/>
        <v>0</v>
      </c>
      <c r="T13" s="66">
        <v>500000000</v>
      </c>
      <c r="U13" s="21">
        <v>579606217.55999994</v>
      </c>
      <c r="V13" s="22">
        <f t="shared" si="2"/>
        <v>25000000</v>
      </c>
      <c r="W13" s="21">
        <v>554606217.55999994</v>
      </c>
      <c r="X13" s="70">
        <v>5.7711508870124817</v>
      </c>
      <c r="Y13" s="14" t="s">
        <v>50</v>
      </c>
      <c r="Z13" s="17" t="s">
        <v>136</v>
      </c>
      <c r="AA13" s="17" t="s">
        <v>51</v>
      </c>
      <c r="AB13" s="17" t="s">
        <v>51</v>
      </c>
      <c r="AC13" s="17" t="s">
        <v>51</v>
      </c>
      <c r="AD13" s="23" t="s">
        <v>52</v>
      </c>
      <c r="AE13" s="24" t="s">
        <v>53</v>
      </c>
      <c r="AF13" s="46" t="s">
        <v>179</v>
      </c>
      <c r="AG13" s="72" t="s">
        <v>195</v>
      </c>
      <c r="AH13" s="46" t="s">
        <v>185</v>
      </c>
      <c r="AI13" s="73" t="s">
        <v>202</v>
      </c>
    </row>
    <row r="14" spans="1:35" ht="29.25" customHeight="1" x14ac:dyDescent="0.25">
      <c r="A14" s="45" t="s">
        <v>146</v>
      </c>
      <c r="B14" s="46" t="s">
        <v>145</v>
      </c>
      <c r="C14" s="2" t="s">
        <v>54</v>
      </c>
      <c r="D14" s="51">
        <v>12</v>
      </c>
      <c r="E14" s="14" t="s">
        <v>122</v>
      </c>
      <c r="F14" s="55" t="s">
        <v>95</v>
      </c>
      <c r="G14" s="14" t="s">
        <v>44</v>
      </c>
      <c r="H14" s="16" t="s">
        <v>56</v>
      </c>
      <c r="I14" s="17" t="s">
        <v>46</v>
      </c>
      <c r="J14" s="16" t="s">
        <v>96</v>
      </c>
      <c r="K14" s="59" t="s">
        <v>97</v>
      </c>
      <c r="L14" s="52">
        <f t="shared" si="1"/>
        <v>60.866666666666667</v>
      </c>
      <c r="M14" s="59" t="s">
        <v>98</v>
      </c>
      <c r="N14" s="62">
        <v>1.9</v>
      </c>
      <c r="O14" s="63">
        <v>59</v>
      </c>
      <c r="P14" s="66">
        <v>450000000</v>
      </c>
      <c r="Q14" s="21">
        <v>36000000</v>
      </c>
      <c r="R14" s="21">
        <v>36000000</v>
      </c>
      <c r="S14" s="22">
        <f t="shared" si="0"/>
        <v>22471856.019999981</v>
      </c>
      <c r="T14" s="66">
        <v>427528143.98000002</v>
      </c>
      <c r="U14" s="21">
        <v>517245549.04000002</v>
      </c>
      <c r="V14" s="22">
        <f t="shared" si="2"/>
        <v>38448096.770000041</v>
      </c>
      <c r="W14" s="21">
        <v>478797452.26999998</v>
      </c>
      <c r="X14" s="70">
        <v>5.0587430596351624</v>
      </c>
      <c r="Y14" s="14" t="s">
        <v>50</v>
      </c>
      <c r="Z14" s="17" t="s">
        <v>137</v>
      </c>
      <c r="AA14" s="17" t="s">
        <v>51</v>
      </c>
      <c r="AB14" s="17" t="s">
        <v>51</v>
      </c>
      <c r="AC14" s="17" t="s">
        <v>51</v>
      </c>
      <c r="AD14" s="23" t="s">
        <v>52</v>
      </c>
      <c r="AE14" s="24" t="s">
        <v>53</v>
      </c>
      <c r="AF14" s="46" t="s">
        <v>179</v>
      </c>
      <c r="AG14" s="72" t="s">
        <v>196</v>
      </c>
      <c r="AH14" s="46" t="s">
        <v>185</v>
      </c>
      <c r="AI14" s="73" t="s">
        <v>202</v>
      </c>
    </row>
    <row r="15" spans="1:35" ht="29.25" customHeight="1" x14ac:dyDescent="0.25">
      <c r="A15" s="45" t="s">
        <v>146</v>
      </c>
      <c r="B15" s="46" t="s">
        <v>145</v>
      </c>
      <c r="C15" s="2" t="s">
        <v>54</v>
      </c>
      <c r="D15" s="51">
        <v>13</v>
      </c>
      <c r="E15" s="14" t="s">
        <v>123</v>
      </c>
      <c r="F15" s="55" t="s">
        <v>99</v>
      </c>
      <c r="G15" s="14" t="s">
        <v>44</v>
      </c>
      <c r="H15" s="16" t="s">
        <v>85</v>
      </c>
      <c r="I15" s="17" t="s">
        <v>46</v>
      </c>
      <c r="J15" s="16" t="s">
        <v>96</v>
      </c>
      <c r="K15" s="59" t="s">
        <v>100</v>
      </c>
      <c r="L15" s="52">
        <f t="shared" si="1"/>
        <v>97.266666666666666</v>
      </c>
      <c r="M15" s="59" t="s">
        <v>101</v>
      </c>
      <c r="N15" s="62">
        <v>0.4</v>
      </c>
      <c r="O15" s="63">
        <v>97</v>
      </c>
      <c r="P15" s="66">
        <v>500000000</v>
      </c>
      <c r="Q15" s="21">
        <v>50000000</v>
      </c>
      <c r="R15" s="21">
        <v>50000000</v>
      </c>
      <c r="S15" s="22">
        <f t="shared" si="0"/>
        <v>0</v>
      </c>
      <c r="T15" s="66">
        <v>500000000</v>
      </c>
      <c r="U15" s="21">
        <v>632411664</v>
      </c>
      <c r="V15" s="22">
        <f t="shared" si="2"/>
        <v>0</v>
      </c>
      <c r="W15" s="21">
        <v>632411664</v>
      </c>
      <c r="X15" s="70">
        <v>6.1969724297523499</v>
      </c>
      <c r="Y15" s="14" t="s">
        <v>50</v>
      </c>
      <c r="Z15" s="17" t="s">
        <v>138</v>
      </c>
      <c r="AA15" s="17" t="s">
        <v>51</v>
      </c>
      <c r="AB15" s="17" t="s">
        <v>51</v>
      </c>
      <c r="AC15" s="17" t="s">
        <v>51</v>
      </c>
      <c r="AD15" s="23" t="s">
        <v>52</v>
      </c>
      <c r="AE15" s="24" t="s">
        <v>53</v>
      </c>
      <c r="AF15" s="46" t="s">
        <v>179</v>
      </c>
      <c r="AG15" s="72" t="s">
        <v>197</v>
      </c>
      <c r="AH15" s="46" t="s">
        <v>185</v>
      </c>
      <c r="AI15" s="73" t="s">
        <v>202</v>
      </c>
    </row>
    <row r="16" spans="1:35" ht="29.25" customHeight="1" x14ac:dyDescent="0.25">
      <c r="A16" s="45" t="s">
        <v>146</v>
      </c>
      <c r="B16" s="46" t="s">
        <v>145</v>
      </c>
      <c r="C16" s="2" t="s">
        <v>42</v>
      </c>
      <c r="D16" s="51">
        <v>14</v>
      </c>
      <c r="E16" s="14" t="s">
        <v>124</v>
      </c>
      <c r="F16" s="55" t="s">
        <v>102</v>
      </c>
      <c r="G16" s="14" t="s">
        <v>44</v>
      </c>
      <c r="H16" s="16" t="s">
        <v>56</v>
      </c>
      <c r="I16" s="17" t="s">
        <v>46</v>
      </c>
      <c r="J16" s="16" t="s">
        <v>103</v>
      </c>
      <c r="K16" s="59" t="s">
        <v>104</v>
      </c>
      <c r="L16" s="52">
        <f t="shared" si="1"/>
        <v>60.6</v>
      </c>
      <c r="M16" s="59" t="s">
        <v>105</v>
      </c>
      <c r="N16" s="62">
        <v>0.26666666666666666</v>
      </c>
      <c r="O16" s="63">
        <v>61</v>
      </c>
      <c r="P16" s="66">
        <v>500000000</v>
      </c>
      <c r="Q16" s="21">
        <v>0</v>
      </c>
      <c r="R16" s="21">
        <v>0</v>
      </c>
      <c r="S16" s="22">
        <f t="shared" si="0"/>
        <v>0</v>
      </c>
      <c r="T16" s="66">
        <v>500000000</v>
      </c>
      <c r="U16" s="21">
        <v>598602688.98000002</v>
      </c>
      <c r="V16" s="22">
        <f t="shared" si="2"/>
        <v>24500000</v>
      </c>
      <c r="W16" s="21">
        <v>574102688.98000002</v>
      </c>
      <c r="X16" s="70">
        <v>5.9146890044212332</v>
      </c>
      <c r="Y16" s="14" t="s">
        <v>70</v>
      </c>
      <c r="Z16" s="17" t="s">
        <v>139</v>
      </c>
      <c r="AA16" s="17" t="s">
        <v>51</v>
      </c>
      <c r="AB16" s="17" t="s">
        <v>51</v>
      </c>
      <c r="AC16" s="17" t="s">
        <v>51</v>
      </c>
      <c r="AD16" s="23" t="s">
        <v>52</v>
      </c>
      <c r="AE16" s="24" t="s">
        <v>53</v>
      </c>
      <c r="AF16" s="46" t="s">
        <v>179</v>
      </c>
      <c r="AG16" s="72" t="s">
        <v>198</v>
      </c>
      <c r="AH16" s="46" t="s">
        <v>185</v>
      </c>
      <c r="AI16" s="73" t="s">
        <v>202</v>
      </c>
    </row>
    <row r="17" spans="1:35" ht="29.25" customHeight="1" x14ac:dyDescent="0.25">
      <c r="A17" s="45" t="s">
        <v>146</v>
      </c>
      <c r="B17" s="46" t="s">
        <v>145</v>
      </c>
      <c r="C17" s="2" t="s">
        <v>83</v>
      </c>
      <c r="D17" s="51">
        <v>15</v>
      </c>
      <c r="E17" s="14" t="s">
        <v>125</v>
      </c>
      <c r="F17" s="55" t="s">
        <v>106</v>
      </c>
      <c r="G17" s="14" t="s">
        <v>44</v>
      </c>
      <c r="H17" s="16" t="s">
        <v>56</v>
      </c>
      <c r="I17" s="17" t="s">
        <v>46</v>
      </c>
      <c r="J17" s="16" t="s">
        <v>107</v>
      </c>
      <c r="K17" s="59" t="s">
        <v>108</v>
      </c>
      <c r="L17" s="52">
        <f t="shared" si="1"/>
        <v>72.7</v>
      </c>
      <c r="M17" s="59" t="s">
        <v>109</v>
      </c>
      <c r="N17" s="62">
        <v>3.3333333333333333E-2</v>
      </c>
      <c r="O17" s="63">
        <v>73</v>
      </c>
      <c r="P17" s="66">
        <v>600000000</v>
      </c>
      <c r="Q17" s="21">
        <v>54000000</v>
      </c>
      <c r="R17" s="21">
        <v>54000000</v>
      </c>
      <c r="S17" s="22">
        <f t="shared" si="0"/>
        <v>0</v>
      </c>
      <c r="T17" s="66">
        <v>600000000</v>
      </c>
      <c r="U17" s="21">
        <v>706078405.96000004</v>
      </c>
      <c r="V17" s="22">
        <f t="shared" si="2"/>
        <v>10000000</v>
      </c>
      <c r="W17" s="21">
        <v>696078405.96000004</v>
      </c>
      <c r="X17" s="70">
        <v>5.7308235764503488</v>
      </c>
      <c r="Y17" s="14" t="s">
        <v>70</v>
      </c>
      <c r="Z17" s="17" t="s">
        <v>140</v>
      </c>
      <c r="AA17" s="17" t="s">
        <v>51</v>
      </c>
      <c r="AB17" s="17" t="s">
        <v>51</v>
      </c>
      <c r="AC17" s="17" t="s">
        <v>51</v>
      </c>
      <c r="AD17" s="23" t="s">
        <v>52</v>
      </c>
      <c r="AE17" s="24" t="s">
        <v>53</v>
      </c>
      <c r="AF17" s="46" t="s">
        <v>179</v>
      </c>
      <c r="AG17" s="72" t="s">
        <v>199</v>
      </c>
      <c r="AH17" s="46" t="s">
        <v>185</v>
      </c>
      <c r="AI17" s="73" t="s">
        <v>202</v>
      </c>
    </row>
  </sheetData>
  <phoneticPr fontId="3" type="noConversion"/>
  <dataValidations count="4">
    <dataValidation type="list" allowBlank="1" showInputMessage="1" showErrorMessage="1" sqref="B3:B17">
      <formula1>"Y,N"</formula1>
    </dataValidation>
    <dataValidation type="list" allowBlank="1" showInputMessage="1" showErrorMessage="1" sqref="AF3:AF17">
      <formula1>"到期一次性还本,到期一次性还本付息,按双月等额本息,按月结息，按季等额本金,等额本金,等额本息,等本等息,按计划还款,前N个月按月还息，自第N+1个月按月等额本息"</formula1>
    </dataValidation>
    <dataValidation type="list" allowBlank="1" showInputMessage="1" showErrorMessage="1" sqref="AH3:AH17">
      <formula1>"按月结息,按季结息,按年结息"</formula1>
    </dataValidation>
    <dataValidation type="list" allowBlank="1" showInputMessage="1" showErrorMessage="1" sqref="AI3:AI17">
      <formula1>"固定,浮动,变动"</formula1>
    </dataValidation>
  </dataValidations>
  <hyperlinks>
    <hyperlink ref="A1" location="数据格式说明!B6" display="*专项计划标识"/>
    <hyperlink ref="B1" location="数据格式说明!B7" display="*入池状态"/>
    <hyperlink ref="D1" location="数据格式说明!B3" display="序列号"/>
    <hyperlink ref="F1" location="数据格式说明!B8" display="*资产编号"/>
    <hyperlink ref="G1" location="数据格式说明!B39" display="*职业类别"/>
    <hyperlink ref="J1" location="数据格式说明!B38" display="所在地区"/>
    <hyperlink ref="K1" location="数据格式说明!B19" display="*起始日"/>
    <hyperlink ref="L1" location="数据格式说明!B30" display="*贷款期数（月）"/>
    <hyperlink ref="M1" location="数据格式说明!B20" display="*到期日"/>
    <hyperlink ref="N1" location="数据格式说明!B21" display="*账龄（月）"/>
    <hyperlink ref="O1" location="数据格式说明!B36" display="*剩余期数（月）"/>
    <hyperlink ref="P1" location="数据格式说明!B10" display="*合同金额（元）"/>
    <hyperlink ref="T1" location="数据格式说明!B23" display="*借据本金余额（元）"/>
    <hyperlink ref="X1" location="数据格式说明!B30" display="*当前执行利率（%）"/>
    <hyperlink ref="Y1" location="数据格式说明!B25" display="利率调整方式"/>
    <hyperlink ref="AD1" location="数据格式说明!B44" display="是否发生过逾期"/>
    <hyperlink ref="AE1" location="数据格式说明!B13" display="五级分类"/>
    <hyperlink ref="C1" location="数据格式说明!B15" display="评级机构1评级结果"/>
    <hyperlink ref="AF1" location="数据格式说明!B31" display="*还款方式"/>
    <hyperlink ref="AG1" location="数据格式说明!B37" display="*客户编号"/>
    <hyperlink ref="AH1" location="数据格式说明!B34" display="*计息周期"/>
    <hyperlink ref="AI1" location="数据格式说明!B24" display="*利率类型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21"/>
  <sheetViews>
    <sheetView zoomScaleNormal="100" zoomScaleSheetLayoutView="85" workbookViewId="0">
      <pane xSplit="3" ySplit="4" topLeftCell="I5" activePane="bottomRight" state="frozen"/>
      <selection pane="topRight" activeCell="D1" sqref="D1"/>
      <selection pane="bottomLeft" activeCell="A5" sqref="A5"/>
      <selection pane="bottomRight" activeCell="L6" sqref="L6"/>
    </sheetView>
  </sheetViews>
  <sheetFormatPr defaultColWidth="9.109375" defaultRowHeight="12" x14ac:dyDescent="0.25"/>
  <cols>
    <col min="1" max="1" width="11" style="2" bestFit="1" customWidth="1"/>
    <col min="2" max="2" width="9.21875" style="2" bestFit="1" customWidth="1"/>
    <col min="3" max="3" width="26.33203125" style="2" customWidth="1"/>
    <col min="4" max="4" width="13.88671875" style="2" customWidth="1"/>
    <col min="5" max="5" width="16.109375" style="2" customWidth="1"/>
    <col min="6" max="6" width="14.33203125" style="2" bestFit="1" customWidth="1"/>
    <col min="7" max="7" width="17.33203125" style="2" bestFit="1" customWidth="1"/>
    <col min="8" max="8" width="8.33203125" style="2" bestFit="1" customWidth="1"/>
    <col min="9" max="9" width="12.21875" style="2" bestFit="1" customWidth="1"/>
    <col min="10" max="10" width="11.77734375" style="2" bestFit="1" customWidth="1"/>
    <col min="11" max="11" width="12.21875" style="2" bestFit="1" customWidth="1"/>
    <col min="12" max="12" width="12.33203125" style="2" bestFit="1" customWidth="1"/>
    <col min="13" max="13" width="9.33203125" style="2" bestFit="1" customWidth="1"/>
    <col min="14" max="14" width="16.77734375" style="2" bestFit="1" customWidth="1"/>
    <col min="15" max="15" width="15.44140625" style="2" bestFit="1" customWidth="1"/>
    <col min="16" max="16" width="13.88671875" style="2" customWidth="1"/>
    <col min="17" max="17" width="15.109375" style="2" customWidth="1"/>
    <col min="18" max="18" width="16" style="2" bestFit="1" customWidth="1"/>
    <col min="19" max="21" width="17.33203125" style="2" customWidth="1"/>
    <col min="22" max="22" width="8.6640625" style="2" bestFit="1" customWidth="1"/>
    <col min="23" max="23" width="12.6640625" style="2" bestFit="1" customWidth="1"/>
    <col min="24" max="24" width="21.44140625" style="2" customWidth="1"/>
    <col min="25" max="25" width="14.6640625" style="2" bestFit="1" customWidth="1"/>
    <col min="26" max="27" width="8.21875" style="2" bestFit="1" customWidth="1"/>
    <col min="28" max="28" width="13.6640625" style="2" bestFit="1" customWidth="1"/>
    <col min="29" max="29" width="8.21875" style="2" bestFit="1" customWidth="1"/>
    <col min="30" max="30" width="9.109375" style="2"/>
    <col min="31" max="32" width="14.109375" style="2" bestFit="1" customWidth="1"/>
    <col min="33" max="33" width="16" style="2" bestFit="1" customWidth="1"/>
    <col min="34" max="34" width="14.109375" style="2" bestFit="1" customWidth="1"/>
    <col min="35" max="36" width="16" style="2" bestFit="1" customWidth="1"/>
    <col min="37" max="37" width="23.77734375" style="2" bestFit="1" customWidth="1"/>
    <col min="38" max="39" width="16" style="2" bestFit="1" customWidth="1"/>
    <col min="40" max="40" width="29.33203125" style="2" bestFit="1" customWidth="1"/>
    <col min="41" max="42" width="12.109375" style="2" bestFit="1" customWidth="1"/>
    <col min="43" max="16384" width="9.109375" style="2"/>
  </cols>
  <sheetData>
    <row r="1" spans="1:42" x14ac:dyDescent="0.15">
      <c r="A1" s="1"/>
    </row>
    <row r="2" spans="1:42" ht="12.6" thickBot="1" x14ac:dyDescent="0.3"/>
    <row r="3" spans="1:42" ht="12.6" thickBot="1" x14ac:dyDescent="0.3">
      <c r="B3" s="2" t="s">
        <v>0</v>
      </c>
      <c r="L3" s="3">
        <v>42917</v>
      </c>
      <c r="S3" s="4"/>
      <c r="AE3" s="74" t="s">
        <v>1</v>
      </c>
      <c r="AF3" s="75"/>
      <c r="AG3" s="75"/>
      <c r="AH3" s="75"/>
      <c r="AI3" s="75"/>
      <c r="AJ3" s="75"/>
      <c r="AK3" s="75"/>
      <c r="AL3" s="75"/>
      <c r="AM3" s="75"/>
      <c r="AN3" s="75"/>
      <c r="AO3" s="75"/>
      <c r="AP3" s="76"/>
    </row>
    <row r="4" spans="1:42" ht="27.75" customHeight="1" x14ac:dyDescent="0.25">
      <c r="B4" s="5" t="s">
        <v>2</v>
      </c>
      <c r="C4" s="6" t="s">
        <v>3</v>
      </c>
      <c r="D4" s="6" t="s">
        <v>4</v>
      </c>
      <c r="E4" s="6" t="s">
        <v>5</v>
      </c>
      <c r="F4" s="6" t="s">
        <v>6</v>
      </c>
      <c r="G4" s="6" t="s">
        <v>7</v>
      </c>
      <c r="H4" s="6" t="s">
        <v>8</v>
      </c>
      <c r="I4" s="6" t="s">
        <v>9</v>
      </c>
      <c r="J4" s="6" t="s">
        <v>10</v>
      </c>
      <c r="K4" s="6" t="s">
        <v>11</v>
      </c>
      <c r="L4" s="6" t="s">
        <v>12</v>
      </c>
      <c r="M4" s="6" t="s">
        <v>13</v>
      </c>
      <c r="N4" s="6" t="s">
        <v>14</v>
      </c>
      <c r="O4" s="7" t="s">
        <v>15</v>
      </c>
      <c r="P4" s="7" t="s">
        <v>16</v>
      </c>
      <c r="Q4" s="7" t="s">
        <v>17</v>
      </c>
      <c r="R4" s="8" t="s">
        <v>18</v>
      </c>
      <c r="S4" s="7" t="s">
        <v>19</v>
      </c>
      <c r="T4" s="7" t="s">
        <v>20</v>
      </c>
      <c r="U4" s="8" t="s">
        <v>21</v>
      </c>
      <c r="V4" s="7" t="s">
        <v>22</v>
      </c>
      <c r="W4" s="6" t="s">
        <v>23</v>
      </c>
      <c r="X4" s="6" t="s">
        <v>24</v>
      </c>
      <c r="Y4" s="6" t="s">
        <v>25</v>
      </c>
      <c r="Z4" s="6" t="s">
        <v>26</v>
      </c>
      <c r="AA4" s="6" t="s">
        <v>27</v>
      </c>
      <c r="AB4" s="6" t="s">
        <v>28</v>
      </c>
      <c r="AC4" s="9" t="s">
        <v>29</v>
      </c>
      <c r="AE4" s="10" t="s">
        <v>30</v>
      </c>
      <c r="AF4" s="11" t="s">
        <v>31</v>
      </c>
      <c r="AG4" s="11" t="s">
        <v>32</v>
      </c>
      <c r="AH4" s="11" t="s">
        <v>33</v>
      </c>
      <c r="AI4" s="11" t="s">
        <v>34</v>
      </c>
      <c r="AJ4" s="11" t="s">
        <v>35</v>
      </c>
      <c r="AK4" s="11" t="s">
        <v>36</v>
      </c>
      <c r="AL4" s="11" t="s">
        <v>37</v>
      </c>
      <c r="AM4" s="11" t="s">
        <v>38</v>
      </c>
      <c r="AN4" s="11" t="s">
        <v>39</v>
      </c>
      <c r="AO4" s="11" t="s">
        <v>40</v>
      </c>
      <c r="AP4" s="12" t="s">
        <v>41</v>
      </c>
    </row>
    <row r="5" spans="1:42" ht="29.25" customHeight="1" x14ac:dyDescent="0.25">
      <c r="A5" s="2" t="s">
        <v>42</v>
      </c>
      <c r="B5" s="13">
        <v>1</v>
      </c>
      <c r="C5" s="14" t="s">
        <v>111</v>
      </c>
      <c r="D5" s="15" t="s">
        <v>43</v>
      </c>
      <c r="E5" s="14" t="s">
        <v>44</v>
      </c>
      <c r="F5" s="16" t="s">
        <v>45</v>
      </c>
      <c r="G5" s="17" t="s">
        <v>46</v>
      </c>
      <c r="H5" s="16" t="s">
        <v>47</v>
      </c>
      <c r="I5" s="14" t="s">
        <v>48</v>
      </c>
      <c r="J5" s="18">
        <f>(K5-I5)/30</f>
        <v>59.466666666666669</v>
      </c>
      <c r="K5" s="19" t="s">
        <v>49</v>
      </c>
      <c r="L5" s="20">
        <f>($L$3-I5)/30</f>
        <v>9.2666666666666675</v>
      </c>
      <c r="M5" s="20">
        <f>J5-L5</f>
        <v>50.2</v>
      </c>
      <c r="N5" s="21">
        <v>300000000</v>
      </c>
      <c r="O5" s="21">
        <v>15000000</v>
      </c>
      <c r="P5" s="21">
        <v>15000000</v>
      </c>
      <c r="Q5" s="22">
        <f>N5-R5</f>
        <v>30000000</v>
      </c>
      <c r="R5" s="21">
        <v>270000000</v>
      </c>
      <c r="S5" s="21">
        <v>355403345.32999998</v>
      </c>
      <c r="T5" s="22">
        <f>S5-U5</f>
        <v>42875635.609999955</v>
      </c>
      <c r="U5" s="21">
        <v>312527709.72000003</v>
      </c>
      <c r="V5" s="42">
        <v>7.7366742491722124E-2</v>
      </c>
      <c r="W5" s="14" t="s">
        <v>50</v>
      </c>
      <c r="X5" s="17" t="s">
        <v>126</v>
      </c>
      <c r="Y5" s="17" t="s">
        <v>51</v>
      </c>
      <c r="Z5" s="17" t="s">
        <v>51</v>
      </c>
      <c r="AA5" s="17" t="s">
        <v>51</v>
      </c>
      <c r="AB5" s="23" t="s">
        <v>52</v>
      </c>
      <c r="AC5" s="24" t="s">
        <v>53</v>
      </c>
      <c r="AE5" s="25"/>
      <c r="AF5" s="26"/>
      <c r="AG5" s="26"/>
      <c r="AH5" s="26"/>
      <c r="AI5" s="26"/>
      <c r="AJ5" s="26"/>
      <c r="AK5" s="26"/>
      <c r="AL5" s="26"/>
      <c r="AM5" s="26"/>
      <c r="AN5" s="26"/>
      <c r="AO5" s="27"/>
      <c r="AP5" s="27"/>
    </row>
    <row r="6" spans="1:42" ht="29.25" customHeight="1" x14ac:dyDescent="0.25">
      <c r="A6" s="2" t="s">
        <v>54</v>
      </c>
      <c r="B6" s="13">
        <v>2</v>
      </c>
      <c r="C6" s="14" t="s">
        <v>112</v>
      </c>
      <c r="D6" s="15" t="s">
        <v>55</v>
      </c>
      <c r="E6" s="14" t="s">
        <v>44</v>
      </c>
      <c r="F6" s="16" t="s">
        <v>56</v>
      </c>
      <c r="G6" s="17" t="s">
        <v>46</v>
      </c>
      <c r="H6" s="16" t="s">
        <v>57</v>
      </c>
      <c r="I6" s="14" t="s">
        <v>58</v>
      </c>
      <c r="J6" s="18">
        <f t="shared" ref="J6:J19" si="0">(K6-I6)/30</f>
        <v>93.833333333333329</v>
      </c>
      <c r="K6" s="19" t="s">
        <v>59</v>
      </c>
      <c r="L6" s="20">
        <f t="shared" ref="L6:L19" si="1">($L$3-I6)/30</f>
        <v>2</v>
      </c>
      <c r="M6" s="20">
        <f t="shared" ref="M6:M19" si="2">J6-L6</f>
        <v>91.833333333333329</v>
      </c>
      <c r="N6" s="21">
        <v>300000000</v>
      </c>
      <c r="O6" s="21">
        <v>15000000</v>
      </c>
      <c r="P6" s="21">
        <v>15000000</v>
      </c>
      <c r="Q6" s="22">
        <f t="shared" ref="Q6:Q19" si="3">N6-R6</f>
        <v>0</v>
      </c>
      <c r="R6" s="21">
        <v>300000000</v>
      </c>
      <c r="S6" s="21">
        <v>383013937.11000001</v>
      </c>
      <c r="T6" s="22">
        <f t="shared" ref="T6:T19" si="4">S6-U6</f>
        <v>13500000</v>
      </c>
      <c r="U6" s="21">
        <v>369513937.11000001</v>
      </c>
      <c r="V6" s="42">
        <v>5.6626161932945257E-2</v>
      </c>
      <c r="W6" s="14" t="s">
        <v>50</v>
      </c>
      <c r="X6" s="17" t="s">
        <v>127</v>
      </c>
      <c r="Y6" s="17" t="s">
        <v>51</v>
      </c>
      <c r="Z6" s="17" t="s">
        <v>51</v>
      </c>
      <c r="AA6" s="17" t="s">
        <v>51</v>
      </c>
      <c r="AB6" s="23" t="s">
        <v>52</v>
      </c>
      <c r="AC6" s="24" t="s">
        <v>53</v>
      </c>
      <c r="AE6" s="25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7"/>
    </row>
    <row r="7" spans="1:42" ht="29.25" customHeight="1" x14ac:dyDescent="0.25">
      <c r="A7" s="2" t="s">
        <v>60</v>
      </c>
      <c r="B7" s="13">
        <v>3</v>
      </c>
      <c r="C7" s="14" t="s">
        <v>113</v>
      </c>
      <c r="D7" s="15" t="s">
        <v>61</v>
      </c>
      <c r="E7" s="14" t="s">
        <v>62</v>
      </c>
      <c r="F7" s="16" t="s">
        <v>56</v>
      </c>
      <c r="G7" s="17" t="s">
        <v>46</v>
      </c>
      <c r="H7" s="16" t="s">
        <v>63</v>
      </c>
      <c r="I7" s="14" t="s">
        <v>64</v>
      </c>
      <c r="J7" s="18">
        <f t="shared" si="0"/>
        <v>84.4</v>
      </c>
      <c r="K7" s="19" t="s">
        <v>65</v>
      </c>
      <c r="L7" s="20">
        <f t="shared" si="1"/>
        <v>2.6</v>
      </c>
      <c r="M7" s="20">
        <f t="shared" si="2"/>
        <v>81.800000000000011</v>
      </c>
      <c r="N7" s="21">
        <v>300000000</v>
      </c>
      <c r="O7" s="21">
        <v>0</v>
      </c>
      <c r="P7" s="21">
        <v>0</v>
      </c>
      <c r="Q7" s="22">
        <f t="shared" si="3"/>
        <v>23586517.420000017</v>
      </c>
      <c r="R7" s="21">
        <v>276413482.57999998</v>
      </c>
      <c r="S7" s="21">
        <v>362747000</v>
      </c>
      <c r="T7" s="22">
        <f t="shared" si="4"/>
        <v>38809000</v>
      </c>
      <c r="U7" s="21">
        <v>323938000</v>
      </c>
      <c r="V7" s="42">
        <v>5.6044408679008492E-2</v>
      </c>
      <c r="W7" s="14" t="s">
        <v>66</v>
      </c>
      <c r="X7" s="17" t="s">
        <v>128</v>
      </c>
      <c r="Y7" s="17" t="s">
        <v>51</v>
      </c>
      <c r="Z7" s="17" t="s">
        <v>51</v>
      </c>
      <c r="AA7" s="17" t="s">
        <v>51</v>
      </c>
      <c r="AB7" s="23" t="s">
        <v>52</v>
      </c>
      <c r="AC7" s="24" t="s">
        <v>53</v>
      </c>
      <c r="AE7" s="25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7"/>
    </row>
    <row r="8" spans="1:42" ht="29.25" customHeight="1" x14ac:dyDescent="0.25">
      <c r="A8" s="2" t="s">
        <v>60</v>
      </c>
      <c r="B8" s="13">
        <v>4</v>
      </c>
      <c r="C8" s="14" t="s">
        <v>114</v>
      </c>
      <c r="D8" s="15" t="s">
        <v>67</v>
      </c>
      <c r="E8" s="14" t="s">
        <v>44</v>
      </c>
      <c r="F8" s="16" t="s">
        <v>56</v>
      </c>
      <c r="G8" s="17" t="s">
        <v>46</v>
      </c>
      <c r="H8" s="16" t="s">
        <v>47</v>
      </c>
      <c r="I8" s="14" t="s">
        <v>68</v>
      </c>
      <c r="J8" s="18">
        <f t="shared" si="0"/>
        <v>60.833333333333336</v>
      </c>
      <c r="K8" s="19" t="s">
        <v>69</v>
      </c>
      <c r="L8" s="20">
        <f t="shared" si="1"/>
        <v>2.7</v>
      </c>
      <c r="M8" s="20">
        <f t="shared" si="2"/>
        <v>58.133333333333333</v>
      </c>
      <c r="N8" s="21">
        <v>300000000</v>
      </c>
      <c r="O8" s="21">
        <v>18000000</v>
      </c>
      <c r="P8" s="21">
        <v>18000000</v>
      </c>
      <c r="Q8" s="22">
        <f t="shared" si="3"/>
        <v>0</v>
      </c>
      <c r="R8" s="21">
        <v>300000000</v>
      </c>
      <c r="S8" s="21">
        <v>357200000</v>
      </c>
      <c r="T8" s="22">
        <f t="shared" si="4"/>
        <v>17000000</v>
      </c>
      <c r="U8" s="21">
        <v>340200000</v>
      </c>
      <c r="V8" s="42">
        <v>5.2487877011299158E-2</v>
      </c>
      <c r="W8" s="14" t="s">
        <v>70</v>
      </c>
      <c r="X8" s="17" t="s">
        <v>129</v>
      </c>
      <c r="Y8" s="17" t="s">
        <v>51</v>
      </c>
      <c r="Z8" s="17" t="s">
        <v>51</v>
      </c>
      <c r="AA8" s="17" t="s">
        <v>51</v>
      </c>
      <c r="AB8" s="23" t="s">
        <v>52</v>
      </c>
      <c r="AC8" s="24" t="s">
        <v>53</v>
      </c>
      <c r="AE8" s="25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7"/>
    </row>
    <row r="9" spans="1:42" ht="29.25" customHeight="1" x14ac:dyDescent="0.25">
      <c r="A9" s="2" t="s">
        <v>60</v>
      </c>
      <c r="B9" s="13">
        <v>5</v>
      </c>
      <c r="C9" s="14" t="s">
        <v>115</v>
      </c>
      <c r="D9" s="15" t="s">
        <v>71</v>
      </c>
      <c r="E9" s="14" t="s">
        <v>62</v>
      </c>
      <c r="F9" s="16" t="s">
        <v>56</v>
      </c>
      <c r="G9" s="17" t="s">
        <v>46</v>
      </c>
      <c r="H9" s="16" t="s">
        <v>63</v>
      </c>
      <c r="I9" s="14" t="s">
        <v>72</v>
      </c>
      <c r="J9" s="18">
        <f t="shared" si="0"/>
        <v>84.566666666666663</v>
      </c>
      <c r="K9" s="19" t="s">
        <v>73</v>
      </c>
      <c r="L9" s="20">
        <f t="shared" si="1"/>
        <v>1.7333333333333334</v>
      </c>
      <c r="M9" s="20">
        <f t="shared" si="2"/>
        <v>82.833333333333329</v>
      </c>
      <c r="N9" s="21">
        <v>100000000</v>
      </c>
      <c r="O9" s="21">
        <v>0</v>
      </c>
      <c r="P9" s="21">
        <v>0</v>
      </c>
      <c r="Q9" s="22">
        <f t="shared" si="3"/>
        <v>0</v>
      </c>
      <c r="R9" s="21">
        <v>100000000</v>
      </c>
      <c r="S9" s="21">
        <v>120921000</v>
      </c>
      <c r="T9" s="22">
        <f t="shared" si="4"/>
        <v>4080000</v>
      </c>
      <c r="U9" s="21">
        <v>116841000</v>
      </c>
      <c r="V9" s="42">
        <v>5.8274170756340032E-2</v>
      </c>
      <c r="W9" s="14" t="s">
        <v>66</v>
      </c>
      <c r="X9" s="17" t="s">
        <v>130</v>
      </c>
      <c r="Y9" s="17" t="s">
        <v>51</v>
      </c>
      <c r="Z9" s="17" t="s">
        <v>51</v>
      </c>
      <c r="AA9" s="17" t="s">
        <v>51</v>
      </c>
      <c r="AB9" s="23" t="s">
        <v>52</v>
      </c>
      <c r="AC9" s="24" t="s">
        <v>53</v>
      </c>
      <c r="AE9" s="25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7"/>
    </row>
    <row r="10" spans="1:42" ht="29.25" customHeight="1" x14ac:dyDescent="0.25">
      <c r="A10" s="2" t="s">
        <v>54</v>
      </c>
      <c r="B10" s="13">
        <v>6</v>
      </c>
      <c r="C10" s="14" t="s">
        <v>116</v>
      </c>
      <c r="D10" s="15" t="s">
        <v>74</v>
      </c>
      <c r="E10" s="14" t="s">
        <v>44</v>
      </c>
      <c r="F10" s="16" t="s">
        <v>56</v>
      </c>
      <c r="G10" s="17" t="s">
        <v>46</v>
      </c>
      <c r="H10" s="16" t="s">
        <v>47</v>
      </c>
      <c r="I10" s="14" t="s">
        <v>75</v>
      </c>
      <c r="J10" s="18">
        <f t="shared" si="0"/>
        <v>60.866666666666667</v>
      </c>
      <c r="K10" s="19" t="s">
        <v>76</v>
      </c>
      <c r="L10" s="20">
        <f t="shared" si="1"/>
        <v>3.7666666666666666</v>
      </c>
      <c r="M10" s="20">
        <f t="shared" si="2"/>
        <v>57.1</v>
      </c>
      <c r="N10" s="21">
        <v>300000000</v>
      </c>
      <c r="O10" s="21">
        <v>3000000</v>
      </c>
      <c r="P10" s="21">
        <v>3000000</v>
      </c>
      <c r="Q10" s="22">
        <f t="shared" si="3"/>
        <v>12800980.680000007</v>
      </c>
      <c r="R10" s="21">
        <v>287199019.31999999</v>
      </c>
      <c r="S10" s="21">
        <v>357775663.80000001</v>
      </c>
      <c r="T10" s="22">
        <f t="shared" si="4"/>
        <v>22163783.189999998</v>
      </c>
      <c r="U10" s="21">
        <v>335611880.61000001</v>
      </c>
      <c r="V10" s="42">
        <v>6.8059346079826374E-2</v>
      </c>
      <c r="W10" s="14" t="s">
        <v>50</v>
      </c>
      <c r="X10" s="17" t="s">
        <v>131</v>
      </c>
      <c r="Y10" s="17" t="s">
        <v>51</v>
      </c>
      <c r="Z10" s="17" t="s">
        <v>51</v>
      </c>
      <c r="AA10" s="17" t="s">
        <v>51</v>
      </c>
      <c r="AB10" s="23" t="s">
        <v>52</v>
      </c>
      <c r="AC10" s="24" t="s">
        <v>53</v>
      </c>
      <c r="AE10" s="25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7"/>
    </row>
    <row r="11" spans="1:42" ht="32.25" customHeight="1" x14ac:dyDescent="0.25">
      <c r="A11" s="2" t="s">
        <v>54</v>
      </c>
      <c r="B11" s="13">
        <v>7</v>
      </c>
      <c r="C11" s="14" t="s">
        <v>117</v>
      </c>
      <c r="D11" s="15" t="s">
        <v>77</v>
      </c>
      <c r="E11" s="14" t="s">
        <v>44</v>
      </c>
      <c r="F11" s="16" t="s">
        <v>56</v>
      </c>
      <c r="G11" s="17" t="s">
        <v>46</v>
      </c>
      <c r="H11" s="16" t="s">
        <v>63</v>
      </c>
      <c r="I11" s="14" t="s">
        <v>78</v>
      </c>
      <c r="J11" s="18">
        <f t="shared" si="0"/>
        <v>60.333333333333336</v>
      </c>
      <c r="K11" s="19" t="s">
        <v>79</v>
      </c>
      <c r="L11" s="20">
        <f t="shared" si="1"/>
        <v>3.0666666666666669</v>
      </c>
      <c r="M11" s="20">
        <f t="shared" si="2"/>
        <v>57.266666666666666</v>
      </c>
      <c r="N11" s="21">
        <v>300000000</v>
      </c>
      <c r="O11" s="21">
        <v>0</v>
      </c>
      <c r="P11" s="21">
        <v>0</v>
      </c>
      <c r="Q11" s="22">
        <f t="shared" si="3"/>
        <v>0</v>
      </c>
      <c r="R11" s="21">
        <v>300000000</v>
      </c>
      <c r="S11" s="21">
        <v>358762500</v>
      </c>
      <c r="T11" s="22">
        <f t="shared" si="4"/>
        <v>17250000</v>
      </c>
      <c r="U11" s="21">
        <v>341512500</v>
      </c>
      <c r="V11" s="42">
        <v>5.6222763657569896E-2</v>
      </c>
      <c r="W11" s="14" t="s">
        <v>50</v>
      </c>
      <c r="X11" s="17" t="s">
        <v>132</v>
      </c>
      <c r="Y11" s="17" t="s">
        <v>51</v>
      </c>
      <c r="Z11" s="17" t="s">
        <v>51</v>
      </c>
      <c r="AA11" s="17" t="s">
        <v>51</v>
      </c>
      <c r="AB11" s="23" t="s">
        <v>52</v>
      </c>
      <c r="AC11" s="24" t="s">
        <v>53</v>
      </c>
      <c r="AE11" s="25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7"/>
    </row>
    <row r="12" spans="1:42" ht="29.25" customHeight="1" x14ac:dyDescent="0.25">
      <c r="A12" s="2" t="s">
        <v>54</v>
      </c>
      <c r="B12" s="13">
        <v>8</v>
      </c>
      <c r="C12" s="14" t="s">
        <v>118</v>
      </c>
      <c r="D12" s="15" t="s">
        <v>80</v>
      </c>
      <c r="E12" s="14" t="s">
        <v>44</v>
      </c>
      <c r="F12" s="16" t="s">
        <v>56</v>
      </c>
      <c r="G12" s="17" t="s">
        <v>46</v>
      </c>
      <c r="H12" s="16" t="s">
        <v>47</v>
      </c>
      <c r="I12" s="14" t="s">
        <v>81</v>
      </c>
      <c r="J12" s="18">
        <f t="shared" si="0"/>
        <v>59.93333333333333</v>
      </c>
      <c r="K12" s="19" t="s">
        <v>82</v>
      </c>
      <c r="L12" s="20">
        <f t="shared" si="1"/>
        <v>3.8333333333333335</v>
      </c>
      <c r="M12" s="20">
        <f t="shared" si="2"/>
        <v>56.099999999999994</v>
      </c>
      <c r="N12" s="21">
        <v>200000000</v>
      </c>
      <c r="O12" s="21">
        <v>4000000</v>
      </c>
      <c r="P12" s="21">
        <v>4000000</v>
      </c>
      <c r="Q12" s="22">
        <f t="shared" si="3"/>
        <v>0</v>
      </c>
      <c r="R12" s="21">
        <v>200000000</v>
      </c>
      <c r="S12" s="21">
        <v>239075555.58000001</v>
      </c>
      <c r="T12" s="22">
        <f t="shared" si="4"/>
        <v>0</v>
      </c>
      <c r="U12" s="21">
        <v>239075555.58000001</v>
      </c>
      <c r="V12" s="42">
        <v>8.7285050749778728E-2</v>
      </c>
      <c r="W12" s="14" t="s">
        <v>66</v>
      </c>
      <c r="X12" s="17" t="s">
        <v>133</v>
      </c>
      <c r="Y12" s="17" t="s">
        <v>51</v>
      </c>
      <c r="Z12" s="17" t="s">
        <v>51</v>
      </c>
      <c r="AA12" s="17" t="s">
        <v>51</v>
      </c>
      <c r="AB12" s="23" t="s">
        <v>52</v>
      </c>
      <c r="AC12" s="24" t="s">
        <v>53</v>
      </c>
      <c r="AE12" s="25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7"/>
    </row>
    <row r="13" spans="1:42" ht="29.25" customHeight="1" x14ac:dyDescent="0.25">
      <c r="A13" s="2" t="s">
        <v>83</v>
      </c>
      <c r="B13" s="13">
        <v>9</v>
      </c>
      <c r="C13" s="14" t="s">
        <v>119</v>
      </c>
      <c r="D13" s="15" t="s">
        <v>84</v>
      </c>
      <c r="E13" s="14" t="s">
        <v>44</v>
      </c>
      <c r="F13" s="16" t="s">
        <v>85</v>
      </c>
      <c r="G13" s="17" t="s">
        <v>46</v>
      </c>
      <c r="H13" s="16" t="s">
        <v>57</v>
      </c>
      <c r="I13" s="14" t="s">
        <v>86</v>
      </c>
      <c r="J13" s="18">
        <f t="shared" si="0"/>
        <v>60.766666666666666</v>
      </c>
      <c r="K13" s="19" t="s">
        <v>87</v>
      </c>
      <c r="L13" s="20">
        <f t="shared" si="1"/>
        <v>2.4666666666666668</v>
      </c>
      <c r="M13" s="20">
        <f t="shared" si="2"/>
        <v>58.3</v>
      </c>
      <c r="N13" s="21">
        <v>200000000</v>
      </c>
      <c r="O13" s="21">
        <v>10850000</v>
      </c>
      <c r="P13" s="21">
        <v>10850000</v>
      </c>
      <c r="Q13" s="22">
        <f t="shared" si="3"/>
        <v>0</v>
      </c>
      <c r="R13" s="21">
        <v>200000000</v>
      </c>
      <c r="S13" s="21">
        <v>236902963</v>
      </c>
      <c r="T13" s="22">
        <f t="shared" si="4"/>
        <v>0</v>
      </c>
      <c r="U13" s="21">
        <v>236902963</v>
      </c>
      <c r="V13" s="42">
        <v>7.5579324364662179E-2</v>
      </c>
      <c r="W13" s="14" t="s">
        <v>66</v>
      </c>
      <c r="X13" s="17" t="s">
        <v>134</v>
      </c>
      <c r="Y13" s="17" t="s">
        <v>51</v>
      </c>
      <c r="Z13" s="17" t="s">
        <v>51</v>
      </c>
      <c r="AA13" s="17" t="s">
        <v>51</v>
      </c>
      <c r="AB13" s="23" t="s">
        <v>52</v>
      </c>
      <c r="AC13" s="24" t="s">
        <v>53</v>
      </c>
      <c r="AE13" s="25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7"/>
    </row>
    <row r="14" spans="1:42" ht="29.25" customHeight="1" x14ac:dyDescent="0.25">
      <c r="A14" s="2" t="s">
        <v>60</v>
      </c>
      <c r="B14" s="13">
        <v>10</v>
      </c>
      <c r="C14" s="14" t="s">
        <v>120</v>
      </c>
      <c r="D14" s="15" t="s">
        <v>88</v>
      </c>
      <c r="E14" s="14" t="s">
        <v>44</v>
      </c>
      <c r="F14" s="16" t="s">
        <v>45</v>
      </c>
      <c r="G14" s="17" t="s">
        <v>46</v>
      </c>
      <c r="H14" s="16" t="s">
        <v>89</v>
      </c>
      <c r="I14" s="14" t="s">
        <v>90</v>
      </c>
      <c r="J14" s="18">
        <f t="shared" si="0"/>
        <v>60.866666666666667</v>
      </c>
      <c r="K14" s="19" t="s">
        <v>69</v>
      </c>
      <c r="L14" s="20">
        <f t="shared" si="1"/>
        <v>2.7333333333333334</v>
      </c>
      <c r="M14" s="20">
        <f t="shared" si="2"/>
        <v>58.133333333333333</v>
      </c>
      <c r="N14" s="21">
        <v>200000000</v>
      </c>
      <c r="O14" s="21">
        <v>500000</v>
      </c>
      <c r="P14" s="21">
        <v>500000</v>
      </c>
      <c r="Q14" s="22">
        <f t="shared" si="3"/>
        <v>0</v>
      </c>
      <c r="R14" s="21">
        <v>200000000</v>
      </c>
      <c r="S14" s="21">
        <v>232474000</v>
      </c>
      <c r="T14" s="22">
        <f t="shared" si="4"/>
        <v>0</v>
      </c>
      <c r="U14" s="21">
        <v>232474000</v>
      </c>
      <c r="V14" s="42">
        <v>7.8996804356575023E-2</v>
      </c>
      <c r="W14" s="14" t="s">
        <v>66</v>
      </c>
      <c r="X14" s="17" t="s">
        <v>135</v>
      </c>
      <c r="Y14" s="17" t="s">
        <v>51</v>
      </c>
      <c r="Z14" s="17" t="s">
        <v>51</v>
      </c>
      <c r="AA14" s="17" t="s">
        <v>51</v>
      </c>
      <c r="AB14" s="23" t="s">
        <v>52</v>
      </c>
      <c r="AC14" s="24" t="s">
        <v>53</v>
      </c>
      <c r="AE14" s="25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7"/>
    </row>
    <row r="15" spans="1:42" ht="29.25" customHeight="1" x14ac:dyDescent="0.25">
      <c r="A15" s="2" t="s">
        <v>54</v>
      </c>
      <c r="B15" s="13">
        <v>11</v>
      </c>
      <c r="C15" s="14" t="s">
        <v>121</v>
      </c>
      <c r="D15" s="15" t="s">
        <v>91</v>
      </c>
      <c r="E15" s="14" t="s">
        <v>44</v>
      </c>
      <c r="F15" s="16" t="s">
        <v>56</v>
      </c>
      <c r="G15" s="17" t="s">
        <v>46</v>
      </c>
      <c r="H15" s="16" t="s">
        <v>92</v>
      </c>
      <c r="I15" s="14" t="s">
        <v>93</v>
      </c>
      <c r="J15" s="18">
        <f t="shared" si="0"/>
        <v>57.866666666666667</v>
      </c>
      <c r="K15" s="19" t="s">
        <v>94</v>
      </c>
      <c r="L15" s="20">
        <f t="shared" si="1"/>
        <v>2.2333333333333334</v>
      </c>
      <c r="M15" s="20">
        <f t="shared" si="2"/>
        <v>55.633333333333333</v>
      </c>
      <c r="N15" s="21">
        <v>500000000</v>
      </c>
      <c r="O15" s="21">
        <v>0</v>
      </c>
      <c r="P15" s="21">
        <v>0</v>
      </c>
      <c r="Q15" s="22">
        <f t="shared" si="3"/>
        <v>0</v>
      </c>
      <c r="R15" s="21">
        <v>500000000</v>
      </c>
      <c r="S15" s="21">
        <v>579606217.55999994</v>
      </c>
      <c r="T15" s="22">
        <f t="shared" si="4"/>
        <v>25000000</v>
      </c>
      <c r="U15" s="21">
        <v>554606217.55999994</v>
      </c>
      <c r="V15" s="42">
        <v>5.7711508870124814E-2</v>
      </c>
      <c r="W15" s="14" t="s">
        <v>50</v>
      </c>
      <c r="X15" s="17" t="s">
        <v>136</v>
      </c>
      <c r="Y15" s="17" t="s">
        <v>51</v>
      </c>
      <c r="Z15" s="17" t="s">
        <v>51</v>
      </c>
      <c r="AA15" s="17" t="s">
        <v>51</v>
      </c>
      <c r="AB15" s="23" t="s">
        <v>52</v>
      </c>
      <c r="AC15" s="24" t="s">
        <v>53</v>
      </c>
      <c r="AE15" s="25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7"/>
    </row>
    <row r="16" spans="1:42" ht="29.25" customHeight="1" x14ac:dyDescent="0.25">
      <c r="A16" s="2" t="s">
        <v>54</v>
      </c>
      <c r="B16" s="13">
        <v>12</v>
      </c>
      <c r="C16" s="14" t="s">
        <v>122</v>
      </c>
      <c r="D16" s="15" t="s">
        <v>95</v>
      </c>
      <c r="E16" s="14" t="s">
        <v>44</v>
      </c>
      <c r="F16" s="16" t="s">
        <v>56</v>
      </c>
      <c r="G16" s="17" t="s">
        <v>46</v>
      </c>
      <c r="H16" s="16" t="s">
        <v>96</v>
      </c>
      <c r="I16" s="14" t="s">
        <v>97</v>
      </c>
      <c r="J16" s="18">
        <f t="shared" si="0"/>
        <v>60.866666666666667</v>
      </c>
      <c r="K16" s="19" t="s">
        <v>98</v>
      </c>
      <c r="L16" s="20">
        <f t="shared" si="1"/>
        <v>1.9</v>
      </c>
      <c r="M16" s="20">
        <f t="shared" si="2"/>
        <v>58.966666666666669</v>
      </c>
      <c r="N16" s="21">
        <v>450000000</v>
      </c>
      <c r="O16" s="21">
        <v>36000000</v>
      </c>
      <c r="P16" s="21">
        <v>36000000</v>
      </c>
      <c r="Q16" s="22">
        <f t="shared" si="3"/>
        <v>22471856.019999981</v>
      </c>
      <c r="R16" s="21">
        <v>427528143.98000002</v>
      </c>
      <c r="S16" s="21">
        <v>517245549.04000002</v>
      </c>
      <c r="T16" s="22">
        <f t="shared" si="4"/>
        <v>38448096.770000041</v>
      </c>
      <c r="U16" s="21">
        <v>478797452.26999998</v>
      </c>
      <c r="V16" s="42">
        <v>5.0587430596351624E-2</v>
      </c>
      <c r="W16" s="14" t="s">
        <v>50</v>
      </c>
      <c r="X16" s="17" t="s">
        <v>137</v>
      </c>
      <c r="Y16" s="17" t="s">
        <v>51</v>
      </c>
      <c r="Z16" s="17" t="s">
        <v>51</v>
      </c>
      <c r="AA16" s="17" t="s">
        <v>51</v>
      </c>
      <c r="AB16" s="23" t="s">
        <v>52</v>
      </c>
      <c r="AC16" s="24" t="s">
        <v>53</v>
      </c>
      <c r="AE16" s="28"/>
      <c r="AF16" s="29"/>
      <c r="AG16" s="29"/>
      <c r="AH16" s="29"/>
      <c r="AI16" s="29"/>
      <c r="AJ16" s="29"/>
      <c r="AK16" s="29"/>
      <c r="AL16" s="29"/>
      <c r="AM16" s="29"/>
      <c r="AN16" s="29"/>
      <c r="AO16" s="29"/>
      <c r="AP16" s="30"/>
    </row>
    <row r="17" spans="1:42" ht="29.25" customHeight="1" x14ac:dyDescent="0.25">
      <c r="A17" s="2" t="s">
        <v>54</v>
      </c>
      <c r="B17" s="13">
        <v>13</v>
      </c>
      <c r="C17" s="14" t="s">
        <v>123</v>
      </c>
      <c r="D17" s="15" t="s">
        <v>99</v>
      </c>
      <c r="E17" s="14" t="s">
        <v>44</v>
      </c>
      <c r="F17" s="16" t="s">
        <v>85</v>
      </c>
      <c r="G17" s="17" t="s">
        <v>46</v>
      </c>
      <c r="H17" s="16" t="s">
        <v>96</v>
      </c>
      <c r="I17" s="14" t="s">
        <v>100</v>
      </c>
      <c r="J17" s="18">
        <f t="shared" si="0"/>
        <v>97.266666666666666</v>
      </c>
      <c r="K17" s="19" t="s">
        <v>101</v>
      </c>
      <c r="L17" s="20">
        <f t="shared" si="1"/>
        <v>0.4</v>
      </c>
      <c r="M17" s="20">
        <f t="shared" si="2"/>
        <v>96.86666666666666</v>
      </c>
      <c r="N17" s="21">
        <v>500000000</v>
      </c>
      <c r="O17" s="21">
        <v>50000000</v>
      </c>
      <c r="P17" s="21">
        <v>50000000</v>
      </c>
      <c r="Q17" s="22">
        <f t="shared" si="3"/>
        <v>0</v>
      </c>
      <c r="R17" s="21">
        <v>500000000</v>
      </c>
      <c r="S17" s="21">
        <v>632411664</v>
      </c>
      <c r="T17" s="22">
        <f t="shared" si="4"/>
        <v>0</v>
      </c>
      <c r="U17" s="21">
        <v>632411664</v>
      </c>
      <c r="V17" s="42">
        <v>6.1969724297523496E-2</v>
      </c>
      <c r="W17" s="14" t="s">
        <v>50</v>
      </c>
      <c r="X17" s="17" t="s">
        <v>138</v>
      </c>
      <c r="Y17" s="17" t="s">
        <v>51</v>
      </c>
      <c r="Z17" s="17" t="s">
        <v>51</v>
      </c>
      <c r="AA17" s="17" t="s">
        <v>51</v>
      </c>
      <c r="AB17" s="23" t="s">
        <v>52</v>
      </c>
      <c r="AC17" s="24" t="s">
        <v>53</v>
      </c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</row>
    <row r="18" spans="1:42" ht="29.25" customHeight="1" x14ac:dyDescent="0.25">
      <c r="A18" s="2" t="s">
        <v>60</v>
      </c>
      <c r="B18" s="13">
        <v>14</v>
      </c>
      <c r="C18" s="14" t="s">
        <v>124</v>
      </c>
      <c r="D18" s="15" t="s">
        <v>102</v>
      </c>
      <c r="E18" s="14" t="s">
        <v>44</v>
      </c>
      <c r="F18" s="16" t="s">
        <v>56</v>
      </c>
      <c r="G18" s="17" t="s">
        <v>46</v>
      </c>
      <c r="H18" s="16" t="s">
        <v>103</v>
      </c>
      <c r="I18" s="14" t="s">
        <v>104</v>
      </c>
      <c r="J18" s="18">
        <f t="shared" si="0"/>
        <v>60.6</v>
      </c>
      <c r="K18" s="19" t="s">
        <v>105</v>
      </c>
      <c r="L18" s="20">
        <f t="shared" si="1"/>
        <v>0.26666666666666666</v>
      </c>
      <c r="M18" s="20">
        <f t="shared" si="2"/>
        <v>60.333333333333336</v>
      </c>
      <c r="N18" s="21">
        <v>500000000</v>
      </c>
      <c r="O18" s="21">
        <v>0</v>
      </c>
      <c r="P18" s="21">
        <v>0</v>
      </c>
      <c r="Q18" s="22">
        <f t="shared" si="3"/>
        <v>0</v>
      </c>
      <c r="R18" s="21">
        <v>500000000</v>
      </c>
      <c r="S18" s="21">
        <v>598602688.98000002</v>
      </c>
      <c r="T18" s="22">
        <f t="shared" si="4"/>
        <v>24500000</v>
      </c>
      <c r="U18" s="21">
        <v>574102688.98000002</v>
      </c>
      <c r="V18" s="42">
        <v>5.9146890044212336E-2</v>
      </c>
      <c r="W18" s="14" t="s">
        <v>70</v>
      </c>
      <c r="X18" s="17" t="s">
        <v>139</v>
      </c>
      <c r="Y18" s="17" t="s">
        <v>51</v>
      </c>
      <c r="Z18" s="17" t="s">
        <v>51</v>
      </c>
      <c r="AA18" s="17" t="s">
        <v>51</v>
      </c>
      <c r="AB18" s="23" t="s">
        <v>52</v>
      </c>
      <c r="AC18" s="24" t="s">
        <v>53</v>
      </c>
      <c r="AE18" s="31"/>
      <c r="AF18" s="32"/>
      <c r="AG18" s="32"/>
      <c r="AH18" s="32"/>
      <c r="AI18" s="32"/>
      <c r="AJ18" s="32"/>
      <c r="AK18" s="32"/>
      <c r="AL18" s="32"/>
      <c r="AM18" s="32"/>
      <c r="AN18" s="32"/>
      <c r="AO18" s="32"/>
      <c r="AP18" s="33"/>
    </row>
    <row r="19" spans="1:42" ht="29.25" customHeight="1" x14ac:dyDescent="0.25">
      <c r="A19" s="2" t="s">
        <v>83</v>
      </c>
      <c r="B19" s="13">
        <v>15</v>
      </c>
      <c r="C19" s="14" t="s">
        <v>125</v>
      </c>
      <c r="D19" s="15" t="s">
        <v>106</v>
      </c>
      <c r="E19" s="14" t="s">
        <v>44</v>
      </c>
      <c r="F19" s="16" t="s">
        <v>56</v>
      </c>
      <c r="G19" s="17" t="s">
        <v>46</v>
      </c>
      <c r="H19" s="16" t="s">
        <v>107</v>
      </c>
      <c r="I19" s="14" t="s">
        <v>108</v>
      </c>
      <c r="J19" s="18">
        <f t="shared" si="0"/>
        <v>72.7</v>
      </c>
      <c r="K19" s="19" t="s">
        <v>109</v>
      </c>
      <c r="L19" s="20">
        <f t="shared" si="1"/>
        <v>3.3333333333333333E-2</v>
      </c>
      <c r="M19" s="20">
        <f t="shared" si="2"/>
        <v>72.666666666666671</v>
      </c>
      <c r="N19" s="21">
        <v>600000000</v>
      </c>
      <c r="O19" s="21">
        <v>54000000</v>
      </c>
      <c r="P19" s="21">
        <v>54000000</v>
      </c>
      <c r="Q19" s="22">
        <f t="shared" si="3"/>
        <v>0</v>
      </c>
      <c r="R19" s="21">
        <v>600000000</v>
      </c>
      <c r="S19" s="21">
        <v>706078405.96000004</v>
      </c>
      <c r="T19" s="22">
        <f t="shared" si="4"/>
        <v>10000000</v>
      </c>
      <c r="U19" s="21">
        <v>696078405.96000004</v>
      </c>
      <c r="V19" s="42">
        <v>5.7308235764503487E-2</v>
      </c>
      <c r="W19" s="14" t="s">
        <v>70</v>
      </c>
      <c r="X19" s="17" t="s">
        <v>140</v>
      </c>
      <c r="Y19" s="17" t="s">
        <v>51</v>
      </c>
      <c r="Z19" s="17" t="s">
        <v>51</v>
      </c>
      <c r="AA19" s="17" t="s">
        <v>51</v>
      </c>
      <c r="AB19" s="23" t="s">
        <v>52</v>
      </c>
      <c r="AC19" s="24" t="s">
        <v>53</v>
      </c>
      <c r="AE19" s="31"/>
      <c r="AF19" s="32"/>
      <c r="AG19" s="32"/>
      <c r="AH19" s="32"/>
      <c r="AI19" s="32"/>
      <c r="AJ19" s="32"/>
      <c r="AK19" s="32"/>
      <c r="AL19" s="32"/>
      <c r="AM19" s="32"/>
      <c r="AN19" s="32"/>
      <c r="AO19" s="32"/>
      <c r="AP19" s="33"/>
    </row>
    <row r="20" spans="1:42" ht="29.25" customHeight="1" thickBot="1" x14ac:dyDescent="0.3">
      <c r="B20" s="13" t="s">
        <v>110</v>
      </c>
      <c r="E20" s="34"/>
      <c r="F20" s="34"/>
      <c r="G20" s="34"/>
      <c r="H20" s="34"/>
      <c r="I20" s="35"/>
      <c r="J20" s="36"/>
      <c r="K20" s="35"/>
      <c r="L20" s="36"/>
      <c r="M20" s="36"/>
      <c r="N20" s="36">
        <f>SUM(N5:N19)</f>
        <v>5050000000</v>
      </c>
      <c r="O20" s="36"/>
      <c r="P20" s="36"/>
      <c r="Q20" s="36"/>
      <c r="R20" s="36">
        <f>SUM(R5:R19)</f>
        <v>4961140645.8799992</v>
      </c>
      <c r="S20" s="36"/>
      <c r="T20" s="36">
        <f>SUM(T5:T19)</f>
        <v>253626515.56999999</v>
      </c>
      <c r="U20" s="36"/>
      <c r="V20" s="37"/>
      <c r="W20" s="38"/>
      <c r="X20" s="38"/>
      <c r="Y20" s="34"/>
      <c r="Z20" s="34"/>
      <c r="AA20" s="34"/>
      <c r="AB20" s="39"/>
      <c r="AC20" s="40"/>
    </row>
    <row r="21" spans="1:42" x14ac:dyDescent="0.25">
      <c r="R21" s="41"/>
    </row>
  </sheetData>
  <mergeCells count="1">
    <mergeCell ref="AE3:AP3"/>
  </mergeCells>
  <phoneticPr fontId="3" type="noConversion"/>
  <pageMargins left="0.70866141732283472" right="0.70866141732283472" top="0.74803149606299213" bottom="0.74803149606299213" header="0.31496062992125984" footer="0.31496062992125984"/>
  <pageSetup scale="58" orientation="landscape" r:id="rId1"/>
  <colBreaks count="1" manualBreakCount="1">
    <brk id="36" max="17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PoolCut</vt:lpstr>
      <vt:lpstr>信息表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严云路(严云路:报审部门经理审核)</dc:creator>
  <cp:lastModifiedBy>LUYAN</cp:lastModifiedBy>
  <dcterms:created xsi:type="dcterms:W3CDTF">2018-01-05T02:49:33Z</dcterms:created>
  <dcterms:modified xsi:type="dcterms:W3CDTF">2018-01-08T09:18:38Z</dcterms:modified>
</cp:coreProperties>
</file>