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57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7" i="11" l="1"/>
  <c r="H46" i="11"/>
  <c r="E49" i="11" l="1"/>
  <c r="H47" i="11"/>
  <c r="E3" i="11"/>
  <c r="E32" i="11" s="1"/>
  <c r="F49" i="11" l="1"/>
  <c r="E50" i="11" s="1"/>
  <c r="H49" i="11"/>
  <c r="H48" i="11"/>
  <c r="F38" i="11"/>
  <c r="E39" i="11" s="1"/>
  <c r="F39" i="11" s="1"/>
  <c r="E40" i="11" s="1"/>
  <c r="F40" i="11" s="1"/>
  <c r="E41" i="11" s="1"/>
  <c r="F41" i="11" s="1"/>
  <c r="E42" i="11" s="1"/>
  <c r="F42" i="11" s="1"/>
  <c r="F50" i="11" l="1"/>
  <c r="E51" i="11" s="1"/>
  <c r="H42" i="11"/>
  <c r="E43" i="11"/>
  <c r="F43" i="11" s="1"/>
  <c r="H7" i="11"/>
  <c r="F51" i="11" l="1"/>
  <c r="E52" i="11" s="1"/>
  <c r="H50" i="11"/>
  <c r="H43" i="11"/>
  <c r="E44" i="11"/>
  <c r="F44" i="11" s="1"/>
  <c r="E13" i="11"/>
  <c r="E9" i="11"/>
  <c r="I5" i="11"/>
  <c r="I6" i="11" s="1"/>
  <c r="H56" i="11"/>
  <c r="H55" i="11"/>
  <c r="H41" i="11"/>
  <c r="H40" i="11"/>
  <c r="H39" i="11"/>
  <c r="H37" i="11"/>
  <c r="H31" i="11"/>
  <c r="H12" i="11"/>
  <c r="H8" i="11"/>
  <c r="F52" i="11" l="1"/>
  <c r="E53" i="11" s="1"/>
  <c r="H51" i="11"/>
  <c r="H44" i="11"/>
  <c r="E45" i="11"/>
  <c r="F13" i="11"/>
  <c r="E14" i="11" s="1"/>
  <c r="F32" i="11"/>
  <c r="F9" i="11"/>
  <c r="F53" i="11" l="1"/>
  <c r="E54" i="11" s="1"/>
  <c r="H52" i="11"/>
  <c r="F45" i="11"/>
  <c r="H45" i="11" s="1"/>
  <c r="E10" i="11"/>
  <c r="F10" i="11" s="1"/>
  <c r="E11" i="11" s="1"/>
  <c r="E33" i="11"/>
  <c r="F33" i="11" s="1"/>
  <c r="E34" i="11" s="1"/>
  <c r="H9" i="11"/>
  <c r="H38" i="11"/>
  <c r="J5" i="11"/>
  <c r="I4" i="11"/>
  <c r="H53" i="11" l="1"/>
  <c r="F54" i="11"/>
  <c r="H54" i="11" s="1"/>
  <c r="F34" i="11"/>
  <c r="E35" i="11" s="1"/>
  <c r="F11" i="11"/>
  <c r="H10" i="11"/>
  <c r="H13" i="11"/>
  <c r="K5" i="11"/>
  <c r="J6" i="11"/>
  <c r="H11" i="11" l="1"/>
  <c r="F14" i="11"/>
  <c r="L5" i="11"/>
  <c r="K6" i="11"/>
  <c r="H14" i="11" l="1"/>
  <c r="E15" i="11"/>
  <c r="F15" i="11" s="1"/>
  <c r="E16" i="11" s="1"/>
  <c r="F35" i="11"/>
  <c r="E36" i="11" s="1"/>
  <c r="F36" i="11" s="1"/>
  <c r="M5" i="11"/>
  <c r="L6" i="11"/>
  <c r="F16" i="11" l="1"/>
  <c r="E17" i="11" s="1"/>
  <c r="F17" i="11" s="1"/>
  <c r="H15" i="11"/>
  <c r="N5" i="11"/>
  <c r="M6" i="11"/>
  <c r="E18" i="11" l="1"/>
  <c r="F18" i="11" s="1"/>
  <c r="E20" i="11" s="1"/>
  <c r="F20" i="11" s="1"/>
  <c r="E22" i="11" s="1"/>
  <c r="F22" i="11" s="1"/>
  <c r="E24" i="11" s="1"/>
  <c r="F24" i="11" s="1"/>
  <c r="E26" i="11" s="1"/>
  <c r="F26" i="11" s="1"/>
  <c r="E28" i="11" s="1"/>
  <c r="F28" i="11" s="1"/>
  <c r="E30" i="11" s="1"/>
  <c r="F30" i="11" s="1"/>
  <c r="E19" i="11"/>
  <c r="H16" i="11"/>
  <c r="H17" i="11"/>
  <c r="O5" i="11"/>
  <c r="N6" i="11"/>
  <c r="F19" i="11" l="1"/>
  <c r="H18" i="11"/>
  <c r="P5" i="11"/>
  <c r="O6" i="11"/>
  <c r="H19" i="11" l="1"/>
  <c r="E21" i="11"/>
  <c r="F21" i="11" s="1"/>
  <c r="E23" i="11" s="1"/>
  <c r="F23" i="11" s="1"/>
  <c r="E25" i="11" s="1"/>
  <c r="F25" i="11" s="1"/>
  <c r="E27" i="11" s="1"/>
  <c r="F27" i="11" s="1"/>
  <c r="E29" i="11" s="1"/>
  <c r="F29" i="11" s="1"/>
  <c r="P6" i="1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<sst xmlns="http://schemas.openxmlformats.org/spreadsheetml/2006/main" count="90" uniqueCount="88">
  <si>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</si>
  <si>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</si>
  <si>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</si>
  <si>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</si>
  <si>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</si>
  <si>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</si>
  <si>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</si>
  <si>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</si>
  <si>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</si>
  <si>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</si>
  <si>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</si>
  <si>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</si>
  <si>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</si>
  <si>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</si>
  <si>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</si>
  <si>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</si>
  <si>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</si>
  <si>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</si>
  <si>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</si>
  <si>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姓名</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</si>
  <si>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</si>
  <si>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</si>
  <si>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</si>
  <si>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</si>
  <si>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</si>
  <si>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</si>
  <si>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</si>
  <si>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</si>
  <si>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</si>
  <si>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</si>
  <si>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</si>
  <si>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</si>
  <si>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</si>
  <si>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</si>
  <si>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</si>
  <si>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</si>
  <si>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</si>
  <si>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</si>
  <si>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</si>
  <si>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</si>
  <si>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阶段 1 数据分析师</t>
    <phoneticPr fontId="23" type="noConversion"/>
  </si>
  <si>
    <t>1.PPT使用技巧</t>
    <phoneticPr fontId="23" type="noConversion"/>
  </si>
  <si>
    <t>2.VISO使用技巧</t>
    <phoneticPr fontId="23" type="noConversion"/>
  </si>
  <si>
    <t>阶段 1 大数据</t>
    <phoneticPr fontId="23" type="noConversion"/>
  </si>
  <si>
    <t>3.MySQL</t>
    <phoneticPr fontId="23" type="noConversion"/>
  </si>
  <si>
    <t>阶段 1 Python</t>
    <phoneticPr fontId="23" type="noConversion"/>
  </si>
  <si>
    <t>阶段 1 前端全栈</t>
    <phoneticPr fontId="23" type="noConversion"/>
  </si>
  <si>
    <t>1.网络编程</t>
    <phoneticPr fontId="23" type="noConversion"/>
  </si>
  <si>
    <r>
      <t>2</t>
    </r>
    <r>
      <rPr>
        <sz val="11"/>
        <color theme="1"/>
        <rFont val="Microsoft YaHei UI"/>
        <family val="2"/>
        <charset val="134"/>
      </rPr>
      <t>.多任务</t>
    </r>
    <phoneticPr fontId="23" type="noConversion"/>
  </si>
  <si>
    <r>
      <t>3</t>
    </r>
    <r>
      <rPr>
        <sz val="11"/>
        <color theme="1"/>
        <rFont val="Microsoft YaHei UI"/>
        <family val="2"/>
        <charset val="134"/>
      </rPr>
      <t>.web服务器</t>
    </r>
    <phoneticPr fontId="23" type="noConversion"/>
  </si>
  <si>
    <r>
      <t>4</t>
    </r>
    <r>
      <rPr>
        <sz val="11"/>
        <color theme="1"/>
        <rFont val="Microsoft YaHei UI"/>
        <family val="2"/>
        <charset val="134"/>
      </rPr>
      <t>.Python高级语法</t>
    </r>
    <phoneticPr fontId="23" type="noConversion"/>
  </si>
  <si>
    <r>
      <t>5</t>
    </r>
    <r>
      <rPr>
        <sz val="11"/>
        <color theme="1"/>
        <rFont val="Microsoft YaHei UI"/>
        <family val="2"/>
        <charset val="134"/>
      </rPr>
      <t>.MySQL数据库</t>
    </r>
    <phoneticPr fontId="23" type="noConversion"/>
  </si>
  <si>
    <t>第5节 评论功能</t>
    <phoneticPr fontId="23" type="noConversion"/>
  </si>
  <si>
    <t>第6节 图片列表和详情页效果</t>
    <phoneticPr fontId="23" type="noConversion"/>
  </si>
  <si>
    <t>第7节 商品列表和商品详情页布局和效果</t>
    <phoneticPr fontId="23" type="noConversion"/>
  </si>
  <si>
    <t>第8节 购物车小球动画效果</t>
    <phoneticPr fontId="23" type="noConversion"/>
  </si>
  <si>
    <t>第9节 vuex</t>
    <phoneticPr fontId="23" type="noConversion"/>
  </si>
  <si>
    <t>第10节 实现购物车效果(buzai)</t>
    <phoneticPr fontId="23" type="noConversion"/>
  </si>
  <si>
    <t>第11节 项目外网测试</t>
    <phoneticPr fontId="23" type="noConversion"/>
  </si>
  <si>
    <t>第12节 axios知识拓展</t>
    <phoneticPr fontId="23" type="noConversion"/>
  </si>
  <si>
    <t>18_尚硅谷_数仓采集_Hadoop安装</t>
    <phoneticPr fontId="23" type="noConversion"/>
  </si>
  <si>
    <t>19_尚硅谷_数仓采集_项目经验之HDFS多目录配置</t>
  </si>
  <si>
    <t>20_尚硅谷_数仓采集_项目经验之支持LZO压缩配置</t>
  </si>
  <si>
    <t>21_尚硅谷_数仓采集_项目经验之基准测试</t>
  </si>
  <si>
    <t>22_尚硅谷_数仓采集_项目经验之HDFS参数调优</t>
  </si>
  <si>
    <t>23_尚硅谷_数仓采集_Zookeeper安装</t>
  </si>
  <si>
    <t>24_尚硅谷_数仓采集_项目经验之ZK集群启动停止脚本</t>
  </si>
  <si>
    <t>2019 日程表</t>
    <phoneticPr fontId="23" type="noConversion"/>
  </si>
  <si>
    <t>阶段 1 架构师</t>
    <phoneticPr fontId="23" type="noConversion"/>
  </si>
  <si>
    <t>Java进阶面试第1季</t>
    <phoneticPr fontId="23" type="noConversion"/>
  </si>
  <si>
    <t>01.Java语言基础</t>
    <phoneticPr fontId="23" type="noConversion"/>
  </si>
  <si>
    <t>02.JavaWeb</t>
    <phoneticPr fontId="23" type="noConversion"/>
  </si>
  <si>
    <t>03.MyBatis</t>
    <phoneticPr fontId="23" type="noConversion"/>
  </si>
  <si>
    <t>04.Spring</t>
    <phoneticPr fontId="23" type="noConversion"/>
  </si>
  <si>
    <t>05.SpringMVC</t>
    <phoneticPr fontId="23" type="noConversion"/>
  </si>
  <si>
    <t>06.Oracle</t>
    <phoneticPr fontId="23" type="noConversion"/>
  </si>
  <si>
    <t>07.Maven</t>
    <phoneticPr fontId="23" type="noConversion"/>
  </si>
  <si>
    <t>25_尚硅谷_数仓采集_生成测试日志</t>
    <phoneticPr fontId="23" type="noConversion"/>
  </si>
  <si>
    <t>26_尚硅谷_数仓采集_集群日志生成启动脚本</t>
    <phoneticPr fontId="23" type="noConversion"/>
  </si>
  <si>
    <t>27_尚硅谷_数仓采集_集群时间同步修改脚本</t>
    <phoneticPr fontId="23" type="noConversion"/>
  </si>
  <si>
    <t>28_尚硅谷_数仓采集_集群所有进程查看脚本</t>
  </si>
  <si>
    <t>29_尚硅谷_数仓采集_每日回顾</t>
    <phoneticPr fontId="23" type="noConversion"/>
  </si>
  <si>
    <t>30_尚硅谷_数仓采集_日志采集Flume安装</t>
    <phoneticPr fontId="23" type="noConversion"/>
  </si>
  <si>
    <t>31_尚硅谷_数仓采集_Flume组件及配置</t>
    <phoneticPr fontId="23" type="noConversion"/>
  </si>
  <si>
    <t>32_尚硅谷_数仓采集_日志采集Flume配置分析</t>
  </si>
  <si>
    <t>33_尚硅谷_数仓采集_ETL拦截器</t>
  </si>
  <si>
    <t>34_尚硅谷_数仓采集_分类型拦截器</t>
  </si>
  <si>
    <t>35_尚硅谷_数仓采集_日志采集Flume启动停止脚本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</si>
</sst>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2">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xf numFmtId="0" fontId="1" fillId="0" borderId="0" xfId="8">
      <alignment horizontal="right" indent="1"/>
    </xf>
    <xf numFmtId="0" fontId="1" fillId="0" borderId="5" xfId="8" applyBorder="1">
      <alignment horizontal="right" indent="1"/>
    </xf>
    <xf numFmtId="0" fontId="1" fillId="0" borderId="8" xfId="0" applyFont="1" applyBorder="1"/>
    <xf numFmtId="180" fontId="1" fillId="46" borderId="2" xfId="10" applyFill="1">
      <alignment horizontal="center" vertical="center"/>
    </xf>
    <xf numFmtId="0" fontId="1" fillId="45" borderId="2" xfId="11" applyFill="1">
      <alignment horizontal="center" vertical="center"/>
    </xf>
    <xf numFmtId="9" fontId="26" fillId="45" borderId="2" xfId="2" applyFont="1" applyFill="1" applyBorder="1" applyAlignment="1">
      <alignment horizontal="center" vertical="center"/>
    </xf>
    <xf numFmtId="0" fontId="0" fillId="46" borderId="2" xfId="12" applyFont="1" applyFill="1">
      <alignment horizontal="left" vertical="center" indent="2"/>
    </xf>
    <xf numFmtId="0" fontId="1" fillId="46" borderId="2" xfId="11" applyFill="1">
      <alignment horizontal="center" vertical="center"/>
    </xf>
    <xf numFmtId="9" fontId="26" fillId="46" borderId="2" xfId="2" applyFont="1" applyFill="1" applyBorder="1" applyAlignment="1">
      <alignment horizontal="center" vertical="center"/>
    </xf>
    <xf numFmtId="0" fontId="10" fillId="45" borderId="2" xfId="0" applyFont="1" applyFill="1" applyBorder="1" applyAlignment="1">
      <alignment horizontal="left" vertical="center" indent="1"/>
    </xf>
    <xf numFmtId="180" fontId="1" fillId="45" borderId="2" xfId="0" applyNumberFormat="1" applyFont="1" applyFill="1" applyBorder="1" applyAlignment="1">
      <alignment horizontal="center" vertical="center"/>
    </xf>
    <xf numFmtId="180" fontId="26" fillId="45" borderId="2" xfId="0" applyNumberFormat="1" applyFont="1" applyFill="1" applyBorder="1" applyAlignmen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4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43"/>
      <tableStyleElement type="headerRow" dxfId="42"/>
    </tableStyle>
    <tableStyle name="待办事项列表" pivot="0" count="9">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59"/>
  <sheetViews>
    <sheetView showGridLines="0" tabSelected="1" showRuler="0" zoomScale="70" zoomScaleNormal="70" zoomScalePageLayoutView="70" workbookViewId="0">
      <pane ySplit="6" topLeftCell="A7" activePane="bottomLeft" state="frozen"/>
      <selection pane="bottomLeft" activeCell="F14" sqref="F14"/>
    </sheetView>
  </sheetViews>
  <sheetFormatPr defaultColWidth="8.88671875" defaultRowHeight="30" customHeight="1" x14ac:dyDescent="0.25"/>
  <cols>
    <col min="1" max="1" width="2.77734375" style="45" customWidth="1"/>
    <col min="2" max="2" width="17.77734375" style="44" customWidth="1"/>
    <col min="3" max="3" width="20.77734375" style="44" customWidth="1"/>
    <col min="4" max="4" width="10.77734375" style="44" customWidth="1"/>
    <col min="5" max="5" width="10.5546875" style="47" customWidth="1"/>
    <col min="6" max="6" width="10.5546875" style="44" customWidth="1"/>
    <col min="7" max="7" width="2.77734375" style="44" customWidth="1"/>
    <col min="8" max="8" width="3.21875" style="44" hidden="1" customWidth="1"/>
    <col min="9" max="64" width="2.6640625" style="44" customWidth="1"/>
    <col min="65" max="65" width="8.88671875" style="44"/>
    <col min="66" max="68" width="7.33203125" style="44"/>
    <col min="69" max="70" width="8.6640625" style="44"/>
    <col min="71" max="16384" width="8.88671875" style="44"/>
  </cols>
  <sheetData>
    <row r="1" spans="1:64" ht="30" customHeight="1" x14ac:dyDescent="0.45">
      <c r="A1" s="42" t="s">
        <v>0</v>
      </c>
      <c r="B1" s="43" t="s">
        <v>67</v>
      </c>
      <c r="C1" s="5"/>
      <c r="D1" s="6"/>
      <c r="E1" s="7"/>
      <c r="F1" s="8"/>
      <c r="H1" s="6"/>
      <c r="I1" s="9"/>
    </row>
    <row r="2" spans="1:64" ht="30" customHeight="1" x14ac:dyDescent="0.3">
      <c r="A2" s="45" t="s">
        <v>1</v>
      </c>
      <c r="B2" s="46"/>
      <c r="I2" s="10"/>
    </row>
    <row r="3" spans="1:64" ht="30" customHeight="1" x14ac:dyDescent="0.25">
      <c r="A3" s="45" t="s">
        <v>2</v>
      </c>
      <c r="B3" s="48"/>
      <c r="C3" s="90" t="s">
        <v>16</v>
      </c>
      <c r="D3" s="91"/>
      <c r="E3" s="89">
        <f ca="1">TODAY()+1</f>
        <v>43764</v>
      </c>
      <c r="F3" s="89"/>
    </row>
    <row r="4" spans="1:64" ht="30" customHeight="1" x14ac:dyDescent="0.25">
      <c r="A4" s="42" t="s">
        <v>3</v>
      </c>
      <c r="C4" s="90" t="s">
        <v>17</v>
      </c>
      <c r="D4" s="91"/>
      <c r="E4" s="49">
        <v>1</v>
      </c>
      <c r="I4" s="86">
        <f ca="1">I5</f>
        <v>43758</v>
      </c>
      <c r="J4" s="87"/>
      <c r="K4" s="87"/>
      <c r="L4" s="87"/>
      <c r="M4" s="87"/>
      <c r="N4" s="87"/>
      <c r="O4" s="88"/>
      <c r="P4" s="86">
        <f ca="1">P5</f>
        <v>43765</v>
      </c>
      <c r="Q4" s="87"/>
      <c r="R4" s="87"/>
      <c r="S4" s="87"/>
      <c r="T4" s="87"/>
      <c r="U4" s="87"/>
      <c r="V4" s="88"/>
      <c r="W4" s="86">
        <f ca="1">W5</f>
        <v>43772</v>
      </c>
      <c r="X4" s="87"/>
      <c r="Y4" s="87"/>
      <c r="Z4" s="87"/>
      <c r="AA4" s="87"/>
      <c r="AB4" s="87"/>
      <c r="AC4" s="88"/>
      <c r="AD4" s="86">
        <f ca="1">AD5</f>
        <v>43779</v>
      </c>
      <c r="AE4" s="87"/>
      <c r="AF4" s="87"/>
      <c r="AG4" s="87"/>
      <c r="AH4" s="87"/>
      <c r="AI4" s="87"/>
      <c r="AJ4" s="88"/>
      <c r="AK4" s="86">
        <f ca="1">AK5</f>
        <v>43786</v>
      </c>
      <c r="AL4" s="87"/>
      <c r="AM4" s="87"/>
      <c r="AN4" s="87"/>
      <c r="AO4" s="87"/>
      <c r="AP4" s="87"/>
      <c r="AQ4" s="88"/>
      <c r="AR4" s="86">
        <f ca="1">AR5</f>
        <v>43793</v>
      </c>
      <c r="AS4" s="87"/>
      <c r="AT4" s="87"/>
      <c r="AU4" s="87"/>
      <c r="AV4" s="87"/>
      <c r="AW4" s="87"/>
      <c r="AX4" s="88"/>
      <c r="AY4" s="86">
        <f ca="1">AY5</f>
        <v>43800</v>
      </c>
      <c r="AZ4" s="87"/>
      <c r="BA4" s="87"/>
      <c r="BB4" s="87"/>
      <c r="BC4" s="87"/>
      <c r="BD4" s="87"/>
      <c r="BE4" s="88"/>
      <c r="BF4" s="86">
        <f ca="1">BF5</f>
        <v>43807</v>
      </c>
      <c r="BG4" s="87"/>
      <c r="BH4" s="87"/>
      <c r="BI4" s="87"/>
      <c r="BJ4" s="87"/>
      <c r="BK4" s="87"/>
      <c r="BL4" s="88"/>
    </row>
    <row r="5" spans="1:64" ht="15" customHeight="1" x14ac:dyDescent="0.25">
      <c r="A5" s="42" t="s">
        <v>4</v>
      </c>
      <c r="B5" s="92"/>
      <c r="C5" s="92"/>
      <c r="D5" s="92"/>
      <c r="E5" s="92"/>
      <c r="F5" s="92"/>
      <c r="G5" s="92"/>
      <c r="I5" s="71">
        <f ca="1">Project_Start-WEEKDAY(Project_Start,1)+1+7*(Display_Week-1)</f>
        <v>43758</v>
      </c>
      <c r="J5" s="72">
        <f ca="1">I5+1</f>
        <v>43759</v>
      </c>
      <c r="K5" s="72">
        <f t="shared" ref="K5:AX5" ca="1" si="0">J5+1</f>
        <v>43760</v>
      </c>
      <c r="L5" s="72">
        <f t="shared" ca="1" si="0"/>
        <v>43761</v>
      </c>
      <c r="M5" s="72">
        <f t="shared" ca="1" si="0"/>
        <v>43762</v>
      </c>
      <c r="N5" s="72">
        <f t="shared" ca="1" si="0"/>
        <v>43763</v>
      </c>
      <c r="O5" s="73">
        <f t="shared" ca="1" si="0"/>
        <v>43764</v>
      </c>
      <c r="P5" s="71">
        <f ca="1">O5+1</f>
        <v>43765</v>
      </c>
      <c r="Q5" s="72">
        <f ca="1">P5+1</f>
        <v>43766</v>
      </c>
      <c r="R5" s="72">
        <f t="shared" ca="1" si="0"/>
        <v>43767</v>
      </c>
      <c r="S5" s="72">
        <f t="shared" ca="1" si="0"/>
        <v>43768</v>
      </c>
      <c r="T5" s="72">
        <f t="shared" ca="1" si="0"/>
        <v>43769</v>
      </c>
      <c r="U5" s="72">
        <f t="shared" ca="1" si="0"/>
        <v>43770</v>
      </c>
      <c r="V5" s="73">
        <f t="shared" ca="1" si="0"/>
        <v>43771</v>
      </c>
      <c r="W5" s="71">
        <f ca="1">V5+1</f>
        <v>43772</v>
      </c>
      <c r="X5" s="72">
        <f ca="1">W5+1</f>
        <v>43773</v>
      </c>
      <c r="Y5" s="72">
        <f t="shared" ca="1" si="0"/>
        <v>43774</v>
      </c>
      <c r="Z5" s="72">
        <f t="shared" ca="1" si="0"/>
        <v>43775</v>
      </c>
      <c r="AA5" s="72">
        <f t="shared" ca="1" si="0"/>
        <v>43776</v>
      </c>
      <c r="AB5" s="72">
        <f t="shared" ca="1" si="0"/>
        <v>43777</v>
      </c>
      <c r="AC5" s="73">
        <f t="shared" ca="1" si="0"/>
        <v>43778</v>
      </c>
      <c r="AD5" s="71">
        <f ca="1">AC5+1</f>
        <v>43779</v>
      </c>
      <c r="AE5" s="72">
        <f ca="1">AD5+1</f>
        <v>43780</v>
      </c>
      <c r="AF5" s="72">
        <f t="shared" ca="1" si="0"/>
        <v>43781</v>
      </c>
      <c r="AG5" s="72">
        <f t="shared" ca="1" si="0"/>
        <v>43782</v>
      </c>
      <c r="AH5" s="72">
        <f t="shared" ca="1" si="0"/>
        <v>43783</v>
      </c>
      <c r="AI5" s="72">
        <f t="shared" ca="1" si="0"/>
        <v>43784</v>
      </c>
      <c r="AJ5" s="73">
        <f t="shared" ca="1" si="0"/>
        <v>43785</v>
      </c>
      <c r="AK5" s="71">
        <f ca="1">AJ5+1</f>
        <v>43786</v>
      </c>
      <c r="AL5" s="72">
        <f ca="1">AK5+1</f>
        <v>43787</v>
      </c>
      <c r="AM5" s="72">
        <f t="shared" ca="1" si="0"/>
        <v>43788</v>
      </c>
      <c r="AN5" s="72">
        <f t="shared" ca="1" si="0"/>
        <v>43789</v>
      </c>
      <c r="AO5" s="72">
        <f t="shared" ca="1" si="0"/>
        <v>43790</v>
      </c>
      <c r="AP5" s="72">
        <f t="shared" ca="1" si="0"/>
        <v>43791</v>
      </c>
      <c r="AQ5" s="73">
        <f t="shared" ca="1" si="0"/>
        <v>43792</v>
      </c>
      <c r="AR5" s="71">
        <f ca="1">AQ5+1</f>
        <v>43793</v>
      </c>
      <c r="AS5" s="72">
        <f ca="1">AR5+1</f>
        <v>43794</v>
      </c>
      <c r="AT5" s="72">
        <f t="shared" ca="1" si="0"/>
        <v>43795</v>
      </c>
      <c r="AU5" s="72">
        <f t="shared" ca="1" si="0"/>
        <v>43796</v>
      </c>
      <c r="AV5" s="72">
        <f t="shared" ca="1" si="0"/>
        <v>43797</v>
      </c>
      <c r="AW5" s="72">
        <f t="shared" ca="1" si="0"/>
        <v>43798</v>
      </c>
      <c r="AX5" s="73">
        <f t="shared" ca="1" si="0"/>
        <v>43799</v>
      </c>
      <c r="AY5" s="71">
        <f ca="1">AX5+1</f>
        <v>43800</v>
      </c>
      <c r="AZ5" s="72">
        <f ca="1">AY5+1</f>
        <v>43801</v>
      </c>
      <c r="BA5" s="72">
        <f t="shared" ref="BA5:BE5" ca="1" si="1">AZ5+1</f>
        <v>43802</v>
      </c>
      <c r="BB5" s="72">
        <f t="shared" ca="1" si="1"/>
        <v>43803</v>
      </c>
      <c r="BC5" s="72">
        <f t="shared" ca="1" si="1"/>
        <v>43804</v>
      </c>
      <c r="BD5" s="72">
        <f t="shared" ca="1" si="1"/>
        <v>43805</v>
      </c>
      <c r="BE5" s="73">
        <f t="shared" ca="1" si="1"/>
        <v>43806</v>
      </c>
      <c r="BF5" s="71">
        <f ca="1">BE5+1</f>
        <v>43807</v>
      </c>
      <c r="BG5" s="72">
        <f ca="1">BF5+1</f>
        <v>43808</v>
      </c>
      <c r="BH5" s="72">
        <f t="shared" ref="BH5:BL5" ca="1" si="2">BG5+1</f>
        <v>43809</v>
      </c>
      <c r="BI5" s="72">
        <f t="shared" ca="1" si="2"/>
        <v>43810</v>
      </c>
      <c r="BJ5" s="72">
        <f t="shared" ca="1" si="2"/>
        <v>43811</v>
      </c>
      <c r="BK5" s="72">
        <f t="shared" ca="1" si="2"/>
        <v>43812</v>
      </c>
      <c r="BL5" s="73">
        <f t="shared" ca="1" si="2"/>
        <v>43813</v>
      </c>
    </row>
    <row r="6" spans="1:64" ht="30" customHeight="1" thickBot="1" x14ac:dyDescent="0.3">
      <c r="A6" s="42" t="s">
        <v>5</v>
      </c>
      <c r="B6" s="11" t="s">
        <v>14</v>
      </c>
      <c r="C6" s="12" t="s">
        <v>18</v>
      </c>
      <c r="D6" s="12" t="s">
        <v>20</v>
      </c>
      <c r="E6" s="12" t="s">
        <v>21</v>
      </c>
      <c r="F6" s="12" t="s">
        <v>22</v>
      </c>
      <c r="G6" s="12" t="s">
        <v>39</v>
      </c>
      <c r="H6" s="12" t="s">
        <v>23</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3">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3">
      <c r="A8" s="42" t="s">
        <v>7</v>
      </c>
      <c r="B8" s="14" t="s">
        <v>40</v>
      </c>
      <c r="C8" s="52"/>
      <c r="D8" s="15"/>
      <c r="E8" s="74"/>
      <c r="F8" s="75"/>
      <c r="G8" s="16"/>
      <c r="H8" s="16" t="str">
        <f t="shared" ref="H8:H5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3">
      <c r="A9" s="42" t="s">
        <v>8</v>
      </c>
      <c r="B9" s="82" t="s">
        <v>41</v>
      </c>
      <c r="C9" s="54" t="s">
        <v>19</v>
      </c>
      <c r="D9" s="17">
        <v>0</v>
      </c>
      <c r="E9" s="1">
        <f ca="1">Project_Start</f>
        <v>43764</v>
      </c>
      <c r="F9" s="1">
        <f ca="1">E9+G9</f>
        <v>43769</v>
      </c>
      <c r="G9" s="16">
        <v>5</v>
      </c>
      <c r="H9" s="16">
        <f t="shared" ca="1" si="5"/>
        <v>6</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3">
      <c r="A10" s="42" t="s">
        <v>9</v>
      </c>
      <c r="B10" s="82" t="s">
        <v>42</v>
      </c>
      <c r="C10" s="54"/>
      <c r="D10" s="17">
        <v>0</v>
      </c>
      <c r="E10" s="1">
        <f ca="1">F9+1</f>
        <v>43770</v>
      </c>
      <c r="F10" s="1">
        <f t="shared" ref="F10:F11" ca="1" si="6">E10+G10</f>
        <v>43775</v>
      </c>
      <c r="G10" s="16">
        <v>5</v>
      </c>
      <c r="H10" s="16">
        <f t="shared" ca="1" si="5"/>
        <v>6</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3">
      <c r="A11" s="45"/>
      <c r="B11" s="82" t="s">
        <v>44</v>
      </c>
      <c r="C11" s="54"/>
      <c r="D11" s="17">
        <v>0.1</v>
      </c>
      <c r="E11" s="1">
        <f t="shared" ref="E11" ca="1" si="7">F10+1</f>
        <v>43776</v>
      </c>
      <c r="F11" s="1">
        <f t="shared" ca="1" si="6"/>
        <v>43791</v>
      </c>
      <c r="G11" s="16">
        <v>15</v>
      </c>
      <c r="H11" s="16">
        <f t="shared" ca="1"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3">
      <c r="A12" s="42" t="s">
        <v>10</v>
      </c>
      <c r="B12" s="18" t="s">
        <v>43</v>
      </c>
      <c r="C12" s="56"/>
      <c r="D12" s="19"/>
      <c r="E12" s="76"/>
      <c r="F12" s="77"/>
      <c r="G12" s="16"/>
      <c r="H12" s="16" t="str">
        <f t="shared" si="5"/>
        <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3">
      <c r="A13" s="42"/>
      <c r="B13" s="83" t="s">
        <v>60</v>
      </c>
      <c r="C13" s="57"/>
      <c r="D13" s="20">
        <v>1</v>
      </c>
      <c r="E13" s="2">
        <f ca="1">Project_Start</f>
        <v>43764</v>
      </c>
      <c r="F13" s="2">
        <f ca="1">E13+G13</f>
        <v>43769</v>
      </c>
      <c r="G13" s="16">
        <v>5</v>
      </c>
      <c r="H13" s="16">
        <f t="shared" ca="1" si="5"/>
        <v>6</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3">
      <c r="A14" s="45"/>
      <c r="B14" s="83" t="s">
        <v>61</v>
      </c>
      <c r="C14" s="57"/>
      <c r="D14" s="20">
        <v>1</v>
      </c>
      <c r="E14" s="2">
        <f ca="1">F13+1</f>
        <v>43770</v>
      </c>
      <c r="F14" s="2">
        <f t="shared" ref="F14:F18" ca="1" si="8">E14+G14</f>
        <v>43775</v>
      </c>
      <c r="G14" s="16">
        <v>5</v>
      </c>
      <c r="H14" s="16">
        <f t="shared" ca="1" si="5"/>
        <v>6</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3">
      <c r="A15" s="45"/>
      <c r="B15" s="83" t="s">
        <v>62</v>
      </c>
      <c r="C15" s="57"/>
      <c r="D15" s="20">
        <v>1</v>
      </c>
      <c r="E15" s="2">
        <f t="shared" ref="E15:E18" ca="1" si="9">F14+1</f>
        <v>43776</v>
      </c>
      <c r="F15" s="2">
        <f t="shared" ca="1" si="8"/>
        <v>43781</v>
      </c>
      <c r="G15" s="16">
        <v>5</v>
      </c>
      <c r="H15" s="16">
        <f t="shared" ca="1"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3">
      <c r="A16" s="45"/>
      <c r="B16" s="83" t="s">
        <v>63</v>
      </c>
      <c r="C16" s="57"/>
      <c r="D16" s="20">
        <v>1</v>
      </c>
      <c r="E16" s="2">
        <f t="shared" ca="1" si="9"/>
        <v>43782</v>
      </c>
      <c r="F16" s="2">
        <f t="shared" ca="1" si="8"/>
        <v>43787</v>
      </c>
      <c r="G16" s="16">
        <v>5</v>
      </c>
      <c r="H16" s="16">
        <f t="shared" ca="1" si="5"/>
        <v>6</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3">
      <c r="A17" s="45"/>
      <c r="B17" s="83" t="s">
        <v>64</v>
      </c>
      <c r="C17" s="57"/>
      <c r="D17" s="20">
        <v>1</v>
      </c>
      <c r="E17" s="2">
        <f t="shared" ca="1" si="9"/>
        <v>43788</v>
      </c>
      <c r="F17" s="2">
        <f t="shared" ca="1" si="8"/>
        <v>43793</v>
      </c>
      <c r="G17" s="16">
        <v>5</v>
      </c>
      <c r="H17" s="16">
        <f t="shared" ca="1"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3">
      <c r="A18" s="45"/>
      <c r="B18" s="83" t="s">
        <v>65</v>
      </c>
      <c r="C18" s="57"/>
      <c r="D18" s="20">
        <v>1</v>
      </c>
      <c r="E18" s="2">
        <f t="shared" ca="1" si="9"/>
        <v>43794</v>
      </c>
      <c r="F18" s="2">
        <f t="shared" ca="1" si="8"/>
        <v>43799</v>
      </c>
      <c r="G18" s="16">
        <v>5</v>
      </c>
      <c r="H18" s="16">
        <f t="shared" ca="1"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3">
      <c r="A19" s="45"/>
      <c r="B19" s="83" t="s">
        <v>66</v>
      </c>
      <c r="C19" s="57"/>
      <c r="D19" s="20">
        <v>1</v>
      </c>
      <c r="E19" s="2">
        <f ca="1">F17+1</f>
        <v>43794</v>
      </c>
      <c r="F19" s="2">
        <f t="shared" ref="F19:F30" ca="1" si="10">E19+G19</f>
        <v>43799</v>
      </c>
      <c r="G19" s="16">
        <v>5</v>
      </c>
      <c r="H19" s="16">
        <f t="shared" ca="1" si="5"/>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3">
      <c r="A20" s="45"/>
      <c r="B20" s="83" t="s">
        <v>77</v>
      </c>
      <c r="C20" s="57"/>
      <c r="D20" s="20"/>
      <c r="E20" s="2">
        <f t="shared" ref="E20:E30" ca="1" si="11">F18+1</f>
        <v>43800</v>
      </c>
      <c r="F20" s="2">
        <f t="shared" ca="1" si="10"/>
        <v>43801</v>
      </c>
      <c r="G20" s="16">
        <v>1</v>
      </c>
      <c r="H20" s="16"/>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3">
      <c r="A21" s="45"/>
      <c r="B21" s="83" t="s">
        <v>78</v>
      </c>
      <c r="C21" s="57"/>
      <c r="D21" s="20"/>
      <c r="E21" s="2">
        <f t="shared" ca="1" si="11"/>
        <v>43800</v>
      </c>
      <c r="F21" s="2">
        <f t="shared" ca="1" si="10"/>
        <v>43801</v>
      </c>
      <c r="G21" s="16">
        <v>1</v>
      </c>
      <c r="H21" s="16"/>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3">
      <c r="A22" s="45"/>
      <c r="B22" s="83" t="s">
        <v>79</v>
      </c>
      <c r="C22" s="57"/>
      <c r="D22" s="20"/>
      <c r="E22" s="2">
        <f t="shared" ca="1" si="11"/>
        <v>43802</v>
      </c>
      <c r="F22" s="2">
        <f t="shared" ca="1" si="10"/>
        <v>43803</v>
      </c>
      <c r="G22" s="16">
        <v>1</v>
      </c>
      <c r="H22" s="16"/>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3">
      <c r="A23" s="45"/>
      <c r="B23" s="83" t="s">
        <v>80</v>
      </c>
      <c r="C23" s="57"/>
      <c r="D23" s="20"/>
      <c r="E23" s="2">
        <f t="shared" ca="1" si="11"/>
        <v>43802</v>
      </c>
      <c r="F23" s="2">
        <f t="shared" ca="1" si="10"/>
        <v>43803</v>
      </c>
      <c r="G23" s="16">
        <v>1</v>
      </c>
      <c r="H23" s="16"/>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3">
      <c r="A24" s="45"/>
      <c r="B24" s="83" t="s">
        <v>81</v>
      </c>
      <c r="C24" s="57"/>
      <c r="D24" s="20"/>
      <c r="E24" s="2">
        <f t="shared" ca="1" si="11"/>
        <v>43804</v>
      </c>
      <c r="F24" s="2">
        <f t="shared" ca="1" si="10"/>
        <v>43805</v>
      </c>
      <c r="G24" s="16">
        <v>1</v>
      </c>
      <c r="H24" s="16"/>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3">
      <c r="A25" s="45"/>
      <c r="B25" s="83" t="s">
        <v>82</v>
      </c>
      <c r="C25" s="57"/>
      <c r="D25" s="20"/>
      <c r="E25" s="2">
        <f t="shared" ca="1" si="11"/>
        <v>43804</v>
      </c>
      <c r="F25" s="2">
        <f t="shared" ca="1" si="10"/>
        <v>43807</v>
      </c>
      <c r="G25" s="16">
        <v>3</v>
      </c>
      <c r="H25" s="16"/>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3">
      <c r="A26" s="45"/>
      <c r="B26" s="83" t="s">
        <v>83</v>
      </c>
      <c r="C26" s="57"/>
      <c r="D26" s="20"/>
      <c r="E26" s="2">
        <f t="shared" ca="1" si="11"/>
        <v>43806</v>
      </c>
      <c r="F26" s="2">
        <f t="shared" ca="1" si="10"/>
        <v>43808</v>
      </c>
      <c r="G26" s="16">
        <v>2</v>
      </c>
      <c r="H26" s="16"/>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3">
      <c r="A27" s="45"/>
      <c r="B27" s="83" t="s">
        <v>84</v>
      </c>
      <c r="C27" s="57"/>
      <c r="D27" s="20"/>
      <c r="E27" s="2">
        <f t="shared" ca="1" si="11"/>
        <v>43808</v>
      </c>
      <c r="F27" s="2">
        <f t="shared" ca="1" si="10"/>
        <v>43810</v>
      </c>
      <c r="G27" s="16">
        <v>2</v>
      </c>
      <c r="H27" s="16"/>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3">
      <c r="A28" s="45"/>
      <c r="B28" s="83" t="s">
        <v>85</v>
      </c>
      <c r="C28" s="57"/>
      <c r="D28" s="20"/>
      <c r="E28" s="2">
        <f t="shared" ca="1" si="11"/>
        <v>43809</v>
      </c>
      <c r="F28" s="2">
        <f t="shared" ca="1" si="10"/>
        <v>43811</v>
      </c>
      <c r="G28" s="16">
        <v>2</v>
      </c>
      <c r="H28" s="16"/>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3">
      <c r="A29" s="45"/>
      <c r="B29" s="83" t="s">
        <v>86</v>
      </c>
      <c r="C29" s="57"/>
      <c r="D29" s="20"/>
      <c r="E29" s="2">
        <f t="shared" ca="1" si="11"/>
        <v>43811</v>
      </c>
      <c r="F29" s="2">
        <f t="shared" ca="1" si="10"/>
        <v>43813</v>
      </c>
      <c r="G29" s="16">
        <v>2</v>
      </c>
      <c r="H29" s="16"/>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3">
      <c r="A30" s="45"/>
      <c r="B30" s="83" t="s">
        <v>87</v>
      </c>
      <c r="C30" s="57"/>
      <c r="D30" s="20"/>
      <c r="E30" s="2">
        <f t="shared" ca="1" si="11"/>
        <v>43812</v>
      </c>
      <c r="F30" s="2">
        <f t="shared" ca="1" si="10"/>
        <v>43814</v>
      </c>
      <c r="G30" s="16">
        <v>2</v>
      </c>
      <c r="H30" s="16"/>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3">
      <c r="A31" s="45" t="s">
        <v>11</v>
      </c>
      <c r="B31" s="21" t="s">
        <v>45</v>
      </c>
      <c r="C31" s="58"/>
      <c r="D31" s="22"/>
      <c r="E31" s="78"/>
      <c r="F31" s="79"/>
      <c r="G31" s="16"/>
      <c r="H31" s="16" t="str">
        <f t="shared" si="5"/>
        <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3">
      <c r="A32" s="45"/>
      <c r="B32" s="84" t="s">
        <v>47</v>
      </c>
      <c r="C32" s="59"/>
      <c r="D32" s="23">
        <v>0.02</v>
      </c>
      <c r="E32" s="3">
        <f ca="1">Project_Start</f>
        <v>43764</v>
      </c>
      <c r="F32" s="3">
        <f ca="1">E32+G32</f>
        <v>43768</v>
      </c>
      <c r="G32" s="16">
        <v>4</v>
      </c>
      <c r="H32" s="16"/>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3">
      <c r="A33" s="45"/>
      <c r="B33" s="84" t="s">
        <v>48</v>
      </c>
      <c r="C33" s="59"/>
      <c r="D33" s="23"/>
      <c r="E33" s="3">
        <f ca="1">F32+1</f>
        <v>43769</v>
      </c>
      <c r="F33" s="3">
        <f t="shared" ref="F33:F45" ca="1" si="12">E33+G33</f>
        <v>43774</v>
      </c>
      <c r="G33" s="16">
        <v>5</v>
      </c>
      <c r="H33" s="16"/>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3" customFormat="1" ht="30" customHeight="1" thickBot="1" x14ac:dyDescent="0.3">
      <c r="A34" s="45"/>
      <c r="B34" s="84" t="s">
        <v>49</v>
      </c>
      <c r="C34" s="59"/>
      <c r="D34" s="23"/>
      <c r="E34" s="3">
        <f t="shared" ref="E34:E36" ca="1" si="13">F33+1</f>
        <v>43775</v>
      </c>
      <c r="F34" s="3">
        <f t="shared" ca="1" si="12"/>
        <v>43780</v>
      </c>
      <c r="G34" s="16">
        <v>5</v>
      </c>
      <c r="H34" s="16"/>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3" customFormat="1" ht="30" customHeight="1" thickBot="1" x14ac:dyDescent="0.3">
      <c r="A35" s="45"/>
      <c r="B35" s="84" t="s">
        <v>50</v>
      </c>
      <c r="C35" s="59"/>
      <c r="D35" s="23"/>
      <c r="E35" s="3">
        <f t="shared" ca="1" si="13"/>
        <v>43781</v>
      </c>
      <c r="F35" s="3">
        <f t="shared" ca="1" si="12"/>
        <v>43786</v>
      </c>
      <c r="G35" s="16">
        <v>5</v>
      </c>
      <c r="H35" s="16"/>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3" customFormat="1" ht="30" customHeight="1" thickBot="1" x14ac:dyDescent="0.3">
      <c r="A36" s="45"/>
      <c r="B36" s="84" t="s">
        <v>51</v>
      </c>
      <c r="C36" s="59"/>
      <c r="D36" s="23"/>
      <c r="E36" s="3">
        <f t="shared" ca="1" si="13"/>
        <v>43787</v>
      </c>
      <c r="F36" s="3">
        <f t="shared" ca="1" si="12"/>
        <v>43792</v>
      </c>
      <c r="G36" s="16">
        <v>5</v>
      </c>
      <c r="H36" s="16"/>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53" customFormat="1" ht="30" customHeight="1" thickBot="1" x14ac:dyDescent="0.3">
      <c r="A37" s="45" t="s">
        <v>11</v>
      </c>
      <c r="B37" s="24" t="s">
        <v>46</v>
      </c>
      <c r="C37" s="60"/>
      <c r="D37" s="25"/>
      <c r="E37" s="80"/>
      <c r="F37" s="81"/>
      <c r="G37" s="16"/>
      <c r="H37" s="16" t="str">
        <f t="shared" si="5"/>
        <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53" customFormat="1" ht="30" customHeight="1" thickBot="1" x14ac:dyDescent="0.3">
      <c r="A38" s="45"/>
      <c r="B38" s="85" t="s">
        <v>52</v>
      </c>
      <c r="C38" s="61"/>
      <c r="D38" s="26"/>
      <c r="E38" s="4">
        <v>43756</v>
      </c>
      <c r="F38" s="1">
        <f t="shared" si="12"/>
        <v>43766</v>
      </c>
      <c r="G38" s="16">
        <v>10</v>
      </c>
      <c r="H38" s="16">
        <f t="shared" si="5"/>
        <v>11</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53" customFormat="1" ht="30" customHeight="1" thickBot="1" x14ac:dyDescent="0.3">
      <c r="A39" s="45"/>
      <c r="B39" s="85" t="s">
        <v>53</v>
      </c>
      <c r="C39" s="61"/>
      <c r="D39" s="26"/>
      <c r="E39" s="4">
        <f>F38+1</f>
        <v>43767</v>
      </c>
      <c r="F39" s="1">
        <f t="shared" si="12"/>
        <v>43772</v>
      </c>
      <c r="G39" s="16">
        <v>5</v>
      </c>
      <c r="H39" s="16">
        <f t="shared" si="5"/>
        <v>6</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53" customFormat="1" ht="30" customHeight="1" thickBot="1" x14ac:dyDescent="0.3">
      <c r="A40" s="45"/>
      <c r="B40" s="85" t="s">
        <v>54</v>
      </c>
      <c r="C40" s="61"/>
      <c r="D40" s="26"/>
      <c r="E40" s="4">
        <f t="shared" ref="E40:E45" si="14">F39+1</f>
        <v>43773</v>
      </c>
      <c r="F40" s="1">
        <f t="shared" si="12"/>
        <v>43778</v>
      </c>
      <c r="G40" s="16">
        <v>5</v>
      </c>
      <c r="H40" s="16">
        <f t="shared" si="5"/>
        <v>6</v>
      </c>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53" customFormat="1" ht="30" customHeight="1" thickBot="1" x14ac:dyDescent="0.3">
      <c r="A41" s="45"/>
      <c r="B41" s="85" t="s">
        <v>55</v>
      </c>
      <c r="C41" s="61"/>
      <c r="D41" s="26"/>
      <c r="E41" s="4">
        <f t="shared" si="14"/>
        <v>43779</v>
      </c>
      <c r="F41" s="1">
        <f t="shared" si="12"/>
        <v>43784</v>
      </c>
      <c r="G41" s="16">
        <v>5</v>
      </c>
      <c r="H41" s="16">
        <f t="shared" si="5"/>
        <v>6</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row>
    <row r="42" spans="1:64" s="53" customFormat="1" ht="30" customHeight="1" thickBot="1" x14ac:dyDescent="0.3">
      <c r="A42" s="45"/>
      <c r="B42" s="85" t="s">
        <v>56</v>
      </c>
      <c r="C42" s="61"/>
      <c r="D42" s="26"/>
      <c r="E42" s="4">
        <f t="shared" si="14"/>
        <v>43785</v>
      </c>
      <c r="F42" s="1">
        <f t="shared" ref="F42:F44" si="15">E42+G42</f>
        <v>43790</v>
      </c>
      <c r="G42" s="16">
        <v>5</v>
      </c>
      <c r="H42" s="16">
        <f t="shared" si="5"/>
        <v>6</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row>
    <row r="43" spans="1:64" s="53" customFormat="1" ht="30" customHeight="1" thickBot="1" x14ac:dyDescent="0.3">
      <c r="A43" s="45"/>
      <c r="B43" s="85" t="s">
        <v>57</v>
      </c>
      <c r="C43" s="61"/>
      <c r="D43" s="26"/>
      <c r="E43" s="4">
        <f t="shared" si="14"/>
        <v>43791</v>
      </c>
      <c r="F43" s="1">
        <f t="shared" si="15"/>
        <v>43796</v>
      </c>
      <c r="G43" s="16">
        <v>5</v>
      </c>
      <c r="H43" s="16">
        <f t="shared" si="5"/>
        <v>6</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row>
    <row r="44" spans="1:64" s="53" customFormat="1" ht="30" customHeight="1" thickBot="1" x14ac:dyDescent="0.3">
      <c r="A44" s="45"/>
      <c r="B44" s="85" t="s">
        <v>58</v>
      </c>
      <c r="C44" s="61"/>
      <c r="D44" s="26"/>
      <c r="E44" s="4">
        <f t="shared" si="14"/>
        <v>43797</v>
      </c>
      <c r="F44" s="1">
        <f t="shared" si="15"/>
        <v>43802</v>
      </c>
      <c r="G44" s="16">
        <v>5</v>
      </c>
      <c r="H44" s="16">
        <f t="shared" si="5"/>
        <v>6</v>
      </c>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row>
    <row r="45" spans="1:64" s="53" customFormat="1" ht="30" customHeight="1" thickBot="1" x14ac:dyDescent="0.3">
      <c r="A45" s="45"/>
      <c r="B45" s="85" t="s">
        <v>59</v>
      </c>
      <c r="C45" s="61"/>
      <c r="D45" s="26"/>
      <c r="E45" s="4">
        <f t="shared" si="14"/>
        <v>43803</v>
      </c>
      <c r="F45" s="1">
        <f t="shared" si="12"/>
        <v>43808</v>
      </c>
      <c r="G45" s="16">
        <v>5</v>
      </c>
      <c r="H45" s="16">
        <f t="shared" si="5"/>
        <v>6</v>
      </c>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row>
    <row r="46" spans="1:64" s="53" customFormat="1" ht="30" customHeight="1" thickBot="1" x14ac:dyDescent="0.3">
      <c r="A46" s="45" t="s">
        <v>11</v>
      </c>
      <c r="B46" s="99" t="s">
        <v>68</v>
      </c>
      <c r="C46" s="94"/>
      <c r="D46" s="95"/>
      <c r="E46" s="100"/>
      <c r="F46" s="101"/>
      <c r="G46" s="16"/>
      <c r="H46" s="16" t="str">
        <f t="shared" si="5"/>
        <v/>
      </c>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row>
    <row r="47" spans="1:64" s="53" customFormat="1" ht="30" customHeight="1" thickBot="1" x14ac:dyDescent="0.3">
      <c r="A47" s="45"/>
      <c r="B47" s="96" t="s">
        <v>69</v>
      </c>
      <c r="C47" s="97"/>
      <c r="D47" s="98">
        <v>0.01</v>
      </c>
      <c r="E47" s="93">
        <v>43763</v>
      </c>
      <c r="F47" s="93">
        <f t="shared" ref="F47:F54" si="16">E47+G47</f>
        <v>43815</v>
      </c>
      <c r="G47" s="16">
        <v>52</v>
      </c>
      <c r="H47" s="16">
        <f t="shared" si="5"/>
        <v>53</v>
      </c>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row>
    <row r="48" spans="1:64" s="53" customFormat="1" ht="30" customHeight="1" thickBot="1" x14ac:dyDescent="0.3">
      <c r="A48" s="45"/>
      <c r="B48" s="96" t="s">
        <v>70</v>
      </c>
      <c r="C48" s="97"/>
      <c r="D48" s="98"/>
      <c r="E48" s="93">
        <v>43763</v>
      </c>
      <c r="F48" s="93">
        <v>43769</v>
      </c>
      <c r="G48" s="16">
        <v>5</v>
      </c>
      <c r="H48" s="16">
        <f t="shared" si="5"/>
        <v>7</v>
      </c>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row>
    <row r="49" spans="1:64" s="53" customFormat="1" ht="30" customHeight="1" thickBot="1" x14ac:dyDescent="0.3">
      <c r="A49" s="45"/>
      <c r="B49" s="96" t="s">
        <v>71</v>
      </c>
      <c r="C49" s="97"/>
      <c r="D49" s="98"/>
      <c r="E49" s="93">
        <f t="shared" ref="E49:E54" si="17">F48+1</f>
        <v>43770</v>
      </c>
      <c r="F49" s="93">
        <f t="shared" si="16"/>
        <v>43788</v>
      </c>
      <c r="G49" s="16">
        <v>18</v>
      </c>
      <c r="H49" s="16">
        <f t="shared" si="5"/>
        <v>19</v>
      </c>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row>
    <row r="50" spans="1:64" s="53" customFormat="1" ht="30" customHeight="1" thickBot="1" x14ac:dyDescent="0.3">
      <c r="A50" s="45"/>
      <c r="B50" s="96" t="s">
        <v>72</v>
      </c>
      <c r="C50" s="97"/>
      <c r="D50" s="98"/>
      <c r="E50" s="93">
        <f t="shared" si="17"/>
        <v>43789</v>
      </c>
      <c r="F50" s="93">
        <f t="shared" si="16"/>
        <v>43794</v>
      </c>
      <c r="G50" s="16">
        <v>5</v>
      </c>
      <c r="H50" s="16">
        <f t="shared" si="5"/>
        <v>6</v>
      </c>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row>
    <row r="51" spans="1:64" s="53" customFormat="1" ht="30" customHeight="1" thickBot="1" x14ac:dyDescent="0.3">
      <c r="A51" s="45"/>
      <c r="B51" s="96" t="s">
        <v>73</v>
      </c>
      <c r="C51" s="97"/>
      <c r="D51" s="98"/>
      <c r="E51" s="93">
        <f t="shared" si="17"/>
        <v>43795</v>
      </c>
      <c r="F51" s="93">
        <f t="shared" si="16"/>
        <v>43805</v>
      </c>
      <c r="G51" s="16">
        <v>10</v>
      </c>
      <c r="H51" s="16">
        <f t="shared" si="5"/>
        <v>11</v>
      </c>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row>
    <row r="52" spans="1:64" s="53" customFormat="1" ht="30" customHeight="1" thickBot="1" x14ac:dyDescent="0.3">
      <c r="A52" s="45"/>
      <c r="B52" s="96" t="s">
        <v>74</v>
      </c>
      <c r="C52" s="97"/>
      <c r="D52" s="98"/>
      <c r="E52" s="93">
        <f t="shared" si="17"/>
        <v>43806</v>
      </c>
      <c r="F52" s="93">
        <f t="shared" si="16"/>
        <v>43813</v>
      </c>
      <c r="G52" s="16">
        <v>7</v>
      </c>
      <c r="H52" s="16">
        <f t="shared" si="5"/>
        <v>8</v>
      </c>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row>
    <row r="53" spans="1:64" s="53" customFormat="1" ht="30" customHeight="1" thickBot="1" x14ac:dyDescent="0.3">
      <c r="A53" s="45"/>
      <c r="B53" s="96" t="s">
        <v>75</v>
      </c>
      <c r="C53" s="97"/>
      <c r="D53" s="98"/>
      <c r="E53" s="93">
        <f t="shared" si="17"/>
        <v>43814</v>
      </c>
      <c r="F53" s="93">
        <f t="shared" si="16"/>
        <v>43819</v>
      </c>
      <c r="G53" s="16">
        <v>5</v>
      </c>
      <c r="H53" s="16">
        <f t="shared" si="5"/>
        <v>6</v>
      </c>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row>
    <row r="54" spans="1:64" s="53" customFormat="1" ht="30" customHeight="1" thickBot="1" x14ac:dyDescent="0.3">
      <c r="A54" s="45"/>
      <c r="B54" s="96" t="s">
        <v>76</v>
      </c>
      <c r="C54" s="97"/>
      <c r="D54" s="98"/>
      <c r="E54" s="93">
        <f t="shared" si="17"/>
        <v>43820</v>
      </c>
      <c r="F54" s="93">
        <f t="shared" si="16"/>
        <v>43822</v>
      </c>
      <c r="G54" s="16">
        <v>2</v>
      </c>
      <c r="H54" s="16">
        <f t="shared" si="5"/>
        <v>3</v>
      </c>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row>
    <row r="55" spans="1:64" s="53" customFormat="1" ht="30" customHeight="1" thickBot="1" x14ac:dyDescent="0.3">
      <c r="A55" s="45" t="s">
        <v>12</v>
      </c>
      <c r="B55" s="62"/>
      <c r="C55" s="63"/>
      <c r="D55" s="27"/>
      <c r="E55" s="64"/>
      <c r="F55" s="64"/>
      <c r="G55" s="16"/>
      <c r="H55" s="16" t="str">
        <f t="shared" si="5"/>
        <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row>
    <row r="56" spans="1:64" s="53" customFormat="1" ht="30" customHeight="1" thickBot="1" x14ac:dyDescent="0.3">
      <c r="A56" s="42" t="s">
        <v>13</v>
      </c>
      <c r="B56" s="28" t="s">
        <v>15</v>
      </c>
      <c r="C56" s="29"/>
      <c r="D56" s="30"/>
      <c r="E56" s="31"/>
      <c r="F56" s="32"/>
      <c r="G56" s="33"/>
      <c r="H56" s="33" t="str">
        <f t="shared" si="5"/>
        <v/>
      </c>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65"/>
      <c r="AU56" s="65"/>
      <c r="AV56" s="65"/>
      <c r="AW56" s="65"/>
      <c r="AX56" s="65"/>
      <c r="AY56" s="65"/>
      <c r="AZ56" s="65"/>
      <c r="BA56" s="65"/>
      <c r="BB56" s="65"/>
      <c r="BC56" s="65"/>
      <c r="BD56" s="65"/>
      <c r="BE56" s="65"/>
      <c r="BF56" s="65"/>
      <c r="BG56" s="65"/>
      <c r="BH56" s="65"/>
      <c r="BI56" s="65"/>
      <c r="BJ56" s="65"/>
      <c r="BK56" s="65"/>
      <c r="BL56" s="65"/>
    </row>
    <row r="57" spans="1:64" ht="30" customHeight="1" x14ac:dyDescent="0.25">
      <c r="G57" s="66"/>
    </row>
    <row r="58" spans="1:64" ht="30" customHeight="1" x14ac:dyDescent="0.25">
      <c r="C58" s="9"/>
      <c r="F58" s="34"/>
    </row>
    <row r="59" spans="1:64" ht="30" customHeight="1" x14ac:dyDescent="0.25">
      <c r="C59" s="3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7:D16 D45 D55:D56 D31:D41">
    <cfRule type="dataBar" priority="7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I45:BL45 I55:BL56 I31:BL41">
    <cfRule type="expression" dxfId="32" priority="89">
      <formula>AND(TODAY()&gt;=I$5,TODAY()&lt;J$5)</formula>
    </cfRule>
  </conditionalFormatting>
  <conditionalFormatting sqref="I7:BL16 I45:BL45 I55:BL56 I31:BL41">
    <cfRule type="expression" dxfId="31" priority="83">
      <formula>AND(task_start&lt;=I$5,ROUNDDOWN((task_end-task_start+1)*task_progress,0)+task_start-1&gt;=I$5)</formula>
    </cfRule>
    <cfRule type="expression" dxfId="30" priority="84" stopIfTrue="1">
      <formula>AND(task_end&gt;=I$5,task_start&lt;J$5)</formula>
    </cfRule>
  </conditionalFormatting>
  <conditionalFormatting sqref="D17">
    <cfRule type="dataBar" priority="53">
      <dataBar>
        <cfvo type="num" val="0"/>
        <cfvo type="num" val="1"/>
        <color theme="0" tint="-0.249977111117893"/>
      </dataBar>
      <extLst>
        <ext xmlns:x14="http://schemas.microsoft.com/office/spreadsheetml/2009/9/main" uri="{B025F937-C7B1-47D3-B67F-A62EFF666E3E}">
          <x14:id>{759C797F-1A4E-40B2-86F4-1516F9B9B610}</x14:id>
        </ext>
      </extLst>
    </cfRule>
  </conditionalFormatting>
  <conditionalFormatting sqref="I17:BL17">
    <cfRule type="expression" dxfId="29" priority="56">
      <formula>AND(TODAY()&gt;=I$5,TODAY()&lt;J$5)</formula>
    </cfRule>
  </conditionalFormatting>
  <conditionalFormatting sqref="I17:BL17">
    <cfRule type="expression" dxfId="28" priority="54">
      <formula>AND(task_start&lt;=I$5,ROUNDDOWN((task_end-task_start+1)*task_progress,0)+task_start-1&gt;=I$5)</formula>
    </cfRule>
    <cfRule type="expression" dxfId="27" priority="55" stopIfTrue="1">
      <formula>AND(task_end&gt;=I$5,task_start&lt;J$5)</formula>
    </cfRule>
  </conditionalFormatting>
  <conditionalFormatting sqref="D18">
    <cfRule type="dataBar" priority="49">
      <dataBar>
        <cfvo type="num" val="0"/>
        <cfvo type="num" val="1"/>
        <color theme="0" tint="-0.249977111117893"/>
      </dataBar>
      <extLst>
        <ext xmlns:x14="http://schemas.microsoft.com/office/spreadsheetml/2009/9/main" uri="{B025F937-C7B1-47D3-B67F-A62EFF666E3E}">
          <x14:id>{D2AABCDF-EAF0-4076-B944-6CE8BFC33A67}</x14:id>
        </ext>
      </extLst>
    </cfRule>
  </conditionalFormatting>
  <conditionalFormatting sqref="I18:BL18">
    <cfRule type="expression" dxfId="26" priority="52">
      <formula>AND(TODAY()&gt;=I$5,TODAY()&lt;J$5)</formula>
    </cfRule>
  </conditionalFormatting>
  <conditionalFormatting sqref="I18:BL18">
    <cfRule type="expression" dxfId="25" priority="50">
      <formula>AND(task_start&lt;=I$5,ROUNDDOWN((task_end-task_start+1)*task_progress,0)+task_start-1&gt;=I$5)</formula>
    </cfRule>
    <cfRule type="expression" dxfId="24" priority="51" stopIfTrue="1">
      <formula>AND(task_end&gt;=I$5,task_start&lt;J$5)</formula>
    </cfRule>
  </conditionalFormatting>
  <conditionalFormatting sqref="D42">
    <cfRule type="dataBar" priority="45">
      <dataBar>
        <cfvo type="num" val="0"/>
        <cfvo type="num" val="1"/>
        <color theme="0" tint="-0.249977111117893"/>
      </dataBar>
      <extLst>
        <ext xmlns:x14="http://schemas.microsoft.com/office/spreadsheetml/2009/9/main" uri="{B025F937-C7B1-47D3-B67F-A62EFF666E3E}">
          <x14:id>{3E090F4B-51E4-48DA-81AA-481DF18295C4}</x14:id>
        </ext>
      </extLst>
    </cfRule>
  </conditionalFormatting>
  <conditionalFormatting sqref="I42:BL42">
    <cfRule type="expression" dxfId="23" priority="48">
      <formula>AND(TODAY()&gt;=I$5,TODAY()&lt;J$5)</formula>
    </cfRule>
  </conditionalFormatting>
  <conditionalFormatting sqref="I42:BL42">
    <cfRule type="expression" dxfId="22" priority="46">
      <formula>AND(task_start&lt;=I$5,ROUNDDOWN((task_end-task_start+1)*task_progress,0)+task_start-1&gt;=I$5)</formula>
    </cfRule>
    <cfRule type="expression" dxfId="21" priority="47" stopIfTrue="1">
      <formula>AND(task_end&gt;=I$5,task_start&lt;J$5)</formula>
    </cfRule>
  </conditionalFormatting>
  <conditionalFormatting sqref="D43">
    <cfRule type="dataBar" priority="41">
      <dataBar>
        <cfvo type="num" val="0"/>
        <cfvo type="num" val="1"/>
        <color theme="0" tint="-0.249977111117893"/>
      </dataBar>
      <extLst>
        <ext xmlns:x14="http://schemas.microsoft.com/office/spreadsheetml/2009/9/main" uri="{B025F937-C7B1-47D3-B67F-A62EFF666E3E}">
          <x14:id>{3619889A-58D3-493C-80BB-7265E0C2837E}</x14:id>
        </ext>
      </extLst>
    </cfRule>
  </conditionalFormatting>
  <conditionalFormatting sqref="I43:BL43">
    <cfRule type="expression" dxfId="20" priority="44">
      <formula>AND(TODAY()&gt;=I$5,TODAY()&lt;J$5)</formula>
    </cfRule>
  </conditionalFormatting>
  <conditionalFormatting sqref="I43:BL43">
    <cfRule type="expression" dxfId="19" priority="42">
      <formula>AND(task_start&lt;=I$5,ROUNDDOWN((task_end-task_start+1)*task_progress,0)+task_start-1&gt;=I$5)</formula>
    </cfRule>
    <cfRule type="expression" dxfId="18" priority="43" stopIfTrue="1">
      <formula>AND(task_end&gt;=I$5,task_start&lt;J$5)</formula>
    </cfRule>
  </conditionalFormatting>
  <conditionalFormatting sqref="D44">
    <cfRule type="dataBar" priority="37">
      <dataBar>
        <cfvo type="num" val="0"/>
        <cfvo type="num" val="1"/>
        <color theme="0" tint="-0.249977111117893"/>
      </dataBar>
      <extLst>
        <ext xmlns:x14="http://schemas.microsoft.com/office/spreadsheetml/2009/9/main" uri="{B025F937-C7B1-47D3-B67F-A62EFF666E3E}">
          <x14:id>{51794B6B-6C5B-4305-A71E-7A94832D6C4C}</x14:id>
        </ext>
      </extLst>
    </cfRule>
  </conditionalFormatting>
  <conditionalFormatting sqref="I44:BL44">
    <cfRule type="expression" dxfId="17" priority="40">
      <formula>AND(TODAY()&gt;=I$5,TODAY()&lt;J$5)</formula>
    </cfRule>
  </conditionalFormatting>
  <conditionalFormatting sqref="I44:BL44">
    <cfRule type="expression" dxfId="16" priority="38">
      <formula>AND(task_start&lt;=I$5,ROUNDDOWN((task_end-task_start+1)*task_progress,0)+task_start-1&gt;=I$5)</formula>
    </cfRule>
    <cfRule type="expression" dxfId="15" priority="39" stopIfTrue="1">
      <formula>AND(task_end&gt;=I$5,task_start&lt;J$5)</formula>
    </cfRule>
  </conditionalFormatting>
  <conditionalFormatting sqref="D46:D50 D54">
    <cfRule type="dataBar" priority="33">
      <dataBar>
        <cfvo type="num" val="0"/>
        <cfvo type="num" val="1"/>
        <color theme="0" tint="-0.249977111117893"/>
      </dataBar>
      <extLst>
        <ext xmlns:x14="http://schemas.microsoft.com/office/spreadsheetml/2009/9/main" uri="{B025F937-C7B1-47D3-B67F-A62EFF666E3E}">
          <x14:id>{3D2687AE-507A-4594-B59D-CE6E951D3C0B}</x14:id>
        </ext>
      </extLst>
    </cfRule>
  </conditionalFormatting>
  <conditionalFormatting sqref="I46:BL50 I54:BL54">
    <cfRule type="expression" dxfId="14" priority="36">
      <formula>AND(TODAY()&gt;=I$5,TODAY()&lt;J$5)</formula>
    </cfRule>
  </conditionalFormatting>
  <conditionalFormatting sqref="I46:BL50 I54:BL54">
    <cfRule type="expression" dxfId="13" priority="34">
      <formula>AND(task_start&lt;=I$5,ROUNDDOWN((task_end-task_start+1)*task_progress,0)+task_start-1&gt;=I$5)</formula>
    </cfRule>
    <cfRule type="expression" dxfId="12" priority="35" stopIfTrue="1">
      <formula>AND(task_end&gt;=I$5,task_start&lt;J$5)</formula>
    </cfRule>
  </conditionalFormatting>
  <conditionalFormatting sqref="D51">
    <cfRule type="dataBar" priority="29">
      <dataBar>
        <cfvo type="num" val="0"/>
        <cfvo type="num" val="1"/>
        <color theme="0" tint="-0.249977111117893"/>
      </dataBar>
      <extLst>
        <ext xmlns:x14="http://schemas.microsoft.com/office/spreadsheetml/2009/9/main" uri="{B025F937-C7B1-47D3-B67F-A62EFF666E3E}">
          <x14:id>{F74930FC-F3C9-4F62-9CC5-0828EF181132}</x14:id>
        </ext>
      </extLst>
    </cfRule>
  </conditionalFormatting>
  <conditionalFormatting sqref="I51:BL51">
    <cfRule type="expression" dxfId="11" priority="32">
      <formula>AND(TODAY()&gt;=I$5,TODAY()&lt;J$5)</formula>
    </cfRule>
  </conditionalFormatting>
  <conditionalFormatting sqref="I51:BL51">
    <cfRule type="expression" dxfId="10" priority="30">
      <formula>AND(task_start&lt;=I$5,ROUNDDOWN((task_end-task_start+1)*task_progress,0)+task_start-1&gt;=I$5)</formula>
    </cfRule>
    <cfRule type="expression" dxfId="9" priority="31" stopIfTrue="1">
      <formula>AND(task_end&gt;=I$5,task_start&lt;J$5)</formula>
    </cfRule>
  </conditionalFormatting>
  <conditionalFormatting sqref="D52">
    <cfRule type="dataBar" priority="25">
      <dataBar>
        <cfvo type="num" val="0"/>
        <cfvo type="num" val="1"/>
        <color theme="0" tint="-0.249977111117893"/>
      </dataBar>
      <extLst>
        <ext xmlns:x14="http://schemas.microsoft.com/office/spreadsheetml/2009/9/main" uri="{B025F937-C7B1-47D3-B67F-A62EFF666E3E}">
          <x14:id>{9E156B2B-67D0-4BAA-97F3-6FA5A2C6527C}</x14:id>
        </ext>
      </extLst>
    </cfRule>
  </conditionalFormatting>
  <conditionalFormatting sqref="I52:BL52">
    <cfRule type="expression" dxfId="8" priority="28">
      <formula>AND(TODAY()&gt;=I$5,TODAY()&lt;J$5)</formula>
    </cfRule>
  </conditionalFormatting>
  <conditionalFormatting sqref="I52:BL52">
    <cfRule type="expression" dxfId="7" priority="26">
      <formula>AND(task_start&lt;=I$5,ROUNDDOWN((task_end-task_start+1)*task_progress,0)+task_start-1&gt;=I$5)</formula>
    </cfRule>
    <cfRule type="expression" dxfId="6" priority="27" stopIfTrue="1">
      <formula>AND(task_end&gt;=I$5,task_start&lt;J$5)</formula>
    </cfRule>
  </conditionalFormatting>
  <conditionalFormatting sqref="D53">
    <cfRule type="dataBar" priority="21">
      <dataBar>
        <cfvo type="num" val="0"/>
        <cfvo type="num" val="1"/>
        <color theme="0" tint="-0.249977111117893"/>
      </dataBar>
      <extLst>
        <ext xmlns:x14="http://schemas.microsoft.com/office/spreadsheetml/2009/9/main" uri="{B025F937-C7B1-47D3-B67F-A62EFF666E3E}">
          <x14:id>{3F97FDD9-EF27-4559-B8A9-37DC6A46E92D}</x14:id>
        </ext>
      </extLst>
    </cfRule>
  </conditionalFormatting>
  <conditionalFormatting sqref="I53:BL53">
    <cfRule type="expression" dxfId="5" priority="24">
      <formula>AND(TODAY()&gt;=I$5,TODAY()&lt;J$5)</formula>
    </cfRule>
  </conditionalFormatting>
  <conditionalFormatting sqref="I53:BL53">
    <cfRule type="expression" dxfId="4" priority="22">
      <formula>AND(task_start&lt;=I$5,ROUNDDOWN((task_end-task_start+1)*task_progress,0)+task_start-1&gt;=I$5)</formula>
    </cfRule>
    <cfRule type="expression" dxfId="3" priority="23" stopIfTrue="1">
      <formula>AND(task_end&gt;=I$5,task_start&lt;J$5)</formula>
    </cfRule>
  </conditionalFormatting>
  <conditionalFormatting sqref="D19:D30">
    <cfRule type="dataBar" priority="1">
      <dataBar>
        <cfvo type="num" val="0"/>
        <cfvo type="num" val="1"/>
        <color theme="0" tint="-0.249977111117893"/>
      </dataBar>
      <extLst>
        <ext xmlns:x14="http://schemas.microsoft.com/office/spreadsheetml/2009/9/main" uri="{B025F937-C7B1-47D3-B67F-A62EFF666E3E}">
          <x14:id>{DC399604-8989-496E-BFA3-A3CFCE3E0993}</x14:id>
        </ext>
      </extLst>
    </cfRule>
  </conditionalFormatting>
  <conditionalFormatting sqref="I19:BL30">
    <cfRule type="expression" dxfId="2" priority="4">
      <formula>AND(TODAY()&gt;=I$5,TODAY()&lt;J$5)</formula>
    </cfRule>
  </conditionalFormatting>
  <conditionalFormatting sqref="I19:BL30">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D7:D16 D45 D55:D56 D31:D41</xm:sqref>
        </x14:conditionalFormatting>
        <x14:conditionalFormatting xmlns:xm="http://schemas.microsoft.com/office/excel/2006/main">
          <x14:cfRule type="dataBar" id="{759C797F-1A4E-40B2-86F4-1516F9B9B61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2AABCDF-EAF0-4076-B944-6CE8BFC33A6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3E090F4B-51E4-48DA-81AA-481DF18295C4}">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3619889A-58D3-493C-80BB-7265E0C2837E}">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1794B6B-6C5B-4305-A71E-7A94832D6C4C}">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D2687AE-507A-4594-B59D-CE6E951D3C0B}">
            <x14:dataBar minLength="0" maxLength="100" gradient="0">
              <x14:cfvo type="num">
                <xm:f>0</xm:f>
              </x14:cfvo>
              <x14:cfvo type="num">
                <xm:f>1</xm:f>
              </x14:cfvo>
              <x14:negativeFillColor rgb="FFFF0000"/>
              <x14:axisColor rgb="FF000000"/>
            </x14:dataBar>
          </x14:cfRule>
          <xm:sqref>D46:D50 D54</xm:sqref>
        </x14:conditionalFormatting>
        <x14:conditionalFormatting xmlns:xm="http://schemas.microsoft.com/office/excel/2006/main">
          <x14:cfRule type="dataBar" id="{F74930FC-F3C9-4F62-9CC5-0828EF181132}">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9E156B2B-67D0-4BAA-97F3-6FA5A2C6527C}">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3F97FDD9-EF27-4559-B8A9-37DC6A46E92D}">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DC399604-8989-496E-BFA3-A3CFCE3E0993}">
            <x14:dataBar minLength="0" maxLength="100" gradient="0">
              <x14:cfvo type="num">
                <xm:f>0</xm:f>
              </x14:cfvo>
              <x14:cfvo type="num">
                <xm:f>1</xm:f>
              </x14:cfvo>
              <x14:negativeFillColor rgb="FFFF0000"/>
              <x14:axisColor rgb="FF000000"/>
            </x14:dataBar>
          </x14:cfRule>
          <xm:sqref>D19:D30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defaultColWidth="9.21875" defaultRowHeight="13.5" x14ac:dyDescent="0.25"/>
  <cols>
    <col min="1" max="1" width="87.21875" style="36" customWidth="1"/>
    <col min="2" max="16384" width="9.21875" style="6"/>
  </cols>
  <sheetData>
    <row r="1" spans="1:2" ht="46.5" customHeight="1" x14ac:dyDescent="0.25"/>
    <row r="2" spans="1:2" s="67" customFormat="1" ht="15.75" x14ac:dyDescent="0.25">
      <c r="A2" s="37" t="s">
        <v>24</v>
      </c>
      <c r="B2" s="37"/>
    </row>
    <row r="3" spans="1:2" s="68" customFormat="1" ht="27" customHeight="1" x14ac:dyDescent="0.25">
      <c r="A3" s="38" t="s">
        <v>25</v>
      </c>
      <c r="B3" s="38"/>
    </row>
    <row r="4" spans="1:2" s="40" customFormat="1" ht="27.75" x14ac:dyDescent="0.45">
      <c r="A4" s="39" t="s">
        <v>26</v>
      </c>
    </row>
    <row r="5" spans="1:2" ht="74.099999999999994" customHeight="1" x14ac:dyDescent="0.25">
      <c r="A5" s="41" t="s">
        <v>27</v>
      </c>
    </row>
    <row r="6" spans="1:2" ht="26.25" customHeight="1" x14ac:dyDescent="0.25">
      <c r="A6" s="39" t="s">
        <v>28</v>
      </c>
    </row>
    <row r="7" spans="1:2" s="36" customFormat="1" ht="204.95" customHeight="1" x14ac:dyDescent="0.25">
      <c r="A7" s="69" t="s">
        <v>29</v>
      </c>
    </row>
    <row r="8" spans="1:2" s="40" customFormat="1" ht="27.75" x14ac:dyDescent="0.45">
      <c r="A8" s="39" t="s">
        <v>30</v>
      </c>
    </row>
    <row r="9" spans="1:2" ht="30" x14ac:dyDescent="0.25">
      <c r="A9" s="41" t="s">
        <v>31</v>
      </c>
    </row>
    <row r="10" spans="1:2" s="36" customFormat="1" ht="27.95" customHeight="1" x14ac:dyDescent="0.25">
      <c r="A10" s="70" t="s">
        <v>32</v>
      </c>
    </row>
    <row r="11" spans="1:2" s="40" customFormat="1" ht="27.75" x14ac:dyDescent="0.45">
      <c r="A11" s="39" t="s">
        <v>33</v>
      </c>
    </row>
    <row r="12" spans="1:2" ht="15" x14ac:dyDescent="0.25">
      <c r="A12" s="41" t="s">
        <v>34</v>
      </c>
    </row>
    <row r="13" spans="1:2" s="36" customFormat="1" ht="27.95" customHeight="1" x14ac:dyDescent="0.25">
      <c r="A13" s="70" t="s">
        <v>35</v>
      </c>
    </row>
    <row r="14" spans="1:2" s="40" customFormat="1" ht="27.75" x14ac:dyDescent="0.45">
      <c r="A14" s="39" t="s">
        <v>36</v>
      </c>
    </row>
    <row r="15" spans="1:2" ht="75" customHeight="1" x14ac:dyDescent="0.25">
      <c r="A15" s="41" t="s">
        <v>37</v>
      </c>
    </row>
    <row r="16" spans="1:2" ht="45" x14ac:dyDescent="0.25">
      <c r="A16" s="41" t="s">
        <v>38</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2019-10-25T09:23:50Z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