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890" windowHeight="16110"/>
  </bookViews>
  <sheets>
    <sheet name="项目日程安排" sheetId="11" r:id="rId1"/>
    <sheet name="关于" sheetId="12" r:id="rId2"/>
  </sheets>
  <definedNames>
    <definedName name="Display_Week">项目日程安排!$E$4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0">项目日程安排!$4:$6</definedName>
    <definedName name="Project_Start">项目日程安排!$E$3</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11" l="1"/>
  <c r="E3" i="11" l="1"/>
  <c r="E21" i="11" s="1"/>
  <c r="F28" i="11" l="1"/>
  <c r="E29" i="11" s="1"/>
  <c r="F29" i="11"/>
  <c r="E30" i="11" s="1"/>
  <c r="F30" i="11" s="1"/>
  <c r="E31" i="11" s="1"/>
  <c r="F31" i="11" s="1"/>
  <c r="F27" i="11"/>
  <c r="H31" i="11" l="1"/>
  <c r="E32" i="11"/>
  <c r="F32" i="11" s="1"/>
  <c r="H7" i="11"/>
  <c r="H32" i="11" l="1"/>
  <c r="E33" i="11"/>
  <c r="F33" i="11" s="1"/>
  <c r="E13" i="11"/>
  <c r="E9" i="11"/>
  <c r="I5" i="11"/>
  <c r="I6" i="11" s="1"/>
  <c r="H36" i="11"/>
  <c r="H35" i="11"/>
  <c r="H30" i="11"/>
  <c r="H29" i="11"/>
  <c r="H28" i="11"/>
  <c r="H26" i="11"/>
  <c r="H20" i="11"/>
  <c r="H12" i="11"/>
  <c r="H8" i="11"/>
  <c r="H33" i="11" l="1"/>
  <c r="E34" i="11"/>
  <c r="F13" i="11"/>
  <c r="E14" i="11" s="1"/>
  <c r="F21" i="11"/>
  <c r="F9" i="11"/>
  <c r="F34" i="11" l="1"/>
  <c r="H34" i="11" s="1"/>
  <c r="E10" i="11"/>
  <c r="F10" i="11" s="1"/>
  <c r="E11" i="11" s="1"/>
  <c r="E22" i="11"/>
  <c r="F22" i="11" s="1"/>
  <c r="E23" i="11" s="1"/>
  <c r="H9" i="11"/>
  <c r="H27" i="11"/>
  <c r="J5" i="11"/>
  <c r="I4" i="11"/>
  <c r="F23" i="11" l="1"/>
  <c r="E24" i="11" s="1"/>
  <c r="F11" i="11"/>
  <c r="H10" i="11"/>
  <c r="H13" i="11"/>
  <c r="K5" i="11"/>
  <c r="J6" i="11"/>
  <c r="H11" i="11" l="1"/>
  <c r="F14" i="11"/>
  <c r="L5" i="11"/>
  <c r="K6" i="11"/>
  <c r="H14" i="11" l="1"/>
  <c r="E15" i="11"/>
  <c r="F15" i="11" s="1"/>
  <c r="E16" i="11" s="1"/>
  <c r="F24" i="11"/>
  <c r="E25" i="11" s="1"/>
  <c r="F25" i="11" s="1"/>
  <c r="M5" i="11"/>
  <c r="L6" i="11"/>
  <c r="F16" i="11" l="1"/>
  <c r="E17" i="11" s="1"/>
  <c r="F17" i="11" s="1"/>
  <c r="E18" i="11" s="1"/>
  <c r="H15" i="11"/>
  <c r="N5" i="11"/>
  <c r="M6" i="11"/>
  <c r="H16" i="11" l="1"/>
  <c r="F18" i="11"/>
  <c r="H17" i="11"/>
  <c r="O5" i="11"/>
  <c r="N6" i="11"/>
  <c r="H18" i="11" l="1"/>
  <c r="E19" i="11"/>
  <c r="P5" i="11"/>
  <c r="O6" i="11"/>
  <c r="F19" i="11" l="1"/>
  <c r="H19" i="11" s="1"/>
  <c r="P6" i="1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<sst xmlns="http://schemas.openxmlformats.org/spreadsheetml/2006/main" count="69" uniqueCount="68">
  <si>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</si>
  <si>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</si>
  <si>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</si>
  <si>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</si>
  <si>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</si>
  <si>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</si>
  <si>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</si>
  <si>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</si>
  <si>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</si>
  <si>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</si>
  <si>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</si>
  <si>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</si>
  <si>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</si>
  <si>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</si>
  <si>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</si>
  <si>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</si>
  <si>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</si>
  <si>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</si>
  <si>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分配
到</t>
  </si>
  <si>
    <t>姓名</t>
  </si>
  <si>
    <t>进度</t>
  </si>
  <si>
    <t>开始日期</t>
  </si>
  <si>
    <t>结束日期</t>
  </si>
  <si>
    <t>天数</t>
  </si>
  <si>
    <t>Vertex42.com 提供的简单甘特图</t>
  </si>
  <si>
    <t>https://www.vertex42.com/ExcelTemplates/simple-gantt-chart.html</t>
  </si>
  <si>
    <t>关于此模板</t>
  </si>
  <si>
    <t>此模板提供了一种创建甘特图的简单方法，可帮助直观呈现和跟踪项目。只需输入任务以及开始和结束日期 - 无需公式。甘特图中的条形表示任务的持续时间，并且使用条件格式显示。通过插入新行插入新任务。</t>
  </si>
  <si>
    <t>屏幕阅读器指南</t>
  </si>
  <si>
    <t>此工作簿中有 2 个工作表。
项目日程安排
关于
每个工作表的指示文本位于每个工作表中自单元格 A1 开始的 A 列中。这些指示都使用隐藏文本编写。每个步骤均提供相应指示，引导阅读者查看行中的相应信息。除非另有明确指示，否则会在单元格 A2、A3 等后续单元格中持续指示相应步骤。例如，指示文本可能显示为“转到单元格 A6”以执行下一步操作。
将不会打印此隐藏文本。
要从工作表删除这些指示，只需删除 A 列即可。</t>
  </si>
  <si>
    <t>更多帮助</t>
  </si>
  <si>
    <t>单击下面的链接以访问 vertex42.com 并了解有关如何使用此模板的更多信息，例如如何计算天数和工作天数、创建任务依赖关系、更改条形颜色、添加滚动条以更易于更改显示周数、延长图表中显示的日期范围等。</t>
  </si>
  <si>
    <t>如何使用简单甘特图</t>
  </si>
  <si>
    <t>更多项目管理模板</t>
  </si>
  <si>
    <t>请访问 Vertex42.com 下载其他项目管理模板，包括不同类型的项目日程安排、甘特图、任务列表等。</t>
  </si>
  <si>
    <t>项目管理模板</t>
  </si>
  <si>
    <t>了解 Vertex42</t>
  </si>
  <si>
    <t>Vertex42.com 为企业、家庭和教育提供超过 300 种专业设计的电子表格模板 - 其中大部分都可免费下载。这些集合包括各种日历、规划师和日程安排，以及用于预算、减免债务和分期偿还贷款的个人财务电子表格。</t>
  </si>
  <si>
    <t>企业可查找发票、时间表、库存跟踪表、财务报表和项目计划模板。教师和学生可查找诸如课程表、成绩簿和出勤表等资源。还可通过用餐规划师、清单和锻炼日志来组织家庭生活。通过来自数千名用户的反馈，每个模板都经过了深入的研究、完善和改进。</t>
  </si>
  <si>
    <t>天数</t>
    <phoneticPr fontId="23" type="noConversion"/>
  </si>
  <si>
    <t>阶段 1 数据分析师</t>
    <phoneticPr fontId="23" type="noConversion"/>
  </si>
  <si>
    <t>1.PPT使用技巧</t>
    <phoneticPr fontId="23" type="noConversion"/>
  </si>
  <si>
    <t>2.VISO使用技巧</t>
    <phoneticPr fontId="23" type="noConversion"/>
  </si>
  <si>
    <t>阶段 1 大数据</t>
    <phoneticPr fontId="23" type="noConversion"/>
  </si>
  <si>
    <t>3.MySQL</t>
    <phoneticPr fontId="23" type="noConversion"/>
  </si>
  <si>
    <t>阶段 1 Python</t>
    <phoneticPr fontId="23" type="noConversion"/>
  </si>
  <si>
    <t>阶段 1 前端全栈</t>
    <phoneticPr fontId="23" type="noConversion"/>
  </si>
  <si>
    <t>1.网络编程</t>
    <phoneticPr fontId="23" type="noConversion"/>
  </si>
  <si>
    <r>
      <t>2</t>
    </r>
    <r>
      <rPr>
        <sz val="11"/>
        <color theme="1"/>
        <rFont val="Microsoft YaHei UI"/>
        <family val="2"/>
        <charset val="134"/>
      </rPr>
      <t>.多任务</t>
    </r>
    <phoneticPr fontId="23" type="noConversion"/>
  </si>
  <si>
    <r>
      <t>3</t>
    </r>
    <r>
      <rPr>
        <sz val="11"/>
        <color theme="1"/>
        <rFont val="Microsoft YaHei UI"/>
        <family val="2"/>
        <charset val="134"/>
      </rPr>
      <t>.web服务器</t>
    </r>
    <phoneticPr fontId="23" type="noConversion"/>
  </si>
  <si>
    <r>
      <t>4</t>
    </r>
    <r>
      <rPr>
        <sz val="11"/>
        <color theme="1"/>
        <rFont val="Microsoft YaHei UI"/>
        <family val="2"/>
        <charset val="134"/>
      </rPr>
      <t>.Python高级语法</t>
    </r>
    <phoneticPr fontId="23" type="noConversion"/>
  </si>
  <si>
    <r>
      <t>5</t>
    </r>
    <r>
      <rPr>
        <sz val="11"/>
        <color theme="1"/>
        <rFont val="Microsoft YaHei UI"/>
        <family val="2"/>
        <charset val="134"/>
      </rPr>
      <t>.MySQL数据库</t>
    </r>
    <phoneticPr fontId="23" type="noConversion"/>
  </si>
  <si>
    <t>第5节 评论功能</t>
    <phoneticPr fontId="23" type="noConversion"/>
  </si>
  <si>
    <t>第6节 图片列表和详情页效果</t>
    <phoneticPr fontId="23" type="noConversion"/>
  </si>
  <si>
    <t>第7节 商品列表和商品详情页布局和效果</t>
    <phoneticPr fontId="23" type="noConversion"/>
  </si>
  <si>
    <t>第8节 购物车小球动画效果</t>
    <phoneticPr fontId="23" type="noConversion"/>
  </si>
  <si>
    <t>第9节 vuex</t>
    <phoneticPr fontId="23" type="noConversion"/>
  </si>
  <si>
    <t>第10节 实现购物车效果(buzai)</t>
    <phoneticPr fontId="23" type="noConversion"/>
  </si>
  <si>
    <t>第11节 项目外网测试</t>
    <phoneticPr fontId="23" type="noConversion"/>
  </si>
  <si>
    <t>第12节 axios知识拓展</t>
    <phoneticPr fontId="23" type="noConversion"/>
  </si>
  <si>
    <t>18_尚硅谷_数仓采集_Hadoop安装</t>
    <phoneticPr fontId="23" type="noConversion"/>
  </si>
  <si>
    <t>19_尚硅谷_数仓采集_项目经验之HDFS多目录配置</t>
  </si>
  <si>
    <t>20_尚硅谷_数仓采集_项目经验之支持LZO压缩配置</t>
  </si>
  <si>
    <t>21_尚硅谷_数仓采集_项目经验之基准测试</t>
  </si>
  <si>
    <t>22_尚硅谷_数仓采集_项目经验之HDFS参数调优</t>
  </si>
  <si>
    <t>23_尚硅谷_数仓采集_Zookeeper安装</t>
  </si>
  <si>
    <t>24_尚硅谷_数仓采集_项目经验之ZK集群启动停止脚本</t>
  </si>
  <si>
    <t>2019 日程表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</si>
</sst>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
    <numFmt numFmtId="180" formatCode="yy/m/d;@"/>
    <numFmt numFmtId="181" formatCode="aaa\,\ yyyy/m/d"/>
  </numFmts>
  <fonts count="34"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
      <b/>
      <sz val="12"/>
      <color theme="1" tint="0.34998626667073579"/>
      <name val="Microsoft YaHei UI"/>
      <family val="2"/>
      <charset val="134"/>
    </font>
    <font>
      <sz val="11"/>
      <color theme="1" tint="0.499984740745262"/>
      <name val="Microsoft YaHei UI"/>
      <family val="2"/>
      <charset val="134"/>
    </font>
    <font>
      <b/>
      <sz val="16"/>
      <color theme="4" tint="-0.249977111117893"/>
      <name val="Microsoft YaHei UI"/>
      <family val="2"/>
      <charset val="134"/>
    </font>
    <font>
      <sz val="20"/>
      <name val="Microsoft YaHei UI"/>
      <family val="2"/>
      <charset val="134"/>
    </font>
    <font>
      <sz val="11"/>
      <color rgb="FF1D2129"/>
      <name val="Microsoft YaHei UI"/>
      <family val="2"/>
      <charset val="134"/>
    </font>
    <font>
      <b/>
      <sz val="10"/>
      <name val="Microsoft YaHei UI"/>
      <family val="2"/>
      <charset val="134"/>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81" fontId="1" fillId="0" borderId="3">
      <alignment horizontal="center" vertical="center"/>
    </xf>
    <xf numFmtId="180"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9" applyNumberFormat="0" applyAlignment="0" applyProtection="0"/>
    <xf numFmtId="0" fontId="16" fillId="18" borderId="10" applyNumberFormat="0" applyAlignment="0" applyProtection="0"/>
    <xf numFmtId="0" fontId="13" fillId="18" borderId="9" applyNumberFormat="0" applyAlignment="0" applyProtection="0"/>
    <xf numFmtId="0" fontId="18" fillId="0" borderId="11" applyNumberFormat="0" applyFill="0" applyAlignment="0" applyProtection="0"/>
    <xf numFmtId="0" fontId="9" fillId="19" borderId="12" applyNumberFormat="0" applyAlignment="0" applyProtection="0"/>
    <xf numFmtId="0" fontId="12" fillId="0" borderId="0" applyNumberFormat="0" applyFill="0" applyBorder="0" applyAlignment="0" applyProtection="0"/>
    <xf numFmtId="0" fontId="1" fillId="20" borderId="13" applyNumberFormat="0" applyFont="0" applyAlignment="0" applyProtection="0"/>
    <xf numFmtId="0" fontId="11" fillId="0" borderId="0" applyNumberFormat="0" applyFill="0" applyBorder="0" applyAlignment="0" applyProtection="0"/>
    <xf numFmtId="0" fontId="10" fillId="0" borderId="14"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3">
    <xf numFmtId="0" fontId="0" fillId="0" borderId="0" xfId="0"/>
    <xf numFmtId="180" fontId="1" fillId="3" borderId="2" xfId="10" applyFill="1">
      <alignment horizontal="center" vertical="center"/>
    </xf>
    <xf numFmtId="180" fontId="1" fillId="4" borderId="2" xfId="10" applyFill="1">
      <alignment horizontal="center" vertical="center"/>
    </xf>
    <xf numFmtId="180" fontId="1" fillId="11" borderId="2" xfId="10" applyFill="1">
      <alignment horizontal="center" vertical="center"/>
    </xf>
    <xf numFmtId="180"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6"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0" fillId="0" borderId="0" xfId="0" applyFont="1" applyAlignment="1">
      <alignment vertical="top"/>
    </xf>
    <xf numFmtId="0" fontId="28" fillId="0" borderId="0" xfId="0" applyFont="1" applyAlignment="1">
      <alignment horizontal="left" vertical="center"/>
    </xf>
    <xf numFmtId="0" fontId="29" fillId="0" borderId="0" xfId="0" applyFont="1" applyAlignment="1">
      <alignment vertical="top"/>
    </xf>
    <xf numFmtId="0" fontId="30" fillId="0" borderId="0" xfId="0" applyFont="1" applyAlignment="1">
      <alignment vertical="center"/>
    </xf>
    <xf numFmtId="0" fontId="31" fillId="0" borderId="0" xfId="0" applyFont="1"/>
    <xf numFmtId="0" fontId="32" fillId="0" borderId="0" xfId="0" applyFont="1" applyAlignment="1">
      <alignment horizontal="left" vertical="top" wrapText="1" indent="1"/>
    </xf>
    <xf numFmtId="0" fontId="2" fillId="0" borderId="0" xfId="3" applyAlignment="1">
      <alignment wrapText="1"/>
    </xf>
    <xf numFmtId="0" fontId="6" fillId="0" borderId="0" xfId="5" applyAlignment="1">
      <alignment horizontal="left"/>
    </xf>
    <xf numFmtId="0" fontId="1" fillId="0" borderId="0" xfId="0" applyFont="1"/>
    <xf numFmtId="0" fontId="2" fillId="0" borderId="0" xfId="3"/>
    <xf numFmtId="0" fontId="7" fillId="0" borderId="0" xfId="6"/>
    <xf numFmtId="0" fontId="1" fillId="0" borderId="0" xfId="0" applyFont="1" applyAlignment="1">
      <alignment horizontal="center"/>
    </xf>
    <xf numFmtId="0" fontId="7" fillId="0" borderId="0" xfId="7">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7" xfId="0" applyFont="1" applyBorder="1" applyAlignment="1">
      <alignment vertical="center"/>
    </xf>
    <xf numFmtId="0" fontId="1" fillId="8" borderId="2" xfId="11" applyFill="1">
      <alignment horizontal="center" vertical="center"/>
    </xf>
    <xf numFmtId="0" fontId="1" fillId="0" borderId="0" xfId="0" applyFont="1" applyAlignment="1">
      <alignment vertical="center"/>
    </xf>
    <xf numFmtId="0" fontId="1" fillId="3" borderId="2" xfId="11" applyFill="1">
      <alignment horizontal="center" vertical="center"/>
    </xf>
    <xf numFmtId="0" fontId="1" fillId="0" borderId="7" xfId="0" applyFont="1" applyBorder="1" applyAlignment="1">
      <alignment horizontal="right"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2">
      <alignment horizontal="left" vertical="center" indent="2"/>
    </xf>
    <xf numFmtId="0" fontId="1" fillId="0" borderId="2" xfId="11">
      <alignment horizontal="center" vertical="center"/>
    </xf>
    <xf numFmtId="180" fontId="1" fillId="0" borderId="2" xfId="10">
      <alignment horizontal="center" vertical="center"/>
    </xf>
    <xf numFmtId="0" fontId="1" fillId="2" borderId="7" xfId="0" applyFont="1" applyFill="1" applyBorder="1" applyAlignment="1">
      <alignment vertical="center"/>
    </xf>
    <xf numFmtId="0" fontId="1" fillId="0" borderId="0" xfId="0" applyFont="1" applyAlignment="1">
      <alignment horizontal="right" vertical="center"/>
    </xf>
    <xf numFmtId="0" fontId="33" fillId="0" borderId="0" xfId="0" applyFont="1" applyAlignment="1">
      <alignment horizontal="left" vertical="center"/>
    </xf>
    <xf numFmtId="0" fontId="20" fillId="0" borderId="0" xfId="0" applyFont="1" applyAlignment="1">
      <alignment horizontal="left" vertical="top"/>
    </xf>
    <xf numFmtId="0" fontId="0" fillId="0" borderId="0" xfId="0" applyAlignment="1">
      <alignment horizontal="left" vertical="top" wrapText="1" indent="1"/>
    </xf>
    <xf numFmtId="0" fontId="14" fillId="0" borderId="0" xfId="1" applyAlignment="1" applyProtection="1">
      <alignment horizontal="left" vertical="top" indent="1"/>
    </xf>
    <xf numFmtId="179" fontId="23" fillId="7" borderId="4" xfId="0" applyNumberFormat="1" applyFont="1" applyFill="1" applyBorder="1" applyAlignment="1">
      <alignment horizontal="center" vertical="center"/>
    </xf>
    <xf numFmtId="179" fontId="23" fillId="7" borderId="0" xfId="0" applyNumberFormat="1" applyFont="1" applyFill="1" applyAlignment="1">
      <alignment horizontal="center" vertical="center"/>
    </xf>
    <xf numFmtId="179" fontId="23" fillId="7" borderId="5" xfId="0" applyNumberFormat="1" applyFont="1" applyFill="1" applyBorder="1" applyAlignment="1">
      <alignment horizontal="center" vertical="center"/>
    </xf>
    <xf numFmtId="180" fontId="1" fillId="8" borderId="2" xfId="0" applyNumberFormat="1" applyFont="1" applyFill="1" applyBorder="1" applyAlignment="1">
      <alignment horizontal="center" vertical="center"/>
    </xf>
    <xf numFmtId="180" fontId="26" fillId="8" borderId="2" xfId="0" applyNumberFormat="1" applyFont="1" applyFill="1" applyBorder="1" applyAlignment="1">
      <alignment horizontal="center" vertical="center"/>
    </xf>
    <xf numFmtId="180" fontId="1" fillId="9" borderId="2" xfId="0" applyNumberFormat="1" applyFont="1" applyFill="1" applyBorder="1" applyAlignment="1">
      <alignment horizontal="center" vertical="center"/>
    </xf>
    <xf numFmtId="180" fontId="26" fillId="9" borderId="2" xfId="0" applyNumberFormat="1" applyFont="1" applyFill="1" applyBorder="1" applyAlignment="1">
      <alignment horizontal="center" vertical="center"/>
    </xf>
    <xf numFmtId="180" fontId="1" fillId="6" borderId="2" xfId="0" applyNumberFormat="1" applyFont="1" applyFill="1" applyBorder="1" applyAlignment="1">
      <alignment horizontal="center" vertical="center"/>
    </xf>
    <xf numFmtId="180" fontId="26" fillId="6" borderId="2" xfId="0" applyNumberFormat="1" applyFont="1" applyFill="1" applyBorder="1" applyAlignment="1">
      <alignment horizontal="center" vertical="center"/>
    </xf>
    <xf numFmtId="180" fontId="1" fillId="5" borderId="2" xfId="0" applyNumberFormat="1" applyFont="1" applyFill="1" applyBorder="1" applyAlignment="1">
      <alignment horizontal="center" vertical="center"/>
    </xf>
    <xf numFmtId="180" fontId="26" fillId="5" borderId="2" xfId="0" applyNumberFormat="1" applyFont="1" applyFill="1"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14" fontId="1" fillId="7" borderId="15" xfId="0" applyNumberFormat="1" applyFont="1" applyFill="1" applyBorder="1" applyAlignment="1">
      <alignment horizontal="center" vertical="center" wrapText="1"/>
    </xf>
    <xf numFmtId="14" fontId="1" fillId="7" borderId="16" xfId="0" applyNumberFormat="1" applyFont="1" applyFill="1" applyBorder="1" applyAlignment="1">
      <alignment horizontal="center" vertical="center" wrapText="1"/>
    </xf>
    <xf numFmtId="14" fontId="1" fillId="7" borderId="17" xfId="0" applyNumberFormat="1" applyFont="1" applyFill="1" applyBorder="1" applyAlignment="1">
      <alignment horizontal="center" vertical="center" wrapText="1"/>
    </xf>
    <xf numFmtId="31" fontId="1" fillId="0" borderId="3" xfId="9" applyNumberFormat="1">
      <alignment horizontal="center" vertical="center"/>
    </xf>
    <xf numFmtId="0" fontId="1" fillId="0" borderId="0" xfId="8">
      <alignment horizontal="right" indent="1"/>
    </xf>
    <xf numFmtId="0" fontId="1" fillId="0" borderId="5" xfId="8" applyBorder="1">
      <alignment horizontal="right" indent="1"/>
    </xf>
    <xf numFmtId="0" fontId="1" fillId="0" borderId="8" xfId="0" applyFont="1" applyBorder="1"/>
    <xf numFmtId="0" fontId="0" fillId="11" borderId="2" xfId="12" applyFont="1" applyFill="1">
      <alignment horizontal="left" vertical="center" indent="2"/>
    </xf>
    <xf numFmtId="0" fontId="0" fillId="10" borderId="2" xfId="12" applyFont="1" applyFill="1">
      <alignment horizontal="left" vertical="center" indent="2"/>
    </xf>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cellStyle name="日期" xfId="10"/>
    <cellStyle name="适中" xfId="20" builtinId="28" customBuiltin="1"/>
    <cellStyle name="输出" xfId="22" builtinId="21" customBuiltin="1"/>
    <cellStyle name="输入" xfId="21" builtinId="20" customBuiltin="1"/>
    <cellStyle name="项目开始" xfId="9"/>
    <cellStyle name="姓名" xfId="11"/>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2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tableStyleElement type="wholeTable" dxfId="28"/>
      <tableStyleElement type="headerRow" dxfId="27"/>
    </tableStyle>
    <tableStyle name="待办事项列表" pivot="0" count="9">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图片 1" descr="Vertex42 徽标">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9"/>
  <sheetViews>
    <sheetView showGridLines="0" tabSelected="1" showRuler="0" zoomScale="70" zoomScaleNormal="70" zoomScalePageLayoutView="70" workbookViewId="0">
      <pane ySplit="6" topLeftCell="A13" activePane="bottomLeft" state="frozen"/>
      <selection pane="bottomLeft" activeCell="AP11" sqref="AP11"/>
    </sheetView>
  </sheetViews>
  <sheetFormatPr defaultRowHeight="30" customHeight="1" x14ac:dyDescent="0.25"/>
  <cols>
    <col min="1" max="1" width="2.77734375" style="45" customWidth="1"/>
    <col min="2" max="2" width="17.77734375" style="44" customWidth="1"/>
    <col min="3" max="3" width="14.33203125" style="44" customWidth="1"/>
    <col min="4" max="4" width="10.77734375" style="44" customWidth="1"/>
    <col min="5" max="5" width="10.5546875" style="47" customWidth="1"/>
    <col min="6" max="6" width="10.5546875" style="44" customWidth="1"/>
    <col min="7" max="7" width="2.77734375" style="44" customWidth="1"/>
    <col min="8" max="8" width="3.21875" style="44" hidden="1" customWidth="1"/>
    <col min="9" max="64" width="2.6640625" style="44" customWidth="1"/>
    <col min="65" max="65" width="8.88671875" style="44"/>
    <col min="66" max="68" width="7.33203125" style="44"/>
    <col min="69" max="70" width="8.6640625" style="44"/>
    <col min="71" max="16384" width="8.88671875" style="44"/>
  </cols>
  <sheetData>
    <row r="1" spans="1:64" ht="30" customHeight="1" x14ac:dyDescent="0.45">
      <c r="A1" s="42" t="s">
        <v>0</v>
      </c>
      <c r="B1" s="43" t="s">
        <v>67</v>
      </c>
      <c r="C1" s="5"/>
      <c r="D1" s="6"/>
      <c r="E1" s="7"/>
      <c r="F1" s="8"/>
      <c r="H1" s="6"/>
      <c r="I1" s="9"/>
    </row>
    <row r="2" spans="1:64" ht="30" customHeight="1" x14ac:dyDescent="0.3">
      <c r="A2" s="45" t="s">
        <v>1</v>
      </c>
      <c r="B2" s="46"/>
      <c r="I2" s="10"/>
    </row>
    <row r="3" spans="1:64" ht="30" customHeight="1" x14ac:dyDescent="0.25">
      <c r="A3" s="45" t="s">
        <v>2</v>
      </c>
      <c r="B3" s="48"/>
      <c r="C3" s="88" t="s">
        <v>16</v>
      </c>
      <c r="D3" s="89"/>
      <c r="E3" s="87">
        <f ca="1">TODAY()+1</f>
        <v>43756</v>
      </c>
      <c r="F3" s="87"/>
    </row>
    <row r="4" spans="1:64" ht="30" customHeight="1" x14ac:dyDescent="0.25">
      <c r="A4" s="42" t="s">
        <v>3</v>
      </c>
      <c r="C4" s="88" t="s">
        <v>17</v>
      </c>
      <c r="D4" s="89"/>
      <c r="E4" s="49">
        <v>1</v>
      </c>
      <c r="I4" s="84">
        <f ca="1">I5</f>
        <v>43751</v>
      </c>
      <c r="J4" s="85"/>
      <c r="K4" s="85"/>
      <c r="L4" s="85"/>
      <c r="M4" s="85"/>
      <c r="N4" s="85"/>
      <c r="O4" s="86"/>
      <c r="P4" s="84">
        <f ca="1">P5</f>
        <v>43758</v>
      </c>
      <c r="Q4" s="85"/>
      <c r="R4" s="85"/>
      <c r="S4" s="85"/>
      <c r="T4" s="85"/>
      <c r="U4" s="85"/>
      <c r="V4" s="86"/>
      <c r="W4" s="84">
        <f ca="1">W5</f>
        <v>43765</v>
      </c>
      <c r="X4" s="85"/>
      <c r="Y4" s="85"/>
      <c r="Z4" s="85"/>
      <c r="AA4" s="85"/>
      <c r="AB4" s="85"/>
      <c r="AC4" s="86"/>
      <c r="AD4" s="84">
        <f ca="1">AD5</f>
        <v>43772</v>
      </c>
      <c r="AE4" s="85"/>
      <c r="AF4" s="85"/>
      <c r="AG4" s="85"/>
      <c r="AH4" s="85"/>
      <c r="AI4" s="85"/>
      <c r="AJ4" s="86"/>
      <c r="AK4" s="84">
        <f ca="1">AK5</f>
        <v>43779</v>
      </c>
      <c r="AL4" s="85"/>
      <c r="AM4" s="85"/>
      <c r="AN4" s="85"/>
      <c r="AO4" s="85"/>
      <c r="AP4" s="85"/>
      <c r="AQ4" s="86"/>
      <c r="AR4" s="84">
        <f ca="1">AR5</f>
        <v>43786</v>
      </c>
      <c r="AS4" s="85"/>
      <c r="AT4" s="85"/>
      <c r="AU4" s="85"/>
      <c r="AV4" s="85"/>
      <c r="AW4" s="85"/>
      <c r="AX4" s="86"/>
      <c r="AY4" s="84">
        <f ca="1">AY5</f>
        <v>43793</v>
      </c>
      <c r="AZ4" s="85"/>
      <c r="BA4" s="85"/>
      <c r="BB4" s="85"/>
      <c r="BC4" s="85"/>
      <c r="BD4" s="85"/>
      <c r="BE4" s="86"/>
      <c r="BF4" s="84">
        <f ca="1">BF5</f>
        <v>43800</v>
      </c>
      <c r="BG4" s="85"/>
      <c r="BH4" s="85"/>
      <c r="BI4" s="85"/>
      <c r="BJ4" s="85"/>
      <c r="BK4" s="85"/>
      <c r="BL4" s="86"/>
    </row>
    <row r="5" spans="1:64" ht="15" customHeight="1" x14ac:dyDescent="0.25">
      <c r="A5" s="42" t="s">
        <v>4</v>
      </c>
      <c r="B5" s="90"/>
      <c r="C5" s="90"/>
      <c r="D5" s="90"/>
      <c r="E5" s="90"/>
      <c r="F5" s="90"/>
      <c r="G5" s="90"/>
      <c r="I5" s="71">
        <f ca="1">Project_Start-WEEKDAY(Project_Start,1)+1+7*(Display_Week-1)</f>
        <v>43751</v>
      </c>
      <c r="J5" s="72">
        <f ca="1">I5+1</f>
        <v>43752</v>
      </c>
      <c r="K5" s="72">
        <f t="shared" ref="K5:AX5" ca="1" si="0">J5+1</f>
        <v>43753</v>
      </c>
      <c r="L5" s="72">
        <f t="shared" ca="1" si="0"/>
        <v>43754</v>
      </c>
      <c r="M5" s="72">
        <f t="shared" ca="1" si="0"/>
        <v>43755</v>
      </c>
      <c r="N5" s="72">
        <f t="shared" ca="1" si="0"/>
        <v>43756</v>
      </c>
      <c r="O5" s="73">
        <f t="shared" ca="1" si="0"/>
        <v>43757</v>
      </c>
      <c r="P5" s="71">
        <f ca="1">O5+1</f>
        <v>43758</v>
      </c>
      <c r="Q5" s="72">
        <f ca="1">P5+1</f>
        <v>43759</v>
      </c>
      <c r="R5" s="72">
        <f t="shared" ca="1" si="0"/>
        <v>43760</v>
      </c>
      <c r="S5" s="72">
        <f t="shared" ca="1" si="0"/>
        <v>43761</v>
      </c>
      <c r="T5" s="72">
        <f t="shared" ca="1" si="0"/>
        <v>43762</v>
      </c>
      <c r="U5" s="72">
        <f t="shared" ca="1" si="0"/>
        <v>43763</v>
      </c>
      <c r="V5" s="73">
        <f t="shared" ca="1" si="0"/>
        <v>43764</v>
      </c>
      <c r="W5" s="71">
        <f ca="1">V5+1</f>
        <v>43765</v>
      </c>
      <c r="X5" s="72">
        <f ca="1">W5+1</f>
        <v>43766</v>
      </c>
      <c r="Y5" s="72">
        <f t="shared" ca="1" si="0"/>
        <v>43767</v>
      </c>
      <c r="Z5" s="72">
        <f t="shared" ca="1" si="0"/>
        <v>43768</v>
      </c>
      <c r="AA5" s="72">
        <f t="shared" ca="1" si="0"/>
        <v>43769</v>
      </c>
      <c r="AB5" s="72">
        <f t="shared" ca="1" si="0"/>
        <v>43770</v>
      </c>
      <c r="AC5" s="73">
        <f t="shared" ca="1" si="0"/>
        <v>43771</v>
      </c>
      <c r="AD5" s="71">
        <f ca="1">AC5+1</f>
        <v>43772</v>
      </c>
      <c r="AE5" s="72">
        <f ca="1">AD5+1</f>
        <v>43773</v>
      </c>
      <c r="AF5" s="72">
        <f t="shared" ca="1" si="0"/>
        <v>43774</v>
      </c>
      <c r="AG5" s="72">
        <f t="shared" ca="1" si="0"/>
        <v>43775</v>
      </c>
      <c r="AH5" s="72">
        <f t="shared" ca="1" si="0"/>
        <v>43776</v>
      </c>
      <c r="AI5" s="72">
        <f t="shared" ca="1" si="0"/>
        <v>43777</v>
      </c>
      <c r="AJ5" s="73">
        <f t="shared" ca="1" si="0"/>
        <v>43778</v>
      </c>
      <c r="AK5" s="71">
        <f ca="1">AJ5+1</f>
        <v>43779</v>
      </c>
      <c r="AL5" s="72">
        <f ca="1">AK5+1</f>
        <v>43780</v>
      </c>
      <c r="AM5" s="72">
        <f t="shared" ca="1" si="0"/>
        <v>43781</v>
      </c>
      <c r="AN5" s="72">
        <f t="shared" ca="1" si="0"/>
        <v>43782</v>
      </c>
      <c r="AO5" s="72">
        <f t="shared" ca="1" si="0"/>
        <v>43783</v>
      </c>
      <c r="AP5" s="72">
        <f t="shared" ca="1" si="0"/>
        <v>43784</v>
      </c>
      <c r="AQ5" s="73">
        <f t="shared" ca="1" si="0"/>
        <v>43785</v>
      </c>
      <c r="AR5" s="71">
        <f ca="1">AQ5+1</f>
        <v>43786</v>
      </c>
      <c r="AS5" s="72">
        <f ca="1">AR5+1</f>
        <v>43787</v>
      </c>
      <c r="AT5" s="72">
        <f t="shared" ca="1" si="0"/>
        <v>43788</v>
      </c>
      <c r="AU5" s="72">
        <f t="shared" ca="1" si="0"/>
        <v>43789</v>
      </c>
      <c r="AV5" s="72">
        <f t="shared" ca="1" si="0"/>
        <v>43790</v>
      </c>
      <c r="AW5" s="72">
        <f t="shared" ca="1" si="0"/>
        <v>43791</v>
      </c>
      <c r="AX5" s="73">
        <f t="shared" ca="1" si="0"/>
        <v>43792</v>
      </c>
      <c r="AY5" s="71">
        <f ca="1">AX5+1</f>
        <v>43793</v>
      </c>
      <c r="AZ5" s="72">
        <f ca="1">AY5+1</f>
        <v>43794</v>
      </c>
      <c r="BA5" s="72">
        <f t="shared" ref="BA5:BE5" ca="1" si="1">AZ5+1</f>
        <v>43795</v>
      </c>
      <c r="BB5" s="72">
        <f t="shared" ca="1" si="1"/>
        <v>43796</v>
      </c>
      <c r="BC5" s="72">
        <f t="shared" ca="1" si="1"/>
        <v>43797</v>
      </c>
      <c r="BD5" s="72">
        <f t="shared" ca="1" si="1"/>
        <v>43798</v>
      </c>
      <c r="BE5" s="73">
        <f t="shared" ca="1" si="1"/>
        <v>43799</v>
      </c>
      <c r="BF5" s="71">
        <f ca="1">BE5+1</f>
        <v>43800</v>
      </c>
      <c r="BG5" s="72">
        <f ca="1">BF5+1</f>
        <v>43801</v>
      </c>
      <c r="BH5" s="72">
        <f t="shared" ref="BH5:BL5" ca="1" si="2">BG5+1</f>
        <v>43802</v>
      </c>
      <c r="BI5" s="72">
        <f t="shared" ca="1" si="2"/>
        <v>43803</v>
      </c>
      <c r="BJ5" s="72">
        <f t="shared" ca="1" si="2"/>
        <v>43804</v>
      </c>
      <c r="BK5" s="72">
        <f t="shared" ca="1" si="2"/>
        <v>43805</v>
      </c>
      <c r="BL5" s="73">
        <f t="shared" ca="1" si="2"/>
        <v>43806</v>
      </c>
    </row>
    <row r="6" spans="1:64" ht="30" customHeight="1" thickBot="1" x14ac:dyDescent="0.3">
      <c r="A6" s="42" t="s">
        <v>5</v>
      </c>
      <c r="B6" s="11" t="s">
        <v>14</v>
      </c>
      <c r="C6" s="12" t="s">
        <v>18</v>
      </c>
      <c r="D6" s="12" t="s">
        <v>20</v>
      </c>
      <c r="E6" s="12" t="s">
        <v>21</v>
      </c>
      <c r="F6" s="12" t="s">
        <v>22</v>
      </c>
      <c r="G6" s="12" t="s">
        <v>39</v>
      </c>
      <c r="H6" s="12" t="s">
        <v>23</v>
      </c>
      <c r="I6" s="13" t="str">
        <f t="shared" ref="I6:AN6" ca="1" si="3">LEFT(TEXT(I5,"aaa"),1)</f>
        <v>日</v>
      </c>
      <c r="J6" s="13" t="str">
        <f t="shared" ca="1" si="3"/>
        <v>一</v>
      </c>
      <c r="K6" s="13" t="str">
        <f t="shared" ca="1" si="3"/>
        <v>二</v>
      </c>
      <c r="L6" s="13" t="str">
        <f t="shared" ca="1" si="3"/>
        <v>三</v>
      </c>
      <c r="M6" s="13" t="str">
        <f t="shared" ca="1" si="3"/>
        <v>四</v>
      </c>
      <c r="N6" s="13" t="str">
        <f t="shared" ca="1" si="3"/>
        <v>五</v>
      </c>
      <c r="O6" s="13" t="str">
        <f t="shared" ca="1" si="3"/>
        <v>六</v>
      </c>
      <c r="P6" s="13" t="str">
        <f t="shared" ca="1" si="3"/>
        <v>日</v>
      </c>
      <c r="Q6" s="13" t="str">
        <f t="shared" ca="1" si="3"/>
        <v>一</v>
      </c>
      <c r="R6" s="13" t="str">
        <f t="shared" ca="1" si="3"/>
        <v>二</v>
      </c>
      <c r="S6" s="13" t="str">
        <f t="shared" ca="1" si="3"/>
        <v>三</v>
      </c>
      <c r="T6" s="13" t="str">
        <f t="shared" ca="1" si="3"/>
        <v>四</v>
      </c>
      <c r="U6" s="13" t="str">
        <f t="shared" ca="1" si="3"/>
        <v>五</v>
      </c>
      <c r="V6" s="13" t="str">
        <f t="shared" ca="1" si="3"/>
        <v>六</v>
      </c>
      <c r="W6" s="13" t="str">
        <f t="shared" ca="1" si="3"/>
        <v>日</v>
      </c>
      <c r="X6" s="13" t="str">
        <f t="shared" ca="1" si="3"/>
        <v>一</v>
      </c>
      <c r="Y6" s="13" t="str">
        <f t="shared" ca="1" si="3"/>
        <v>二</v>
      </c>
      <c r="Z6" s="13" t="str">
        <f t="shared" ca="1" si="3"/>
        <v>三</v>
      </c>
      <c r="AA6" s="13" t="str">
        <f t="shared" ca="1" si="3"/>
        <v>四</v>
      </c>
      <c r="AB6" s="13" t="str">
        <f t="shared" ca="1" si="3"/>
        <v>五</v>
      </c>
      <c r="AC6" s="13" t="str">
        <f t="shared" ca="1" si="3"/>
        <v>六</v>
      </c>
      <c r="AD6" s="13" t="str">
        <f t="shared" ca="1" si="3"/>
        <v>日</v>
      </c>
      <c r="AE6" s="13" t="str">
        <f t="shared" ca="1" si="3"/>
        <v>一</v>
      </c>
      <c r="AF6" s="13" t="str">
        <f t="shared" ca="1" si="3"/>
        <v>二</v>
      </c>
      <c r="AG6" s="13" t="str">
        <f t="shared" ca="1" si="3"/>
        <v>三</v>
      </c>
      <c r="AH6" s="13" t="str">
        <f t="shared" ca="1" si="3"/>
        <v>四</v>
      </c>
      <c r="AI6" s="13" t="str">
        <f t="shared" ca="1" si="3"/>
        <v>五</v>
      </c>
      <c r="AJ6" s="13" t="str">
        <f t="shared" ca="1" si="3"/>
        <v>六</v>
      </c>
      <c r="AK6" s="13" t="str">
        <f t="shared" ca="1" si="3"/>
        <v>日</v>
      </c>
      <c r="AL6" s="13" t="str">
        <f t="shared" ca="1" si="3"/>
        <v>一</v>
      </c>
      <c r="AM6" s="13" t="str">
        <f t="shared" ca="1" si="3"/>
        <v>二</v>
      </c>
      <c r="AN6" s="13" t="str">
        <f t="shared" ca="1" si="3"/>
        <v>三</v>
      </c>
      <c r="AO6" s="13" t="str">
        <f t="shared" ref="AO6:BL6" ca="1" si="4">LEFT(TEXT(AO5,"aaa"),1)</f>
        <v>四</v>
      </c>
      <c r="AP6" s="13" t="str">
        <f t="shared" ca="1" si="4"/>
        <v>五</v>
      </c>
      <c r="AQ6" s="13" t="str">
        <f t="shared" ca="1" si="4"/>
        <v>六</v>
      </c>
      <c r="AR6" s="13" t="str">
        <f t="shared" ca="1" si="4"/>
        <v>日</v>
      </c>
      <c r="AS6" s="13" t="str">
        <f t="shared" ca="1" si="4"/>
        <v>一</v>
      </c>
      <c r="AT6" s="13" t="str">
        <f t="shared" ca="1" si="4"/>
        <v>二</v>
      </c>
      <c r="AU6" s="13" t="str">
        <f t="shared" ca="1" si="4"/>
        <v>三</v>
      </c>
      <c r="AV6" s="13" t="str">
        <f t="shared" ca="1" si="4"/>
        <v>四</v>
      </c>
      <c r="AW6" s="13" t="str">
        <f t="shared" ca="1" si="4"/>
        <v>五</v>
      </c>
      <c r="AX6" s="13" t="str">
        <f t="shared" ca="1" si="4"/>
        <v>六</v>
      </c>
      <c r="AY6" s="13" t="str">
        <f t="shared" ca="1" si="4"/>
        <v>日</v>
      </c>
      <c r="AZ6" s="13" t="str">
        <f t="shared" ca="1" si="4"/>
        <v>一</v>
      </c>
      <c r="BA6" s="13" t="str">
        <f t="shared" ca="1" si="4"/>
        <v>二</v>
      </c>
      <c r="BB6" s="13" t="str">
        <f t="shared" ca="1" si="4"/>
        <v>三</v>
      </c>
      <c r="BC6" s="13" t="str">
        <f t="shared" ca="1" si="4"/>
        <v>四</v>
      </c>
      <c r="BD6" s="13" t="str">
        <f t="shared" ca="1" si="4"/>
        <v>五</v>
      </c>
      <c r="BE6" s="13" t="str">
        <f t="shared" ca="1" si="4"/>
        <v>六</v>
      </c>
      <c r="BF6" s="13" t="str">
        <f t="shared" ca="1" si="4"/>
        <v>日</v>
      </c>
      <c r="BG6" s="13" t="str">
        <f t="shared" ca="1" si="4"/>
        <v>一</v>
      </c>
      <c r="BH6" s="13" t="str">
        <f t="shared" ca="1" si="4"/>
        <v>二</v>
      </c>
      <c r="BI6" s="13" t="str">
        <f t="shared" ca="1" si="4"/>
        <v>三</v>
      </c>
      <c r="BJ6" s="13" t="str">
        <f t="shared" ca="1" si="4"/>
        <v>四</v>
      </c>
      <c r="BK6" s="13" t="str">
        <f t="shared" ca="1" si="4"/>
        <v>五</v>
      </c>
      <c r="BL6" s="13" t="str">
        <f t="shared" ca="1" si="4"/>
        <v>六</v>
      </c>
    </row>
    <row r="7" spans="1:64" ht="30" hidden="1" customHeight="1" thickBot="1" x14ac:dyDescent="0.3">
      <c r="A7" s="45" t="s">
        <v>6</v>
      </c>
      <c r="C7" s="50"/>
      <c r="E7" s="44"/>
      <c r="H7" s="44" t="str">
        <f>IF(OR(ISBLANK(task_start),ISBLANK(task_end)),"",task_end-task_start+1)</f>
        <v/>
      </c>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row>
    <row r="8" spans="1:64" s="53" customFormat="1" ht="30" customHeight="1" thickBot="1" x14ac:dyDescent="0.3">
      <c r="A8" s="42" t="s">
        <v>7</v>
      </c>
      <c r="B8" s="14" t="s">
        <v>40</v>
      </c>
      <c r="C8" s="52"/>
      <c r="D8" s="15"/>
      <c r="E8" s="74"/>
      <c r="F8" s="75"/>
      <c r="G8" s="16"/>
      <c r="H8" s="16" t="str">
        <f t="shared" ref="H8:H36" si="5">IF(OR(ISBLANK(task_start),ISBLANK(task_end)),"",task_end-task_start+1)</f>
        <v/>
      </c>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row>
    <row r="9" spans="1:64" s="53" customFormat="1" ht="30" customHeight="1" thickBot="1" x14ac:dyDescent="0.3">
      <c r="A9" s="42" t="s">
        <v>8</v>
      </c>
      <c r="B9" s="82" t="s">
        <v>41</v>
      </c>
      <c r="C9" s="54" t="s">
        <v>19</v>
      </c>
      <c r="D9" s="17">
        <v>0</v>
      </c>
      <c r="E9" s="1">
        <f ca="1">Project_Start</f>
        <v>43756</v>
      </c>
      <c r="F9" s="1">
        <f ca="1">E9+G9</f>
        <v>43761</v>
      </c>
      <c r="G9" s="16">
        <v>5</v>
      </c>
      <c r="H9" s="16">
        <f t="shared" ca="1" si="5"/>
        <v>6</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53" customFormat="1" ht="30" customHeight="1" thickBot="1" x14ac:dyDescent="0.3">
      <c r="A10" s="42" t="s">
        <v>9</v>
      </c>
      <c r="B10" s="82" t="s">
        <v>42</v>
      </c>
      <c r="C10" s="54"/>
      <c r="D10" s="17">
        <v>0</v>
      </c>
      <c r="E10" s="1">
        <f ca="1">F9+1</f>
        <v>43762</v>
      </c>
      <c r="F10" s="1">
        <f t="shared" ref="F10:F11" ca="1" si="6">E10+G10</f>
        <v>43767</v>
      </c>
      <c r="G10" s="16">
        <v>5</v>
      </c>
      <c r="H10" s="16">
        <f t="shared" ca="1" si="5"/>
        <v>6</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53" customFormat="1" ht="30" customHeight="1" thickBot="1" x14ac:dyDescent="0.3">
      <c r="A11" s="45"/>
      <c r="B11" s="82" t="s">
        <v>44</v>
      </c>
      <c r="C11" s="54"/>
      <c r="D11" s="17">
        <v>0</v>
      </c>
      <c r="E11" s="1">
        <f t="shared" ref="E11" ca="1" si="7">F10+1</f>
        <v>43768</v>
      </c>
      <c r="F11" s="1">
        <f t="shared" ca="1" si="6"/>
        <v>43783</v>
      </c>
      <c r="G11" s="16">
        <v>15</v>
      </c>
      <c r="H11" s="16">
        <f t="shared" ca="1" si="5"/>
        <v>16</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53" customFormat="1" ht="30" customHeight="1" thickBot="1" x14ac:dyDescent="0.3">
      <c r="A12" s="42" t="s">
        <v>10</v>
      </c>
      <c r="B12" s="18" t="s">
        <v>43</v>
      </c>
      <c r="C12" s="56"/>
      <c r="D12" s="19"/>
      <c r="E12" s="76"/>
      <c r="F12" s="77"/>
      <c r="G12" s="16"/>
      <c r="H12" s="16" t="str">
        <f t="shared" si="5"/>
        <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53" customFormat="1" ht="30" customHeight="1" thickBot="1" x14ac:dyDescent="0.3">
      <c r="A13" s="42"/>
      <c r="B13" s="83" t="s">
        <v>60</v>
      </c>
      <c r="C13" s="57"/>
      <c r="D13" s="20">
        <v>0</v>
      </c>
      <c r="E13" s="2">
        <f ca="1">Project_Start</f>
        <v>43756</v>
      </c>
      <c r="F13" s="1">
        <f ca="1">E13+G13</f>
        <v>43761</v>
      </c>
      <c r="G13" s="16">
        <v>5</v>
      </c>
      <c r="H13" s="16">
        <f t="shared" ca="1" si="5"/>
        <v>6</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53" customFormat="1" ht="30" customHeight="1" thickBot="1" x14ac:dyDescent="0.3">
      <c r="A14" s="45"/>
      <c r="B14" s="83" t="s">
        <v>61</v>
      </c>
      <c r="C14" s="57"/>
      <c r="D14" s="20">
        <v>0</v>
      </c>
      <c r="E14" s="2">
        <f ca="1">F13+1</f>
        <v>43762</v>
      </c>
      <c r="F14" s="1">
        <f t="shared" ref="F14:F19" ca="1" si="8">E14+G14</f>
        <v>43767</v>
      </c>
      <c r="G14" s="16">
        <v>5</v>
      </c>
      <c r="H14" s="16">
        <f t="shared" ca="1" si="5"/>
        <v>6</v>
      </c>
      <c r="I14" s="51"/>
      <c r="J14" s="51"/>
      <c r="K14" s="51"/>
      <c r="L14" s="51"/>
      <c r="M14" s="51"/>
      <c r="N14" s="51"/>
      <c r="O14" s="51"/>
      <c r="P14" s="51"/>
      <c r="Q14" s="51"/>
      <c r="R14" s="51"/>
      <c r="S14" s="51"/>
      <c r="T14" s="51"/>
      <c r="U14" s="55"/>
      <c r="V14" s="55"/>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53" customFormat="1" ht="30" customHeight="1" thickBot="1" x14ac:dyDescent="0.3">
      <c r="A15" s="45"/>
      <c r="B15" s="83" t="s">
        <v>62</v>
      </c>
      <c r="C15" s="57"/>
      <c r="D15" s="20"/>
      <c r="E15" s="2">
        <f t="shared" ref="E15:E19" ca="1" si="9">F14+1</f>
        <v>43768</v>
      </c>
      <c r="F15" s="1">
        <f t="shared" ca="1" si="8"/>
        <v>43773</v>
      </c>
      <c r="G15" s="16">
        <v>5</v>
      </c>
      <c r="H15" s="16">
        <f t="shared" ca="1" si="5"/>
        <v>6</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53" customFormat="1" ht="30" customHeight="1" thickBot="1" x14ac:dyDescent="0.3">
      <c r="A16" s="45"/>
      <c r="B16" s="83" t="s">
        <v>63</v>
      </c>
      <c r="C16" s="57"/>
      <c r="D16" s="20"/>
      <c r="E16" s="2">
        <f t="shared" ca="1" si="9"/>
        <v>43774</v>
      </c>
      <c r="F16" s="1">
        <f t="shared" ca="1" si="8"/>
        <v>43779</v>
      </c>
      <c r="G16" s="16">
        <v>5</v>
      </c>
      <c r="H16" s="16">
        <f t="shared" ca="1" si="5"/>
        <v>6</v>
      </c>
      <c r="I16" s="51"/>
      <c r="J16" s="51"/>
      <c r="K16" s="51"/>
      <c r="L16" s="51"/>
      <c r="M16" s="51"/>
      <c r="N16" s="51"/>
      <c r="O16" s="51"/>
      <c r="P16" s="51"/>
      <c r="Q16" s="51"/>
      <c r="R16" s="51"/>
      <c r="S16" s="51"/>
      <c r="T16" s="51"/>
      <c r="U16" s="51"/>
      <c r="V16" s="51"/>
      <c r="W16" s="51"/>
      <c r="X16" s="51"/>
      <c r="Y16" s="55"/>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53" customFormat="1" ht="30" customHeight="1" thickBot="1" x14ac:dyDescent="0.3">
      <c r="A17" s="45"/>
      <c r="B17" s="83" t="s">
        <v>64</v>
      </c>
      <c r="C17" s="57"/>
      <c r="D17" s="20"/>
      <c r="E17" s="2">
        <f t="shared" ca="1" si="9"/>
        <v>43780</v>
      </c>
      <c r="F17" s="1">
        <f t="shared" ca="1" si="8"/>
        <v>43785</v>
      </c>
      <c r="G17" s="16">
        <v>5</v>
      </c>
      <c r="H17" s="16">
        <f t="shared" ca="1" si="5"/>
        <v>6</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53" customFormat="1" ht="30" customHeight="1" thickBot="1" x14ac:dyDescent="0.3">
      <c r="A18" s="45"/>
      <c r="B18" s="83" t="s">
        <v>65</v>
      </c>
      <c r="C18" s="57"/>
      <c r="D18" s="20"/>
      <c r="E18" s="2">
        <f t="shared" ca="1" si="9"/>
        <v>43786</v>
      </c>
      <c r="F18" s="1">
        <f t="shared" ca="1" si="8"/>
        <v>43791</v>
      </c>
      <c r="G18" s="16">
        <v>5</v>
      </c>
      <c r="H18" s="16">
        <f t="shared" ca="1" si="5"/>
        <v>6</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53" customFormat="1" ht="30" customHeight="1" thickBot="1" x14ac:dyDescent="0.3">
      <c r="A19" s="45"/>
      <c r="B19" s="83" t="s">
        <v>66</v>
      </c>
      <c r="C19" s="57"/>
      <c r="D19" s="20"/>
      <c r="E19" s="2">
        <f t="shared" ca="1" si="9"/>
        <v>43792</v>
      </c>
      <c r="F19" s="1">
        <f t="shared" ca="1" si="8"/>
        <v>43797</v>
      </c>
      <c r="G19" s="16">
        <v>5</v>
      </c>
      <c r="H19" s="16">
        <f t="shared" ca="1" si="5"/>
        <v>6</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53" customFormat="1" ht="30" customHeight="1" thickBot="1" x14ac:dyDescent="0.3">
      <c r="A20" s="45" t="s">
        <v>11</v>
      </c>
      <c r="B20" s="21" t="s">
        <v>45</v>
      </c>
      <c r="C20" s="58"/>
      <c r="D20" s="22"/>
      <c r="E20" s="78"/>
      <c r="F20" s="79"/>
      <c r="G20" s="16"/>
      <c r="H20" s="16" t="str">
        <f t="shared" si="5"/>
        <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53" customFormat="1" ht="30" customHeight="1" thickBot="1" x14ac:dyDescent="0.3">
      <c r="A21" s="45"/>
      <c r="B21" s="91" t="s">
        <v>47</v>
      </c>
      <c r="C21" s="59"/>
      <c r="D21" s="23"/>
      <c r="E21" s="3">
        <f ca="1">Project_Start</f>
        <v>43756</v>
      </c>
      <c r="F21" s="1">
        <f ca="1">E21+G21</f>
        <v>43760</v>
      </c>
      <c r="G21" s="16">
        <v>4</v>
      </c>
      <c r="H21" s="16"/>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53" customFormat="1" ht="30" customHeight="1" thickBot="1" x14ac:dyDescent="0.3">
      <c r="A22" s="45"/>
      <c r="B22" s="91" t="s">
        <v>48</v>
      </c>
      <c r="C22" s="59"/>
      <c r="D22" s="23"/>
      <c r="E22" s="3">
        <f ca="1">F21+1</f>
        <v>43761</v>
      </c>
      <c r="F22" s="1">
        <f t="shared" ref="F22:F34" ca="1" si="10">E22+G22</f>
        <v>43766</v>
      </c>
      <c r="G22" s="16">
        <v>5</v>
      </c>
      <c r="H22" s="16"/>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53" customFormat="1" ht="30" customHeight="1" thickBot="1" x14ac:dyDescent="0.3">
      <c r="A23" s="45"/>
      <c r="B23" s="91" t="s">
        <v>49</v>
      </c>
      <c r="C23" s="59"/>
      <c r="D23" s="23"/>
      <c r="E23" s="3">
        <f t="shared" ref="E23:E25" ca="1" si="11">F22+1</f>
        <v>43767</v>
      </c>
      <c r="F23" s="1">
        <f t="shared" ca="1" si="10"/>
        <v>43772</v>
      </c>
      <c r="G23" s="16">
        <v>5</v>
      </c>
      <c r="H23" s="16"/>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53" customFormat="1" ht="30" customHeight="1" thickBot="1" x14ac:dyDescent="0.3">
      <c r="A24" s="45"/>
      <c r="B24" s="91" t="s">
        <v>50</v>
      </c>
      <c r="C24" s="59"/>
      <c r="D24" s="23"/>
      <c r="E24" s="3">
        <f t="shared" ca="1" si="11"/>
        <v>43773</v>
      </c>
      <c r="F24" s="1">
        <f t="shared" ca="1" si="10"/>
        <v>43778</v>
      </c>
      <c r="G24" s="16">
        <v>5</v>
      </c>
      <c r="H24" s="16"/>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53" customFormat="1" ht="30" customHeight="1" thickBot="1" x14ac:dyDescent="0.3">
      <c r="A25" s="45"/>
      <c r="B25" s="91" t="s">
        <v>51</v>
      </c>
      <c r="C25" s="59"/>
      <c r="D25" s="23"/>
      <c r="E25" s="3">
        <f t="shared" ca="1" si="11"/>
        <v>43779</v>
      </c>
      <c r="F25" s="1">
        <f t="shared" ca="1" si="10"/>
        <v>43784</v>
      </c>
      <c r="G25" s="16">
        <v>5</v>
      </c>
      <c r="H25" s="16"/>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53" customFormat="1" ht="30" customHeight="1" thickBot="1" x14ac:dyDescent="0.3">
      <c r="A26" s="45" t="s">
        <v>11</v>
      </c>
      <c r="B26" s="24" t="s">
        <v>46</v>
      </c>
      <c r="C26" s="60"/>
      <c r="D26" s="25"/>
      <c r="E26" s="80"/>
      <c r="F26" s="81"/>
      <c r="G26" s="16"/>
      <c r="H26" s="16" t="str">
        <f t="shared" si="5"/>
        <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53" customFormat="1" ht="30" customHeight="1" thickBot="1" x14ac:dyDescent="0.3">
      <c r="A27" s="45"/>
      <c r="B27" s="92" t="s">
        <v>52</v>
      </c>
      <c r="C27" s="61"/>
      <c r="D27" s="26"/>
      <c r="E27" s="4">
        <v>43756</v>
      </c>
      <c r="F27" s="1">
        <f t="shared" si="10"/>
        <v>43766</v>
      </c>
      <c r="G27" s="16">
        <v>10</v>
      </c>
      <c r="H27" s="16">
        <f t="shared" si="5"/>
        <v>11</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53" customFormat="1" ht="30" customHeight="1" thickBot="1" x14ac:dyDescent="0.3">
      <c r="A28" s="45"/>
      <c r="B28" s="92" t="s">
        <v>53</v>
      </c>
      <c r="C28" s="61"/>
      <c r="D28" s="26"/>
      <c r="E28" s="4">
        <f>F27+1</f>
        <v>43767</v>
      </c>
      <c r="F28" s="1">
        <f t="shared" si="10"/>
        <v>43772</v>
      </c>
      <c r="G28" s="16">
        <v>5</v>
      </c>
      <c r="H28" s="16">
        <f t="shared" si="5"/>
        <v>6</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53" customFormat="1" ht="30" customHeight="1" thickBot="1" x14ac:dyDescent="0.3">
      <c r="A29" s="45"/>
      <c r="B29" s="92" t="s">
        <v>54</v>
      </c>
      <c r="C29" s="61"/>
      <c r="D29" s="26"/>
      <c r="E29" s="4">
        <f t="shared" ref="E29:E34" si="12">F28+1</f>
        <v>43773</v>
      </c>
      <c r="F29" s="1">
        <f t="shared" si="10"/>
        <v>43778</v>
      </c>
      <c r="G29" s="16">
        <v>5</v>
      </c>
      <c r="H29" s="16">
        <f t="shared" si="5"/>
        <v>6</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53" customFormat="1" ht="30" customHeight="1" thickBot="1" x14ac:dyDescent="0.3">
      <c r="A30" s="45"/>
      <c r="B30" s="92" t="s">
        <v>55</v>
      </c>
      <c r="C30" s="61"/>
      <c r="D30" s="26"/>
      <c r="E30" s="4">
        <f t="shared" si="12"/>
        <v>43779</v>
      </c>
      <c r="F30" s="1">
        <f t="shared" si="10"/>
        <v>43784</v>
      </c>
      <c r="G30" s="16">
        <v>5</v>
      </c>
      <c r="H30" s="16">
        <f t="shared" si="5"/>
        <v>6</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53" customFormat="1" ht="30" customHeight="1" thickBot="1" x14ac:dyDescent="0.3">
      <c r="A31" s="45"/>
      <c r="B31" s="92" t="s">
        <v>56</v>
      </c>
      <c r="C31" s="61"/>
      <c r="D31" s="26"/>
      <c r="E31" s="4">
        <f t="shared" si="12"/>
        <v>43785</v>
      </c>
      <c r="F31" s="1">
        <f t="shared" ref="F31:F33" si="13">E31+G31</f>
        <v>43790</v>
      </c>
      <c r="G31" s="16">
        <v>5</v>
      </c>
      <c r="H31" s="16">
        <f t="shared" si="5"/>
        <v>6</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53" customFormat="1" ht="30" customHeight="1" thickBot="1" x14ac:dyDescent="0.3">
      <c r="A32" s="45"/>
      <c r="B32" s="92" t="s">
        <v>57</v>
      </c>
      <c r="C32" s="61"/>
      <c r="D32" s="26"/>
      <c r="E32" s="4">
        <f t="shared" si="12"/>
        <v>43791</v>
      </c>
      <c r="F32" s="1">
        <f t="shared" si="13"/>
        <v>43796</v>
      </c>
      <c r="G32" s="16">
        <v>5</v>
      </c>
      <c r="H32" s="16">
        <f t="shared" si="5"/>
        <v>6</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53" customFormat="1" ht="30" customHeight="1" thickBot="1" x14ac:dyDescent="0.3">
      <c r="A33" s="45"/>
      <c r="B33" s="92" t="s">
        <v>58</v>
      </c>
      <c r="C33" s="61"/>
      <c r="D33" s="26"/>
      <c r="E33" s="4">
        <f t="shared" si="12"/>
        <v>43797</v>
      </c>
      <c r="F33" s="1">
        <f t="shared" si="13"/>
        <v>43802</v>
      </c>
      <c r="G33" s="16">
        <v>5</v>
      </c>
      <c r="H33" s="16">
        <f t="shared" si="5"/>
        <v>6</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53" customFormat="1" ht="30" customHeight="1" thickBot="1" x14ac:dyDescent="0.3">
      <c r="A34" s="45"/>
      <c r="B34" s="92" t="s">
        <v>59</v>
      </c>
      <c r="C34" s="61"/>
      <c r="D34" s="26"/>
      <c r="E34" s="4">
        <f t="shared" si="12"/>
        <v>43803</v>
      </c>
      <c r="F34" s="1">
        <f t="shared" si="10"/>
        <v>43808</v>
      </c>
      <c r="G34" s="16">
        <v>5</v>
      </c>
      <c r="H34" s="16">
        <f t="shared" si="5"/>
        <v>6</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53" customFormat="1" ht="30" customHeight="1" thickBot="1" x14ac:dyDescent="0.3">
      <c r="A35" s="45" t="s">
        <v>12</v>
      </c>
      <c r="B35" s="62"/>
      <c r="C35" s="63"/>
      <c r="D35" s="27"/>
      <c r="E35" s="64"/>
      <c r="F35" s="64"/>
      <c r="G35" s="16"/>
      <c r="H35" s="16" t="str">
        <f t="shared" si="5"/>
        <v/>
      </c>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row>
    <row r="36" spans="1:64" s="53" customFormat="1" ht="30" customHeight="1" thickBot="1" x14ac:dyDescent="0.3">
      <c r="A36" s="42" t="s">
        <v>13</v>
      </c>
      <c r="B36" s="28" t="s">
        <v>15</v>
      </c>
      <c r="C36" s="29"/>
      <c r="D36" s="30"/>
      <c r="E36" s="31"/>
      <c r="F36" s="32"/>
      <c r="G36" s="33"/>
      <c r="H36" s="33" t="str">
        <f t="shared" si="5"/>
        <v/>
      </c>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row>
    <row r="37" spans="1:64" ht="30" customHeight="1" x14ac:dyDescent="0.25">
      <c r="G37" s="66"/>
    </row>
    <row r="38" spans="1:64" ht="30" customHeight="1" x14ac:dyDescent="0.25">
      <c r="C38" s="9"/>
      <c r="F38" s="34"/>
    </row>
    <row r="39" spans="1:64" ht="30" customHeight="1" x14ac:dyDescent="0.25">
      <c r="C39" s="35"/>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3" type="noConversion"/>
  <conditionalFormatting sqref="D19:D30 D7:D16 D34:D36">
    <cfRule type="dataBar" priority="3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9:BL30 I5:BL16 I34:BL36">
    <cfRule type="expression" dxfId="17" priority="53">
      <formula>AND(TODAY()&gt;=I$5,TODAY()&lt;J$5)</formula>
    </cfRule>
  </conditionalFormatting>
  <conditionalFormatting sqref="I19:BL30 I7:BL16 I34:BL36">
    <cfRule type="expression" dxfId="16" priority="47">
      <formula>AND(task_start&lt;=I$5,ROUNDDOWN((task_end-task_start+1)*task_progress,0)+task_start-1&gt;=I$5)</formula>
    </cfRule>
    <cfRule type="expression" dxfId="15" priority="48" stopIfTrue="1">
      <formula>AND(task_end&gt;=I$5,task_start&lt;J$5)</formula>
    </cfRule>
  </conditionalFormatting>
  <conditionalFormatting sqref="D17">
    <cfRule type="dataBar" priority="17">
      <dataBar>
        <cfvo type="num" val="0"/>
        <cfvo type="num" val="1"/>
        <color theme="0" tint="-0.249977111117893"/>
      </dataBar>
      <extLst>
        <ext xmlns:x14="http://schemas.microsoft.com/office/spreadsheetml/2009/9/main" uri="{B025F937-C7B1-47D3-B67F-A62EFF666E3E}">
          <x14:id>{759C797F-1A4E-40B2-86F4-1516F9B9B610}</x14:id>
        </ext>
      </extLst>
    </cfRule>
  </conditionalFormatting>
  <conditionalFormatting sqref="I17:BL17">
    <cfRule type="expression" dxfId="14" priority="20">
      <formula>AND(TODAY()&gt;=I$5,TODAY()&lt;J$5)</formula>
    </cfRule>
  </conditionalFormatting>
  <conditionalFormatting sqref="I17:BL17">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18">
    <cfRule type="dataBar" priority="13">
      <dataBar>
        <cfvo type="num" val="0"/>
        <cfvo type="num" val="1"/>
        <color theme="0" tint="-0.249977111117893"/>
      </dataBar>
      <extLst>
        <ext xmlns:x14="http://schemas.microsoft.com/office/spreadsheetml/2009/9/main" uri="{B025F937-C7B1-47D3-B67F-A62EFF666E3E}">
          <x14:id>{D2AABCDF-EAF0-4076-B944-6CE8BFC33A67}</x14:id>
        </ext>
      </extLst>
    </cfRule>
  </conditionalFormatting>
  <conditionalFormatting sqref="I18:BL18">
    <cfRule type="expression" dxfId="11" priority="16">
      <formula>AND(TODAY()&gt;=I$5,TODAY()&lt;J$5)</formula>
    </cfRule>
  </conditionalFormatting>
  <conditionalFormatting sqref="I18:BL18">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31">
    <cfRule type="dataBar" priority="9">
      <dataBar>
        <cfvo type="num" val="0"/>
        <cfvo type="num" val="1"/>
        <color theme="0" tint="-0.249977111117893"/>
      </dataBar>
      <extLst>
        <ext xmlns:x14="http://schemas.microsoft.com/office/spreadsheetml/2009/9/main" uri="{B025F937-C7B1-47D3-B67F-A62EFF666E3E}">
          <x14:id>{3E090F4B-51E4-48DA-81AA-481DF18295C4}</x14:id>
        </ext>
      </extLst>
    </cfRule>
  </conditionalFormatting>
  <conditionalFormatting sqref="I31:BL31">
    <cfRule type="expression" dxfId="8" priority="12">
      <formula>AND(TODAY()&gt;=I$5,TODAY()&lt;J$5)</formula>
    </cfRule>
  </conditionalFormatting>
  <conditionalFormatting sqref="I31:BL31">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32">
    <cfRule type="dataBar" priority="5">
      <dataBar>
        <cfvo type="num" val="0"/>
        <cfvo type="num" val="1"/>
        <color theme="0" tint="-0.249977111117893"/>
      </dataBar>
      <extLst>
        <ext xmlns:x14="http://schemas.microsoft.com/office/spreadsheetml/2009/9/main" uri="{B025F937-C7B1-47D3-B67F-A62EFF666E3E}">
          <x14:id>{3619889A-58D3-493C-80BB-7265E0C2837E}</x14:id>
        </ext>
      </extLst>
    </cfRule>
  </conditionalFormatting>
  <conditionalFormatting sqref="I32:BL32">
    <cfRule type="expression" dxfId="5" priority="8">
      <formula>AND(TODAY()&gt;=I$5,TODAY()&lt;J$5)</formula>
    </cfRule>
  </conditionalFormatting>
  <conditionalFormatting sqref="I32:BL32">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33">
    <cfRule type="dataBar" priority="1">
      <dataBar>
        <cfvo type="num" val="0"/>
        <cfvo type="num" val="1"/>
        <color theme="0" tint="-0.249977111117893"/>
      </dataBar>
      <extLst>
        <ext xmlns:x14="http://schemas.microsoft.com/office/spreadsheetml/2009/9/main" uri="{B025F937-C7B1-47D3-B67F-A62EFF666E3E}">
          <x14:id>{51794B6B-6C5B-4305-A71E-7A94832D6C4C}</x14:id>
        </ext>
      </extLst>
    </cfRule>
  </conditionalFormatting>
  <conditionalFormatting sqref="I33:BL33">
    <cfRule type="expression" dxfId="2" priority="4">
      <formula>AND(TODAY()&gt;=I$5,TODAY()&lt;J$5)</formula>
    </cfRule>
  </conditionalFormatting>
  <conditionalFormatting sqref="I33:BL33">
    <cfRule type="expression" dxfId="1" priority="2">
      <formula>AND(task_start&lt;=I$5,ROUNDDOWN((task_end-task_start+1)*task_progress,0)+task_start-1&gt;=I$5)</formula>
    </cfRule>
    <cfRule type="expression" dxfId="0" priority="3" stopIfTrue="1">
      <formula>AND(task_end&gt;=I$5,task_start&lt;J$5)</formula>
    </cfRule>
  </conditionalFormatting>
  <dataValidations disablePrompts="1" count="1">
    <dataValidation type="whole" operator="greaterThanOrEqual" allowBlank="1" showInputMessage="1" promptTitle="显示周数" prompt="更改此数字将滚动甘特图视图。" sqref="E4">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D19:D30 D7:D16 D34:D36</xm:sqref>
        </x14:conditionalFormatting>
        <x14:conditionalFormatting xmlns:xm="http://schemas.microsoft.com/office/excel/2006/main">
          <x14:cfRule type="dataBar" id="{759C797F-1A4E-40B2-86F4-1516F9B9B610}">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D2AABCDF-EAF0-4076-B944-6CE8BFC33A6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3E090F4B-51E4-48DA-81AA-481DF18295C4}">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3619889A-58D3-493C-80BB-7265E0C2837E}">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51794B6B-6C5B-4305-A71E-7A94832D6C4C}">
            <x14:dataBar minLength="0" maxLength="100" gradient="0">
              <x14:cfvo type="num">
                <xm:f>0</xm:f>
              </x14:cfvo>
              <x14:cfvo type="num">
                <xm:f>1</xm:f>
              </x14:cfvo>
              <x14:negativeFillColor rgb="FFFF0000"/>
              <x14:axisColor rgb="FF000000"/>
            </x14:dataBar>
          </x14:cfRule>
          <xm:sqref>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defaultColWidth="9.21875" defaultRowHeight="13.5" x14ac:dyDescent="0.25"/>
  <cols>
    <col min="1" max="1" width="87.21875" style="36" customWidth="1"/>
    <col min="2" max="16384" width="9.21875" style="6"/>
  </cols>
  <sheetData>
    <row r="1" spans="1:2" ht="46.5" customHeight="1" x14ac:dyDescent="0.25"/>
    <row r="2" spans="1:2" s="67" customFormat="1" ht="15.75" x14ac:dyDescent="0.25">
      <c r="A2" s="37" t="s">
        <v>24</v>
      </c>
      <c r="B2" s="37"/>
    </row>
    <row r="3" spans="1:2" s="68" customFormat="1" ht="27" customHeight="1" x14ac:dyDescent="0.25">
      <c r="A3" s="38" t="s">
        <v>25</v>
      </c>
      <c r="B3" s="38"/>
    </row>
    <row r="4" spans="1:2" s="40" customFormat="1" ht="27.75" x14ac:dyDescent="0.45">
      <c r="A4" s="39" t="s">
        <v>26</v>
      </c>
    </row>
    <row r="5" spans="1:2" ht="74.099999999999994" customHeight="1" x14ac:dyDescent="0.25">
      <c r="A5" s="41" t="s">
        <v>27</v>
      </c>
    </row>
    <row r="6" spans="1:2" ht="26.25" customHeight="1" x14ac:dyDescent="0.25">
      <c r="A6" s="39" t="s">
        <v>28</v>
      </c>
    </row>
    <row r="7" spans="1:2" s="36" customFormat="1" ht="204.95" customHeight="1" x14ac:dyDescent="0.25">
      <c r="A7" s="69" t="s">
        <v>29</v>
      </c>
    </row>
    <row r="8" spans="1:2" s="40" customFormat="1" ht="27.75" x14ac:dyDescent="0.45">
      <c r="A8" s="39" t="s">
        <v>30</v>
      </c>
    </row>
    <row r="9" spans="1:2" ht="30" x14ac:dyDescent="0.25">
      <c r="A9" s="41" t="s">
        <v>31</v>
      </c>
    </row>
    <row r="10" spans="1:2" s="36" customFormat="1" ht="27.95" customHeight="1" x14ac:dyDescent="0.25">
      <c r="A10" s="70" t="s">
        <v>32</v>
      </c>
    </row>
    <row r="11" spans="1:2" s="40" customFormat="1" ht="27.75" x14ac:dyDescent="0.45">
      <c r="A11" s="39" t="s">
        <v>33</v>
      </c>
    </row>
    <row r="12" spans="1:2" ht="15" x14ac:dyDescent="0.25">
      <c r="A12" s="41" t="s">
        <v>34</v>
      </c>
    </row>
    <row r="13" spans="1:2" s="36" customFormat="1" ht="27.95" customHeight="1" x14ac:dyDescent="0.25">
      <c r="A13" s="70" t="s">
        <v>35</v>
      </c>
    </row>
    <row r="14" spans="1:2" s="40" customFormat="1" ht="27.75" x14ac:dyDescent="0.45">
      <c r="A14" s="39" t="s">
        <v>36</v>
      </c>
    </row>
    <row r="15" spans="1:2" ht="75" customHeight="1" x14ac:dyDescent="0.25">
      <c r="A15" s="41" t="s">
        <v>37</v>
      </c>
    </row>
    <row r="16" spans="1:2" ht="45" x14ac:dyDescent="0.25">
      <c r="A16" s="41" t="s">
        <v>38</v>
      </c>
    </row>
  </sheetData>
  <phoneticPr fontId="23" type="noConversion"/>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项目日程安排</vt:lpstr>
      <vt:lpstr>关于</vt:lpstr>
      <vt:lpstr>Display_Week</vt:lpstr>
      <vt:lpstr>项目日程安排!Print_Titles</vt:lpstr>
      <vt:lpstr>Project_Start</vt:lpstr>
      <vt:lpstr>项目日程安排!task_end</vt:lpstr>
      <vt:lpstr>项目日程安排!task_progress</vt:lpstr>
      <vt:lpstr>项目日程安排!task_start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2019-10-17T09:20:02Z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WorkbookGuid">
    <vt:lpwstr>aabbf73f-7763-46fe-a6f9-0a5bec9867bd</vt:lpwstr>
  </property>
</Properties>
</file>