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84F6B1BF-FFA8-41F1-892D-F06DD1F175D7}" xr6:coauthVersionLast="45" xr6:coauthVersionMax="45"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8" i="11" l="1"/>
  <c r="F29" i="11"/>
  <c r="F30" i="11"/>
  <c r="F31" i="11"/>
  <c r="F27" i="11"/>
  <c r="H7" i="11" l="1"/>
  <c r="E3" i="11" l="1"/>
  <c r="E13" i="11" l="1"/>
  <c r="E9" i="11"/>
  <c r="I5" i="11"/>
  <c r="I6" i="11" s="1"/>
  <c r="H33" i="11"/>
  <c r="H32" i="11"/>
  <c r="H31" i="11"/>
  <c r="H30" i="11"/>
  <c r="H29" i="11"/>
  <c r="H28" i="11"/>
  <c r="H26" i="11"/>
  <c r="H20" i="11"/>
  <c r="H12" i="11"/>
  <c r="H8" i="11"/>
  <c r="F13" i="11" l="1"/>
  <c r="E14" i="11" s="1"/>
  <c r="E21" i="11"/>
  <c r="F21" i="11" s="1"/>
  <c r="F9" i="11"/>
  <c r="E10" i="11" l="1"/>
  <c r="F10" i="11" s="1"/>
  <c r="E11" i="11" s="1"/>
  <c r="E22" i="11"/>
  <c r="F22" i="11" s="1"/>
  <c r="H9" i="11"/>
  <c r="H27" i="11"/>
  <c r="J5" i="11"/>
  <c r="I4" i="11"/>
  <c r="H22" i="11" l="1"/>
  <c r="E23" i="11"/>
  <c r="F23" i="11" s="1"/>
  <c r="H21" i="11"/>
  <c r="F11" i="11"/>
  <c r="H10" i="11"/>
  <c r="H13" i="11"/>
  <c r="K5" i="11"/>
  <c r="J6" i="11"/>
  <c r="H11" i="11" l="1"/>
  <c r="F14" i="11"/>
  <c r="E24" i="11"/>
  <c r="E25" i="11"/>
  <c r="L5" i="11"/>
  <c r="K6" i="11"/>
  <c r="H14" i="11" l="1"/>
  <c r="E15" i="11"/>
  <c r="F25" i="11"/>
  <c r="H25" i="11" s="1"/>
  <c r="F24" i="11"/>
  <c r="H24" i="11" s="1"/>
  <c r="F15" i="11"/>
  <c r="E16" i="11" s="1"/>
  <c r="H23" i="11"/>
  <c r="M5" i="11"/>
  <c r="L6" i="11"/>
  <c r="F16" i="11" l="1"/>
  <c r="E17" i="11" s="1"/>
  <c r="F17" i="11" s="1"/>
  <c r="E18" i="11" s="1"/>
  <c r="H15" i="11"/>
  <c r="N5" i="11"/>
  <c r="M6" i="11"/>
  <c r="H16" i="11" l="1"/>
  <c r="F18" i="11"/>
  <c r="H17" i="11"/>
  <c r="O5" i="11"/>
  <c r="N6" i="11"/>
  <c r="H18" i="11" l="1"/>
  <c r="E19" i="11"/>
  <c r="P5" i="11"/>
  <c r="O6" i="11"/>
  <c r="F19" i="11" l="1"/>
  <c r="H1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<sst xmlns="http://schemas.openxmlformats.org/spreadsheetml/2006/main" count="70" uniqueCount="61">
  <si>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</si>
  <si>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</si>
  <si>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</si>
  <si>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</si>
  <si>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</si>
  <si>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</si>
  <si>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</si>
  <si>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</si>
  <si>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</si>
  <si>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</si>
  <si>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</si>
  <si>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</si>
  <si>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</si>
  <si>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</si>
  <si>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</si>
  <si>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任务 1</t>
  </si>
  <si>
    <t>任务 2</t>
  </si>
  <si>
    <t>任务 3</t>
  </si>
  <si>
    <t>任务 4</t>
  </si>
  <si>
    <t>任务 5</t>
  </si>
  <si>
    <t>在此行上方插入新行</t>
  </si>
  <si>
    <t>项目开始：</t>
  </si>
  <si>
    <t>显示周数：</t>
  </si>
  <si>
    <t>分配
到</t>
  </si>
  <si>
    <t>姓名</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</si>
  <si>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</si>
  <si>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</si>
  <si>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</si>
  <si>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</si>
  <si>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</si>
  <si>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</si>
  <si>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</si>
  <si>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</si>
  <si>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</si>
  <si>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</si>
  <si>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</si>
  <si>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</si>
  <si>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</si>
  <si>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</si>
  <si>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</si>
  <si>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</si>
  <si>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</si>
  <si>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</si>
  <si>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</si>
  <si>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</si>
  <si>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</si>
  <si>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语文</t>
    <phoneticPr fontId="23" type="noConversion"/>
  </si>
  <si>
    <t>阶段 1 数学</t>
    <phoneticPr fontId="23" type="noConversion"/>
  </si>
  <si>
    <t>阶段 1 英语</t>
    <phoneticPr fontId="23" type="noConversion"/>
  </si>
  <si>
    <t>阶段 1 钢琴</t>
    <phoneticPr fontId="23" type="noConversion"/>
  </si>
  <si>
    <t>拼音学习</t>
    <phoneticPr fontId="23" type="noConversion"/>
  </si>
  <si>
    <t>1~5 的认识和加减法</t>
    <phoneticPr fontId="23" type="noConversion"/>
  </si>
  <si>
    <t>认识图形</t>
    <phoneticPr fontId="23" type="noConversion"/>
  </si>
  <si>
    <r>
      <t>6</t>
    </r>
    <r>
      <rPr>
        <sz val="11"/>
        <color theme="1"/>
        <rFont val="Microsoft YaHei UI"/>
        <family val="2"/>
        <charset val="134"/>
      </rPr>
      <t>~10的认识和加减法</t>
    </r>
    <phoneticPr fontId="23" type="noConversion"/>
  </si>
  <si>
    <r>
      <t>1</t>
    </r>
    <r>
      <rPr>
        <sz val="11"/>
        <color theme="1"/>
        <rFont val="Microsoft YaHei UI"/>
        <family val="2"/>
        <charset val="134"/>
      </rPr>
      <t>1~20各数的认识</t>
    </r>
    <phoneticPr fontId="23" type="noConversion"/>
  </si>
  <si>
    <t>认识钟表</t>
    <phoneticPr fontId="23" type="noConversion"/>
  </si>
  <si>
    <t>20以内的进位加法</t>
    <phoneticPr fontId="23" type="noConversion"/>
  </si>
  <si>
    <t>总复习</t>
    <phoneticPr fontId="23" type="noConversion"/>
  </si>
  <si>
    <t>识字</t>
    <phoneticPr fontId="23" type="noConversion"/>
  </si>
  <si>
    <t>课文</t>
    <phoneticPr fontId="23" type="noConversion"/>
  </si>
  <si>
    <t>小学一年级学习计划表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</si>
</sst>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2" applyFill="1">
      <alignment horizontal="left" vertical="center" indent="2"/>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12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27000000}"/>
    <cellStyle name="日期" xfId="10" xr:uid="{00000000-0005-0000-0000-000028000000}"/>
    <cellStyle name="适中" xfId="20" builtinId="28" customBuiltin="1"/>
    <cellStyle name="输出" xfId="22" builtinId="21" customBuiltin="1"/>
    <cellStyle name="输入" xfId="21" builtinId="20" customBuiltin="1"/>
    <cellStyle name="项目开始" xfId="9" xr:uid="{00000000-0005-0000-0000-00002C000000}"/>
    <cellStyle name="姓名" xfId="11" xr:uid="{00000000-0005-0000-0000-00002D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19"/>
      <tableStyleElement type="headerRow" dxfId="18"/>
    </tableStyle>
    <tableStyle name="待办事项列表" pivot="0" count="9" xr9:uid="{00000000-0011-0000-FFFF-FFFF01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B9" sqref="B9"/>
    </sheetView>
  </sheetViews>
  <sheetFormatPr defaultColWidth="8.90625" defaultRowHeight="30" customHeight="1" x14ac:dyDescent="0.35"/>
  <cols>
    <col min="1" max="1" width="2.81640625" style="45" customWidth="1"/>
    <col min="2" max="2" width="17.81640625" style="44" customWidth="1"/>
    <col min="3" max="3" width="14.36328125" style="44" customWidth="1"/>
    <col min="4" max="4" width="10.81640625" style="44" customWidth="1"/>
    <col min="5" max="5" width="10.54296875" style="47" customWidth="1"/>
    <col min="6" max="6" width="10.54296875" style="44" customWidth="1"/>
    <col min="7" max="7" width="2.81640625" style="44" customWidth="1"/>
    <col min="8" max="8" width="6.1796875" style="44" hidden="1" customWidth="1"/>
    <col min="9" max="64" width="2.6328125" style="44" customWidth="1"/>
    <col min="65" max="65" width="8.90625" style="44"/>
    <col min="66" max="68" width="7.36328125" style="44"/>
    <col min="69" max="70" width="8.6328125" style="44"/>
    <col min="71" max="16384" width="8.90625" style="44"/>
  </cols>
  <sheetData>
    <row r="1" spans="1:64" ht="30" customHeight="1" x14ac:dyDescent="0.7">
      <c r="A1" s="42" t="s">
        <v>0</v>
      </c>
      <c r="B1" s="43" t="s">
        <v>60</v>
      </c>
      <c r="C1" s="5"/>
      <c r="D1" s="6"/>
      <c r="E1" s="7"/>
      <c r="F1" s="8"/>
      <c r="H1" s="6"/>
      <c r="I1" s="9"/>
    </row>
    <row r="2" spans="1:64" ht="30" customHeight="1" x14ac:dyDescent="0.4">
      <c r="A2" s="45" t="s">
        <v>1</v>
      </c>
      <c r="B2" s="46"/>
      <c r="I2" s="10"/>
    </row>
    <row r="3" spans="1:64" ht="30" customHeight="1" x14ac:dyDescent="0.35">
      <c r="A3" s="45" t="s">
        <v>2</v>
      </c>
      <c r="B3" s="48"/>
      <c r="C3" s="86" t="s">
        <v>21</v>
      </c>
      <c r="D3" s="87"/>
      <c r="E3" s="92">
        <f ca="1">TODAY()</f>
        <v>43756</v>
      </c>
      <c r="F3" s="92"/>
    </row>
    <row r="4" spans="1:64" ht="30" customHeight="1" x14ac:dyDescent="0.35">
      <c r="A4" s="42" t="s">
        <v>3</v>
      </c>
      <c r="C4" s="86" t="s">
        <v>22</v>
      </c>
      <c r="D4" s="87"/>
      <c r="E4" s="49">
        <v>1</v>
      </c>
      <c r="I4" s="89">
        <f ca="1">I5</f>
        <v>43751</v>
      </c>
      <c r="J4" s="90"/>
      <c r="K4" s="90"/>
      <c r="L4" s="90"/>
      <c r="M4" s="90"/>
      <c r="N4" s="90"/>
      <c r="O4" s="91"/>
      <c r="P4" s="89">
        <f ca="1">P5</f>
        <v>43758</v>
      </c>
      <c r="Q4" s="90"/>
      <c r="R4" s="90"/>
      <c r="S4" s="90"/>
      <c r="T4" s="90"/>
      <c r="U4" s="90"/>
      <c r="V4" s="91"/>
      <c r="W4" s="89">
        <f ca="1">W5</f>
        <v>43765</v>
      </c>
      <c r="X4" s="90"/>
      <c r="Y4" s="90"/>
      <c r="Z4" s="90"/>
      <c r="AA4" s="90"/>
      <c r="AB4" s="90"/>
      <c r="AC4" s="91"/>
      <c r="AD4" s="89">
        <f ca="1">AD5</f>
        <v>43772</v>
      </c>
      <c r="AE4" s="90"/>
      <c r="AF4" s="90"/>
      <c r="AG4" s="90"/>
      <c r="AH4" s="90"/>
      <c r="AI4" s="90"/>
      <c r="AJ4" s="91"/>
      <c r="AK4" s="89">
        <f ca="1">AK5</f>
        <v>43779</v>
      </c>
      <c r="AL4" s="90"/>
      <c r="AM4" s="90"/>
      <c r="AN4" s="90"/>
      <c r="AO4" s="90"/>
      <c r="AP4" s="90"/>
      <c r="AQ4" s="91"/>
      <c r="AR4" s="89">
        <f ca="1">AR5</f>
        <v>43786</v>
      </c>
      <c r="AS4" s="90"/>
      <c r="AT4" s="90"/>
      <c r="AU4" s="90"/>
      <c r="AV4" s="90"/>
      <c r="AW4" s="90"/>
      <c r="AX4" s="91"/>
      <c r="AY4" s="89">
        <f ca="1">AY5</f>
        <v>43793</v>
      </c>
      <c r="AZ4" s="90"/>
      <c r="BA4" s="90"/>
      <c r="BB4" s="90"/>
      <c r="BC4" s="90"/>
      <c r="BD4" s="90"/>
      <c r="BE4" s="91"/>
      <c r="BF4" s="89">
        <f ca="1">BF5</f>
        <v>43800</v>
      </c>
      <c r="BG4" s="90"/>
      <c r="BH4" s="90"/>
      <c r="BI4" s="90"/>
      <c r="BJ4" s="90"/>
      <c r="BK4" s="90"/>
      <c r="BL4" s="91"/>
    </row>
    <row r="5" spans="1:64" ht="15" customHeight="1" x14ac:dyDescent="0.35">
      <c r="A5" s="42" t="s">
        <v>4</v>
      </c>
      <c r="B5" s="88"/>
      <c r="C5" s="88"/>
      <c r="D5" s="88"/>
      <c r="E5" s="88"/>
      <c r="F5" s="88"/>
      <c r="G5" s="88"/>
      <c r="I5" s="73">
        <f ca="1">Project_Start-WEEKDAY(Project_Start,1)+1+7*(Display_Week-1)</f>
        <v>43751</v>
      </c>
      <c r="J5" s="74">
        <f ca="1">I5+1</f>
        <v>43752</v>
      </c>
      <c r="K5" s="74">
        <f t="shared" ref="K5:AX5" ca="1" si="0">J5+1</f>
        <v>43753</v>
      </c>
      <c r="L5" s="74">
        <f t="shared" ca="1" si="0"/>
        <v>43754</v>
      </c>
      <c r="M5" s="74">
        <f t="shared" ca="1" si="0"/>
        <v>43755</v>
      </c>
      <c r="N5" s="74">
        <f t="shared" ca="1" si="0"/>
        <v>43756</v>
      </c>
      <c r="O5" s="75">
        <f t="shared" ca="1" si="0"/>
        <v>43757</v>
      </c>
      <c r="P5" s="73">
        <f ca="1">O5+1</f>
        <v>43758</v>
      </c>
      <c r="Q5" s="74">
        <f ca="1">P5+1</f>
        <v>43759</v>
      </c>
      <c r="R5" s="74">
        <f t="shared" ca="1" si="0"/>
        <v>43760</v>
      </c>
      <c r="S5" s="74">
        <f t="shared" ca="1" si="0"/>
        <v>43761</v>
      </c>
      <c r="T5" s="74">
        <f t="shared" ca="1" si="0"/>
        <v>43762</v>
      </c>
      <c r="U5" s="74">
        <f t="shared" ca="1" si="0"/>
        <v>43763</v>
      </c>
      <c r="V5" s="75">
        <f t="shared" ca="1" si="0"/>
        <v>43764</v>
      </c>
      <c r="W5" s="73">
        <f ca="1">V5+1</f>
        <v>43765</v>
      </c>
      <c r="X5" s="74">
        <f ca="1">W5+1</f>
        <v>43766</v>
      </c>
      <c r="Y5" s="74">
        <f t="shared" ca="1" si="0"/>
        <v>43767</v>
      </c>
      <c r="Z5" s="74">
        <f t="shared" ca="1" si="0"/>
        <v>43768</v>
      </c>
      <c r="AA5" s="74">
        <f t="shared" ca="1" si="0"/>
        <v>43769</v>
      </c>
      <c r="AB5" s="74">
        <f t="shared" ca="1" si="0"/>
        <v>43770</v>
      </c>
      <c r="AC5" s="75">
        <f t="shared" ca="1" si="0"/>
        <v>43771</v>
      </c>
      <c r="AD5" s="73">
        <f ca="1">AC5+1</f>
        <v>43772</v>
      </c>
      <c r="AE5" s="74">
        <f ca="1">AD5+1</f>
        <v>43773</v>
      </c>
      <c r="AF5" s="74">
        <f t="shared" ca="1" si="0"/>
        <v>43774</v>
      </c>
      <c r="AG5" s="74">
        <f t="shared" ca="1" si="0"/>
        <v>43775</v>
      </c>
      <c r="AH5" s="74">
        <f t="shared" ca="1" si="0"/>
        <v>43776</v>
      </c>
      <c r="AI5" s="74">
        <f t="shared" ca="1" si="0"/>
        <v>43777</v>
      </c>
      <c r="AJ5" s="75">
        <f t="shared" ca="1" si="0"/>
        <v>43778</v>
      </c>
      <c r="AK5" s="73">
        <f ca="1">AJ5+1</f>
        <v>43779</v>
      </c>
      <c r="AL5" s="74">
        <f ca="1">AK5+1</f>
        <v>43780</v>
      </c>
      <c r="AM5" s="74">
        <f t="shared" ca="1" si="0"/>
        <v>43781</v>
      </c>
      <c r="AN5" s="74">
        <f t="shared" ca="1" si="0"/>
        <v>43782</v>
      </c>
      <c r="AO5" s="74">
        <f t="shared" ca="1" si="0"/>
        <v>43783</v>
      </c>
      <c r="AP5" s="74">
        <f t="shared" ca="1" si="0"/>
        <v>43784</v>
      </c>
      <c r="AQ5" s="75">
        <f t="shared" ca="1" si="0"/>
        <v>43785</v>
      </c>
      <c r="AR5" s="73">
        <f ca="1">AQ5+1</f>
        <v>43786</v>
      </c>
      <c r="AS5" s="74">
        <f ca="1">AR5+1</f>
        <v>43787</v>
      </c>
      <c r="AT5" s="74">
        <f t="shared" ca="1" si="0"/>
        <v>43788</v>
      </c>
      <c r="AU5" s="74">
        <f t="shared" ca="1" si="0"/>
        <v>43789</v>
      </c>
      <c r="AV5" s="74">
        <f t="shared" ca="1" si="0"/>
        <v>43790</v>
      </c>
      <c r="AW5" s="74">
        <f t="shared" ca="1" si="0"/>
        <v>43791</v>
      </c>
      <c r="AX5" s="75">
        <f t="shared" ca="1" si="0"/>
        <v>43792</v>
      </c>
      <c r="AY5" s="73">
        <f ca="1">AX5+1</f>
        <v>43793</v>
      </c>
      <c r="AZ5" s="74">
        <f ca="1">AY5+1</f>
        <v>43794</v>
      </c>
      <c r="BA5" s="74">
        <f t="shared" ref="BA5:BE5" ca="1" si="1">AZ5+1</f>
        <v>43795</v>
      </c>
      <c r="BB5" s="74">
        <f t="shared" ca="1" si="1"/>
        <v>43796</v>
      </c>
      <c r="BC5" s="74">
        <f t="shared" ca="1" si="1"/>
        <v>43797</v>
      </c>
      <c r="BD5" s="74">
        <f t="shared" ca="1" si="1"/>
        <v>43798</v>
      </c>
      <c r="BE5" s="75">
        <f t="shared" ca="1" si="1"/>
        <v>43799</v>
      </c>
      <c r="BF5" s="73">
        <f ca="1">BE5+1</f>
        <v>43800</v>
      </c>
      <c r="BG5" s="74">
        <f ca="1">BF5+1</f>
        <v>43801</v>
      </c>
      <c r="BH5" s="74">
        <f t="shared" ref="BH5:BL5" ca="1" si="2">BG5+1</f>
        <v>43802</v>
      </c>
      <c r="BI5" s="74">
        <f t="shared" ca="1" si="2"/>
        <v>43803</v>
      </c>
      <c r="BJ5" s="74">
        <f t="shared" ca="1" si="2"/>
        <v>43804</v>
      </c>
      <c r="BK5" s="74">
        <f t="shared" ca="1" si="2"/>
        <v>43805</v>
      </c>
      <c r="BL5" s="75">
        <f t="shared" ca="1" si="2"/>
        <v>43806</v>
      </c>
    </row>
    <row r="6" spans="1:64" ht="30" customHeight="1" thickBot="1" x14ac:dyDescent="0.4">
      <c r="A6" s="42" t="s">
        <v>5</v>
      </c>
      <c r="B6" s="11" t="s">
        <v>14</v>
      </c>
      <c r="C6" s="12" t="s">
        <v>23</v>
      </c>
      <c r="D6" s="12" t="s">
        <v>25</v>
      </c>
      <c r="E6" s="12" t="s">
        <v>26</v>
      </c>
      <c r="F6" s="12" t="s">
        <v>28</v>
      </c>
      <c r="G6" s="12" t="s">
        <v>45</v>
      </c>
      <c r="H6" s="12" t="s">
        <v>29</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4">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4">
      <c r="A8" s="42" t="s">
        <v>7</v>
      </c>
      <c r="B8" s="14" t="s">
        <v>46</v>
      </c>
      <c r="C8" s="52"/>
      <c r="D8" s="15"/>
      <c r="E8" s="76"/>
      <c r="F8" s="77"/>
      <c r="G8" s="16"/>
      <c r="H8" s="16" t="str">
        <f t="shared" ref="H8:H33"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4">
      <c r="A9" s="42" t="s">
        <v>8</v>
      </c>
      <c r="B9" s="84" t="s">
        <v>50</v>
      </c>
      <c r="C9" s="54" t="s">
        <v>24</v>
      </c>
      <c r="D9" s="17">
        <v>0.01</v>
      </c>
      <c r="E9" s="1">
        <f ca="1">Project_Start</f>
        <v>43756</v>
      </c>
      <c r="F9" s="1">
        <f ca="1">E9+G9</f>
        <v>43770</v>
      </c>
      <c r="G9" s="16">
        <v>14</v>
      </c>
      <c r="H9" s="16">
        <f t="shared" ca="1"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4">
      <c r="A10" s="42" t="s">
        <v>9</v>
      </c>
      <c r="B10" s="84" t="s">
        <v>58</v>
      </c>
      <c r="C10" s="54"/>
      <c r="D10" s="17">
        <v>0</v>
      </c>
      <c r="E10" s="1">
        <f ca="1">F9+1</f>
        <v>43771</v>
      </c>
      <c r="F10" s="1">
        <f t="shared" ref="F10:F11" ca="1" si="6">E10+G10</f>
        <v>43781</v>
      </c>
      <c r="G10" s="16">
        <v>10</v>
      </c>
      <c r="H10" s="16">
        <f t="shared" ca="1" si="5"/>
        <v>11</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4">
      <c r="A11" s="45"/>
      <c r="B11" s="84" t="s">
        <v>59</v>
      </c>
      <c r="C11" s="54"/>
      <c r="D11" s="17">
        <v>0</v>
      </c>
      <c r="E11" s="1">
        <f t="shared" ref="E11" ca="1" si="7">F10+1</f>
        <v>43782</v>
      </c>
      <c r="F11" s="1">
        <f t="shared" ca="1" si="6"/>
        <v>43797</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4">
      <c r="A12" s="42" t="s">
        <v>10</v>
      </c>
      <c r="B12" s="18" t="s">
        <v>47</v>
      </c>
      <c r="C12" s="56"/>
      <c r="D12" s="19"/>
      <c r="E12" s="78"/>
      <c r="F12" s="79"/>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4">
      <c r="A13" s="42"/>
      <c r="B13" s="85" t="s">
        <v>51</v>
      </c>
      <c r="C13" s="57"/>
      <c r="D13" s="20">
        <v>0</v>
      </c>
      <c r="E13" s="2">
        <f ca="1">Project_Start</f>
        <v>43756</v>
      </c>
      <c r="F13" s="1">
        <f ca="1">E13+G13</f>
        <v>43765</v>
      </c>
      <c r="G13" s="16">
        <v>9</v>
      </c>
      <c r="H13" s="16">
        <f t="shared" ca="1" si="5"/>
        <v>10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4">
      <c r="A14" s="45"/>
      <c r="B14" s="85" t="s">
        <v>52</v>
      </c>
      <c r="C14" s="57"/>
      <c r="D14" s="20">
        <v>0</v>
      </c>
      <c r="E14" s="2">
        <f ca="1">F13+1</f>
        <v>43766</v>
      </c>
      <c r="F14" s="1">
        <f t="shared" ref="F14:F19" ca="1" si="8">E14+G14</f>
        <v>43771</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4">
      <c r="A15" s="45"/>
      <c r="B15" s="85" t="s">
        <v>53</v>
      </c>
      <c r="C15" s="57"/>
      <c r="D15" s="20"/>
      <c r="E15" s="2">
        <f t="shared" ref="E15:E19" ca="1" si="9">F14+1</f>
        <v>43772</v>
      </c>
      <c r="F15" s="1">
        <f t="shared" ca="1" si="8"/>
        <v>43787</v>
      </c>
      <c r="G15" s="16">
        <v>15</v>
      </c>
      <c r="H15" s="16">
        <f t="shared" ca="1" si="5"/>
        <v>16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4">
      <c r="A16" s="45"/>
      <c r="B16" s="85" t="s">
        <v>54</v>
      </c>
      <c r="C16" s="57"/>
      <c r="D16" s="20"/>
      <c r="E16" s="2">
        <f t="shared" ca="1" si="9"/>
        <v>43788</v>
      </c>
      <c r="F16" s="1">
        <f t="shared" ca="1" si="8"/>
        <v>43803</v>
      </c>
      <c r="G16" s="16">
        <v>15</v>
      </c>
      <c r="H16" s="16">
        <f t="shared" ca="1" si="5"/>
        <v>16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4">
      <c r="A17" s="45"/>
      <c r="B17" s="85" t="s">
        <v>55</v>
      </c>
      <c r="C17" s="57"/>
      <c r="D17" s="20"/>
      <c r="E17" s="2">
        <f t="shared" ca="1" si="9"/>
        <v>43804</v>
      </c>
      <c r="F17" s="1">
        <f t="shared" ca="1" si="8"/>
        <v>43814</v>
      </c>
      <c r="G17" s="16">
        <v>10</v>
      </c>
      <c r="H17" s="16">
        <f t="shared" ca="1" si="5"/>
        <v>11</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4">
      <c r="A18" s="45"/>
      <c r="B18" s="85" t="s">
        <v>56</v>
      </c>
      <c r="C18" s="57"/>
      <c r="D18" s="20"/>
      <c r="E18" s="2">
        <f t="shared" ca="1" si="9"/>
        <v>43815</v>
      </c>
      <c r="F18" s="1">
        <f t="shared" ca="1" si="8"/>
        <v>43835</v>
      </c>
      <c r="G18" s="16">
        <v>20</v>
      </c>
      <c r="H18" s="16">
        <f t="shared" ca="1" si="5"/>
        <v>21</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4">
      <c r="A19" s="45"/>
      <c r="B19" s="85" t="s">
        <v>57</v>
      </c>
      <c r="C19" s="57"/>
      <c r="D19" s="20"/>
      <c r="E19" s="2">
        <f t="shared" ca="1" si="9"/>
        <v>43836</v>
      </c>
      <c r="F19" s="1">
        <f t="shared" ca="1" si="8"/>
        <v>43841</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4">
      <c r="A20" s="45" t="s">
        <v>11</v>
      </c>
      <c r="B20" s="21" t="s">
        <v>48</v>
      </c>
      <c r="C20" s="58"/>
      <c r="D20" s="22"/>
      <c r="E20" s="80"/>
      <c r="F20" s="81"/>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4">
      <c r="A21" s="45"/>
      <c r="B21" s="59" t="s">
        <v>15</v>
      </c>
      <c r="C21" s="60"/>
      <c r="D21" s="23"/>
      <c r="E21" s="3">
        <f ca="1">E9+15</f>
        <v>43771</v>
      </c>
      <c r="F21" s="1">
        <f ca="1">E21+G21</f>
        <v>43771</v>
      </c>
      <c r="G21" s="16"/>
      <c r="H21" s="16">
        <f t="shared" ca="1" si="5"/>
        <v>1</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4">
      <c r="A22" s="45"/>
      <c r="B22" s="59" t="s">
        <v>16</v>
      </c>
      <c r="C22" s="60"/>
      <c r="D22" s="23"/>
      <c r="E22" s="3">
        <f ca="1">F21+1</f>
        <v>43772</v>
      </c>
      <c r="F22" s="1">
        <f t="shared" ref="F22:F31" ca="1" si="10">E22+G22</f>
        <v>43772</v>
      </c>
      <c r="G22" s="16"/>
      <c r="H22" s="16">
        <f t="shared" ca="1" si="5"/>
        <v>1</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4">
      <c r="A23" s="45"/>
      <c r="B23" s="59" t="s">
        <v>17</v>
      </c>
      <c r="C23" s="60"/>
      <c r="D23" s="23"/>
      <c r="E23" s="3">
        <f ca="1">E22+5</f>
        <v>43777</v>
      </c>
      <c r="F23" s="1">
        <f t="shared" ca="1" si="10"/>
        <v>43777</v>
      </c>
      <c r="G23" s="16"/>
      <c r="H23" s="16">
        <f t="shared" ca="1" si="5"/>
        <v>1</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4">
      <c r="A24" s="45"/>
      <c r="B24" s="59" t="s">
        <v>18</v>
      </c>
      <c r="C24" s="60"/>
      <c r="D24" s="23"/>
      <c r="E24" s="3">
        <f ca="1">F23+1</f>
        <v>43778</v>
      </c>
      <c r="F24" s="1">
        <f t="shared" ca="1" si="10"/>
        <v>43778</v>
      </c>
      <c r="G24" s="16"/>
      <c r="H24" s="16">
        <f t="shared" ca="1" si="5"/>
        <v>1</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4">
      <c r="A25" s="45"/>
      <c r="B25" s="59" t="s">
        <v>19</v>
      </c>
      <c r="C25" s="60"/>
      <c r="D25" s="23"/>
      <c r="E25" s="3">
        <f ca="1">E23</f>
        <v>43777</v>
      </c>
      <c r="F25" s="1">
        <f t="shared" ca="1" si="10"/>
        <v>43777</v>
      </c>
      <c r="G25" s="16"/>
      <c r="H25" s="16">
        <f t="shared" ca="1" si="5"/>
        <v>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4">
      <c r="A26" s="45" t="s">
        <v>11</v>
      </c>
      <c r="B26" s="24" t="s">
        <v>49</v>
      </c>
      <c r="C26" s="61"/>
      <c r="D26" s="25"/>
      <c r="E26" s="82"/>
      <c r="F26" s="83"/>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4">
      <c r="A27" s="45"/>
      <c r="B27" s="62" t="s">
        <v>15</v>
      </c>
      <c r="C27" s="63"/>
      <c r="D27" s="26"/>
      <c r="E27" s="4">
        <v>43756</v>
      </c>
      <c r="F27" s="1">
        <f t="shared" si="10"/>
        <v>43757</v>
      </c>
      <c r="G27" s="16">
        <v>1</v>
      </c>
      <c r="H27" s="16">
        <f t="shared" si="5"/>
        <v>2</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4">
      <c r="A28" s="45"/>
      <c r="B28" s="62" t="s">
        <v>16</v>
      </c>
      <c r="C28" s="63"/>
      <c r="D28" s="26"/>
      <c r="E28" s="4" t="s">
        <v>27</v>
      </c>
      <c r="F28" s="1" t="e">
        <f t="shared" si="10"/>
        <v>#VALUE!</v>
      </c>
      <c r="G28" s="16"/>
      <c r="H28" s="16" t="e">
        <f t="shared" si="5"/>
        <v>#VALUE!</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4">
      <c r="A29" s="45"/>
      <c r="B29" s="62" t="s">
        <v>17</v>
      </c>
      <c r="C29" s="63"/>
      <c r="D29" s="26"/>
      <c r="E29" s="4" t="s">
        <v>27</v>
      </c>
      <c r="F29" s="1" t="e">
        <f t="shared" si="10"/>
        <v>#VALUE!</v>
      </c>
      <c r="G29" s="16"/>
      <c r="H29" s="16"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4">
      <c r="A30" s="45"/>
      <c r="B30" s="62" t="s">
        <v>18</v>
      </c>
      <c r="C30" s="63"/>
      <c r="D30" s="26"/>
      <c r="E30" s="4" t="s">
        <v>27</v>
      </c>
      <c r="F30" s="1" t="e">
        <f t="shared" si="10"/>
        <v>#VALUE!</v>
      </c>
      <c r="G30" s="16"/>
      <c r="H30" s="16" t="e">
        <f t="shared" si="5"/>
        <v>#VALUE!</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4">
      <c r="A31" s="45"/>
      <c r="B31" s="62" t="s">
        <v>19</v>
      </c>
      <c r="C31" s="63"/>
      <c r="D31" s="26"/>
      <c r="E31" s="4" t="s">
        <v>27</v>
      </c>
      <c r="F31" s="1" t="e">
        <f t="shared" si="10"/>
        <v>#VALUE!</v>
      </c>
      <c r="G31" s="16"/>
      <c r="H31" s="16"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4">
      <c r="A32" s="45" t="s">
        <v>12</v>
      </c>
      <c r="B32" s="64"/>
      <c r="C32" s="65"/>
      <c r="D32" s="27"/>
      <c r="E32" s="66"/>
      <c r="F32" s="66"/>
      <c r="G32" s="16"/>
      <c r="H32" s="16"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4">
      <c r="A33" s="42" t="s">
        <v>13</v>
      </c>
      <c r="B33" s="28" t="s">
        <v>20</v>
      </c>
      <c r="C33" s="29"/>
      <c r="D33" s="30"/>
      <c r="E33" s="31"/>
      <c r="F33" s="32"/>
      <c r="G33" s="33"/>
      <c r="H33" s="33" t="str">
        <f t="shared" si="5"/>
        <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row>
    <row r="34" spans="1:64" ht="30" customHeight="1" x14ac:dyDescent="0.35">
      <c r="G34" s="68"/>
    </row>
    <row r="35" spans="1:64" ht="30" customHeight="1" x14ac:dyDescent="0.4">
      <c r="C35" s="9"/>
      <c r="F35" s="34"/>
    </row>
    <row r="36" spans="1:64" ht="30" customHeight="1" x14ac:dyDescent="0.35">
      <c r="C36"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19:D33 D7:D16">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3 I5:BL16">
    <cfRule type="expression" dxfId="8" priority="41">
      <formula>AND(TODAY()&gt;=I$5,TODAY()&lt;J$5)</formula>
    </cfRule>
  </conditionalFormatting>
  <conditionalFormatting sqref="I19:BL33 I7:BL16">
    <cfRule type="expression" dxfId="7" priority="35">
      <formula>AND(task_start&lt;=I$5,ROUNDDOWN((task_end-task_start+1)*task_progress,0)+task_start-1&gt;=I$5)</formula>
    </cfRule>
    <cfRule type="expression" dxfId="6" priority="36" stopIfTrue="1">
      <formula>AND(task_end&gt;=I$5,task_start&lt;J$5)</formula>
    </cfRule>
  </conditionalFormatting>
  <conditionalFormatting sqref="D17">
    <cfRule type="dataBar" priority="5">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5" priority="8">
      <formula>AND(TODAY()&gt;=I$5,TODAY()&lt;J$5)</formula>
    </cfRule>
  </conditionalFormatting>
  <conditionalFormatting sqref="I17:BL17">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18">
    <cfRule type="dataBar" priority="1">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2" priority="4">
      <formula>AND(TODAY()&gt;=I$5,TODAY()&lt;J$5)</formula>
    </cfRule>
  </conditionalFormatting>
  <conditionalFormatting sqref="I18:BL18">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D19:D33 D7:D16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36" customWidth="1"/>
    <col min="2" max="16384" width="9.1796875" style="6"/>
  </cols>
  <sheetData>
    <row r="1" spans="1:2" ht="46.5" customHeight="1" x14ac:dyDescent="0.35"/>
    <row r="2" spans="1:2" s="69" customFormat="1" ht="17.399999999999999" x14ac:dyDescent="0.35">
      <c r="A2" s="37" t="s">
        <v>30</v>
      </c>
      <c r="B2" s="37"/>
    </row>
    <row r="3" spans="1:2" s="70" customFormat="1" ht="27" customHeight="1" x14ac:dyDescent="0.35">
      <c r="A3" s="38" t="s">
        <v>31</v>
      </c>
      <c r="B3" s="38"/>
    </row>
    <row r="4" spans="1:2" s="40" customFormat="1" ht="27.6" x14ac:dyDescent="0.55000000000000004">
      <c r="A4" s="39" t="s">
        <v>32</v>
      </c>
    </row>
    <row r="5" spans="1:2" ht="74.099999999999994" customHeight="1" x14ac:dyDescent="0.35">
      <c r="A5" s="41" t="s">
        <v>33</v>
      </c>
    </row>
    <row r="6" spans="1:2" ht="26.25" customHeight="1" x14ac:dyDescent="0.35">
      <c r="A6" s="39" t="s">
        <v>34</v>
      </c>
    </row>
    <row r="7" spans="1:2" s="36" customFormat="1" ht="204.9" customHeight="1" x14ac:dyDescent="0.35">
      <c r="A7" s="71" t="s">
        <v>35</v>
      </c>
    </row>
    <row r="8" spans="1:2" s="40" customFormat="1" ht="27.6" x14ac:dyDescent="0.55000000000000004">
      <c r="A8" s="39" t="s">
        <v>36</v>
      </c>
    </row>
    <row r="9" spans="1:2" ht="31.2" x14ac:dyDescent="0.35">
      <c r="A9" s="41" t="s">
        <v>37</v>
      </c>
    </row>
    <row r="10" spans="1:2" s="36" customFormat="1" ht="27.9" customHeight="1" x14ac:dyDescent="0.35">
      <c r="A10" s="72" t="s">
        <v>38</v>
      </c>
    </row>
    <row r="11" spans="1:2" s="40" customFormat="1" ht="27.6" x14ac:dyDescent="0.55000000000000004">
      <c r="A11" s="39" t="s">
        <v>39</v>
      </c>
    </row>
    <row r="12" spans="1:2" ht="15.6" x14ac:dyDescent="0.35">
      <c r="A12" s="41" t="s">
        <v>40</v>
      </c>
    </row>
    <row r="13" spans="1:2" s="36" customFormat="1" ht="27.9" customHeight="1" x14ac:dyDescent="0.35">
      <c r="A13" s="72" t="s">
        <v>41</v>
      </c>
    </row>
    <row r="14" spans="1:2" s="40" customFormat="1" ht="27.6" x14ac:dyDescent="0.55000000000000004">
      <c r="A14" s="39" t="s">
        <v>42</v>
      </c>
    </row>
    <row r="15" spans="1:2" ht="75" customHeight="1" x14ac:dyDescent="0.35">
      <c r="A15" s="41" t="s">
        <v>43</v>
      </c>
    </row>
    <row r="16" spans="1:2" ht="46.8" x14ac:dyDescent="0.35">
      <c r="A16" s="41" t="s">
        <v>44</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2019-10-17T16:44:21Z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