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05" yWindow="-105" windowWidth="23250" windowHeight="12570"/>
  </bookViews>
  <sheets>
    <sheet name="项目日程安排" sheetId="11" r:id="rId1"/>
    <sheet name="关于" sheetId="12" r:id="rId2"/>
  </sheets>
  <definedNames>
    <definedName name="Display_Week">项目日程安排!$E$4</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0">项目日程安排!$4:$6</definedName>
    <definedName name="Project_Start">项目日程安排!$E$3</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58" i="11" l="1"/>
  <c r="H91" i="11" l="1"/>
  <c r="H55" i="11"/>
  <c r="F47" i="11" l="1"/>
  <c r="H46" i="11"/>
  <c r="E49" i="11" l="1"/>
  <c r="H47" i="11"/>
  <c r="F92" i="11" l="1"/>
  <c r="F49" i="11"/>
  <c r="E50" i="11" s="1"/>
  <c r="H49" i="11"/>
  <c r="H48" i="11"/>
  <c r="F38" i="11"/>
  <c r="E39" i="11" s="1"/>
  <c r="F39" i="11" s="1"/>
  <c r="E40" i="11" s="1"/>
  <c r="F40" i="11" s="1"/>
  <c r="E41" i="11" s="1"/>
  <c r="F41" i="11" s="1"/>
  <c r="E42" i="11" s="1"/>
  <c r="F42" i="11" s="1"/>
  <c r="H92" i="11" l="1"/>
  <c r="F56" i="11"/>
  <c r="E57" i="11" s="1"/>
  <c r="F50" i="11"/>
  <c r="E51" i="11" s="1"/>
  <c r="H42" i="11"/>
  <c r="E43" i="11"/>
  <c r="F43" i="11" s="1"/>
  <c r="H7" i="11"/>
  <c r="H56" i="11" l="1"/>
  <c r="H93" i="11"/>
  <c r="H94" i="11"/>
  <c r="F57" i="11"/>
  <c r="F51" i="11"/>
  <c r="E52" i="11" s="1"/>
  <c r="H50" i="11"/>
  <c r="H43" i="11"/>
  <c r="E44" i="11"/>
  <c r="F44" i="11" s="1"/>
  <c r="I5" i="11"/>
  <c r="I6" i="11" s="1"/>
  <c r="H96" i="11"/>
  <c r="H95" i="11"/>
  <c r="H41" i="11"/>
  <c r="H40" i="11"/>
  <c r="H39" i="11"/>
  <c r="H37" i="11"/>
  <c r="H31" i="11"/>
  <c r="H12" i="11"/>
  <c r="H8" i="11"/>
  <c r="H57" i="11" l="1"/>
  <c r="F58" i="11"/>
  <c r="E59" i="11" s="1"/>
  <c r="F52" i="11"/>
  <c r="E53" i="11" s="1"/>
  <c r="H51" i="11"/>
  <c r="H44" i="11"/>
  <c r="E45" i="11"/>
  <c r="F13" i="11"/>
  <c r="E14" i="11" s="1"/>
  <c r="F32" i="11"/>
  <c r="F9" i="11"/>
  <c r="F59" i="11" l="1"/>
  <c r="E60" i="11" s="1"/>
  <c r="H58" i="11"/>
  <c r="F53" i="11"/>
  <c r="E54" i="11" s="1"/>
  <c r="H52" i="11"/>
  <c r="F45" i="11"/>
  <c r="H45" i="11" s="1"/>
  <c r="E10" i="11"/>
  <c r="F10" i="11" s="1"/>
  <c r="E11" i="11" s="1"/>
  <c r="E33" i="11"/>
  <c r="F33" i="11" s="1"/>
  <c r="E34" i="11" s="1"/>
  <c r="H9" i="11"/>
  <c r="H38" i="11"/>
  <c r="J5" i="11"/>
  <c r="I4" i="11"/>
  <c r="H59" i="11" l="1"/>
  <c r="F60" i="11"/>
  <c r="E61" i="11" s="1"/>
  <c r="H53" i="11"/>
  <c r="F54" i="11"/>
  <c r="H54" i="11" s="1"/>
  <c r="F34" i="11"/>
  <c r="E35" i="11" s="1"/>
  <c r="F11" i="11"/>
  <c r="H10" i="11"/>
  <c r="H13" i="11"/>
  <c r="K5" i="11"/>
  <c r="J6" i="11"/>
  <c r="H60" i="11" l="1"/>
  <c r="H11" i="11"/>
  <c r="F14" i="11"/>
  <c r="L5" i="11"/>
  <c r="K6" i="11"/>
  <c r="F61" i="11" l="1"/>
  <c r="H14" i="11"/>
  <c r="E15" i="11"/>
  <c r="F15" i="11" s="1"/>
  <c r="E16" i="11" s="1"/>
  <c r="F35" i="11"/>
  <c r="E36" i="11" s="1"/>
  <c r="F36" i="11" s="1"/>
  <c r="M5" i="11"/>
  <c r="L6" i="11"/>
  <c r="E62" i="11" l="1"/>
  <c r="F62" i="11" s="1"/>
  <c r="H62" i="11"/>
  <c r="H61" i="11"/>
  <c r="F16" i="11"/>
  <c r="E17" i="11" s="1"/>
  <c r="F17" i="11" s="1"/>
  <c r="H15" i="11"/>
  <c r="N5" i="11"/>
  <c r="M6" i="11"/>
  <c r="E63" i="11" l="1"/>
  <c r="F63" i="11" s="1"/>
  <c r="E18" i="11"/>
  <c r="F18" i="11" s="1"/>
  <c r="E20" i="11" s="1"/>
  <c r="F20" i="11" s="1"/>
  <c r="E22" i="11" s="1"/>
  <c r="F22" i="11" s="1"/>
  <c r="E24" i="11" s="1"/>
  <c r="F24" i="11" s="1"/>
  <c r="E26" i="11" s="1"/>
  <c r="F26" i="11" s="1"/>
  <c r="E28" i="11" s="1"/>
  <c r="F28" i="11" s="1"/>
  <c r="E30" i="11" s="1"/>
  <c r="F30" i="11" s="1"/>
  <c r="E19" i="11"/>
  <c r="H16" i="11"/>
  <c r="H17" i="11"/>
  <c r="O5" i="11"/>
  <c r="N6" i="11"/>
  <c r="E64" i="11" l="1"/>
  <c r="F64" i="11" s="1"/>
  <c r="F19" i="11"/>
  <c r="H18" i="11"/>
  <c r="P5" i="11"/>
  <c r="O6" i="11"/>
  <c r="E65" i="11" l="1"/>
  <c r="F65" i="11" s="1"/>
  <c r="H19" i="11"/>
  <c r="E21" i="11"/>
  <c r="F21" i="11" s="1"/>
  <c r="E23" i="11" s="1"/>
  <c r="F23" i="11" s="1"/>
  <c r="E25" i="11" s="1"/>
  <c r="F25" i="11" s="1"/>
  <c r="E27" i="11" s="1"/>
  <c r="F27" i="11" s="1"/>
  <c r="E29" i="11" s="1"/>
  <c r="F29" i="11" s="1"/>
  <c r="P6" i="11"/>
  <c r="Q5" i="11"/>
  <c r="P4" i="11"/>
  <c r="E66" i="11" l="1"/>
  <c r="F66" i="11" s="1"/>
  <c r="R5" i="11"/>
  <c r="Q6" i="11"/>
  <c r="E67" i="11" l="1"/>
  <c r="F67" i="11" s="1"/>
  <c r="S5" i="11"/>
  <c r="R6" i="11"/>
  <c r="E68" i="11" l="1"/>
  <c r="F68" i="11" s="1"/>
  <c r="T5" i="11"/>
  <c r="S6" i="11"/>
  <c r="E69" i="11" l="1"/>
  <c r="F69" i="11" s="1"/>
  <c r="U5" i="11"/>
  <c r="T6" i="11"/>
  <c r="E70" i="11" l="1"/>
  <c r="F70" i="11" s="1"/>
  <c r="V5" i="11"/>
  <c r="U6" i="11"/>
  <c r="E71" i="11" l="1"/>
  <c r="F71" i="11" s="1"/>
  <c r="W5" i="11"/>
  <c r="V6" i="11"/>
  <c r="E72" i="11" l="1"/>
  <c r="F72" i="11" s="1"/>
  <c r="E73" i="11" s="1"/>
  <c r="W6" i="11"/>
  <c r="X5" i="11"/>
  <c r="W4" i="11"/>
  <c r="F73" i="11" l="1"/>
  <c r="E74" i="11" s="1"/>
  <c r="Y5" i="11"/>
  <c r="X6" i="11"/>
  <c r="H73" i="11" l="1"/>
  <c r="F74" i="11"/>
  <c r="E75" i="11" s="1"/>
  <c r="H74" i="11"/>
  <c r="Z5" i="11"/>
  <c r="Y6" i="11"/>
  <c r="H75" i="11" l="1"/>
  <c r="F75" i="11"/>
  <c r="E76" i="11" s="1"/>
  <c r="AA5" i="11"/>
  <c r="Z6" i="11"/>
  <c r="H76" i="11" l="1"/>
  <c r="F76" i="11"/>
  <c r="E77" i="11" s="1"/>
  <c r="AB5" i="11"/>
  <c r="AA6" i="11"/>
  <c r="F77" i="11" l="1"/>
  <c r="E78" i="11" s="1"/>
  <c r="H77" i="11"/>
  <c r="AC5" i="11"/>
  <c r="AB6" i="11"/>
  <c r="F78" i="11" l="1"/>
  <c r="H78" i="11"/>
  <c r="AD5" i="11"/>
  <c r="AC6" i="11"/>
  <c r="E79" i="11" l="1"/>
  <c r="AD6" i="11"/>
  <c r="AE5" i="11"/>
  <c r="AD4" i="11"/>
  <c r="F79" i="11" l="1"/>
  <c r="H79" i="11"/>
  <c r="AF5" i="11"/>
  <c r="AE6" i="11"/>
  <c r="E80" i="11" l="1"/>
  <c r="F80" i="11" s="1"/>
  <c r="AG5" i="11"/>
  <c r="AF6" i="11"/>
  <c r="E81" i="11" l="1"/>
  <c r="F81" i="11" s="1"/>
  <c r="AH5" i="11"/>
  <c r="AG6" i="11"/>
  <c r="E82" i="11" l="1"/>
  <c r="F82" i="11" s="1"/>
  <c r="AI5" i="11"/>
  <c r="AH6" i="11"/>
  <c r="E83" i="11" l="1"/>
  <c r="F83" i="11" s="1"/>
  <c r="AJ5" i="11"/>
  <c r="AI6" i="11"/>
  <c r="E84" i="11" l="1"/>
  <c r="F84" i="11" s="1"/>
  <c r="AJ6" i="11"/>
  <c r="AK5" i="11"/>
  <c r="E85" i="11" l="1"/>
  <c r="F85" i="11" s="1"/>
  <c r="AL5" i="11"/>
  <c r="AK6" i="11"/>
  <c r="AK4" i="11"/>
  <c r="E86" i="11" l="1"/>
  <c r="F86" i="11" s="1"/>
  <c r="AM5" i="11"/>
  <c r="AL6" i="11"/>
  <c r="E87" i="11" l="1"/>
  <c r="F87" i="11" s="1"/>
  <c r="AN5" i="11"/>
  <c r="AM6" i="11"/>
  <c r="E88" i="11" l="1"/>
  <c r="F88" i="11" s="1"/>
  <c r="E89" i="11" s="1"/>
  <c r="F89" i="11" s="1"/>
  <c r="E90" i="11" s="1"/>
  <c r="F90" i="11" s="1"/>
  <c r="AO5" i="1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<sst xmlns="http://schemas.openxmlformats.org/spreadsheetml/2006/main" count="97" uniqueCount="91">
  <si>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</si>
  <si>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</si>
  <si>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</si>
  <si>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</si>
  <si>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</si>
  <si>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</si>
  <si>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</si>
  <si>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</si>
  <si>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</si>
  <si>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</si>
  <si>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</si>
  <si>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</si>
  <si>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</si>
  <si>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</si>
  <si>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</si>
  <si>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在此行上方插入新行</t>
  </si>
  <si>
    <t>项目开始：</t>
  </si>
  <si>
    <t>显示周数：</t>
  </si>
  <si>
    <t>分配
到</t>
  </si>
  <si>
    <t>姓名</t>
  </si>
  <si>
    <t>进度</t>
  </si>
  <si>
    <t>开始日期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</si>
  <si>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</si>
  <si>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</si>
  <si>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</si>
  <si>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</si>
  <si>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</si>
  <si>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</si>
  <si>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</si>
  <si>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项目日程安排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</si>
  <si>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</si>
  <si>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</si>
  <si>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</si>
  <si>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</si>
  <si>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</si>
  <si>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</si>
  <si>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</si>
  <si>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</si>
  <si>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</si>
  <si>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天数</t>
    <phoneticPr fontId="23" type="noConversion"/>
  </si>
  <si>
    <t>1.PPT使用技巧</t>
    <phoneticPr fontId="23" type="noConversion"/>
  </si>
  <si>
    <t>2.VISO使用技巧</t>
    <phoneticPr fontId="23" type="noConversion"/>
  </si>
  <si>
    <t>3.MySQL</t>
    <phoneticPr fontId="23" type="noConversion"/>
  </si>
  <si>
    <t>阶段 1 前端全栈</t>
    <phoneticPr fontId="23" type="noConversion"/>
  </si>
  <si>
    <t>1.网络编程</t>
    <phoneticPr fontId="23" type="noConversion"/>
  </si>
  <si>
    <r>
      <t>2</t>
    </r>
    <r>
      <rPr>
        <sz val="11"/>
        <color theme="1"/>
        <rFont val="Microsoft YaHei UI"/>
        <family val="2"/>
        <charset val="134"/>
      </rPr>
      <t>.多任务</t>
    </r>
    <phoneticPr fontId="23" type="noConversion"/>
  </si>
  <si>
    <r>
      <t>3</t>
    </r>
    <r>
      <rPr>
        <sz val="11"/>
        <color theme="1"/>
        <rFont val="Microsoft YaHei UI"/>
        <family val="2"/>
        <charset val="134"/>
      </rPr>
      <t>.web服务器</t>
    </r>
    <phoneticPr fontId="23" type="noConversion"/>
  </si>
  <si>
    <r>
      <t>4</t>
    </r>
    <r>
      <rPr>
        <sz val="11"/>
        <color theme="1"/>
        <rFont val="Microsoft YaHei UI"/>
        <family val="2"/>
        <charset val="134"/>
      </rPr>
      <t>.Python高级语法</t>
    </r>
    <phoneticPr fontId="23" type="noConversion"/>
  </si>
  <si>
    <r>
      <t>5</t>
    </r>
    <r>
      <rPr>
        <sz val="11"/>
        <color theme="1"/>
        <rFont val="Microsoft YaHei UI"/>
        <family val="2"/>
        <charset val="134"/>
      </rPr>
      <t>.MySQL数据库</t>
    </r>
    <phoneticPr fontId="23" type="noConversion"/>
  </si>
  <si>
    <t>第5节 评论功能</t>
    <phoneticPr fontId="23" type="noConversion"/>
  </si>
  <si>
    <t>第6节 图片列表和详情页效果</t>
    <phoneticPr fontId="23" type="noConversion"/>
  </si>
  <si>
    <t>第7节 商品列表和商品详情页布局和效果</t>
    <phoneticPr fontId="23" type="noConversion"/>
  </si>
  <si>
    <t>第8节 购物车小球动画效果</t>
    <phoneticPr fontId="23" type="noConversion"/>
  </si>
  <si>
    <t>第9节 vuex</t>
    <phoneticPr fontId="23" type="noConversion"/>
  </si>
  <si>
    <t>第10节 实现购物车效果(buzai)</t>
    <phoneticPr fontId="23" type="noConversion"/>
  </si>
  <si>
    <t>第11节 项目外网测试</t>
    <phoneticPr fontId="23" type="noConversion"/>
  </si>
  <si>
    <t>第12节 axios知识拓展</t>
    <phoneticPr fontId="23" type="noConversion"/>
  </si>
  <si>
    <t>18_尚硅谷_数仓采集_Hadoop安装</t>
    <phoneticPr fontId="23" type="noConversion"/>
  </si>
  <si>
    <t>19_尚硅谷_数仓采集_项目经验之HDFS多目录配置</t>
  </si>
  <si>
    <t>20_尚硅谷_数仓采集_项目经验之支持LZO压缩配置</t>
  </si>
  <si>
    <t>21_尚硅谷_数仓采集_项目经验之基准测试</t>
  </si>
  <si>
    <t>22_尚硅谷_数仓采集_项目经验之HDFS参数调优</t>
  </si>
  <si>
    <t>23_尚硅谷_数仓采集_Zookeeper安装</t>
  </si>
  <si>
    <t>24_尚硅谷_数仓采集_项目经验之ZK集群启动停止脚本</t>
  </si>
  <si>
    <t>2019 日程表</t>
    <phoneticPr fontId="23" type="noConversion"/>
  </si>
  <si>
    <t>Java进阶面试第1季</t>
    <phoneticPr fontId="23" type="noConversion"/>
  </si>
  <si>
    <t>01.Java语言基础</t>
    <phoneticPr fontId="23" type="noConversion"/>
  </si>
  <si>
    <t>02.JavaWeb</t>
    <phoneticPr fontId="23" type="noConversion"/>
  </si>
  <si>
    <t>03.MyBatis</t>
    <phoneticPr fontId="23" type="noConversion"/>
  </si>
  <si>
    <t>04.Spring</t>
    <phoneticPr fontId="23" type="noConversion"/>
  </si>
  <si>
    <t>05.SpringMVC</t>
    <phoneticPr fontId="23" type="noConversion"/>
  </si>
  <si>
    <t>06.Oracle</t>
    <phoneticPr fontId="23" type="noConversion"/>
  </si>
  <si>
    <t>07.Maven</t>
    <phoneticPr fontId="23" type="noConversion"/>
  </si>
  <si>
    <t>25_尚硅谷_数仓采集_生成测试日志</t>
    <phoneticPr fontId="23" type="noConversion"/>
  </si>
  <si>
    <t>26_尚硅谷_数仓采集_集群日志生成启动脚本</t>
    <phoneticPr fontId="23" type="noConversion"/>
  </si>
  <si>
    <t>27_尚硅谷_数仓采集_集群时间同步修改脚本</t>
    <phoneticPr fontId="23" type="noConversion"/>
  </si>
  <si>
    <t>28_尚硅谷_数仓采集_集群所有进程查看脚本</t>
  </si>
  <si>
    <t>29_尚硅谷_数仓采集_每日回顾</t>
    <phoneticPr fontId="23" type="noConversion"/>
  </si>
  <si>
    <t>30_尚硅谷_数仓采集_日志采集Flume安装</t>
    <phoneticPr fontId="23" type="noConversion"/>
  </si>
  <si>
    <t>31_尚硅谷_数仓采集_Flume组件及配置</t>
    <phoneticPr fontId="23" type="noConversion"/>
  </si>
  <si>
    <t>32_尚硅谷_数仓采集_日志采集Flume配置分析</t>
  </si>
  <si>
    <t>33_尚硅谷_数仓采集_ETL拦截器</t>
  </si>
  <si>
    <t>34_尚硅谷_数仓采集_分类型拦截器</t>
  </si>
  <si>
    <t>35_尚硅谷_数仓采集_日志采集Flume启动停止脚本</t>
  </si>
  <si>
    <t>阶段 1 计划外</t>
    <phoneticPr fontId="23" type="noConversion"/>
  </si>
  <si>
    <t>1.分布式消息中间件实践</t>
    <phoneticPr fontId="23" type="noConversion"/>
  </si>
  <si>
    <t>项目 1 数据分析师</t>
    <phoneticPr fontId="23" type="noConversion"/>
  </si>
  <si>
    <t>项目 2 大数据</t>
    <phoneticPr fontId="23" type="noConversion"/>
  </si>
  <si>
    <t>项目 3 Python</t>
    <phoneticPr fontId="23" type="noConversion"/>
  </si>
  <si>
    <t>项目 4 架构师</t>
    <phoneticPr fontId="23" type="noConversion"/>
  </si>
  <si>
    <t>项目 5 新概念英语</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</si>
</sst>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
    <numFmt numFmtId="180" formatCode="yy/m/d;@"/>
    <numFmt numFmtId="181" formatCode="aaa\,\ yyyy/m/d"/>
  </numFmts>
  <fonts count="34"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
      <b/>
      <sz val="12"/>
      <color theme="1" tint="0.34998626667073579"/>
      <name val="Microsoft YaHei UI"/>
      <family val="2"/>
      <charset val="134"/>
    </font>
    <font>
      <sz val="11"/>
      <color theme="1" tint="0.499984740745262"/>
      <name val="Microsoft YaHei UI"/>
      <family val="2"/>
      <charset val="134"/>
    </font>
    <font>
      <b/>
      <sz val="16"/>
      <color theme="4" tint="-0.249977111117893"/>
      <name val="Microsoft YaHei UI"/>
      <family val="2"/>
      <charset val="134"/>
    </font>
    <font>
      <sz val="20"/>
      <name val="Microsoft YaHei UI"/>
      <family val="2"/>
      <charset val="134"/>
    </font>
    <font>
      <sz val="11"/>
      <color rgb="FF1D2129"/>
      <name val="Microsoft YaHei UI"/>
      <family val="2"/>
      <charset val="134"/>
    </font>
    <font>
      <b/>
      <sz val="10"/>
      <name val="Microsoft YaHei UI"/>
      <family val="2"/>
      <charset val="134"/>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81"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9" applyNumberFormat="0" applyAlignment="0" applyProtection="0"/>
    <xf numFmtId="0" fontId="16" fillId="18" borderId="10" applyNumberFormat="0" applyAlignment="0" applyProtection="0"/>
    <xf numFmtId="0" fontId="13" fillId="18" borderId="9" applyNumberFormat="0" applyAlignment="0" applyProtection="0"/>
    <xf numFmtId="0" fontId="18" fillId="0" borderId="11" applyNumberFormat="0" applyFill="0" applyAlignment="0" applyProtection="0"/>
    <xf numFmtId="0" fontId="9" fillId="19" borderId="12" applyNumberFormat="0" applyAlignment="0" applyProtection="0"/>
    <xf numFmtId="0" fontId="12" fillId="0" borderId="0" applyNumberFormat="0" applyFill="0" applyBorder="0" applyAlignment="0" applyProtection="0"/>
    <xf numFmtId="0" fontId="1" fillId="20" borderId="13" applyNumberFormat="0" applyFont="0" applyAlignment="0" applyProtection="0"/>
    <xf numFmtId="0" fontId="11" fillId="0" borderId="0" applyNumberFormat="0" applyFill="0" applyBorder="0" applyAlignment="0" applyProtection="0"/>
    <xf numFmtId="0" fontId="10" fillId="0" borderId="14"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02">
    <xf numFmtId="0" fontId="0" fillId="0" borderId="0" xfId="0"/>
    <xf numFmtId="180" fontId="1" fillId="3" borderId="2" xfId="10" applyFill="1">
      <alignment horizontal="center" vertical="center"/>
    </xf>
    <xf numFmtId="180" fontId="1" fillId="4" borderId="2" xfId="10" applyFill="1">
      <alignment horizontal="center" vertical="center"/>
    </xf>
    <xf numFmtId="180" fontId="1" fillId="11" borderId="2" xfId="10" applyFill="1">
      <alignment horizontal="center" vertical="center"/>
    </xf>
    <xf numFmtId="180" fontId="1" fillId="10"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6"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left" vertical="center" indent="1"/>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2" fillId="2" borderId="2" xfId="0" applyNumberFormat="1" applyFont="1" applyFill="1" applyBorder="1" applyAlignment="1">
      <alignment horizontal="left"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0" fillId="0" borderId="0" xfId="0" applyFont="1" applyAlignment="1">
      <alignment vertical="top"/>
    </xf>
    <xf numFmtId="0" fontId="28" fillId="0" borderId="0" xfId="0" applyFont="1" applyAlignment="1">
      <alignment horizontal="left" vertical="center"/>
    </xf>
    <xf numFmtId="0" fontId="29" fillId="0" borderId="0" xfId="0" applyFont="1" applyAlignment="1">
      <alignment vertical="top"/>
    </xf>
    <xf numFmtId="0" fontId="30" fillId="0" borderId="0" xfId="0" applyFont="1" applyAlignment="1">
      <alignment vertical="center"/>
    </xf>
    <xf numFmtId="0" fontId="31" fillId="0" borderId="0" xfId="0" applyFont="1"/>
    <xf numFmtId="0" fontId="32" fillId="0" borderId="0" xfId="0" applyFont="1" applyAlignment="1">
      <alignment horizontal="left" vertical="top" wrapText="1" indent="1"/>
    </xf>
    <xf numFmtId="0" fontId="2" fillId="0" borderId="0" xfId="3" applyAlignment="1">
      <alignment wrapText="1"/>
    </xf>
    <xf numFmtId="0" fontId="6" fillId="0" borderId="0" xfId="5" applyAlignment="1">
      <alignment horizontal="left"/>
    </xf>
    <xf numFmtId="0" fontId="1" fillId="0" borderId="0" xfId="0" applyFont="1"/>
    <xf numFmtId="0" fontId="2" fillId="0" borderId="0" xfId="3"/>
    <xf numFmtId="0" fontId="7" fillId="0" borderId="0" xfId="6"/>
    <xf numFmtId="0" fontId="1" fillId="0" borderId="0" xfId="0" applyFont="1" applyAlignment="1">
      <alignment horizontal="center"/>
    </xf>
    <xf numFmtId="0" fontId="7" fillId="0" borderId="0" xfId="7">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7" xfId="0" applyFont="1" applyBorder="1" applyAlignment="1">
      <alignment vertical="center"/>
    </xf>
    <xf numFmtId="0" fontId="1" fillId="8" borderId="2" xfId="11" applyFill="1">
      <alignment horizontal="center" vertical="center"/>
    </xf>
    <xf numFmtId="0" fontId="1" fillId="0" borderId="0" xfId="0" applyFont="1" applyAlignment="1">
      <alignment vertical="center"/>
    </xf>
    <xf numFmtId="0" fontId="1" fillId="3" borderId="2" xfId="11" applyFill="1">
      <alignment horizontal="center" vertical="center"/>
    </xf>
    <xf numFmtId="0" fontId="1" fillId="0" borderId="7" xfId="0" applyFont="1" applyBorder="1" applyAlignment="1">
      <alignment horizontal="right"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2">
      <alignment horizontal="left" vertical="center" indent="2"/>
    </xf>
    <xf numFmtId="0" fontId="1" fillId="0" borderId="2" xfId="11">
      <alignment horizontal="center" vertical="center"/>
    </xf>
    <xf numFmtId="180" fontId="1" fillId="0" borderId="2" xfId="10">
      <alignment horizontal="center" vertical="center"/>
    </xf>
    <xf numFmtId="0" fontId="1" fillId="2" borderId="7" xfId="0" applyFont="1" applyFill="1" applyBorder="1" applyAlignment="1">
      <alignment vertical="center"/>
    </xf>
    <xf numFmtId="0" fontId="1" fillId="0" borderId="0" xfId="0" applyFont="1" applyAlignment="1">
      <alignment horizontal="right" vertical="center"/>
    </xf>
    <xf numFmtId="0" fontId="33" fillId="0" borderId="0" xfId="0" applyFont="1" applyAlignment="1">
      <alignment horizontal="left" vertical="center"/>
    </xf>
    <xf numFmtId="0" fontId="20" fillId="0" borderId="0" xfId="0" applyFont="1" applyAlignment="1">
      <alignment horizontal="left" vertical="top"/>
    </xf>
    <xf numFmtId="0" fontId="0" fillId="0" borderId="0" xfId="0" applyAlignment="1">
      <alignment horizontal="left" vertical="top" wrapText="1" indent="1"/>
    </xf>
    <xf numFmtId="0" fontId="14" fillId="0" borderId="0" xfId="1" applyAlignment="1" applyProtection="1">
      <alignment horizontal="left" vertical="top" indent="1"/>
    </xf>
    <xf numFmtId="179" fontId="23" fillId="7" borderId="4" xfId="0" applyNumberFormat="1" applyFont="1" applyFill="1" applyBorder="1" applyAlignment="1">
      <alignment horizontal="center" vertical="center"/>
    </xf>
    <xf numFmtId="179" fontId="23" fillId="7" borderId="0" xfId="0" applyNumberFormat="1" applyFont="1" applyFill="1" applyAlignment="1">
      <alignment horizontal="center" vertical="center"/>
    </xf>
    <xf numFmtId="179" fontId="23" fillId="7" borderId="5" xfId="0" applyNumberFormat="1" applyFont="1" applyFill="1" applyBorder="1" applyAlignment="1">
      <alignment horizontal="center" vertical="center"/>
    </xf>
    <xf numFmtId="180" fontId="1" fillId="8" borderId="2" xfId="0" applyNumberFormat="1" applyFont="1" applyFill="1" applyBorder="1" applyAlignment="1">
      <alignment horizontal="center" vertical="center"/>
    </xf>
    <xf numFmtId="180" fontId="26" fillId="8" borderId="2" xfId="0" applyNumberFormat="1" applyFont="1" applyFill="1" applyBorder="1" applyAlignment="1">
      <alignment horizontal="center" vertical="center"/>
    </xf>
    <xf numFmtId="180" fontId="1" fillId="9" borderId="2" xfId="0" applyNumberFormat="1" applyFont="1" applyFill="1" applyBorder="1" applyAlignment="1">
      <alignment horizontal="center" vertical="center"/>
    </xf>
    <xf numFmtId="180" fontId="26" fillId="9" borderId="2" xfId="0" applyNumberFormat="1" applyFont="1" applyFill="1" applyBorder="1" applyAlignment="1">
      <alignment horizontal="center" vertical="center"/>
    </xf>
    <xf numFmtId="180" fontId="1" fillId="6" borderId="2" xfId="0" applyNumberFormat="1" applyFont="1" applyFill="1" applyBorder="1" applyAlignment="1">
      <alignment horizontal="center" vertical="center"/>
    </xf>
    <xf numFmtId="180" fontId="26" fillId="6" borderId="2" xfId="0" applyNumberFormat="1" applyFont="1" applyFill="1" applyBorder="1" applyAlignment="1">
      <alignment horizontal="center" vertical="center"/>
    </xf>
    <xf numFmtId="180" fontId="1" fillId="5" borderId="2" xfId="0" applyNumberFormat="1" applyFont="1" applyFill="1" applyBorder="1" applyAlignment="1">
      <alignment horizontal="center" vertical="center"/>
    </xf>
    <xf numFmtId="180" fontId="26" fillId="5" borderId="2" xfId="0" applyNumberFormat="1" applyFont="1" applyFill="1" applyBorder="1" applyAlignment="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180" fontId="1" fillId="46" borderId="2" xfId="10" applyFill="1">
      <alignment horizontal="center" vertical="center"/>
    </xf>
    <xf numFmtId="0" fontId="1" fillId="45" borderId="2" xfId="11" applyFill="1">
      <alignment horizontal="center" vertical="center"/>
    </xf>
    <xf numFmtId="9" fontId="26" fillId="45" borderId="2" xfId="2" applyFont="1" applyFill="1" applyBorder="1" applyAlignment="1">
      <alignment horizontal="center" vertical="center"/>
    </xf>
    <xf numFmtId="0" fontId="0" fillId="46" borderId="2" xfId="12" applyFont="1" applyFill="1">
      <alignment horizontal="left" vertical="center" indent="2"/>
    </xf>
    <xf numFmtId="0" fontId="1" fillId="46" borderId="2" xfId="11" applyFill="1">
      <alignment horizontal="center" vertical="center"/>
    </xf>
    <xf numFmtId="9" fontId="26" fillId="46" borderId="2" xfId="2" applyFont="1" applyFill="1" applyBorder="1" applyAlignment="1">
      <alignment horizontal="center" vertical="center"/>
    </xf>
    <xf numFmtId="0" fontId="10" fillId="45" borderId="2" xfId="0" applyFont="1" applyFill="1" applyBorder="1" applyAlignment="1">
      <alignment horizontal="left" vertical="center" indent="1"/>
    </xf>
    <xf numFmtId="180" fontId="1" fillId="45" borderId="2" xfId="0" applyNumberFormat="1" applyFont="1" applyFill="1" applyBorder="1" applyAlignment="1">
      <alignment horizontal="center" vertical="center"/>
    </xf>
    <xf numFmtId="180" fontId="26" fillId="45" borderId="2" xfId="0" applyNumberFormat="1" applyFont="1" applyFill="1" applyBorder="1" applyAlignment="1">
      <alignment horizontal="center" vertical="center"/>
    </xf>
    <xf numFmtId="0" fontId="1" fillId="0" borderId="0" xfId="8">
      <alignment horizontal="right" indent="1"/>
    </xf>
    <xf numFmtId="0" fontId="1" fillId="0" borderId="5" xfId="8" applyBorder="1">
      <alignment horizontal="right" indent="1"/>
    </xf>
    <xf numFmtId="0" fontId="1" fillId="0" borderId="8" xfId="0" applyFont="1" applyBorder="1"/>
    <xf numFmtId="14" fontId="1" fillId="7" borderId="15" xfId="0" applyNumberFormat="1" applyFont="1" applyFill="1" applyBorder="1" applyAlignment="1">
      <alignment horizontal="center" vertical="center" wrapText="1"/>
    </xf>
    <xf numFmtId="14" fontId="1" fillId="7" borderId="16" xfId="0" applyNumberFormat="1" applyFont="1" applyFill="1" applyBorder="1" applyAlignment="1">
      <alignment horizontal="center" vertical="center" wrapText="1"/>
    </xf>
    <xf numFmtId="14" fontId="1" fillId="7" borderId="17" xfId="0" applyNumberFormat="1" applyFont="1" applyFill="1" applyBorder="1" applyAlignment="1">
      <alignment horizontal="center" vertical="center" wrapText="1"/>
    </xf>
    <xf numFmtId="31" fontId="1" fillId="0" borderId="3" xfId="9" applyNumberFormat="1">
      <alignment horizontal="center" vertical="center"/>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cellStyle name="日期" xfId="10"/>
    <cellStyle name="适中" xfId="20" builtinId="28" customBuiltin="1"/>
    <cellStyle name="输出" xfId="22" builtinId="21" customBuiltin="1"/>
    <cellStyle name="输入" xfId="21" builtinId="20" customBuiltin="1"/>
    <cellStyle name="项目开始" xfId="9"/>
    <cellStyle name="姓名" xfId="11"/>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7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tableStyleElement type="wholeTable" dxfId="70"/>
      <tableStyleElement type="headerRow" dxfId="69"/>
    </tableStyle>
    <tableStyle name="待办事项列表" pivot="0" count="9">
      <tableStyleElement type="wholeTable" dxfId="68"/>
      <tableStyleElement type="headerRow" dxfId="67"/>
      <tableStyleElement type="totalRow" dxfId="66"/>
      <tableStyleElement type="firstColumn" dxfId="65"/>
      <tableStyleElement type="lastColumn" dxfId="64"/>
      <tableStyleElement type="firstRowStripe" dxfId="63"/>
      <tableStyleElement type="secondRowStripe" dxfId="62"/>
      <tableStyleElement type="firstColumnStripe" dxfId="61"/>
      <tableStyleElement type="secondColumnStripe" dxfId="6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99"/>
  <sheetViews>
    <sheetView showGridLines="0" tabSelected="1" showRuler="0" zoomScale="70" zoomScaleNormal="70" zoomScalePageLayoutView="70" workbookViewId="0">
      <pane ySplit="6" topLeftCell="A91" activePane="bottomLeft" state="frozen"/>
      <selection pane="bottomLeft" activeCell="BF4" sqref="BF4:BL4"/>
    </sheetView>
  </sheetViews>
  <sheetFormatPr defaultColWidth="8.88671875" defaultRowHeight="30" customHeight="1" x14ac:dyDescent="0.25"/>
  <cols>
    <col min="1" max="1" width="2.77734375" style="45" customWidth="1"/>
    <col min="2" max="2" width="17.77734375" style="44" customWidth="1"/>
    <col min="3" max="3" width="20.77734375" style="44" customWidth="1"/>
    <col min="4" max="4" width="10.77734375" style="44" customWidth="1"/>
    <col min="5" max="5" width="10.5546875" style="47" customWidth="1"/>
    <col min="6" max="6" width="10.5546875" style="44" customWidth="1"/>
    <col min="7" max="7" width="2.77734375" style="44" customWidth="1"/>
    <col min="8" max="8" width="3.21875" style="44" hidden="1" customWidth="1"/>
    <col min="9" max="64" width="2.6640625" style="44" customWidth="1"/>
    <col min="65" max="65" width="8.88671875" style="44"/>
    <col min="66" max="68" width="7.33203125" style="44"/>
    <col min="69" max="70" width="8.6640625" style="44"/>
    <col min="71" max="16384" width="8.88671875" style="44"/>
  </cols>
  <sheetData>
    <row r="1" spans="1:64" ht="30" customHeight="1" x14ac:dyDescent="0.45">
      <c r="A1" s="42" t="s">
        <v>0</v>
      </c>
      <c r="B1" s="43" t="s">
        <v>64</v>
      </c>
      <c r="C1" s="5"/>
      <c r="D1" s="6"/>
      <c r="E1" s="7"/>
      <c r="F1" s="8"/>
      <c r="H1" s="6"/>
      <c r="I1" s="9"/>
    </row>
    <row r="2" spans="1:64" ht="30" customHeight="1" x14ac:dyDescent="0.3">
      <c r="A2" s="45" t="s">
        <v>1</v>
      </c>
      <c r="B2" s="46"/>
      <c r="I2" s="10"/>
    </row>
    <row r="3" spans="1:64" ht="30" customHeight="1" x14ac:dyDescent="0.25">
      <c r="A3" s="45" t="s">
        <v>2</v>
      </c>
      <c r="B3" s="48"/>
      <c r="C3" s="95" t="s">
        <v>16</v>
      </c>
      <c r="D3" s="96"/>
      <c r="E3" s="101">
        <v>43784</v>
      </c>
      <c r="F3" s="101"/>
    </row>
    <row r="4" spans="1:64" ht="30" customHeight="1" x14ac:dyDescent="0.25">
      <c r="A4" s="42" t="s">
        <v>3</v>
      </c>
      <c r="C4" s="95" t="s">
        <v>17</v>
      </c>
      <c r="D4" s="96"/>
      <c r="E4" s="49">
        <v>1</v>
      </c>
      <c r="I4" s="98">
        <f>I5</f>
        <v>43779</v>
      </c>
      <c r="J4" s="99"/>
      <c r="K4" s="99"/>
      <c r="L4" s="99"/>
      <c r="M4" s="99"/>
      <c r="N4" s="99"/>
      <c r="O4" s="100"/>
      <c r="P4" s="98">
        <f>P5</f>
        <v>43786</v>
      </c>
      <c r="Q4" s="99"/>
      <c r="R4" s="99"/>
      <c r="S4" s="99"/>
      <c r="T4" s="99"/>
      <c r="U4" s="99"/>
      <c r="V4" s="100"/>
      <c r="W4" s="98">
        <f>W5</f>
        <v>43793</v>
      </c>
      <c r="X4" s="99"/>
      <c r="Y4" s="99"/>
      <c r="Z4" s="99"/>
      <c r="AA4" s="99"/>
      <c r="AB4" s="99"/>
      <c r="AC4" s="100"/>
      <c r="AD4" s="98">
        <f>AD5</f>
        <v>43800</v>
      </c>
      <c r="AE4" s="99"/>
      <c r="AF4" s="99"/>
      <c r="AG4" s="99"/>
      <c r="AH4" s="99"/>
      <c r="AI4" s="99"/>
      <c r="AJ4" s="100"/>
      <c r="AK4" s="98">
        <f>AK5</f>
        <v>43807</v>
      </c>
      <c r="AL4" s="99"/>
      <c r="AM4" s="99"/>
      <c r="AN4" s="99"/>
      <c r="AO4" s="99"/>
      <c r="AP4" s="99"/>
      <c r="AQ4" s="100"/>
      <c r="AR4" s="98">
        <f>AR5</f>
        <v>43814</v>
      </c>
      <c r="AS4" s="99"/>
      <c r="AT4" s="99"/>
      <c r="AU4" s="99"/>
      <c r="AV4" s="99"/>
      <c r="AW4" s="99"/>
      <c r="AX4" s="100"/>
      <c r="AY4" s="98">
        <f>AY5</f>
        <v>43821</v>
      </c>
      <c r="AZ4" s="99"/>
      <c r="BA4" s="99"/>
      <c r="BB4" s="99"/>
      <c r="BC4" s="99"/>
      <c r="BD4" s="99"/>
      <c r="BE4" s="100"/>
      <c r="BF4" s="98">
        <f>BF5</f>
        <v>43828</v>
      </c>
      <c r="BG4" s="99"/>
      <c r="BH4" s="99"/>
      <c r="BI4" s="99"/>
      <c r="BJ4" s="99"/>
      <c r="BK4" s="99"/>
      <c r="BL4" s="100"/>
    </row>
    <row r="5" spans="1:64" ht="15" customHeight="1" x14ac:dyDescent="0.25">
      <c r="A5" s="42" t="s">
        <v>4</v>
      </c>
      <c r="B5" s="97"/>
      <c r="C5" s="97"/>
      <c r="D5" s="97"/>
      <c r="E5" s="97"/>
      <c r="F5" s="97"/>
      <c r="G5" s="97"/>
      <c r="I5" s="71">
        <f>Project_Start-WEEKDAY(Project_Start,1)+1+7*(Display_Week-1)</f>
        <v>43779</v>
      </c>
      <c r="J5" s="72">
        <f>I5+1</f>
        <v>43780</v>
      </c>
      <c r="K5" s="72">
        <f t="shared" ref="K5:AX5" si="0">J5+1</f>
        <v>43781</v>
      </c>
      <c r="L5" s="72">
        <f t="shared" si="0"/>
        <v>43782</v>
      </c>
      <c r="M5" s="72">
        <f t="shared" si="0"/>
        <v>43783</v>
      </c>
      <c r="N5" s="72">
        <f t="shared" si="0"/>
        <v>43784</v>
      </c>
      <c r="O5" s="73">
        <f t="shared" si="0"/>
        <v>43785</v>
      </c>
      <c r="P5" s="71">
        <f>O5+1</f>
        <v>43786</v>
      </c>
      <c r="Q5" s="72">
        <f>P5+1</f>
        <v>43787</v>
      </c>
      <c r="R5" s="72">
        <f t="shared" si="0"/>
        <v>43788</v>
      </c>
      <c r="S5" s="72">
        <f t="shared" si="0"/>
        <v>43789</v>
      </c>
      <c r="T5" s="72">
        <f t="shared" si="0"/>
        <v>43790</v>
      </c>
      <c r="U5" s="72">
        <f t="shared" si="0"/>
        <v>43791</v>
      </c>
      <c r="V5" s="73">
        <f t="shared" si="0"/>
        <v>43792</v>
      </c>
      <c r="W5" s="71">
        <f>V5+1</f>
        <v>43793</v>
      </c>
      <c r="X5" s="72">
        <f>W5+1</f>
        <v>43794</v>
      </c>
      <c r="Y5" s="72">
        <f t="shared" si="0"/>
        <v>43795</v>
      </c>
      <c r="Z5" s="72">
        <f t="shared" si="0"/>
        <v>43796</v>
      </c>
      <c r="AA5" s="72">
        <f t="shared" si="0"/>
        <v>43797</v>
      </c>
      <c r="AB5" s="72">
        <f t="shared" si="0"/>
        <v>43798</v>
      </c>
      <c r="AC5" s="73">
        <f t="shared" si="0"/>
        <v>43799</v>
      </c>
      <c r="AD5" s="71">
        <f>AC5+1</f>
        <v>43800</v>
      </c>
      <c r="AE5" s="72">
        <f>AD5+1</f>
        <v>43801</v>
      </c>
      <c r="AF5" s="72">
        <f t="shared" si="0"/>
        <v>43802</v>
      </c>
      <c r="AG5" s="72">
        <f t="shared" si="0"/>
        <v>43803</v>
      </c>
      <c r="AH5" s="72">
        <f t="shared" si="0"/>
        <v>43804</v>
      </c>
      <c r="AI5" s="72">
        <f t="shared" si="0"/>
        <v>43805</v>
      </c>
      <c r="AJ5" s="73">
        <f t="shared" si="0"/>
        <v>43806</v>
      </c>
      <c r="AK5" s="71">
        <f>AJ5+1</f>
        <v>43807</v>
      </c>
      <c r="AL5" s="72">
        <f>AK5+1</f>
        <v>43808</v>
      </c>
      <c r="AM5" s="72">
        <f t="shared" si="0"/>
        <v>43809</v>
      </c>
      <c r="AN5" s="72">
        <f t="shared" si="0"/>
        <v>43810</v>
      </c>
      <c r="AO5" s="72">
        <f t="shared" si="0"/>
        <v>43811</v>
      </c>
      <c r="AP5" s="72">
        <f t="shared" si="0"/>
        <v>43812</v>
      </c>
      <c r="AQ5" s="73">
        <f t="shared" si="0"/>
        <v>43813</v>
      </c>
      <c r="AR5" s="71">
        <f>AQ5+1</f>
        <v>43814</v>
      </c>
      <c r="AS5" s="72">
        <f>AR5+1</f>
        <v>43815</v>
      </c>
      <c r="AT5" s="72">
        <f t="shared" si="0"/>
        <v>43816</v>
      </c>
      <c r="AU5" s="72">
        <f t="shared" si="0"/>
        <v>43817</v>
      </c>
      <c r="AV5" s="72">
        <f t="shared" si="0"/>
        <v>43818</v>
      </c>
      <c r="AW5" s="72">
        <f t="shared" si="0"/>
        <v>43819</v>
      </c>
      <c r="AX5" s="73">
        <f t="shared" si="0"/>
        <v>43820</v>
      </c>
      <c r="AY5" s="71">
        <f>AX5+1</f>
        <v>43821</v>
      </c>
      <c r="AZ5" s="72">
        <f>AY5+1</f>
        <v>43822</v>
      </c>
      <c r="BA5" s="72">
        <f t="shared" ref="BA5:BE5" si="1">AZ5+1</f>
        <v>43823</v>
      </c>
      <c r="BB5" s="72">
        <f t="shared" si="1"/>
        <v>43824</v>
      </c>
      <c r="BC5" s="72">
        <f t="shared" si="1"/>
        <v>43825</v>
      </c>
      <c r="BD5" s="72">
        <f t="shared" si="1"/>
        <v>43826</v>
      </c>
      <c r="BE5" s="73">
        <f t="shared" si="1"/>
        <v>43827</v>
      </c>
      <c r="BF5" s="71">
        <f>BE5+1</f>
        <v>43828</v>
      </c>
      <c r="BG5" s="72">
        <f>BF5+1</f>
        <v>43829</v>
      </c>
      <c r="BH5" s="72">
        <f t="shared" ref="BH5:BL5" si="2">BG5+1</f>
        <v>43830</v>
      </c>
      <c r="BI5" s="72">
        <f t="shared" si="2"/>
        <v>43831</v>
      </c>
      <c r="BJ5" s="72">
        <f t="shared" si="2"/>
        <v>43832</v>
      </c>
      <c r="BK5" s="72">
        <f t="shared" si="2"/>
        <v>43833</v>
      </c>
      <c r="BL5" s="73">
        <f t="shared" si="2"/>
        <v>43834</v>
      </c>
    </row>
    <row r="6" spans="1:64" ht="30" customHeight="1" thickBot="1" x14ac:dyDescent="0.3">
      <c r="A6" s="42" t="s">
        <v>5</v>
      </c>
      <c r="B6" s="11" t="s">
        <v>14</v>
      </c>
      <c r="C6" s="12" t="s">
        <v>18</v>
      </c>
      <c r="D6" s="12" t="s">
        <v>20</v>
      </c>
      <c r="E6" s="12" t="s">
        <v>21</v>
      </c>
      <c r="F6" s="12" t="s">
        <v>22</v>
      </c>
      <c r="G6" s="12" t="s">
        <v>39</v>
      </c>
      <c r="H6" s="12" t="s">
        <v>23</v>
      </c>
      <c r="I6" s="13" t="str">
        <f t="shared" ref="I6:AN6" si="3">LEFT(TEXT(I5,"aaa"),1)</f>
        <v>日</v>
      </c>
      <c r="J6" s="13" t="str">
        <f t="shared" si="3"/>
        <v>一</v>
      </c>
      <c r="K6" s="13" t="str">
        <f t="shared" si="3"/>
        <v>二</v>
      </c>
      <c r="L6" s="13" t="str">
        <f t="shared" si="3"/>
        <v>三</v>
      </c>
      <c r="M6" s="13" t="str">
        <f t="shared" si="3"/>
        <v>四</v>
      </c>
      <c r="N6" s="13" t="str">
        <f t="shared" si="3"/>
        <v>五</v>
      </c>
      <c r="O6" s="13" t="str">
        <f t="shared" si="3"/>
        <v>六</v>
      </c>
      <c r="P6" s="13" t="str">
        <f t="shared" si="3"/>
        <v>日</v>
      </c>
      <c r="Q6" s="13" t="str">
        <f t="shared" si="3"/>
        <v>一</v>
      </c>
      <c r="R6" s="13" t="str">
        <f t="shared" si="3"/>
        <v>二</v>
      </c>
      <c r="S6" s="13" t="str">
        <f t="shared" si="3"/>
        <v>三</v>
      </c>
      <c r="T6" s="13" t="str">
        <f t="shared" si="3"/>
        <v>四</v>
      </c>
      <c r="U6" s="13" t="str">
        <f t="shared" si="3"/>
        <v>五</v>
      </c>
      <c r="V6" s="13" t="str">
        <f t="shared" si="3"/>
        <v>六</v>
      </c>
      <c r="W6" s="13" t="str">
        <f t="shared" si="3"/>
        <v>日</v>
      </c>
      <c r="X6" s="13" t="str">
        <f t="shared" si="3"/>
        <v>一</v>
      </c>
      <c r="Y6" s="13" t="str">
        <f t="shared" si="3"/>
        <v>二</v>
      </c>
      <c r="Z6" s="13" t="str">
        <f t="shared" si="3"/>
        <v>三</v>
      </c>
      <c r="AA6" s="13" t="str">
        <f t="shared" si="3"/>
        <v>四</v>
      </c>
      <c r="AB6" s="13" t="str">
        <f t="shared" si="3"/>
        <v>五</v>
      </c>
      <c r="AC6" s="13" t="str">
        <f t="shared" si="3"/>
        <v>六</v>
      </c>
      <c r="AD6" s="13" t="str">
        <f t="shared" si="3"/>
        <v>日</v>
      </c>
      <c r="AE6" s="13" t="str">
        <f t="shared" si="3"/>
        <v>一</v>
      </c>
      <c r="AF6" s="13" t="str">
        <f t="shared" si="3"/>
        <v>二</v>
      </c>
      <c r="AG6" s="13" t="str">
        <f t="shared" si="3"/>
        <v>三</v>
      </c>
      <c r="AH6" s="13" t="str">
        <f t="shared" si="3"/>
        <v>四</v>
      </c>
      <c r="AI6" s="13" t="str">
        <f t="shared" si="3"/>
        <v>五</v>
      </c>
      <c r="AJ6" s="13" t="str">
        <f t="shared" si="3"/>
        <v>六</v>
      </c>
      <c r="AK6" s="13" t="str">
        <f t="shared" si="3"/>
        <v>日</v>
      </c>
      <c r="AL6" s="13" t="str">
        <f t="shared" si="3"/>
        <v>一</v>
      </c>
      <c r="AM6" s="13" t="str">
        <f t="shared" si="3"/>
        <v>二</v>
      </c>
      <c r="AN6" s="13" t="str">
        <f t="shared" si="3"/>
        <v>三</v>
      </c>
      <c r="AO6" s="13" t="str">
        <f t="shared" ref="AO6:BL6" si="4">LEFT(TEXT(AO5,"aaa"),1)</f>
        <v>四</v>
      </c>
      <c r="AP6" s="13" t="str">
        <f t="shared" si="4"/>
        <v>五</v>
      </c>
      <c r="AQ6" s="13" t="str">
        <f t="shared" si="4"/>
        <v>六</v>
      </c>
      <c r="AR6" s="13" t="str">
        <f t="shared" si="4"/>
        <v>日</v>
      </c>
      <c r="AS6" s="13" t="str">
        <f t="shared" si="4"/>
        <v>一</v>
      </c>
      <c r="AT6" s="13" t="str">
        <f t="shared" si="4"/>
        <v>二</v>
      </c>
      <c r="AU6" s="13" t="str">
        <f t="shared" si="4"/>
        <v>三</v>
      </c>
      <c r="AV6" s="13" t="str">
        <f t="shared" si="4"/>
        <v>四</v>
      </c>
      <c r="AW6" s="13" t="str">
        <f t="shared" si="4"/>
        <v>五</v>
      </c>
      <c r="AX6" s="13" t="str">
        <f t="shared" si="4"/>
        <v>六</v>
      </c>
      <c r="AY6" s="13" t="str">
        <f t="shared" si="4"/>
        <v>日</v>
      </c>
      <c r="AZ6" s="13" t="str">
        <f t="shared" si="4"/>
        <v>一</v>
      </c>
      <c r="BA6" s="13" t="str">
        <f t="shared" si="4"/>
        <v>二</v>
      </c>
      <c r="BB6" s="13" t="str">
        <f t="shared" si="4"/>
        <v>三</v>
      </c>
      <c r="BC6" s="13" t="str">
        <f t="shared" si="4"/>
        <v>四</v>
      </c>
      <c r="BD6" s="13" t="str">
        <f t="shared" si="4"/>
        <v>五</v>
      </c>
      <c r="BE6" s="13" t="str">
        <f t="shared" si="4"/>
        <v>六</v>
      </c>
      <c r="BF6" s="13" t="str">
        <f t="shared" si="4"/>
        <v>日</v>
      </c>
      <c r="BG6" s="13" t="str">
        <f t="shared" si="4"/>
        <v>一</v>
      </c>
      <c r="BH6" s="13" t="str">
        <f t="shared" si="4"/>
        <v>二</v>
      </c>
      <c r="BI6" s="13" t="str">
        <f t="shared" si="4"/>
        <v>三</v>
      </c>
      <c r="BJ6" s="13" t="str">
        <f t="shared" si="4"/>
        <v>四</v>
      </c>
      <c r="BK6" s="13" t="str">
        <f t="shared" si="4"/>
        <v>五</v>
      </c>
      <c r="BL6" s="13" t="str">
        <f t="shared" si="4"/>
        <v>六</v>
      </c>
    </row>
    <row r="7" spans="1:64" ht="30" hidden="1" customHeight="1" thickBot="1" x14ac:dyDescent="0.3">
      <c r="A7" s="45" t="s">
        <v>6</v>
      </c>
      <c r="C7" s="50"/>
      <c r="E7" s="44"/>
      <c r="H7" s="44" t="str">
        <f>IF(OR(ISBLANK(task_start),ISBLANK(task_end)),"",task_end-task_start+1)</f>
        <v/>
      </c>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row>
    <row r="8" spans="1:64" s="53" customFormat="1" ht="30" customHeight="1" thickBot="1" x14ac:dyDescent="0.3">
      <c r="A8" s="42" t="s">
        <v>7</v>
      </c>
      <c r="B8" s="14" t="s">
        <v>86</v>
      </c>
      <c r="C8" s="52"/>
      <c r="D8" s="15"/>
      <c r="E8" s="74"/>
      <c r="F8" s="75"/>
      <c r="G8" s="16"/>
      <c r="H8" s="16" t="str">
        <f t="shared" ref="H8:H96" si="5">IF(OR(ISBLANK(task_start),ISBLANK(task_end)),"",task_end-task_start+1)</f>
        <v/>
      </c>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row>
    <row r="9" spans="1:64" s="53" customFormat="1" ht="30" customHeight="1" thickBot="1" x14ac:dyDescent="0.3">
      <c r="A9" s="42" t="s">
        <v>8</v>
      </c>
      <c r="B9" s="82" t="s">
        <v>40</v>
      </c>
      <c r="C9" s="54" t="s">
        <v>19</v>
      </c>
      <c r="D9" s="17">
        <v>0</v>
      </c>
      <c r="E9" s="4">
        <v>43784</v>
      </c>
      <c r="F9" s="1">
        <f>E9+G9</f>
        <v>43789</v>
      </c>
      <c r="G9" s="16">
        <v>5</v>
      </c>
      <c r="H9" s="16">
        <f t="shared" si="5"/>
        <v>6</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53" customFormat="1" ht="30" customHeight="1" thickBot="1" x14ac:dyDescent="0.3">
      <c r="A10" s="42" t="s">
        <v>9</v>
      </c>
      <c r="B10" s="82" t="s">
        <v>41</v>
      </c>
      <c r="C10" s="54"/>
      <c r="D10" s="17">
        <v>0</v>
      </c>
      <c r="E10" s="1">
        <f>F9+1</f>
        <v>43790</v>
      </c>
      <c r="F10" s="1">
        <f t="shared" ref="F10:F11" si="6">E10+G10</f>
        <v>43795</v>
      </c>
      <c r="G10" s="16">
        <v>5</v>
      </c>
      <c r="H10" s="16">
        <f t="shared" si="5"/>
        <v>6</v>
      </c>
      <c r="I10" s="51"/>
      <c r="J10" s="51"/>
      <c r="K10" s="51"/>
      <c r="L10" s="51"/>
      <c r="M10" s="51"/>
      <c r="N10" s="51"/>
      <c r="O10" s="51"/>
      <c r="P10" s="51"/>
      <c r="Q10" s="51"/>
      <c r="R10" s="51"/>
      <c r="S10" s="51"/>
      <c r="T10" s="51"/>
      <c r="U10" s="55"/>
      <c r="V10" s="55"/>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53" customFormat="1" ht="30" customHeight="1" thickBot="1" x14ac:dyDescent="0.3">
      <c r="A11" s="45"/>
      <c r="B11" s="82" t="s">
        <v>42</v>
      </c>
      <c r="C11" s="54"/>
      <c r="D11" s="17">
        <v>0.1</v>
      </c>
      <c r="E11" s="1">
        <f t="shared" ref="E11" si="7">F10+1</f>
        <v>43796</v>
      </c>
      <c r="F11" s="1">
        <f t="shared" si="6"/>
        <v>43811</v>
      </c>
      <c r="G11" s="16">
        <v>15</v>
      </c>
      <c r="H11" s="16">
        <f t="shared" si="5"/>
        <v>16</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53" customFormat="1" ht="30" customHeight="1" thickBot="1" x14ac:dyDescent="0.3">
      <c r="A12" s="42" t="s">
        <v>10</v>
      </c>
      <c r="B12" s="18" t="s">
        <v>87</v>
      </c>
      <c r="C12" s="56"/>
      <c r="D12" s="19"/>
      <c r="E12" s="76"/>
      <c r="F12" s="77"/>
      <c r="G12" s="16"/>
      <c r="H12" s="16" t="str">
        <f t="shared" si="5"/>
        <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53" customFormat="1" ht="30" customHeight="1" thickBot="1" x14ac:dyDescent="0.3">
      <c r="A13" s="42"/>
      <c r="B13" s="83" t="s">
        <v>57</v>
      </c>
      <c r="C13" s="57"/>
      <c r="D13" s="20">
        <v>1</v>
      </c>
      <c r="E13" s="4">
        <v>43784</v>
      </c>
      <c r="F13" s="2">
        <f>E13+G13</f>
        <v>43789</v>
      </c>
      <c r="G13" s="16">
        <v>5</v>
      </c>
      <c r="H13" s="16">
        <f t="shared" si="5"/>
        <v>6</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53" customFormat="1" ht="30" customHeight="1" thickBot="1" x14ac:dyDescent="0.3">
      <c r="A14" s="45"/>
      <c r="B14" s="83" t="s">
        <v>58</v>
      </c>
      <c r="C14" s="57"/>
      <c r="D14" s="20">
        <v>1</v>
      </c>
      <c r="E14" s="2">
        <f>F13+1</f>
        <v>43790</v>
      </c>
      <c r="F14" s="2">
        <f t="shared" ref="F14:F18" si="8">E14+G14</f>
        <v>43795</v>
      </c>
      <c r="G14" s="16">
        <v>5</v>
      </c>
      <c r="H14" s="16">
        <f t="shared" si="5"/>
        <v>6</v>
      </c>
      <c r="I14" s="51"/>
      <c r="J14" s="51"/>
      <c r="K14" s="51"/>
      <c r="L14" s="51"/>
      <c r="M14" s="51"/>
      <c r="N14" s="51"/>
      <c r="O14" s="51"/>
      <c r="P14" s="51"/>
      <c r="Q14" s="51"/>
      <c r="R14" s="51"/>
      <c r="S14" s="51"/>
      <c r="T14" s="51"/>
      <c r="U14" s="55"/>
      <c r="V14" s="55"/>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53" customFormat="1" ht="30" customHeight="1" thickBot="1" x14ac:dyDescent="0.3">
      <c r="A15" s="45"/>
      <c r="B15" s="83" t="s">
        <v>59</v>
      </c>
      <c r="C15" s="57"/>
      <c r="D15" s="20">
        <v>1</v>
      </c>
      <c r="E15" s="2">
        <f t="shared" ref="E15:E18" si="9">F14+1</f>
        <v>43796</v>
      </c>
      <c r="F15" s="2">
        <f t="shared" si="8"/>
        <v>43801</v>
      </c>
      <c r="G15" s="16">
        <v>5</v>
      </c>
      <c r="H15" s="16">
        <f t="shared" si="5"/>
        <v>6</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53" customFormat="1" ht="30" customHeight="1" thickBot="1" x14ac:dyDescent="0.3">
      <c r="A16" s="45"/>
      <c r="B16" s="83" t="s">
        <v>60</v>
      </c>
      <c r="C16" s="57"/>
      <c r="D16" s="20">
        <v>1</v>
      </c>
      <c r="E16" s="2">
        <f t="shared" si="9"/>
        <v>43802</v>
      </c>
      <c r="F16" s="2">
        <f t="shared" si="8"/>
        <v>43807</v>
      </c>
      <c r="G16" s="16">
        <v>5</v>
      </c>
      <c r="H16" s="16">
        <f t="shared" si="5"/>
        <v>6</v>
      </c>
      <c r="I16" s="51"/>
      <c r="J16" s="51"/>
      <c r="K16" s="51"/>
      <c r="L16" s="51"/>
      <c r="M16" s="51"/>
      <c r="N16" s="51"/>
      <c r="O16" s="51"/>
      <c r="P16" s="51"/>
      <c r="Q16" s="51"/>
      <c r="R16" s="51"/>
      <c r="S16" s="51"/>
      <c r="T16" s="51"/>
      <c r="U16" s="51"/>
      <c r="V16" s="51"/>
      <c r="W16" s="51"/>
      <c r="X16" s="51"/>
      <c r="Y16" s="55"/>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53" customFormat="1" ht="30" customHeight="1" thickBot="1" x14ac:dyDescent="0.3">
      <c r="A17" s="45"/>
      <c r="B17" s="83" t="s">
        <v>61</v>
      </c>
      <c r="C17" s="57"/>
      <c r="D17" s="20">
        <v>1</v>
      </c>
      <c r="E17" s="2">
        <f t="shared" si="9"/>
        <v>43808</v>
      </c>
      <c r="F17" s="2">
        <f t="shared" si="8"/>
        <v>43813</v>
      </c>
      <c r="G17" s="16">
        <v>5</v>
      </c>
      <c r="H17" s="16">
        <f t="shared" si="5"/>
        <v>6</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53" customFormat="1" ht="30" customHeight="1" thickBot="1" x14ac:dyDescent="0.3">
      <c r="A18" s="45"/>
      <c r="B18" s="83" t="s">
        <v>62</v>
      </c>
      <c r="C18" s="57"/>
      <c r="D18" s="20">
        <v>1</v>
      </c>
      <c r="E18" s="2">
        <f t="shared" si="9"/>
        <v>43814</v>
      </c>
      <c r="F18" s="2">
        <f t="shared" si="8"/>
        <v>43819</v>
      </c>
      <c r="G18" s="16">
        <v>5</v>
      </c>
      <c r="H18" s="16">
        <f t="shared" si="5"/>
        <v>6</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53" customFormat="1" ht="30" customHeight="1" thickBot="1" x14ac:dyDescent="0.3">
      <c r="A19" s="45"/>
      <c r="B19" s="83" t="s">
        <v>63</v>
      </c>
      <c r="C19" s="57"/>
      <c r="D19" s="20">
        <v>1</v>
      </c>
      <c r="E19" s="2">
        <f>F17+1</f>
        <v>43814</v>
      </c>
      <c r="F19" s="2">
        <f t="shared" ref="F19:F30" si="10">E19+G19</f>
        <v>43819</v>
      </c>
      <c r="G19" s="16">
        <v>5</v>
      </c>
      <c r="H19" s="16">
        <f t="shared" si="5"/>
        <v>6</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53" customFormat="1" ht="30" customHeight="1" thickBot="1" x14ac:dyDescent="0.3">
      <c r="A20" s="45"/>
      <c r="B20" s="83" t="s">
        <v>73</v>
      </c>
      <c r="C20" s="57"/>
      <c r="D20" s="20"/>
      <c r="E20" s="2">
        <f t="shared" ref="E20:E30" si="11">F18+1</f>
        <v>43820</v>
      </c>
      <c r="F20" s="2">
        <f t="shared" si="10"/>
        <v>43821</v>
      </c>
      <c r="G20" s="16">
        <v>1</v>
      </c>
      <c r="H20" s="16"/>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53" customFormat="1" ht="30" customHeight="1" thickBot="1" x14ac:dyDescent="0.3">
      <c r="A21" s="45"/>
      <c r="B21" s="83" t="s">
        <v>74</v>
      </c>
      <c r="C21" s="57"/>
      <c r="D21" s="20"/>
      <c r="E21" s="2">
        <f t="shared" si="11"/>
        <v>43820</v>
      </c>
      <c r="F21" s="2">
        <f t="shared" si="10"/>
        <v>43821</v>
      </c>
      <c r="G21" s="16">
        <v>1</v>
      </c>
      <c r="H21" s="16"/>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53" customFormat="1" ht="30" customHeight="1" thickBot="1" x14ac:dyDescent="0.3">
      <c r="A22" s="45"/>
      <c r="B22" s="83" t="s">
        <v>75</v>
      </c>
      <c r="C22" s="57"/>
      <c r="D22" s="20"/>
      <c r="E22" s="2">
        <f t="shared" si="11"/>
        <v>43822</v>
      </c>
      <c r="F22" s="2">
        <f t="shared" si="10"/>
        <v>43823</v>
      </c>
      <c r="G22" s="16">
        <v>1</v>
      </c>
      <c r="H22" s="16"/>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53" customFormat="1" ht="30" customHeight="1" thickBot="1" x14ac:dyDescent="0.3">
      <c r="A23" s="45"/>
      <c r="B23" s="83" t="s">
        <v>76</v>
      </c>
      <c r="C23" s="57"/>
      <c r="D23" s="20"/>
      <c r="E23" s="2">
        <f t="shared" si="11"/>
        <v>43822</v>
      </c>
      <c r="F23" s="2">
        <f t="shared" si="10"/>
        <v>43823</v>
      </c>
      <c r="G23" s="16">
        <v>1</v>
      </c>
      <c r="H23" s="16"/>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53" customFormat="1" ht="30" customHeight="1" thickBot="1" x14ac:dyDescent="0.3">
      <c r="A24" s="45"/>
      <c r="B24" s="83" t="s">
        <v>77</v>
      </c>
      <c r="C24" s="57"/>
      <c r="D24" s="20"/>
      <c r="E24" s="2">
        <f t="shared" si="11"/>
        <v>43824</v>
      </c>
      <c r="F24" s="2">
        <f t="shared" si="10"/>
        <v>43825</v>
      </c>
      <c r="G24" s="16">
        <v>1</v>
      </c>
      <c r="H24" s="16"/>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53" customFormat="1" ht="30" customHeight="1" thickBot="1" x14ac:dyDescent="0.3">
      <c r="A25" s="45"/>
      <c r="B25" s="83" t="s">
        <v>78</v>
      </c>
      <c r="C25" s="57"/>
      <c r="D25" s="20"/>
      <c r="E25" s="2">
        <f t="shared" si="11"/>
        <v>43824</v>
      </c>
      <c r="F25" s="2">
        <f t="shared" si="10"/>
        <v>43827</v>
      </c>
      <c r="G25" s="16">
        <v>3</v>
      </c>
      <c r="H25" s="16"/>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53" customFormat="1" ht="30" customHeight="1" thickBot="1" x14ac:dyDescent="0.3">
      <c r="A26" s="45"/>
      <c r="B26" s="83" t="s">
        <v>79</v>
      </c>
      <c r="C26" s="57"/>
      <c r="D26" s="20"/>
      <c r="E26" s="2">
        <f t="shared" si="11"/>
        <v>43826</v>
      </c>
      <c r="F26" s="2">
        <f t="shared" si="10"/>
        <v>43828</v>
      </c>
      <c r="G26" s="16">
        <v>2</v>
      </c>
      <c r="H26" s="16"/>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53" customFormat="1" ht="30" customHeight="1" thickBot="1" x14ac:dyDescent="0.3">
      <c r="A27" s="45"/>
      <c r="B27" s="83" t="s">
        <v>80</v>
      </c>
      <c r="C27" s="57"/>
      <c r="D27" s="20"/>
      <c r="E27" s="2">
        <f t="shared" si="11"/>
        <v>43828</v>
      </c>
      <c r="F27" s="2">
        <f t="shared" si="10"/>
        <v>43830</v>
      </c>
      <c r="G27" s="16">
        <v>2</v>
      </c>
      <c r="H27" s="16"/>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53" customFormat="1" ht="30" customHeight="1" thickBot="1" x14ac:dyDescent="0.3">
      <c r="A28" s="45"/>
      <c r="B28" s="83" t="s">
        <v>81</v>
      </c>
      <c r="C28" s="57"/>
      <c r="D28" s="20"/>
      <c r="E28" s="2">
        <f t="shared" si="11"/>
        <v>43829</v>
      </c>
      <c r="F28" s="2">
        <f t="shared" si="10"/>
        <v>43831</v>
      </c>
      <c r="G28" s="16">
        <v>2</v>
      </c>
      <c r="H28" s="16"/>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53" customFormat="1" ht="30" customHeight="1" thickBot="1" x14ac:dyDescent="0.3">
      <c r="A29" s="45"/>
      <c r="B29" s="83" t="s">
        <v>82</v>
      </c>
      <c r="C29" s="57"/>
      <c r="D29" s="20"/>
      <c r="E29" s="2">
        <f t="shared" si="11"/>
        <v>43831</v>
      </c>
      <c r="F29" s="2">
        <f t="shared" si="10"/>
        <v>43833</v>
      </c>
      <c r="G29" s="16">
        <v>2</v>
      </c>
      <c r="H29" s="16"/>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53" customFormat="1" ht="30" customHeight="1" thickBot="1" x14ac:dyDescent="0.3">
      <c r="A30" s="45"/>
      <c r="B30" s="83" t="s">
        <v>83</v>
      </c>
      <c r="C30" s="57"/>
      <c r="D30" s="20"/>
      <c r="E30" s="2">
        <f t="shared" si="11"/>
        <v>43832</v>
      </c>
      <c r="F30" s="2">
        <f t="shared" si="10"/>
        <v>43834</v>
      </c>
      <c r="G30" s="16">
        <v>2</v>
      </c>
      <c r="H30" s="16"/>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53" customFormat="1" ht="30" customHeight="1" thickBot="1" x14ac:dyDescent="0.3">
      <c r="A31" s="45" t="s">
        <v>11</v>
      </c>
      <c r="B31" s="21" t="s">
        <v>88</v>
      </c>
      <c r="C31" s="58"/>
      <c r="D31" s="22"/>
      <c r="E31" s="78"/>
      <c r="F31" s="79"/>
      <c r="G31" s="16"/>
      <c r="H31" s="16" t="str">
        <f t="shared" si="5"/>
        <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53" customFormat="1" ht="30" customHeight="1" thickBot="1" x14ac:dyDescent="0.3">
      <c r="A32" s="45"/>
      <c r="B32" s="84" t="s">
        <v>44</v>
      </c>
      <c r="C32" s="59"/>
      <c r="D32" s="23">
        <v>0.02</v>
      </c>
      <c r="E32" s="4">
        <v>43784</v>
      </c>
      <c r="F32" s="3">
        <f>E32+G32</f>
        <v>43788</v>
      </c>
      <c r="G32" s="16">
        <v>4</v>
      </c>
      <c r="H32" s="16"/>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53" customFormat="1" ht="30" customHeight="1" thickBot="1" x14ac:dyDescent="0.3">
      <c r="A33" s="45"/>
      <c r="B33" s="84" t="s">
        <v>45</v>
      </c>
      <c r="C33" s="59"/>
      <c r="D33" s="23"/>
      <c r="E33" s="3">
        <f>F32+1</f>
        <v>43789</v>
      </c>
      <c r="F33" s="3">
        <f t="shared" ref="F33:F45" si="12">E33+G33</f>
        <v>43794</v>
      </c>
      <c r="G33" s="16">
        <v>5</v>
      </c>
      <c r="H33" s="16"/>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53" customFormat="1" ht="30" customHeight="1" thickBot="1" x14ac:dyDescent="0.3">
      <c r="A34" s="45"/>
      <c r="B34" s="84" t="s">
        <v>46</v>
      </c>
      <c r="C34" s="59"/>
      <c r="D34" s="23"/>
      <c r="E34" s="3">
        <f t="shared" ref="E34:E36" si="13">F33+1</f>
        <v>43795</v>
      </c>
      <c r="F34" s="3">
        <f t="shared" si="12"/>
        <v>43800</v>
      </c>
      <c r="G34" s="16">
        <v>5</v>
      </c>
      <c r="H34" s="16"/>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53" customFormat="1" ht="30" customHeight="1" thickBot="1" x14ac:dyDescent="0.3">
      <c r="A35" s="45"/>
      <c r="B35" s="84" t="s">
        <v>47</v>
      </c>
      <c r="C35" s="59"/>
      <c r="D35" s="23"/>
      <c r="E35" s="3">
        <f t="shared" si="13"/>
        <v>43801</v>
      </c>
      <c r="F35" s="3">
        <f t="shared" si="12"/>
        <v>43806</v>
      </c>
      <c r="G35" s="16">
        <v>5</v>
      </c>
      <c r="H35" s="16"/>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row>
    <row r="36" spans="1:64" s="53" customFormat="1" ht="30" customHeight="1" thickBot="1" x14ac:dyDescent="0.3">
      <c r="A36" s="45"/>
      <c r="B36" s="84" t="s">
        <v>48</v>
      </c>
      <c r="C36" s="59"/>
      <c r="D36" s="23"/>
      <c r="E36" s="3">
        <f t="shared" si="13"/>
        <v>43807</v>
      </c>
      <c r="F36" s="3">
        <f t="shared" si="12"/>
        <v>43812</v>
      </c>
      <c r="G36" s="16">
        <v>5</v>
      </c>
      <c r="H36" s="16"/>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53" customFormat="1" ht="30" customHeight="1" thickBot="1" x14ac:dyDescent="0.3">
      <c r="A37" s="45" t="s">
        <v>11</v>
      </c>
      <c r="B37" s="24" t="s">
        <v>43</v>
      </c>
      <c r="C37" s="60"/>
      <c r="D37" s="25"/>
      <c r="E37" s="80"/>
      <c r="F37" s="81"/>
      <c r="G37" s="16"/>
      <c r="H37" s="16" t="str">
        <f t="shared" si="5"/>
        <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53" customFormat="1" ht="30" customHeight="1" thickBot="1" x14ac:dyDescent="0.3">
      <c r="A38" s="45"/>
      <c r="B38" s="85" t="s">
        <v>49</v>
      </c>
      <c r="C38" s="61"/>
      <c r="D38" s="26"/>
      <c r="E38" s="4">
        <v>43784</v>
      </c>
      <c r="F38" s="1">
        <f t="shared" si="12"/>
        <v>43794</v>
      </c>
      <c r="G38" s="16">
        <v>10</v>
      </c>
      <c r="H38" s="16">
        <f t="shared" si="5"/>
        <v>11</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53" customFormat="1" ht="30" customHeight="1" thickBot="1" x14ac:dyDescent="0.3">
      <c r="A39" s="45"/>
      <c r="B39" s="85" t="s">
        <v>50</v>
      </c>
      <c r="C39" s="61"/>
      <c r="D39" s="26"/>
      <c r="E39" s="4">
        <f>F38+1</f>
        <v>43795</v>
      </c>
      <c r="F39" s="1">
        <f t="shared" si="12"/>
        <v>43800</v>
      </c>
      <c r="G39" s="16">
        <v>5</v>
      </c>
      <c r="H39" s="16">
        <f t="shared" si="5"/>
        <v>6</v>
      </c>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53" customFormat="1" ht="30" customHeight="1" thickBot="1" x14ac:dyDescent="0.3">
      <c r="A40" s="45"/>
      <c r="B40" s="85" t="s">
        <v>51</v>
      </c>
      <c r="C40" s="61"/>
      <c r="D40" s="26"/>
      <c r="E40" s="4">
        <f t="shared" ref="E40:E45" si="14">F39+1</f>
        <v>43801</v>
      </c>
      <c r="F40" s="1">
        <f t="shared" si="12"/>
        <v>43806</v>
      </c>
      <c r="G40" s="16">
        <v>5</v>
      </c>
      <c r="H40" s="16">
        <f t="shared" si="5"/>
        <v>6</v>
      </c>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53" customFormat="1" ht="30" customHeight="1" thickBot="1" x14ac:dyDescent="0.3">
      <c r="A41" s="45"/>
      <c r="B41" s="85" t="s">
        <v>52</v>
      </c>
      <c r="C41" s="61"/>
      <c r="D41" s="26"/>
      <c r="E41" s="4">
        <f t="shared" si="14"/>
        <v>43807</v>
      </c>
      <c r="F41" s="1">
        <f t="shared" si="12"/>
        <v>43812</v>
      </c>
      <c r="G41" s="16">
        <v>5</v>
      </c>
      <c r="H41" s="16">
        <f t="shared" si="5"/>
        <v>6</v>
      </c>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row>
    <row r="42" spans="1:64" s="53" customFormat="1" ht="30" customHeight="1" thickBot="1" x14ac:dyDescent="0.3">
      <c r="A42" s="45"/>
      <c r="B42" s="85" t="s">
        <v>53</v>
      </c>
      <c r="C42" s="61"/>
      <c r="D42" s="26"/>
      <c r="E42" s="4">
        <f t="shared" si="14"/>
        <v>43813</v>
      </c>
      <c r="F42" s="1">
        <f t="shared" ref="F42:F44" si="15">E42+G42</f>
        <v>43818</v>
      </c>
      <c r="G42" s="16">
        <v>5</v>
      </c>
      <c r="H42" s="16">
        <f t="shared" si="5"/>
        <v>6</v>
      </c>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row>
    <row r="43" spans="1:64" s="53" customFormat="1" ht="30" customHeight="1" thickBot="1" x14ac:dyDescent="0.3">
      <c r="A43" s="45"/>
      <c r="B43" s="85" t="s">
        <v>54</v>
      </c>
      <c r="C43" s="61"/>
      <c r="D43" s="26"/>
      <c r="E43" s="4">
        <f t="shared" si="14"/>
        <v>43819</v>
      </c>
      <c r="F43" s="1">
        <f t="shared" si="15"/>
        <v>43824</v>
      </c>
      <c r="G43" s="16">
        <v>5</v>
      </c>
      <c r="H43" s="16">
        <f t="shared" si="5"/>
        <v>6</v>
      </c>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row>
    <row r="44" spans="1:64" s="53" customFormat="1" ht="30" customHeight="1" thickBot="1" x14ac:dyDescent="0.3">
      <c r="A44" s="45"/>
      <c r="B44" s="85" t="s">
        <v>55</v>
      </c>
      <c r="C44" s="61"/>
      <c r="D44" s="26"/>
      <c r="E44" s="4">
        <f t="shared" si="14"/>
        <v>43825</v>
      </c>
      <c r="F44" s="1">
        <f t="shared" si="15"/>
        <v>43830</v>
      </c>
      <c r="G44" s="16">
        <v>5</v>
      </c>
      <c r="H44" s="16">
        <f t="shared" si="5"/>
        <v>6</v>
      </c>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row>
    <row r="45" spans="1:64" s="53" customFormat="1" ht="30" customHeight="1" thickBot="1" x14ac:dyDescent="0.3">
      <c r="A45" s="45"/>
      <c r="B45" s="85" t="s">
        <v>56</v>
      </c>
      <c r="C45" s="61"/>
      <c r="D45" s="26"/>
      <c r="E45" s="4">
        <f t="shared" si="14"/>
        <v>43831</v>
      </c>
      <c r="F45" s="1">
        <f t="shared" si="12"/>
        <v>43836</v>
      </c>
      <c r="G45" s="16">
        <v>5</v>
      </c>
      <c r="H45" s="16">
        <f t="shared" si="5"/>
        <v>6</v>
      </c>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row>
    <row r="46" spans="1:64" s="53" customFormat="1" ht="30" customHeight="1" thickBot="1" x14ac:dyDescent="0.3">
      <c r="A46" s="45" t="s">
        <v>11</v>
      </c>
      <c r="B46" s="92" t="s">
        <v>89</v>
      </c>
      <c r="C46" s="87"/>
      <c r="D46" s="88"/>
      <c r="E46" s="93"/>
      <c r="F46" s="94"/>
      <c r="G46" s="16"/>
      <c r="H46" s="16" t="str">
        <f t="shared" si="5"/>
        <v/>
      </c>
      <c r="I46" s="51"/>
      <c r="J46" s="51"/>
      <c r="K46" s="51"/>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row>
    <row r="47" spans="1:64" s="53" customFormat="1" ht="30" customHeight="1" thickBot="1" x14ac:dyDescent="0.3">
      <c r="A47" s="45"/>
      <c r="B47" s="89" t="s">
        <v>65</v>
      </c>
      <c r="C47" s="90"/>
      <c r="D47" s="91">
        <v>0.02</v>
      </c>
      <c r="E47" s="86">
        <v>43763</v>
      </c>
      <c r="F47" s="86">
        <f t="shared" ref="F47:F54" si="16">E47+G47</f>
        <v>43815</v>
      </c>
      <c r="G47" s="16">
        <v>52</v>
      </c>
      <c r="H47" s="16">
        <f t="shared" si="5"/>
        <v>53</v>
      </c>
      <c r="I47" s="51"/>
      <c r="J47" s="51"/>
      <c r="K47" s="51"/>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row>
    <row r="48" spans="1:64" s="53" customFormat="1" ht="30" customHeight="1" thickBot="1" x14ac:dyDescent="0.3">
      <c r="A48" s="45"/>
      <c r="B48" s="89" t="s">
        <v>66</v>
      </c>
      <c r="C48" s="90"/>
      <c r="D48" s="91"/>
      <c r="E48" s="86">
        <v>43763</v>
      </c>
      <c r="F48" s="86">
        <v>43769</v>
      </c>
      <c r="G48" s="16">
        <v>5</v>
      </c>
      <c r="H48" s="16">
        <f t="shared" si="5"/>
        <v>7</v>
      </c>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row>
    <row r="49" spans="1:64" s="53" customFormat="1" ht="30" customHeight="1" thickBot="1" x14ac:dyDescent="0.3">
      <c r="A49" s="45"/>
      <c r="B49" s="89" t="s">
        <v>67</v>
      </c>
      <c r="C49" s="90"/>
      <c r="D49" s="91">
        <v>0.02</v>
      </c>
      <c r="E49" s="86">
        <f t="shared" ref="E49:E54" si="17">F48+1</f>
        <v>43770</v>
      </c>
      <c r="F49" s="86">
        <f t="shared" si="16"/>
        <v>43788</v>
      </c>
      <c r="G49" s="16">
        <v>18</v>
      </c>
      <c r="H49" s="16">
        <f t="shared" si="5"/>
        <v>19</v>
      </c>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row>
    <row r="50" spans="1:64" s="53" customFormat="1" ht="30" customHeight="1" thickBot="1" x14ac:dyDescent="0.3">
      <c r="A50" s="45"/>
      <c r="B50" s="89" t="s">
        <v>68</v>
      </c>
      <c r="C50" s="90"/>
      <c r="D50" s="91"/>
      <c r="E50" s="86">
        <f t="shared" si="17"/>
        <v>43789</v>
      </c>
      <c r="F50" s="86">
        <f t="shared" si="16"/>
        <v>43794</v>
      </c>
      <c r="G50" s="16">
        <v>5</v>
      </c>
      <c r="H50" s="16">
        <f t="shared" si="5"/>
        <v>6</v>
      </c>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row>
    <row r="51" spans="1:64" s="53" customFormat="1" ht="30" customHeight="1" thickBot="1" x14ac:dyDescent="0.3">
      <c r="A51" s="45"/>
      <c r="B51" s="89" t="s">
        <v>69</v>
      </c>
      <c r="C51" s="90"/>
      <c r="D51" s="91"/>
      <c r="E51" s="86">
        <f t="shared" si="17"/>
        <v>43795</v>
      </c>
      <c r="F51" s="86">
        <f t="shared" si="16"/>
        <v>43805</v>
      </c>
      <c r="G51" s="16">
        <v>10</v>
      </c>
      <c r="H51" s="16">
        <f t="shared" si="5"/>
        <v>11</v>
      </c>
      <c r="I51" s="51"/>
      <c r="J51" s="51"/>
      <c r="K51" s="51"/>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row>
    <row r="52" spans="1:64" s="53" customFormat="1" ht="30" customHeight="1" thickBot="1" x14ac:dyDescent="0.3">
      <c r="A52" s="45"/>
      <c r="B52" s="89" t="s">
        <v>70</v>
      </c>
      <c r="C52" s="90"/>
      <c r="D52" s="91"/>
      <c r="E52" s="86">
        <f t="shared" si="17"/>
        <v>43806</v>
      </c>
      <c r="F52" s="86">
        <f t="shared" si="16"/>
        <v>43813</v>
      </c>
      <c r="G52" s="16">
        <v>7</v>
      </c>
      <c r="H52" s="16">
        <f t="shared" si="5"/>
        <v>8</v>
      </c>
      <c r="I52" s="51"/>
      <c r="J52" s="51"/>
      <c r="K52" s="51"/>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row>
    <row r="53" spans="1:64" s="53" customFormat="1" ht="30" customHeight="1" thickBot="1" x14ac:dyDescent="0.3">
      <c r="A53" s="45"/>
      <c r="B53" s="89" t="s">
        <v>71</v>
      </c>
      <c r="C53" s="90"/>
      <c r="D53" s="91"/>
      <c r="E53" s="86">
        <f t="shared" si="17"/>
        <v>43814</v>
      </c>
      <c r="F53" s="86">
        <f t="shared" si="16"/>
        <v>43819</v>
      </c>
      <c r="G53" s="16">
        <v>5</v>
      </c>
      <c r="H53" s="16">
        <f t="shared" si="5"/>
        <v>6</v>
      </c>
      <c r="I53" s="51"/>
      <c r="J53" s="51"/>
      <c r="K53" s="51"/>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row>
    <row r="54" spans="1:64" s="53" customFormat="1" ht="30" customHeight="1" thickBot="1" x14ac:dyDescent="0.3">
      <c r="A54" s="45"/>
      <c r="B54" s="89" t="s">
        <v>72</v>
      </c>
      <c r="C54" s="90"/>
      <c r="D54" s="91"/>
      <c r="E54" s="86">
        <f t="shared" si="17"/>
        <v>43820</v>
      </c>
      <c r="F54" s="86">
        <f t="shared" si="16"/>
        <v>43822</v>
      </c>
      <c r="G54" s="16">
        <v>2</v>
      </c>
      <c r="H54" s="16">
        <f t="shared" si="5"/>
        <v>3</v>
      </c>
      <c r="I54" s="51"/>
      <c r="J54" s="51"/>
      <c r="K54" s="51"/>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row>
    <row r="55" spans="1:64" s="53" customFormat="1" ht="30" customHeight="1" thickBot="1" x14ac:dyDescent="0.3">
      <c r="A55" s="42" t="s">
        <v>10</v>
      </c>
      <c r="B55" s="18" t="s">
        <v>90</v>
      </c>
      <c r="C55" s="56"/>
      <c r="D55" s="19"/>
      <c r="E55" s="76"/>
      <c r="F55" s="77"/>
      <c r="G55" s="16"/>
      <c r="H55" s="16" t="str">
        <f t="shared" si="5"/>
        <v/>
      </c>
      <c r="I55" s="51"/>
      <c r="J55" s="51"/>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row>
    <row r="56" spans="1:64" s="53" customFormat="1" ht="30" customHeight="1" thickBot="1" x14ac:dyDescent="0.3">
      <c r="A56" s="42"/>
      <c r="B56" s="83">
        <v>8</v>
      </c>
      <c r="C56" s="57"/>
      <c r="D56" s="20"/>
      <c r="E56" s="1">
        <v>43784</v>
      </c>
      <c r="F56" s="2">
        <f>E56+G56</f>
        <v>43789</v>
      </c>
      <c r="G56" s="16">
        <v>5</v>
      </c>
      <c r="H56" s="16">
        <f t="shared" si="5"/>
        <v>6</v>
      </c>
      <c r="I56" s="51"/>
      <c r="J56" s="51"/>
      <c r="K56" s="51"/>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row>
    <row r="57" spans="1:64" s="53" customFormat="1" ht="30" customHeight="1" thickBot="1" x14ac:dyDescent="0.3">
      <c r="A57" s="45"/>
      <c r="B57" s="83">
        <v>9</v>
      </c>
      <c r="C57" s="57"/>
      <c r="D57" s="20"/>
      <c r="E57" s="2">
        <f>F56+1</f>
        <v>43790</v>
      </c>
      <c r="F57" s="2">
        <f t="shared" ref="F57:F90" si="18">E57+G57</f>
        <v>43795</v>
      </c>
      <c r="G57" s="16">
        <v>5</v>
      </c>
      <c r="H57" s="16">
        <f t="shared" si="5"/>
        <v>6</v>
      </c>
      <c r="I57" s="51"/>
      <c r="J57" s="51"/>
      <c r="K57" s="51"/>
      <c r="L57" s="51"/>
      <c r="M57" s="51"/>
      <c r="N57" s="51"/>
      <c r="O57" s="51"/>
      <c r="P57" s="51"/>
      <c r="Q57" s="51"/>
      <c r="R57" s="51"/>
      <c r="S57" s="51"/>
      <c r="T57" s="51"/>
      <c r="U57" s="55"/>
      <c r="V57" s="55"/>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row>
    <row r="58" spans="1:64" s="53" customFormat="1" ht="30" customHeight="1" thickBot="1" x14ac:dyDescent="0.3">
      <c r="A58" s="45"/>
      <c r="B58" s="83">
        <v>10</v>
      </c>
      <c r="C58" s="57"/>
      <c r="D58" s="20"/>
      <c r="E58" s="2">
        <f t="shared" ref="E58:E90" si="19">F57+1</f>
        <v>43796</v>
      </c>
      <c r="F58" s="2">
        <f t="shared" si="18"/>
        <v>43801</v>
      </c>
      <c r="G58" s="16">
        <v>5</v>
      </c>
      <c r="H58" s="16">
        <f t="shared" si="5"/>
        <v>6</v>
      </c>
      <c r="I58" s="51"/>
      <c r="J58" s="51"/>
      <c r="K58" s="51"/>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row>
    <row r="59" spans="1:64" s="53" customFormat="1" ht="30" customHeight="1" thickBot="1" x14ac:dyDescent="0.3">
      <c r="A59" s="45"/>
      <c r="B59" s="83">
        <v>11</v>
      </c>
      <c r="C59" s="57"/>
      <c r="D59" s="20"/>
      <c r="E59" s="2">
        <f t="shared" si="19"/>
        <v>43802</v>
      </c>
      <c r="F59" s="2">
        <f t="shared" si="18"/>
        <v>43807</v>
      </c>
      <c r="G59" s="16">
        <v>5</v>
      </c>
      <c r="H59" s="16">
        <f t="shared" si="5"/>
        <v>6</v>
      </c>
      <c r="I59" s="51"/>
      <c r="J59" s="51"/>
      <c r="K59" s="51"/>
      <c r="L59" s="51"/>
      <c r="M59" s="51"/>
      <c r="N59" s="51"/>
      <c r="O59" s="51"/>
      <c r="P59" s="51"/>
      <c r="Q59" s="51"/>
      <c r="R59" s="51"/>
      <c r="S59" s="51"/>
      <c r="T59" s="51"/>
      <c r="U59" s="51"/>
      <c r="V59" s="51"/>
      <c r="W59" s="51"/>
      <c r="X59" s="51"/>
      <c r="Y59" s="55"/>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row>
    <row r="60" spans="1:64" s="53" customFormat="1" ht="30" customHeight="1" thickBot="1" x14ac:dyDescent="0.3">
      <c r="A60" s="45"/>
      <c r="B60" s="83">
        <v>12</v>
      </c>
      <c r="C60" s="57"/>
      <c r="D60" s="20"/>
      <c r="E60" s="2">
        <f t="shared" si="19"/>
        <v>43808</v>
      </c>
      <c r="F60" s="2">
        <f t="shared" si="18"/>
        <v>43813</v>
      </c>
      <c r="G60" s="16">
        <v>5</v>
      </c>
      <c r="H60" s="16">
        <f t="shared" si="5"/>
        <v>6</v>
      </c>
      <c r="I60" s="51"/>
      <c r="J60" s="51"/>
      <c r="K60" s="51"/>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row>
    <row r="61" spans="1:64" s="53" customFormat="1" ht="30" customHeight="1" thickBot="1" x14ac:dyDescent="0.3">
      <c r="A61" s="45"/>
      <c r="B61" s="83">
        <v>13</v>
      </c>
      <c r="C61" s="57"/>
      <c r="D61" s="20"/>
      <c r="E61" s="2">
        <f t="shared" si="19"/>
        <v>43814</v>
      </c>
      <c r="F61" s="2">
        <f t="shared" si="18"/>
        <v>43819</v>
      </c>
      <c r="G61" s="16">
        <v>5</v>
      </c>
      <c r="H61" s="16">
        <f t="shared" si="5"/>
        <v>6</v>
      </c>
      <c r="I61" s="51"/>
      <c r="J61" s="51"/>
      <c r="K61" s="51"/>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row>
    <row r="62" spans="1:64" s="53" customFormat="1" ht="30" customHeight="1" thickBot="1" x14ac:dyDescent="0.3">
      <c r="A62" s="45"/>
      <c r="B62" s="83">
        <v>14</v>
      </c>
      <c r="C62" s="57"/>
      <c r="D62" s="20"/>
      <c r="E62" s="2">
        <f t="shared" si="19"/>
        <v>43820</v>
      </c>
      <c r="F62" s="2">
        <f t="shared" si="18"/>
        <v>43825</v>
      </c>
      <c r="G62" s="16">
        <v>5</v>
      </c>
      <c r="H62" s="16">
        <f t="shared" si="5"/>
        <v>6</v>
      </c>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row>
    <row r="63" spans="1:64" s="53" customFormat="1" ht="30" customHeight="1" thickBot="1" x14ac:dyDescent="0.3">
      <c r="A63" s="45"/>
      <c r="B63" s="83">
        <v>15</v>
      </c>
      <c r="C63" s="57"/>
      <c r="D63" s="20"/>
      <c r="E63" s="2">
        <f t="shared" si="19"/>
        <v>43826</v>
      </c>
      <c r="F63" s="2">
        <f t="shared" si="18"/>
        <v>43827</v>
      </c>
      <c r="G63" s="16">
        <v>1</v>
      </c>
      <c r="H63" s="16"/>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row>
    <row r="64" spans="1:64" s="53" customFormat="1" ht="30" customHeight="1" thickBot="1" x14ac:dyDescent="0.3">
      <c r="A64" s="45"/>
      <c r="B64" s="83">
        <v>16</v>
      </c>
      <c r="C64" s="57"/>
      <c r="D64" s="20"/>
      <c r="E64" s="2">
        <f t="shared" si="19"/>
        <v>43828</v>
      </c>
      <c r="F64" s="2">
        <f t="shared" si="18"/>
        <v>43829</v>
      </c>
      <c r="G64" s="16">
        <v>1</v>
      </c>
      <c r="H64" s="16"/>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row>
    <row r="65" spans="1:64" s="53" customFormat="1" ht="30" customHeight="1" thickBot="1" x14ac:dyDescent="0.3">
      <c r="A65" s="45"/>
      <c r="B65" s="83">
        <v>17</v>
      </c>
      <c r="C65" s="57"/>
      <c r="D65" s="20"/>
      <c r="E65" s="2">
        <f t="shared" si="19"/>
        <v>43830</v>
      </c>
      <c r="F65" s="2">
        <f t="shared" si="18"/>
        <v>43831</v>
      </c>
      <c r="G65" s="16">
        <v>1</v>
      </c>
      <c r="H65" s="16"/>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row>
    <row r="66" spans="1:64" s="53" customFormat="1" ht="30" customHeight="1" thickBot="1" x14ac:dyDescent="0.3">
      <c r="A66" s="45"/>
      <c r="B66" s="83">
        <v>18</v>
      </c>
      <c r="C66" s="57"/>
      <c r="D66" s="20"/>
      <c r="E66" s="2">
        <f t="shared" si="19"/>
        <v>43832</v>
      </c>
      <c r="F66" s="2">
        <f t="shared" si="18"/>
        <v>43833</v>
      </c>
      <c r="G66" s="16">
        <v>1</v>
      </c>
      <c r="H66" s="16"/>
      <c r="I66" s="51"/>
      <c r="J66" s="51"/>
      <c r="K66" s="51"/>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row>
    <row r="67" spans="1:64" s="53" customFormat="1" ht="30" customHeight="1" thickBot="1" x14ac:dyDescent="0.3">
      <c r="A67" s="45"/>
      <c r="B67" s="83">
        <v>19</v>
      </c>
      <c r="C67" s="57"/>
      <c r="D67" s="20"/>
      <c r="E67" s="2">
        <f t="shared" si="19"/>
        <v>43834</v>
      </c>
      <c r="F67" s="2">
        <f t="shared" si="18"/>
        <v>43835</v>
      </c>
      <c r="G67" s="16">
        <v>1</v>
      </c>
      <c r="H67" s="16"/>
      <c r="I67" s="51"/>
      <c r="J67" s="51"/>
      <c r="K67" s="51"/>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row>
    <row r="68" spans="1:64" s="53" customFormat="1" ht="30" customHeight="1" thickBot="1" x14ac:dyDescent="0.3">
      <c r="A68" s="45"/>
      <c r="B68" s="83">
        <v>20</v>
      </c>
      <c r="C68" s="57"/>
      <c r="D68" s="20"/>
      <c r="E68" s="2">
        <f t="shared" si="19"/>
        <v>43836</v>
      </c>
      <c r="F68" s="2">
        <f t="shared" si="18"/>
        <v>43839</v>
      </c>
      <c r="G68" s="16">
        <v>3</v>
      </c>
      <c r="H68" s="16"/>
      <c r="I68" s="51"/>
      <c r="J68" s="51"/>
      <c r="K68" s="51"/>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row>
    <row r="69" spans="1:64" s="53" customFormat="1" ht="30" customHeight="1" thickBot="1" x14ac:dyDescent="0.3">
      <c r="A69" s="45"/>
      <c r="B69" s="83">
        <v>21</v>
      </c>
      <c r="C69" s="57"/>
      <c r="D69" s="20"/>
      <c r="E69" s="2">
        <f t="shared" si="19"/>
        <v>43840</v>
      </c>
      <c r="F69" s="2">
        <f t="shared" si="18"/>
        <v>43842</v>
      </c>
      <c r="G69" s="16">
        <v>2</v>
      </c>
      <c r="H69" s="16"/>
      <c r="I69" s="51"/>
      <c r="J69" s="51"/>
      <c r="K69" s="51"/>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row>
    <row r="70" spans="1:64" s="53" customFormat="1" ht="30" customHeight="1" thickBot="1" x14ac:dyDescent="0.3">
      <c r="A70" s="45"/>
      <c r="B70" s="83">
        <v>22</v>
      </c>
      <c r="C70" s="57"/>
      <c r="D70" s="20"/>
      <c r="E70" s="2">
        <f t="shared" si="19"/>
        <v>43843</v>
      </c>
      <c r="F70" s="2">
        <f t="shared" si="18"/>
        <v>43845</v>
      </c>
      <c r="G70" s="16">
        <v>2</v>
      </c>
      <c r="H70" s="16"/>
      <c r="I70" s="51"/>
      <c r="J70" s="51"/>
      <c r="K70" s="51"/>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row>
    <row r="71" spans="1:64" s="53" customFormat="1" ht="30" customHeight="1" thickBot="1" x14ac:dyDescent="0.3">
      <c r="A71" s="45"/>
      <c r="B71" s="83">
        <v>23</v>
      </c>
      <c r="C71" s="57"/>
      <c r="D71" s="20"/>
      <c r="E71" s="2">
        <f t="shared" si="19"/>
        <v>43846</v>
      </c>
      <c r="F71" s="2">
        <f t="shared" si="18"/>
        <v>43848</v>
      </c>
      <c r="G71" s="16">
        <v>2</v>
      </c>
      <c r="H71" s="16"/>
      <c r="I71" s="51"/>
      <c r="J71" s="51"/>
      <c r="K71" s="51"/>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row>
    <row r="72" spans="1:64" s="53" customFormat="1" ht="30" customHeight="1" thickBot="1" x14ac:dyDescent="0.3">
      <c r="A72" s="45"/>
      <c r="B72" s="83">
        <v>24</v>
      </c>
      <c r="C72" s="57"/>
      <c r="D72" s="20"/>
      <c r="E72" s="2">
        <f t="shared" si="19"/>
        <v>43849</v>
      </c>
      <c r="F72" s="2">
        <f t="shared" si="18"/>
        <v>43851</v>
      </c>
      <c r="G72" s="16">
        <v>2</v>
      </c>
      <c r="H72" s="16"/>
      <c r="I72" s="51"/>
      <c r="J72" s="51"/>
      <c r="K72" s="51"/>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row>
    <row r="73" spans="1:64" s="53" customFormat="1" ht="30" customHeight="1" thickBot="1" x14ac:dyDescent="0.3">
      <c r="A73" s="42"/>
      <c r="B73" s="83">
        <v>25</v>
      </c>
      <c r="C73" s="57"/>
      <c r="D73" s="20"/>
      <c r="E73" s="2">
        <f t="shared" si="19"/>
        <v>43852</v>
      </c>
      <c r="F73" s="2">
        <f>E73+G73</f>
        <v>43857</v>
      </c>
      <c r="G73" s="16">
        <v>5</v>
      </c>
      <c r="H73" s="16">
        <f t="shared" si="5"/>
        <v>6</v>
      </c>
      <c r="I73" s="51"/>
      <c r="J73" s="51"/>
      <c r="K73" s="51"/>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row>
    <row r="74" spans="1:64" s="53" customFormat="1" ht="30" customHeight="1" thickBot="1" x14ac:dyDescent="0.3">
      <c r="A74" s="45"/>
      <c r="B74" s="83">
        <v>26</v>
      </c>
      <c r="C74" s="57"/>
      <c r="D74" s="20"/>
      <c r="E74" s="2">
        <f t="shared" si="19"/>
        <v>43858</v>
      </c>
      <c r="F74" s="2">
        <f t="shared" ref="F74:F89" si="20">E74+G74</f>
        <v>43863</v>
      </c>
      <c r="G74" s="16">
        <v>5</v>
      </c>
      <c r="H74" s="16">
        <f t="shared" si="5"/>
        <v>6</v>
      </c>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row>
    <row r="75" spans="1:64" s="53" customFormat="1" ht="30" customHeight="1" thickBot="1" x14ac:dyDescent="0.3">
      <c r="A75" s="45"/>
      <c r="B75" s="83">
        <v>27</v>
      </c>
      <c r="C75" s="57"/>
      <c r="D75" s="20"/>
      <c r="E75" s="2">
        <f t="shared" si="19"/>
        <v>43864</v>
      </c>
      <c r="F75" s="2">
        <f t="shared" si="20"/>
        <v>43869</v>
      </c>
      <c r="G75" s="16">
        <v>5</v>
      </c>
      <c r="H75" s="16">
        <f t="shared" si="5"/>
        <v>6</v>
      </c>
      <c r="I75" s="51"/>
      <c r="J75" s="51"/>
      <c r="K75" s="51"/>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row>
    <row r="76" spans="1:64" s="53" customFormat="1" ht="30" customHeight="1" thickBot="1" x14ac:dyDescent="0.3">
      <c r="A76" s="45"/>
      <c r="B76" s="83">
        <v>28</v>
      </c>
      <c r="C76" s="57"/>
      <c r="D76" s="20"/>
      <c r="E76" s="2">
        <f t="shared" si="19"/>
        <v>43870</v>
      </c>
      <c r="F76" s="2">
        <f t="shared" si="20"/>
        <v>43875</v>
      </c>
      <c r="G76" s="16">
        <v>5</v>
      </c>
      <c r="H76" s="16">
        <f t="shared" si="5"/>
        <v>6</v>
      </c>
      <c r="I76" s="51"/>
      <c r="J76" s="51"/>
      <c r="K76" s="51"/>
      <c r="L76" s="51"/>
      <c r="M76" s="51"/>
      <c r="N76" s="51"/>
      <c r="O76" s="51"/>
      <c r="P76" s="51"/>
      <c r="Q76" s="51"/>
      <c r="R76" s="51"/>
      <c r="S76" s="51"/>
      <c r="T76" s="51"/>
      <c r="U76" s="51"/>
      <c r="V76" s="51"/>
      <c r="W76" s="51"/>
      <c r="X76" s="51"/>
      <c r="Y76" s="55"/>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row>
    <row r="77" spans="1:64" s="53" customFormat="1" ht="30" customHeight="1" thickBot="1" x14ac:dyDescent="0.3">
      <c r="A77" s="45"/>
      <c r="B77" s="83">
        <v>29</v>
      </c>
      <c r="C77" s="57"/>
      <c r="D77" s="20"/>
      <c r="E77" s="2">
        <f t="shared" si="19"/>
        <v>43876</v>
      </c>
      <c r="F77" s="2">
        <f t="shared" si="20"/>
        <v>43881</v>
      </c>
      <c r="G77" s="16">
        <v>5</v>
      </c>
      <c r="H77" s="16">
        <f t="shared" si="5"/>
        <v>6</v>
      </c>
      <c r="I77" s="51"/>
      <c r="J77" s="51"/>
      <c r="K77" s="51"/>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row>
    <row r="78" spans="1:64" s="53" customFormat="1" ht="30" customHeight="1" thickBot="1" x14ac:dyDescent="0.3">
      <c r="A78" s="45"/>
      <c r="B78" s="83">
        <v>30</v>
      </c>
      <c r="C78" s="57"/>
      <c r="D78" s="20"/>
      <c r="E78" s="2">
        <f t="shared" si="19"/>
        <v>43882</v>
      </c>
      <c r="F78" s="2">
        <f t="shared" si="20"/>
        <v>43887</v>
      </c>
      <c r="G78" s="16">
        <v>5</v>
      </c>
      <c r="H78" s="16">
        <f t="shared" si="5"/>
        <v>6</v>
      </c>
      <c r="I78" s="51"/>
      <c r="J78" s="51"/>
      <c r="K78" s="51"/>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row>
    <row r="79" spans="1:64" s="53" customFormat="1" ht="30" customHeight="1" thickBot="1" x14ac:dyDescent="0.3">
      <c r="A79" s="45"/>
      <c r="B79" s="83">
        <v>31</v>
      </c>
      <c r="C79" s="57"/>
      <c r="D79" s="20"/>
      <c r="E79" s="2">
        <f t="shared" si="19"/>
        <v>43888</v>
      </c>
      <c r="F79" s="2">
        <f t="shared" si="20"/>
        <v>43893</v>
      </c>
      <c r="G79" s="16">
        <v>5</v>
      </c>
      <c r="H79" s="16">
        <f t="shared" si="5"/>
        <v>6</v>
      </c>
      <c r="I79" s="51"/>
      <c r="J79" s="51"/>
      <c r="K79" s="51"/>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row>
    <row r="80" spans="1:64" s="53" customFormat="1" ht="30" customHeight="1" thickBot="1" x14ac:dyDescent="0.3">
      <c r="A80" s="45"/>
      <c r="B80" s="83">
        <v>32</v>
      </c>
      <c r="C80" s="57"/>
      <c r="D80" s="20"/>
      <c r="E80" s="2">
        <f t="shared" si="19"/>
        <v>43894</v>
      </c>
      <c r="F80" s="2">
        <f t="shared" si="20"/>
        <v>43895</v>
      </c>
      <c r="G80" s="16">
        <v>1</v>
      </c>
      <c r="H80" s="16"/>
      <c r="I80" s="51"/>
      <c r="J80" s="51"/>
      <c r="K80" s="51"/>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row>
    <row r="81" spans="1:64" s="53" customFormat="1" ht="30" customHeight="1" thickBot="1" x14ac:dyDescent="0.3">
      <c r="A81" s="45"/>
      <c r="B81" s="83">
        <v>33</v>
      </c>
      <c r="C81" s="57"/>
      <c r="D81" s="20"/>
      <c r="E81" s="2">
        <f t="shared" si="19"/>
        <v>43896</v>
      </c>
      <c r="F81" s="2">
        <f t="shared" si="20"/>
        <v>43897</v>
      </c>
      <c r="G81" s="16">
        <v>1</v>
      </c>
      <c r="H81" s="16"/>
      <c r="I81" s="51"/>
      <c r="J81" s="51"/>
      <c r="K81" s="51"/>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row>
    <row r="82" spans="1:64" s="53" customFormat="1" ht="30" customHeight="1" thickBot="1" x14ac:dyDescent="0.3">
      <c r="A82" s="45"/>
      <c r="B82" s="83">
        <v>34</v>
      </c>
      <c r="C82" s="57"/>
      <c r="D82" s="20"/>
      <c r="E82" s="2">
        <f t="shared" si="19"/>
        <v>43898</v>
      </c>
      <c r="F82" s="2">
        <f t="shared" si="20"/>
        <v>43899</v>
      </c>
      <c r="G82" s="16">
        <v>1</v>
      </c>
      <c r="H82" s="16"/>
      <c r="I82" s="51"/>
      <c r="J82" s="51"/>
      <c r="K82" s="51"/>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row>
    <row r="83" spans="1:64" s="53" customFormat="1" ht="30" customHeight="1" thickBot="1" x14ac:dyDescent="0.3">
      <c r="A83" s="45"/>
      <c r="B83" s="83">
        <v>35</v>
      </c>
      <c r="C83" s="57"/>
      <c r="D83" s="20"/>
      <c r="E83" s="2">
        <f t="shared" si="19"/>
        <v>43900</v>
      </c>
      <c r="F83" s="2">
        <f t="shared" si="20"/>
        <v>43901</v>
      </c>
      <c r="G83" s="16">
        <v>1</v>
      </c>
      <c r="H83" s="16"/>
      <c r="I83" s="51"/>
      <c r="J83" s="51"/>
      <c r="K83" s="51"/>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row>
    <row r="84" spans="1:64" s="53" customFormat="1" ht="30" customHeight="1" thickBot="1" x14ac:dyDescent="0.3">
      <c r="A84" s="45"/>
      <c r="B84" s="83">
        <v>36</v>
      </c>
      <c r="C84" s="57"/>
      <c r="D84" s="20"/>
      <c r="E84" s="2">
        <f t="shared" si="19"/>
        <v>43902</v>
      </c>
      <c r="F84" s="2">
        <f t="shared" si="20"/>
        <v>43903</v>
      </c>
      <c r="G84" s="16">
        <v>1</v>
      </c>
      <c r="H84" s="16"/>
      <c r="I84" s="51"/>
      <c r="J84" s="51"/>
      <c r="K84" s="51"/>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row>
    <row r="85" spans="1:64" s="53" customFormat="1" ht="30" customHeight="1" thickBot="1" x14ac:dyDescent="0.3">
      <c r="A85" s="45"/>
      <c r="B85" s="83">
        <v>37</v>
      </c>
      <c r="C85" s="57"/>
      <c r="D85" s="20"/>
      <c r="E85" s="2">
        <f t="shared" si="19"/>
        <v>43904</v>
      </c>
      <c r="F85" s="2">
        <f t="shared" si="20"/>
        <v>43907</v>
      </c>
      <c r="G85" s="16">
        <v>3</v>
      </c>
      <c r="H85" s="16"/>
      <c r="I85" s="51"/>
      <c r="J85" s="51"/>
      <c r="K85" s="51"/>
      <c r="L85" s="51"/>
      <c r="M85" s="51"/>
      <c r="N85" s="51"/>
      <c r="O85" s="51"/>
      <c r="P85" s="51"/>
      <c r="Q85" s="51"/>
      <c r="R85" s="51"/>
      <c r="S85" s="51"/>
      <c r="T85" s="51"/>
      <c r="U85" s="51"/>
      <c r="V85" s="51"/>
      <c r="W85" s="51"/>
      <c r="X85" s="51"/>
      <c r="Y85" s="51"/>
      <c r="Z85" s="51"/>
      <c r="AA85" s="51"/>
      <c r="AB85" s="51"/>
      <c r="AC85" s="51"/>
      <c r="AD85" s="51"/>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row>
    <row r="86" spans="1:64" s="53" customFormat="1" ht="30" customHeight="1" thickBot="1" x14ac:dyDescent="0.3">
      <c r="A86" s="45"/>
      <c r="B86" s="83">
        <v>38</v>
      </c>
      <c r="C86" s="57"/>
      <c r="D86" s="20"/>
      <c r="E86" s="2">
        <f t="shared" si="19"/>
        <v>43908</v>
      </c>
      <c r="F86" s="2">
        <f t="shared" si="20"/>
        <v>43910</v>
      </c>
      <c r="G86" s="16">
        <v>2</v>
      </c>
      <c r="H86" s="16"/>
      <c r="I86" s="51"/>
      <c r="J86" s="51"/>
      <c r="K86" s="51"/>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row>
    <row r="87" spans="1:64" s="53" customFormat="1" ht="30" customHeight="1" thickBot="1" x14ac:dyDescent="0.3">
      <c r="A87" s="45"/>
      <c r="B87" s="83">
        <v>39</v>
      </c>
      <c r="C87" s="57"/>
      <c r="D87" s="20"/>
      <c r="E87" s="2">
        <f t="shared" si="19"/>
        <v>43911</v>
      </c>
      <c r="F87" s="2">
        <f t="shared" si="20"/>
        <v>43913</v>
      </c>
      <c r="G87" s="16">
        <v>2</v>
      </c>
      <c r="H87" s="16"/>
      <c r="I87" s="51"/>
      <c r="J87" s="51"/>
      <c r="K87" s="51"/>
      <c r="L87" s="51"/>
      <c r="M87" s="51"/>
      <c r="N87" s="51"/>
      <c r="O87" s="51"/>
      <c r="P87" s="51"/>
      <c r="Q87" s="51"/>
      <c r="R87" s="51"/>
      <c r="S87" s="51"/>
      <c r="T87" s="51"/>
      <c r="U87" s="51"/>
      <c r="V87" s="51"/>
      <c r="W87" s="51"/>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row>
    <row r="88" spans="1:64" s="53" customFormat="1" ht="30" customHeight="1" thickBot="1" x14ac:dyDescent="0.3">
      <c r="A88" s="45"/>
      <c r="B88" s="83">
        <v>40</v>
      </c>
      <c r="C88" s="57"/>
      <c r="D88" s="20"/>
      <c r="E88" s="2">
        <f t="shared" si="19"/>
        <v>43914</v>
      </c>
      <c r="F88" s="2">
        <f t="shared" si="20"/>
        <v>43916</v>
      </c>
      <c r="G88" s="16">
        <v>2</v>
      </c>
      <c r="H88" s="16"/>
      <c r="I88" s="51"/>
      <c r="J88" s="51"/>
      <c r="K88" s="51"/>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row>
    <row r="89" spans="1:64" s="53" customFormat="1" ht="30" customHeight="1" thickBot="1" x14ac:dyDescent="0.3">
      <c r="A89" s="45"/>
      <c r="B89" s="83">
        <v>41</v>
      </c>
      <c r="C89" s="57"/>
      <c r="D89" s="20"/>
      <c r="E89" s="2">
        <f t="shared" si="19"/>
        <v>43917</v>
      </c>
      <c r="F89" s="2">
        <f t="shared" si="20"/>
        <v>43919</v>
      </c>
      <c r="G89" s="16">
        <v>2</v>
      </c>
      <c r="H89" s="16"/>
      <c r="I89" s="51"/>
      <c r="J89" s="51"/>
      <c r="K89" s="51"/>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row>
    <row r="90" spans="1:64" s="53" customFormat="1" ht="30" customHeight="1" thickBot="1" x14ac:dyDescent="0.3">
      <c r="A90" s="45"/>
      <c r="B90" s="83">
        <v>42</v>
      </c>
      <c r="C90" s="57"/>
      <c r="D90" s="20"/>
      <c r="E90" s="2">
        <f t="shared" si="19"/>
        <v>43920</v>
      </c>
      <c r="F90" s="2">
        <f t="shared" si="18"/>
        <v>43922</v>
      </c>
      <c r="G90" s="16">
        <v>2</v>
      </c>
      <c r="H90" s="16"/>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row>
    <row r="91" spans="1:64" s="53" customFormat="1" ht="30" customHeight="1" thickBot="1" x14ac:dyDescent="0.3">
      <c r="A91" s="42" t="s">
        <v>7</v>
      </c>
      <c r="B91" s="14" t="s">
        <v>84</v>
      </c>
      <c r="C91" s="52"/>
      <c r="D91" s="15"/>
      <c r="E91" s="74"/>
      <c r="F91" s="75"/>
      <c r="G91" s="16"/>
      <c r="H91" s="16" t="str">
        <f t="shared" si="5"/>
        <v/>
      </c>
      <c r="I91" s="51"/>
      <c r="J91" s="51"/>
      <c r="K91" s="51"/>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row>
    <row r="92" spans="1:64" s="53" customFormat="1" ht="30" customHeight="1" thickBot="1" x14ac:dyDescent="0.3">
      <c r="A92" s="42" t="s">
        <v>8</v>
      </c>
      <c r="B92" s="82" t="s">
        <v>85</v>
      </c>
      <c r="C92" s="54"/>
      <c r="D92" s="17">
        <v>0.9</v>
      </c>
      <c r="E92" s="1">
        <v>43773</v>
      </c>
      <c r="F92" s="1">
        <f>E92+G92</f>
        <v>43783</v>
      </c>
      <c r="G92" s="16">
        <v>10</v>
      </c>
      <c r="H92" s="16">
        <f t="shared" si="5"/>
        <v>11</v>
      </c>
      <c r="I92" s="51"/>
      <c r="J92" s="51"/>
      <c r="K92" s="51"/>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row>
    <row r="93" spans="1:64" s="53" customFormat="1" ht="30" customHeight="1" thickBot="1" x14ac:dyDescent="0.3">
      <c r="A93" s="42" t="s">
        <v>9</v>
      </c>
      <c r="B93" s="82"/>
      <c r="C93" s="54"/>
      <c r="D93" s="17"/>
      <c r="E93" s="1"/>
      <c r="F93" s="1"/>
      <c r="G93" s="16"/>
      <c r="H93" s="16" t="str">
        <f t="shared" si="5"/>
        <v/>
      </c>
      <c r="I93" s="51"/>
      <c r="J93" s="51"/>
      <c r="K93" s="51"/>
      <c r="L93" s="51"/>
      <c r="M93" s="51"/>
      <c r="N93" s="51"/>
      <c r="O93" s="51"/>
      <c r="P93" s="51"/>
      <c r="Q93" s="51"/>
      <c r="R93" s="51"/>
      <c r="S93" s="51"/>
      <c r="T93" s="51"/>
      <c r="U93" s="55"/>
      <c r="V93" s="55"/>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row>
    <row r="94" spans="1:64" s="53" customFormat="1" ht="30" customHeight="1" thickBot="1" x14ac:dyDescent="0.3">
      <c r="A94" s="45"/>
      <c r="B94" s="82"/>
      <c r="C94" s="54"/>
      <c r="D94" s="17"/>
      <c r="E94" s="1"/>
      <c r="F94" s="1"/>
      <c r="G94" s="16"/>
      <c r="H94" s="16" t="str">
        <f t="shared" si="5"/>
        <v/>
      </c>
      <c r="I94" s="51"/>
      <c r="J94" s="51"/>
      <c r="K94" s="51"/>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row>
    <row r="95" spans="1:64" s="53" customFormat="1" ht="30" customHeight="1" thickBot="1" x14ac:dyDescent="0.3">
      <c r="A95" s="45" t="s">
        <v>12</v>
      </c>
      <c r="B95" s="62"/>
      <c r="C95" s="63"/>
      <c r="D95" s="27"/>
      <c r="E95" s="64"/>
      <c r="F95" s="64"/>
      <c r="G95" s="16"/>
      <c r="H95" s="16" t="str">
        <f t="shared" si="5"/>
        <v/>
      </c>
      <c r="I95" s="51"/>
      <c r="J95" s="51"/>
      <c r="K95" s="51"/>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row>
    <row r="96" spans="1:64" s="53" customFormat="1" ht="30" customHeight="1" thickBot="1" x14ac:dyDescent="0.3">
      <c r="A96" s="42" t="s">
        <v>13</v>
      </c>
      <c r="B96" s="28" t="s">
        <v>15</v>
      </c>
      <c r="C96" s="29"/>
      <c r="D96" s="30"/>
      <c r="E96" s="31"/>
      <c r="F96" s="32"/>
      <c r="G96" s="33"/>
      <c r="H96" s="33" t="str">
        <f t="shared" si="5"/>
        <v/>
      </c>
      <c r="I96" s="65"/>
      <c r="J96" s="65"/>
      <c r="K96" s="65"/>
      <c r="L96" s="65"/>
      <c r="M96" s="65"/>
      <c r="N96" s="65"/>
      <c r="O96" s="65"/>
      <c r="P96" s="65"/>
      <c r="Q96" s="65"/>
      <c r="R96" s="65"/>
      <c r="S96" s="65"/>
      <c r="T96" s="65"/>
      <c r="U96" s="65"/>
      <c r="V96" s="65"/>
      <c r="W96" s="65"/>
      <c r="X96" s="65"/>
      <c r="Y96" s="65"/>
      <c r="Z96" s="65"/>
      <c r="AA96" s="65"/>
      <c r="AB96" s="65"/>
      <c r="AC96" s="65"/>
      <c r="AD96" s="65"/>
      <c r="AE96" s="65"/>
      <c r="AF96" s="65"/>
      <c r="AG96" s="65"/>
      <c r="AH96" s="65"/>
      <c r="AI96" s="65"/>
      <c r="AJ96" s="65"/>
      <c r="AK96" s="65"/>
      <c r="AL96" s="65"/>
      <c r="AM96" s="65"/>
      <c r="AN96" s="65"/>
      <c r="AO96" s="65"/>
      <c r="AP96" s="65"/>
      <c r="AQ96" s="65"/>
      <c r="AR96" s="65"/>
      <c r="AS96" s="65"/>
      <c r="AT96" s="65"/>
      <c r="AU96" s="65"/>
      <c r="AV96" s="65"/>
      <c r="AW96" s="65"/>
      <c r="AX96" s="65"/>
      <c r="AY96" s="65"/>
      <c r="AZ96" s="65"/>
      <c r="BA96" s="65"/>
      <c r="BB96" s="65"/>
      <c r="BC96" s="65"/>
      <c r="BD96" s="65"/>
      <c r="BE96" s="65"/>
      <c r="BF96" s="65"/>
      <c r="BG96" s="65"/>
      <c r="BH96" s="65"/>
      <c r="BI96" s="65"/>
      <c r="BJ96" s="65"/>
      <c r="BK96" s="65"/>
      <c r="BL96" s="65"/>
    </row>
    <row r="97" spans="3:7" ht="30" customHeight="1" x14ac:dyDescent="0.25">
      <c r="G97" s="66"/>
    </row>
    <row r="98" spans="3:7" ht="30" customHeight="1" x14ac:dyDescent="0.25">
      <c r="C98" s="9"/>
      <c r="F98" s="34"/>
    </row>
    <row r="99" spans="3:7" ht="30" customHeight="1" x14ac:dyDescent="0.25">
      <c r="C99" s="3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3" type="noConversion"/>
  <conditionalFormatting sqref="D7:D16 D45 D95:D96 D31:D41">
    <cfRule type="dataBar" priority="10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6 I45:BL45 I95:BL96 I31:BL41">
    <cfRule type="expression" dxfId="59" priority="125">
      <formula>AND(TODAY()&gt;=I$5,TODAY()&lt;J$5)</formula>
    </cfRule>
  </conditionalFormatting>
  <conditionalFormatting sqref="I7:BL16 I45:BL45 I95:BL96 I31:BL41">
    <cfRule type="expression" dxfId="58" priority="119">
      <formula>AND(task_start&lt;=I$5,ROUNDDOWN((task_end-task_start+1)*task_progress,0)+task_start-1&gt;=I$5)</formula>
    </cfRule>
    <cfRule type="expression" dxfId="57" priority="120" stopIfTrue="1">
      <formula>AND(task_end&gt;=I$5,task_start&lt;J$5)</formula>
    </cfRule>
  </conditionalFormatting>
  <conditionalFormatting sqref="D17">
    <cfRule type="dataBar" priority="89">
      <dataBar>
        <cfvo type="num" val="0"/>
        <cfvo type="num" val="1"/>
        <color theme="0" tint="-0.249977111117893"/>
      </dataBar>
      <extLst>
        <ext xmlns:x14="http://schemas.microsoft.com/office/spreadsheetml/2009/9/main" uri="{B025F937-C7B1-47D3-B67F-A62EFF666E3E}">
          <x14:id>{759C797F-1A4E-40B2-86F4-1516F9B9B610}</x14:id>
        </ext>
      </extLst>
    </cfRule>
  </conditionalFormatting>
  <conditionalFormatting sqref="I17:BL17">
    <cfRule type="expression" dxfId="56" priority="92">
      <formula>AND(TODAY()&gt;=I$5,TODAY()&lt;J$5)</formula>
    </cfRule>
  </conditionalFormatting>
  <conditionalFormatting sqref="I17:BL17">
    <cfRule type="expression" dxfId="55" priority="90">
      <formula>AND(task_start&lt;=I$5,ROUNDDOWN((task_end-task_start+1)*task_progress,0)+task_start-1&gt;=I$5)</formula>
    </cfRule>
    <cfRule type="expression" dxfId="54" priority="91" stopIfTrue="1">
      <formula>AND(task_end&gt;=I$5,task_start&lt;J$5)</formula>
    </cfRule>
  </conditionalFormatting>
  <conditionalFormatting sqref="D18">
    <cfRule type="dataBar" priority="85">
      <dataBar>
        <cfvo type="num" val="0"/>
        <cfvo type="num" val="1"/>
        <color theme="0" tint="-0.249977111117893"/>
      </dataBar>
      <extLst>
        <ext xmlns:x14="http://schemas.microsoft.com/office/spreadsheetml/2009/9/main" uri="{B025F937-C7B1-47D3-B67F-A62EFF666E3E}">
          <x14:id>{D2AABCDF-EAF0-4076-B944-6CE8BFC33A67}</x14:id>
        </ext>
      </extLst>
    </cfRule>
  </conditionalFormatting>
  <conditionalFormatting sqref="I18:BL18">
    <cfRule type="expression" dxfId="53" priority="88">
      <formula>AND(TODAY()&gt;=I$5,TODAY()&lt;J$5)</formula>
    </cfRule>
  </conditionalFormatting>
  <conditionalFormatting sqref="I18:BL18">
    <cfRule type="expression" dxfId="52" priority="86">
      <formula>AND(task_start&lt;=I$5,ROUNDDOWN((task_end-task_start+1)*task_progress,0)+task_start-1&gt;=I$5)</formula>
    </cfRule>
    <cfRule type="expression" dxfId="51" priority="87" stopIfTrue="1">
      <formula>AND(task_end&gt;=I$5,task_start&lt;J$5)</formula>
    </cfRule>
  </conditionalFormatting>
  <conditionalFormatting sqref="D42">
    <cfRule type="dataBar" priority="81">
      <dataBar>
        <cfvo type="num" val="0"/>
        <cfvo type="num" val="1"/>
        <color theme="0" tint="-0.249977111117893"/>
      </dataBar>
      <extLst>
        <ext xmlns:x14="http://schemas.microsoft.com/office/spreadsheetml/2009/9/main" uri="{B025F937-C7B1-47D3-B67F-A62EFF666E3E}">
          <x14:id>{3E090F4B-51E4-48DA-81AA-481DF18295C4}</x14:id>
        </ext>
      </extLst>
    </cfRule>
  </conditionalFormatting>
  <conditionalFormatting sqref="I42:BL42">
    <cfRule type="expression" dxfId="50" priority="84">
      <formula>AND(TODAY()&gt;=I$5,TODAY()&lt;J$5)</formula>
    </cfRule>
  </conditionalFormatting>
  <conditionalFormatting sqref="I42:BL42">
    <cfRule type="expression" dxfId="49" priority="82">
      <formula>AND(task_start&lt;=I$5,ROUNDDOWN((task_end-task_start+1)*task_progress,0)+task_start-1&gt;=I$5)</formula>
    </cfRule>
    <cfRule type="expression" dxfId="48" priority="83" stopIfTrue="1">
      <formula>AND(task_end&gt;=I$5,task_start&lt;J$5)</formula>
    </cfRule>
  </conditionalFormatting>
  <conditionalFormatting sqref="D43">
    <cfRule type="dataBar" priority="77">
      <dataBar>
        <cfvo type="num" val="0"/>
        <cfvo type="num" val="1"/>
        <color theme="0" tint="-0.249977111117893"/>
      </dataBar>
      <extLst>
        <ext xmlns:x14="http://schemas.microsoft.com/office/spreadsheetml/2009/9/main" uri="{B025F937-C7B1-47D3-B67F-A62EFF666E3E}">
          <x14:id>{3619889A-58D3-493C-80BB-7265E0C2837E}</x14:id>
        </ext>
      </extLst>
    </cfRule>
  </conditionalFormatting>
  <conditionalFormatting sqref="I43:BL43">
    <cfRule type="expression" dxfId="47" priority="80">
      <formula>AND(TODAY()&gt;=I$5,TODAY()&lt;J$5)</formula>
    </cfRule>
  </conditionalFormatting>
  <conditionalFormatting sqref="I43:BL43">
    <cfRule type="expression" dxfId="46" priority="78">
      <formula>AND(task_start&lt;=I$5,ROUNDDOWN((task_end-task_start+1)*task_progress,0)+task_start-1&gt;=I$5)</formula>
    </cfRule>
    <cfRule type="expression" dxfId="45" priority="79" stopIfTrue="1">
      <formula>AND(task_end&gt;=I$5,task_start&lt;J$5)</formula>
    </cfRule>
  </conditionalFormatting>
  <conditionalFormatting sqref="D44">
    <cfRule type="dataBar" priority="73">
      <dataBar>
        <cfvo type="num" val="0"/>
        <cfvo type="num" val="1"/>
        <color theme="0" tint="-0.249977111117893"/>
      </dataBar>
      <extLst>
        <ext xmlns:x14="http://schemas.microsoft.com/office/spreadsheetml/2009/9/main" uri="{B025F937-C7B1-47D3-B67F-A62EFF666E3E}">
          <x14:id>{51794B6B-6C5B-4305-A71E-7A94832D6C4C}</x14:id>
        </ext>
      </extLst>
    </cfRule>
  </conditionalFormatting>
  <conditionalFormatting sqref="I44:BL44">
    <cfRule type="expression" dxfId="44" priority="76">
      <formula>AND(TODAY()&gt;=I$5,TODAY()&lt;J$5)</formula>
    </cfRule>
  </conditionalFormatting>
  <conditionalFormatting sqref="I44:BL44">
    <cfRule type="expression" dxfId="43" priority="74">
      <formula>AND(task_start&lt;=I$5,ROUNDDOWN((task_end-task_start+1)*task_progress,0)+task_start-1&gt;=I$5)</formula>
    </cfRule>
    <cfRule type="expression" dxfId="42" priority="75" stopIfTrue="1">
      <formula>AND(task_end&gt;=I$5,task_start&lt;J$5)</formula>
    </cfRule>
  </conditionalFormatting>
  <conditionalFormatting sqref="D46:D50 D54">
    <cfRule type="dataBar" priority="69">
      <dataBar>
        <cfvo type="num" val="0"/>
        <cfvo type="num" val="1"/>
        <color theme="0" tint="-0.249977111117893"/>
      </dataBar>
      <extLst>
        <ext xmlns:x14="http://schemas.microsoft.com/office/spreadsheetml/2009/9/main" uri="{B025F937-C7B1-47D3-B67F-A62EFF666E3E}">
          <x14:id>{3D2687AE-507A-4594-B59D-CE6E951D3C0B}</x14:id>
        </ext>
      </extLst>
    </cfRule>
  </conditionalFormatting>
  <conditionalFormatting sqref="I46:BL50 I54:BL54">
    <cfRule type="expression" dxfId="41" priority="72">
      <formula>AND(TODAY()&gt;=I$5,TODAY()&lt;J$5)</formula>
    </cfRule>
  </conditionalFormatting>
  <conditionalFormatting sqref="I46:BL50 I54:BL54">
    <cfRule type="expression" dxfId="40" priority="70">
      <formula>AND(task_start&lt;=I$5,ROUNDDOWN((task_end-task_start+1)*task_progress,0)+task_start-1&gt;=I$5)</formula>
    </cfRule>
    <cfRule type="expression" dxfId="39" priority="71" stopIfTrue="1">
      <formula>AND(task_end&gt;=I$5,task_start&lt;J$5)</formula>
    </cfRule>
  </conditionalFormatting>
  <conditionalFormatting sqref="D51">
    <cfRule type="dataBar" priority="65">
      <dataBar>
        <cfvo type="num" val="0"/>
        <cfvo type="num" val="1"/>
        <color theme="0" tint="-0.249977111117893"/>
      </dataBar>
      <extLst>
        <ext xmlns:x14="http://schemas.microsoft.com/office/spreadsheetml/2009/9/main" uri="{B025F937-C7B1-47D3-B67F-A62EFF666E3E}">
          <x14:id>{F74930FC-F3C9-4F62-9CC5-0828EF181132}</x14:id>
        </ext>
      </extLst>
    </cfRule>
  </conditionalFormatting>
  <conditionalFormatting sqref="I51:BL51">
    <cfRule type="expression" dxfId="38" priority="68">
      <formula>AND(TODAY()&gt;=I$5,TODAY()&lt;J$5)</formula>
    </cfRule>
  </conditionalFormatting>
  <conditionalFormatting sqref="I51:BL51">
    <cfRule type="expression" dxfId="37" priority="66">
      <formula>AND(task_start&lt;=I$5,ROUNDDOWN((task_end-task_start+1)*task_progress,0)+task_start-1&gt;=I$5)</formula>
    </cfRule>
    <cfRule type="expression" dxfId="36" priority="67" stopIfTrue="1">
      <formula>AND(task_end&gt;=I$5,task_start&lt;J$5)</formula>
    </cfRule>
  </conditionalFormatting>
  <conditionalFormatting sqref="D52">
    <cfRule type="dataBar" priority="61">
      <dataBar>
        <cfvo type="num" val="0"/>
        <cfvo type="num" val="1"/>
        <color theme="0" tint="-0.249977111117893"/>
      </dataBar>
      <extLst>
        <ext xmlns:x14="http://schemas.microsoft.com/office/spreadsheetml/2009/9/main" uri="{B025F937-C7B1-47D3-B67F-A62EFF666E3E}">
          <x14:id>{9E156B2B-67D0-4BAA-97F3-6FA5A2C6527C}</x14:id>
        </ext>
      </extLst>
    </cfRule>
  </conditionalFormatting>
  <conditionalFormatting sqref="I52:BL52">
    <cfRule type="expression" dxfId="35" priority="64">
      <formula>AND(TODAY()&gt;=I$5,TODAY()&lt;J$5)</formula>
    </cfRule>
  </conditionalFormatting>
  <conditionalFormatting sqref="I52:BL52">
    <cfRule type="expression" dxfId="34" priority="62">
      <formula>AND(task_start&lt;=I$5,ROUNDDOWN((task_end-task_start+1)*task_progress,0)+task_start-1&gt;=I$5)</formula>
    </cfRule>
    <cfRule type="expression" dxfId="33" priority="63" stopIfTrue="1">
      <formula>AND(task_end&gt;=I$5,task_start&lt;J$5)</formula>
    </cfRule>
  </conditionalFormatting>
  <conditionalFormatting sqref="D53">
    <cfRule type="dataBar" priority="57">
      <dataBar>
        <cfvo type="num" val="0"/>
        <cfvo type="num" val="1"/>
        <color theme="0" tint="-0.249977111117893"/>
      </dataBar>
      <extLst>
        <ext xmlns:x14="http://schemas.microsoft.com/office/spreadsheetml/2009/9/main" uri="{B025F937-C7B1-47D3-B67F-A62EFF666E3E}">
          <x14:id>{3F97FDD9-EF27-4559-B8A9-37DC6A46E92D}</x14:id>
        </ext>
      </extLst>
    </cfRule>
  </conditionalFormatting>
  <conditionalFormatting sqref="I53:BL53">
    <cfRule type="expression" dxfId="32" priority="60">
      <formula>AND(TODAY()&gt;=I$5,TODAY()&lt;J$5)</formula>
    </cfRule>
  </conditionalFormatting>
  <conditionalFormatting sqref="I53:BL53">
    <cfRule type="expression" dxfId="31" priority="58">
      <formula>AND(task_start&lt;=I$5,ROUNDDOWN((task_end-task_start+1)*task_progress,0)+task_start-1&gt;=I$5)</formula>
    </cfRule>
    <cfRule type="expression" dxfId="30" priority="59" stopIfTrue="1">
      <formula>AND(task_end&gt;=I$5,task_start&lt;J$5)</formula>
    </cfRule>
  </conditionalFormatting>
  <conditionalFormatting sqref="D19:D30">
    <cfRule type="dataBar" priority="37">
      <dataBar>
        <cfvo type="num" val="0"/>
        <cfvo type="num" val="1"/>
        <color theme="0" tint="-0.249977111117893"/>
      </dataBar>
      <extLst>
        <ext xmlns:x14="http://schemas.microsoft.com/office/spreadsheetml/2009/9/main" uri="{B025F937-C7B1-47D3-B67F-A62EFF666E3E}">
          <x14:id>{DC399604-8989-496E-BFA3-A3CFCE3E0993}</x14:id>
        </ext>
      </extLst>
    </cfRule>
  </conditionalFormatting>
  <conditionalFormatting sqref="I19:BL30">
    <cfRule type="expression" dxfId="29" priority="40">
      <formula>AND(TODAY()&gt;=I$5,TODAY()&lt;J$5)</formula>
    </cfRule>
  </conditionalFormatting>
  <conditionalFormatting sqref="I19:BL30">
    <cfRule type="expression" dxfId="28" priority="38">
      <formula>AND(task_start&lt;=I$5,ROUNDDOWN((task_end-task_start+1)*task_progress,0)+task_start-1&gt;=I$5)</formula>
    </cfRule>
    <cfRule type="expression" dxfId="27" priority="39" stopIfTrue="1">
      <formula>AND(task_end&gt;=I$5,task_start&lt;J$5)</formula>
    </cfRule>
  </conditionalFormatting>
  <conditionalFormatting sqref="D55:D59">
    <cfRule type="dataBar" priority="33">
      <dataBar>
        <cfvo type="num" val="0"/>
        <cfvo type="num" val="1"/>
        <color theme="0" tint="-0.249977111117893"/>
      </dataBar>
      <extLst>
        <ext xmlns:x14="http://schemas.microsoft.com/office/spreadsheetml/2009/9/main" uri="{B025F937-C7B1-47D3-B67F-A62EFF666E3E}">
          <x14:id>{A862B521-0769-4D5B-AAAE-F4B7D8B69DFA}</x14:id>
        </ext>
      </extLst>
    </cfRule>
  </conditionalFormatting>
  <conditionalFormatting sqref="I55:BL59">
    <cfRule type="expression" dxfId="26" priority="36">
      <formula>AND(TODAY()&gt;=I$5,TODAY()&lt;J$5)</formula>
    </cfRule>
  </conditionalFormatting>
  <conditionalFormatting sqref="I55:BL59">
    <cfRule type="expression" dxfId="25" priority="34">
      <formula>AND(task_start&lt;=I$5,ROUNDDOWN((task_end-task_start+1)*task_progress,0)+task_start-1&gt;=I$5)</formula>
    </cfRule>
    <cfRule type="expression" dxfId="24" priority="35" stopIfTrue="1">
      <formula>AND(task_end&gt;=I$5,task_start&lt;J$5)</formula>
    </cfRule>
  </conditionalFormatting>
  <conditionalFormatting sqref="D60">
    <cfRule type="dataBar" priority="29">
      <dataBar>
        <cfvo type="num" val="0"/>
        <cfvo type="num" val="1"/>
        <color theme="0" tint="-0.249977111117893"/>
      </dataBar>
      <extLst>
        <ext xmlns:x14="http://schemas.microsoft.com/office/spreadsheetml/2009/9/main" uri="{B025F937-C7B1-47D3-B67F-A62EFF666E3E}">
          <x14:id>{14E53E6F-1806-4FAE-ACF7-F97A7218ACDA}</x14:id>
        </ext>
      </extLst>
    </cfRule>
  </conditionalFormatting>
  <conditionalFormatting sqref="I60:BL60">
    <cfRule type="expression" dxfId="23" priority="32">
      <formula>AND(TODAY()&gt;=I$5,TODAY()&lt;J$5)</formula>
    </cfRule>
  </conditionalFormatting>
  <conditionalFormatting sqref="I60:BL60">
    <cfRule type="expression" dxfId="22" priority="30">
      <formula>AND(task_start&lt;=I$5,ROUNDDOWN((task_end-task_start+1)*task_progress,0)+task_start-1&gt;=I$5)</formula>
    </cfRule>
    <cfRule type="expression" dxfId="21" priority="31" stopIfTrue="1">
      <formula>AND(task_end&gt;=I$5,task_start&lt;J$5)</formula>
    </cfRule>
  </conditionalFormatting>
  <conditionalFormatting sqref="D61">
    <cfRule type="dataBar" priority="25">
      <dataBar>
        <cfvo type="num" val="0"/>
        <cfvo type="num" val="1"/>
        <color theme="0" tint="-0.249977111117893"/>
      </dataBar>
      <extLst>
        <ext xmlns:x14="http://schemas.microsoft.com/office/spreadsheetml/2009/9/main" uri="{B025F937-C7B1-47D3-B67F-A62EFF666E3E}">
          <x14:id>{F6871B03-485D-4645-B7B5-6EA63FB0616B}</x14:id>
        </ext>
      </extLst>
    </cfRule>
  </conditionalFormatting>
  <conditionalFormatting sqref="I61:BL61">
    <cfRule type="expression" dxfId="20" priority="28">
      <formula>AND(TODAY()&gt;=I$5,TODAY()&lt;J$5)</formula>
    </cfRule>
  </conditionalFormatting>
  <conditionalFormatting sqref="I61:BL61">
    <cfRule type="expression" dxfId="19" priority="26">
      <formula>AND(task_start&lt;=I$5,ROUNDDOWN((task_end-task_start+1)*task_progress,0)+task_start-1&gt;=I$5)</formula>
    </cfRule>
    <cfRule type="expression" dxfId="18" priority="27" stopIfTrue="1">
      <formula>AND(task_end&gt;=I$5,task_start&lt;J$5)</formula>
    </cfRule>
  </conditionalFormatting>
  <conditionalFormatting sqref="D62:D72 D90">
    <cfRule type="dataBar" priority="21">
      <dataBar>
        <cfvo type="num" val="0"/>
        <cfvo type="num" val="1"/>
        <color theme="0" tint="-0.249977111117893"/>
      </dataBar>
      <extLst>
        <ext xmlns:x14="http://schemas.microsoft.com/office/spreadsheetml/2009/9/main" uri="{B025F937-C7B1-47D3-B67F-A62EFF666E3E}">
          <x14:id>{5218824C-88EA-4F78-88CF-78B348F36554}</x14:id>
        </ext>
      </extLst>
    </cfRule>
  </conditionalFormatting>
  <conditionalFormatting sqref="I62:BL72 I90:BL90">
    <cfRule type="expression" dxfId="17" priority="24">
      <formula>AND(TODAY()&gt;=I$5,TODAY()&lt;J$5)</formula>
    </cfRule>
  </conditionalFormatting>
  <conditionalFormatting sqref="I62:BL72 I90:BL90">
    <cfRule type="expression" dxfId="16" priority="22">
      <formula>AND(task_start&lt;=I$5,ROUNDDOWN((task_end-task_start+1)*task_progress,0)+task_start-1&gt;=I$5)</formula>
    </cfRule>
    <cfRule type="expression" dxfId="15" priority="23" stopIfTrue="1">
      <formula>AND(task_end&gt;=I$5,task_start&lt;J$5)</formula>
    </cfRule>
  </conditionalFormatting>
  <conditionalFormatting sqref="D91:D94">
    <cfRule type="dataBar" priority="17">
      <dataBar>
        <cfvo type="num" val="0"/>
        <cfvo type="num" val="1"/>
        <color theme="0" tint="-0.249977111117893"/>
      </dataBar>
      <extLst>
        <ext xmlns:x14="http://schemas.microsoft.com/office/spreadsheetml/2009/9/main" uri="{B025F937-C7B1-47D3-B67F-A62EFF666E3E}">
          <x14:id>{AF0EF4C0-601B-45F3-A9DA-DFE1C4C48683}</x14:id>
        </ext>
      </extLst>
    </cfRule>
  </conditionalFormatting>
  <conditionalFormatting sqref="I91:BL94">
    <cfRule type="expression" dxfId="14" priority="20">
      <formula>AND(TODAY()&gt;=I$5,TODAY()&lt;J$5)</formula>
    </cfRule>
  </conditionalFormatting>
  <conditionalFormatting sqref="I91:BL94">
    <cfRule type="expression" dxfId="13" priority="18">
      <formula>AND(task_start&lt;=I$5,ROUNDDOWN((task_end-task_start+1)*task_progress,0)+task_start-1&gt;=I$5)</formula>
    </cfRule>
    <cfRule type="expression" dxfId="12" priority="19" stopIfTrue="1">
      <formula>AND(task_end&gt;=I$5,task_start&lt;J$5)</formula>
    </cfRule>
  </conditionalFormatting>
  <conditionalFormatting sqref="D73:D76">
    <cfRule type="dataBar" priority="13">
      <dataBar>
        <cfvo type="num" val="0"/>
        <cfvo type="num" val="1"/>
        <color theme="0" tint="-0.249977111117893"/>
      </dataBar>
      <extLst>
        <ext xmlns:x14="http://schemas.microsoft.com/office/spreadsheetml/2009/9/main" uri="{B025F937-C7B1-47D3-B67F-A62EFF666E3E}">
          <x14:id>{7808A041-624F-4387-82AD-DE50E829E029}</x14:id>
        </ext>
      </extLst>
    </cfRule>
  </conditionalFormatting>
  <conditionalFormatting sqref="I73:BL76">
    <cfRule type="expression" dxfId="11" priority="16">
      <formula>AND(TODAY()&gt;=I$5,TODAY()&lt;J$5)</formula>
    </cfRule>
  </conditionalFormatting>
  <conditionalFormatting sqref="I73:BL76">
    <cfRule type="expression" dxfId="10" priority="14">
      <formula>AND(task_start&lt;=I$5,ROUNDDOWN((task_end-task_start+1)*task_progress,0)+task_start-1&gt;=I$5)</formula>
    </cfRule>
    <cfRule type="expression" dxfId="9" priority="15" stopIfTrue="1">
      <formula>AND(task_end&gt;=I$5,task_start&lt;J$5)</formula>
    </cfRule>
  </conditionalFormatting>
  <conditionalFormatting sqref="D77">
    <cfRule type="dataBar" priority="9">
      <dataBar>
        <cfvo type="num" val="0"/>
        <cfvo type="num" val="1"/>
        <color theme="0" tint="-0.249977111117893"/>
      </dataBar>
      <extLst>
        <ext xmlns:x14="http://schemas.microsoft.com/office/spreadsheetml/2009/9/main" uri="{B025F937-C7B1-47D3-B67F-A62EFF666E3E}">
          <x14:id>{F30F2871-70F6-4C1D-99DF-6A04F88B0637}</x14:id>
        </ext>
      </extLst>
    </cfRule>
  </conditionalFormatting>
  <conditionalFormatting sqref="I77:BL77">
    <cfRule type="expression" dxfId="8" priority="12">
      <formula>AND(TODAY()&gt;=I$5,TODAY()&lt;J$5)</formula>
    </cfRule>
  </conditionalFormatting>
  <conditionalFormatting sqref="I77:BL77">
    <cfRule type="expression" dxfId="7" priority="10">
      <formula>AND(task_start&lt;=I$5,ROUNDDOWN((task_end-task_start+1)*task_progress,0)+task_start-1&gt;=I$5)</formula>
    </cfRule>
    <cfRule type="expression" dxfId="6" priority="11" stopIfTrue="1">
      <formula>AND(task_end&gt;=I$5,task_start&lt;J$5)</formula>
    </cfRule>
  </conditionalFormatting>
  <conditionalFormatting sqref="D78">
    <cfRule type="dataBar" priority="5">
      <dataBar>
        <cfvo type="num" val="0"/>
        <cfvo type="num" val="1"/>
        <color theme="0" tint="-0.249977111117893"/>
      </dataBar>
      <extLst>
        <ext xmlns:x14="http://schemas.microsoft.com/office/spreadsheetml/2009/9/main" uri="{B025F937-C7B1-47D3-B67F-A62EFF666E3E}">
          <x14:id>{531FC21C-8C70-4F87-BDA0-85ACBD413481}</x14:id>
        </ext>
      </extLst>
    </cfRule>
  </conditionalFormatting>
  <conditionalFormatting sqref="I78:BL78">
    <cfRule type="expression" dxfId="5" priority="8">
      <formula>AND(TODAY()&gt;=I$5,TODAY()&lt;J$5)</formula>
    </cfRule>
  </conditionalFormatting>
  <conditionalFormatting sqref="I78:BL78">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79:D89">
    <cfRule type="dataBar" priority="1">
      <dataBar>
        <cfvo type="num" val="0"/>
        <cfvo type="num" val="1"/>
        <color theme="0" tint="-0.249977111117893"/>
      </dataBar>
      <extLst>
        <ext xmlns:x14="http://schemas.microsoft.com/office/spreadsheetml/2009/9/main" uri="{B025F937-C7B1-47D3-B67F-A62EFF666E3E}">
          <x14:id>{B0E13FF9-2CFE-41A3-A82B-86B11546E2D3}</x14:id>
        </ext>
      </extLst>
    </cfRule>
  </conditionalFormatting>
  <conditionalFormatting sqref="I79:BL89">
    <cfRule type="expression" dxfId="2" priority="4">
      <formula>AND(TODAY()&gt;=I$5,TODAY()&lt;J$5)</formula>
    </cfRule>
  </conditionalFormatting>
  <conditionalFormatting sqref="I79:BL89">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显示周数" prompt="更改此数字将滚动甘特图视图。" sqref="E4">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D7:D16 D45 D95:D96 D31:D41</xm:sqref>
        </x14:conditionalFormatting>
        <x14:conditionalFormatting xmlns:xm="http://schemas.microsoft.com/office/excel/2006/main">
          <x14:cfRule type="dataBar" id="{759C797F-1A4E-40B2-86F4-1516F9B9B610}">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D2AABCDF-EAF0-4076-B944-6CE8BFC33A67}">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3E090F4B-51E4-48DA-81AA-481DF18295C4}">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3619889A-58D3-493C-80BB-7265E0C2837E}">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51794B6B-6C5B-4305-A71E-7A94832D6C4C}">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3D2687AE-507A-4594-B59D-CE6E951D3C0B}">
            <x14:dataBar minLength="0" maxLength="100" gradient="0">
              <x14:cfvo type="num">
                <xm:f>0</xm:f>
              </x14:cfvo>
              <x14:cfvo type="num">
                <xm:f>1</xm:f>
              </x14:cfvo>
              <x14:negativeFillColor rgb="FFFF0000"/>
              <x14:axisColor rgb="FF000000"/>
            </x14:dataBar>
          </x14:cfRule>
          <xm:sqref>D46:D50 D54</xm:sqref>
        </x14:conditionalFormatting>
        <x14:conditionalFormatting xmlns:xm="http://schemas.microsoft.com/office/excel/2006/main">
          <x14:cfRule type="dataBar" id="{F74930FC-F3C9-4F62-9CC5-0828EF181132}">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9E156B2B-67D0-4BAA-97F3-6FA5A2C6527C}">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3F97FDD9-EF27-4559-B8A9-37DC6A46E92D}">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DC399604-8989-496E-BFA3-A3CFCE3E0993}">
            <x14:dataBar minLength="0" maxLength="100" gradient="0">
              <x14:cfvo type="num">
                <xm:f>0</xm:f>
              </x14:cfvo>
              <x14:cfvo type="num">
                <xm:f>1</xm:f>
              </x14:cfvo>
              <x14:negativeFillColor rgb="FFFF0000"/>
              <x14:axisColor rgb="FF000000"/>
            </x14:dataBar>
          </x14:cfRule>
          <xm:sqref>D19:D30</xm:sqref>
        </x14:conditionalFormatting>
        <x14:conditionalFormatting xmlns:xm="http://schemas.microsoft.com/office/excel/2006/main">
          <x14:cfRule type="dataBar" id="{A862B521-0769-4D5B-AAAE-F4B7D8B69DFA}">
            <x14:dataBar minLength="0" maxLength="100" gradient="0">
              <x14:cfvo type="num">
                <xm:f>0</xm:f>
              </x14:cfvo>
              <x14:cfvo type="num">
                <xm:f>1</xm:f>
              </x14:cfvo>
              <x14:negativeFillColor rgb="FFFF0000"/>
              <x14:axisColor rgb="FF000000"/>
            </x14:dataBar>
          </x14:cfRule>
          <xm:sqref>D55:D59</xm:sqref>
        </x14:conditionalFormatting>
        <x14:conditionalFormatting xmlns:xm="http://schemas.microsoft.com/office/excel/2006/main">
          <x14:cfRule type="dataBar" id="{14E53E6F-1806-4FAE-ACF7-F97A7218ACDA}">
            <x14:dataBar minLength="0" maxLength="100" gradient="0">
              <x14:cfvo type="num">
                <xm:f>0</xm:f>
              </x14:cfvo>
              <x14:cfvo type="num">
                <xm:f>1</xm:f>
              </x14:cfvo>
              <x14:negativeFillColor rgb="FFFF0000"/>
              <x14:axisColor rgb="FF000000"/>
            </x14:dataBar>
          </x14:cfRule>
          <xm:sqref>D60</xm:sqref>
        </x14:conditionalFormatting>
        <x14:conditionalFormatting xmlns:xm="http://schemas.microsoft.com/office/excel/2006/main">
          <x14:cfRule type="dataBar" id="{F6871B03-485D-4645-B7B5-6EA63FB0616B}">
            <x14:dataBar minLength="0" maxLength="100" gradient="0">
              <x14:cfvo type="num">
                <xm:f>0</xm:f>
              </x14:cfvo>
              <x14:cfvo type="num">
                <xm:f>1</xm:f>
              </x14:cfvo>
              <x14:negativeFillColor rgb="FFFF0000"/>
              <x14:axisColor rgb="FF000000"/>
            </x14:dataBar>
          </x14:cfRule>
          <xm:sqref>D61</xm:sqref>
        </x14:conditionalFormatting>
        <x14:conditionalFormatting xmlns:xm="http://schemas.microsoft.com/office/excel/2006/main">
          <x14:cfRule type="dataBar" id="{5218824C-88EA-4F78-88CF-78B348F36554}">
            <x14:dataBar minLength="0" maxLength="100" gradient="0">
              <x14:cfvo type="num">
                <xm:f>0</xm:f>
              </x14:cfvo>
              <x14:cfvo type="num">
                <xm:f>1</xm:f>
              </x14:cfvo>
              <x14:negativeFillColor rgb="FFFF0000"/>
              <x14:axisColor rgb="FF000000"/>
            </x14:dataBar>
          </x14:cfRule>
          <xm:sqref>D62:D72 D90</xm:sqref>
        </x14:conditionalFormatting>
        <x14:conditionalFormatting xmlns:xm="http://schemas.microsoft.com/office/excel/2006/main">
          <x14:cfRule type="dataBar" id="{AF0EF4C0-601B-45F3-A9DA-DFE1C4C48683}">
            <x14:dataBar minLength="0" maxLength="100" gradient="0">
              <x14:cfvo type="num">
                <xm:f>0</xm:f>
              </x14:cfvo>
              <x14:cfvo type="num">
                <xm:f>1</xm:f>
              </x14:cfvo>
              <x14:negativeFillColor rgb="FFFF0000"/>
              <x14:axisColor rgb="FF000000"/>
            </x14:dataBar>
          </x14:cfRule>
          <xm:sqref>D91:D94</xm:sqref>
        </x14:conditionalFormatting>
        <x14:conditionalFormatting xmlns:xm="http://schemas.microsoft.com/office/excel/2006/main">
          <x14:cfRule type="dataBar" id="{7808A041-624F-4387-82AD-DE50E829E029}">
            <x14:dataBar minLength="0" maxLength="100" gradient="0">
              <x14:cfvo type="num">
                <xm:f>0</xm:f>
              </x14:cfvo>
              <x14:cfvo type="num">
                <xm:f>1</xm:f>
              </x14:cfvo>
              <x14:negativeFillColor rgb="FFFF0000"/>
              <x14:axisColor rgb="FF000000"/>
            </x14:dataBar>
          </x14:cfRule>
          <xm:sqref>D73:D76</xm:sqref>
        </x14:conditionalFormatting>
        <x14:conditionalFormatting xmlns:xm="http://schemas.microsoft.com/office/excel/2006/main">
          <x14:cfRule type="dataBar" id="{F30F2871-70F6-4C1D-99DF-6A04F88B0637}">
            <x14:dataBar minLength="0" maxLength="100" gradient="0">
              <x14:cfvo type="num">
                <xm:f>0</xm:f>
              </x14:cfvo>
              <x14:cfvo type="num">
                <xm:f>1</xm:f>
              </x14:cfvo>
              <x14:negativeFillColor rgb="FFFF0000"/>
              <x14:axisColor rgb="FF000000"/>
            </x14:dataBar>
          </x14:cfRule>
          <xm:sqref>D77</xm:sqref>
        </x14:conditionalFormatting>
        <x14:conditionalFormatting xmlns:xm="http://schemas.microsoft.com/office/excel/2006/main">
          <x14:cfRule type="dataBar" id="{531FC21C-8C70-4F87-BDA0-85ACBD413481}">
            <x14:dataBar minLength="0" maxLength="100" gradient="0">
              <x14:cfvo type="num">
                <xm:f>0</xm:f>
              </x14:cfvo>
              <x14:cfvo type="num">
                <xm:f>1</xm:f>
              </x14:cfvo>
              <x14:negativeFillColor rgb="FFFF0000"/>
              <x14:axisColor rgb="FF000000"/>
            </x14:dataBar>
          </x14:cfRule>
          <xm:sqref>D78</xm:sqref>
        </x14:conditionalFormatting>
        <x14:conditionalFormatting xmlns:xm="http://schemas.microsoft.com/office/excel/2006/main">
          <x14:cfRule type="dataBar" id="{B0E13FF9-2CFE-41A3-A82B-86B11546E2D3}">
            <x14:dataBar minLength="0" maxLength="100" gradient="0">
              <x14:cfvo type="num">
                <xm:f>0</xm:f>
              </x14:cfvo>
              <x14:cfvo type="num">
                <xm:f>1</xm:f>
              </x14:cfvo>
              <x14:negativeFillColor rgb="FFFF0000"/>
              <x14:axisColor rgb="FF000000"/>
            </x14:dataBar>
          </x14:cfRule>
          <xm:sqref>D79:D89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topLeftCell="A7" zoomScaleNormal="100" workbookViewId="0"/>
  </sheetViews>
  <sheetFormatPr defaultColWidth="9.21875" defaultRowHeight="13.5" x14ac:dyDescent="0.25"/>
  <cols>
    <col min="1" max="1" width="87.21875" style="36" customWidth="1"/>
    <col min="2" max="16384" width="9.21875" style="6"/>
  </cols>
  <sheetData>
    <row r="1" spans="1:2" ht="46.5" customHeight="1" x14ac:dyDescent="0.25"/>
    <row r="2" spans="1:2" s="67" customFormat="1" ht="15.75" x14ac:dyDescent="0.25">
      <c r="A2" s="37" t="s">
        <v>24</v>
      </c>
      <c r="B2" s="37"/>
    </row>
    <row r="3" spans="1:2" s="68" customFormat="1" ht="27" customHeight="1" x14ac:dyDescent="0.25">
      <c r="A3" s="38" t="s">
        <v>25</v>
      </c>
      <c r="B3" s="38"/>
    </row>
    <row r="4" spans="1:2" s="40" customFormat="1" ht="27.75" x14ac:dyDescent="0.45">
      <c r="A4" s="39" t="s">
        <v>26</v>
      </c>
    </row>
    <row r="5" spans="1:2" ht="74.099999999999994" customHeight="1" x14ac:dyDescent="0.25">
      <c r="A5" s="41" t="s">
        <v>27</v>
      </c>
    </row>
    <row r="6" spans="1:2" ht="26.25" customHeight="1" x14ac:dyDescent="0.25">
      <c r="A6" s="39" t="s">
        <v>28</v>
      </c>
    </row>
    <row r="7" spans="1:2" s="36" customFormat="1" ht="204.95" customHeight="1" x14ac:dyDescent="0.25">
      <c r="A7" s="69" t="s">
        <v>29</v>
      </c>
    </row>
    <row r="8" spans="1:2" s="40" customFormat="1" ht="27.75" x14ac:dyDescent="0.45">
      <c r="A8" s="39" t="s">
        <v>30</v>
      </c>
    </row>
    <row r="9" spans="1:2" ht="30" x14ac:dyDescent="0.25">
      <c r="A9" s="41" t="s">
        <v>31</v>
      </c>
    </row>
    <row r="10" spans="1:2" s="36" customFormat="1" ht="27.95" customHeight="1" x14ac:dyDescent="0.25">
      <c r="A10" s="70" t="s">
        <v>32</v>
      </c>
    </row>
    <row r="11" spans="1:2" s="40" customFormat="1" ht="27.75" x14ac:dyDescent="0.45">
      <c r="A11" s="39" t="s">
        <v>33</v>
      </c>
    </row>
    <row r="12" spans="1:2" ht="15" x14ac:dyDescent="0.25">
      <c r="A12" s="41" t="s">
        <v>34</v>
      </c>
    </row>
    <row r="13" spans="1:2" s="36" customFormat="1" ht="27.95" customHeight="1" x14ac:dyDescent="0.25">
      <c r="A13" s="70" t="s">
        <v>35</v>
      </c>
    </row>
    <row r="14" spans="1:2" s="40" customFormat="1" ht="27.75" x14ac:dyDescent="0.45">
      <c r="A14" s="39" t="s">
        <v>36</v>
      </c>
    </row>
    <row r="15" spans="1:2" ht="75" customHeight="1" x14ac:dyDescent="0.25">
      <c r="A15" s="41" t="s">
        <v>37</v>
      </c>
    </row>
    <row r="16" spans="1:2" ht="45" x14ac:dyDescent="0.25">
      <c r="A16" s="41" t="s">
        <v>38</v>
      </c>
    </row>
  </sheetData>
  <phoneticPr fontId="23" type="noConversion"/>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Display_Week</vt:lpstr>
      <vt:lpstr>项目日程安排!Print_Titles</vt:lpstr>
      <vt:lpstr>Project_Start</vt:lpstr>
      <vt:lpstr>项目日程安排!task_end</vt:lpstr>
      <vt:lpstr>项目日程安排!task_progress</vt:lpstr>
      <vt:lpstr>项目日程安排!task_start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2019-11-15T07:31:38Z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WorkbookGuid">
    <vt:lpwstr>aabbf73f-7763-46fe-a6f9-0a5bec9867bd</vt:lpwstr>
  </property>
</Properties>
</file>