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05" yWindow="-105" windowWidth="23250" windowHeight="12570"/>
  </bookViews>
  <sheets>
    <sheet name="项目日程安排" sheetId="11" r:id="rId1"/>
    <sheet name="关于" sheetId="12" r:id="rId2"/>
  </sheets>
  <definedNames>
    <definedName name="Display_Week">项目日程安排!$E$4</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项目日程安排!$4:$6</definedName>
    <definedName name="Project_Start">项目日程安排!$E$3</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97" i="11" l="1"/>
  <c r="F95" i="11" l="1"/>
  <c r="F20" i="11" l="1"/>
  <c r="E21" i="11" s="1"/>
  <c r="F21" i="11" l="1"/>
  <c r="E22" i="11" s="1"/>
  <c r="H20" i="11"/>
  <c r="F22" i="11" l="1"/>
  <c r="E23" i="11" s="1"/>
  <c r="H21" i="11"/>
  <c r="H22" i="11" l="1"/>
  <c r="F23" i="11"/>
  <c r="E24" i="11" s="1"/>
  <c r="H96" i="11"/>
  <c r="F24" i="11" l="1"/>
  <c r="E25" i="11" s="1"/>
  <c r="H23" i="11"/>
  <c r="H98" i="11"/>
  <c r="F25" i="11" l="1"/>
  <c r="E26" i="11" s="1"/>
  <c r="H24" i="11"/>
  <c r="H100" i="11"/>
  <c r="H99" i="11"/>
  <c r="F94" i="11"/>
  <c r="F26" i="11" l="1"/>
  <c r="E27" i="11" s="1"/>
  <c r="F27" i="11" s="1"/>
  <c r="E28" i="11" s="1"/>
  <c r="F28" i="11" s="1"/>
  <c r="E29" i="11" s="1"/>
  <c r="F29" i="11" s="1"/>
  <c r="E30" i="11" s="1"/>
  <c r="F30" i="11" s="1"/>
  <c r="E31" i="11" s="1"/>
  <c r="F31" i="11" s="1"/>
  <c r="E32" i="11" s="1"/>
  <c r="F32" i="11" s="1"/>
  <c r="E33" i="11" s="1"/>
  <c r="F33" i="11" s="1"/>
  <c r="E34" i="11" s="1"/>
  <c r="F34" i="11" s="1"/>
  <c r="E35" i="11" s="1"/>
  <c r="F35" i="11" s="1"/>
  <c r="E36" i="11" s="1"/>
  <c r="F36" i="11" s="1"/>
  <c r="E37" i="11" s="1"/>
  <c r="H25" i="11"/>
  <c r="H7" i="11"/>
  <c r="H26" i="11" l="1"/>
  <c r="F37" i="11"/>
  <c r="E38" i="11" s="1"/>
  <c r="H101" i="11"/>
  <c r="I5" i="11"/>
  <c r="I6" i="11" s="1"/>
  <c r="H107" i="11"/>
  <c r="H106" i="11"/>
  <c r="H93" i="11"/>
  <c r="H87" i="11"/>
  <c r="H19" i="11"/>
  <c r="H8" i="11"/>
  <c r="F38" i="11" l="1"/>
  <c r="E39" i="11" s="1"/>
  <c r="H37" i="11"/>
  <c r="H102" i="11"/>
  <c r="F88" i="11"/>
  <c r="F9" i="11"/>
  <c r="F39" i="11" l="1"/>
  <c r="E40" i="11" s="1"/>
  <c r="H38" i="11"/>
  <c r="H103" i="11"/>
  <c r="E10" i="11"/>
  <c r="F10" i="11" s="1"/>
  <c r="E89" i="11"/>
  <c r="F89" i="11" s="1"/>
  <c r="E90" i="11" s="1"/>
  <c r="H9" i="11"/>
  <c r="H94" i="11"/>
  <c r="J5" i="11"/>
  <c r="I4" i="11"/>
  <c r="F40" i="11" l="1"/>
  <c r="E41" i="11" s="1"/>
  <c r="H39" i="11"/>
  <c r="E11" i="11"/>
  <c r="F11" i="11" s="1"/>
  <c r="E12" i="11" s="1"/>
  <c r="F12" i="11" s="1"/>
  <c r="H104" i="11"/>
  <c r="H105" i="11"/>
  <c r="F90" i="11"/>
  <c r="E91" i="11" s="1"/>
  <c r="H10" i="11"/>
  <c r="K5" i="11"/>
  <c r="J6" i="11"/>
  <c r="H40" i="11" l="1"/>
  <c r="F41" i="11"/>
  <c r="E42" i="11" s="1"/>
  <c r="H12" i="11"/>
  <c r="E13" i="11"/>
  <c r="H11" i="11"/>
  <c r="L5" i="11"/>
  <c r="K6" i="11"/>
  <c r="F42" i="11" l="1"/>
  <c r="E43" i="11" s="1"/>
  <c r="H41" i="11"/>
  <c r="F13" i="11"/>
  <c r="E14" i="11" s="1"/>
  <c r="F91" i="11"/>
  <c r="E92" i="11" s="1"/>
  <c r="F92" i="11" s="1"/>
  <c r="M5" i="11"/>
  <c r="L6" i="11"/>
  <c r="F43" i="11" l="1"/>
  <c r="E44" i="11" s="1"/>
  <c r="F44" i="11" s="1"/>
  <c r="E45" i="11" s="1"/>
  <c r="F45" i="11" s="1"/>
  <c r="E46" i="11" s="1"/>
  <c r="F46" i="11" s="1"/>
  <c r="E47" i="11" s="1"/>
  <c r="F47" i="11" s="1"/>
  <c r="E48" i="11" s="1"/>
  <c r="F48" i="11" s="1"/>
  <c r="E49" i="11" s="1"/>
  <c r="F49" i="11" s="1"/>
  <c r="E50" i="11" s="1"/>
  <c r="F50" i="11" s="1"/>
  <c r="E51" i="11" s="1"/>
  <c r="F51" i="11" s="1"/>
  <c r="E52" i="11" s="1"/>
  <c r="F52" i="11" s="1"/>
  <c r="H13" i="11"/>
  <c r="H42" i="11"/>
  <c r="F14" i="11"/>
  <c r="E15" i="11" s="1"/>
  <c r="N5" i="11"/>
  <c r="M6" i="11"/>
  <c r="E84" i="11" l="1"/>
  <c r="F84" i="11" s="1"/>
  <c r="E85" i="11"/>
  <c r="F85" i="11" s="1"/>
  <c r="E53" i="11"/>
  <c r="F53" i="11" s="1"/>
  <c r="H14" i="11"/>
  <c r="H43" i="11"/>
  <c r="F15" i="11"/>
  <c r="E16" i="11" s="1"/>
  <c r="O5" i="11"/>
  <c r="N6" i="11"/>
  <c r="E86" i="11" l="1"/>
  <c r="F86" i="11" s="1"/>
  <c r="E54" i="11"/>
  <c r="F54" i="11" s="1"/>
  <c r="E55" i="11" s="1"/>
  <c r="F55" i="11" s="1"/>
  <c r="E56" i="11" s="1"/>
  <c r="F56" i="11" s="1"/>
  <c r="E57" i="11" s="1"/>
  <c r="F57" i="11" s="1"/>
  <c r="E58" i="11" s="1"/>
  <c r="F58" i="11" s="1"/>
  <c r="E59" i="11" s="1"/>
  <c r="F59" i="11" s="1"/>
  <c r="E60" i="11" s="1"/>
  <c r="F60" i="11" s="1"/>
  <c r="E61" i="11" s="1"/>
  <c r="F61" i="11" s="1"/>
  <c r="E62" i="11" s="1"/>
  <c r="F62" i="11" s="1"/>
  <c r="E63" i="11" s="1"/>
  <c r="F63" i="11" s="1"/>
  <c r="E64" i="11" s="1"/>
  <c r="F64" i="11" s="1"/>
  <c r="E65" i="11" s="1"/>
  <c r="F65" i="11" s="1"/>
  <c r="E66" i="11" s="1"/>
  <c r="H15" i="11"/>
  <c r="F16" i="11"/>
  <c r="E17" i="11" s="1"/>
  <c r="P5" i="11"/>
  <c r="O6" i="11"/>
  <c r="F66" i="11" l="1"/>
  <c r="E67" i="11" s="1"/>
  <c r="H55" i="11"/>
  <c r="H16" i="11"/>
  <c r="F17" i="11"/>
  <c r="E18" i="11" s="1"/>
  <c r="F18" i="11" s="1"/>
  <c r="H18" i="11" s="1"/>
  <c r="P6" i="11"/>
  <c r="Q5" i="11"/>
  <c r="P4" i="11"/>
  <c r="H66" i="11" l="1"/>
  <c r="F67" i="11"/>
  <c r="E68" i="11" s="1"/>
  <c r="H17" i="11"/>
  <c r="R5" i="11"/>
  <c r="Q6" i="11"/>
  <c r="H67" i="11" l="1"/>
  <c r="F68" i="11"/>
  <c r="E69" i="11" s="1"/>
  <c r="S5" i="11"/>
  <c r="R6" i="11"/>
  <c r="H68" i="11" l="1"/>
  <c r="F69" i="11"/>
  <c r="E70" i="11" s="1"/>
  <c r="T5" i="11"/>
  <c r="S6" i="11"/>
  <c r="F70" i="11" l="1"/>
  <c r="E71" i="11" s="1"/>
  <c r="H69" i="11"/>
  <c r="U5" i="11"/>
  <c r="T6" i="11"/>
  <c r="H70" i="11" l="1"/>
  <c r="F71" i="11"/>
  <c r="E72" i="11" s="1"/>
  <c r="V5" i="11"/>
  <c r="U6" i="11"/>
  <c r="H71" i="11" l="1"/>
  <c r="F72" i="11"/>
  <c r="E73" i="11" s="1"/>
  <c r="F73" i="11" s="1"/>
  <c r="E74" i="11" s="1"/>
  <c r="F74" i="11" s="1"/>
  <c r="E75" i="11" s="1"/>
  <c r="F75" i="11" s="1"/>
  <c r="E76" i="11" s="1"/>
  <c r="F76" i="11" s="1"/>
  <c r="E77" i="11" s="1"/>
  <c r="F77" i="11" s="1"/>
  <c r="E78" i="11" s="1"/>
  <c r="F78" i="11" s="1"/>
  <c r="E79" i="11" s="1"/>
  <c r="F79" i="11" s="1"/>
  <c r="E80" i="11" s="1"/>
  <c r="F80" i="11" s="1"/>
  <c r="E81" i="11" s="1"/>
  <c r="F81" i="11" s="1"/>
  <c r="W5" i="11"/>
  <c r="V6" i="11"/>
  <c r="H72" i="11" l="1"/>
  <c r="E83" i="11"/>
  <c r="F83" i="11" s="1"/>
  <c r="E82" i="11"/>
  <c r="F82" i="11" s="1"/>
  <c r="W6" i="1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<sst xmlns="http://schemas.openxmlformats.org/spreadsheetml/2006/main" count="137" uniqueCount="133">
  <si>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</si>
  <si>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</si>
  <si>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</si>
  <si>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</si>
  <si>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</si>
  <si>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</si>
  <si>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</si>
  <si>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</si>
  <si>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</si>
  <si>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</si>
  <si>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</si>
  <si>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</si>
  <si>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</si>
  <si>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</si>
  <si>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</si>
  <si>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</si>
  <si>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</si>
  <si>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</si>
  <si>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分配
到</t>
  </si>
  <si>
    <t>进度</t>
  </si>
  <si>
    <t>开始日期</t>
  </si>
  <si>
    <t>结束日期</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</si>
  <si>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</si>
  <si>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</si>
  <si>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</si>
  <si>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</si>
  <si>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</si>
  <si>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</si>
  <si>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项目日程安排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</si>
  <si>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</si>
  <si>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</si>
  <si>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</si>
  <si>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</si>
  <si>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</si>
  <si>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</si>
  <si>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</si>
  <si>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</si>
  <si>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</si>
  <si>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天数</t>
    <phoneticPr fontId="23" type="noConversion"/>
  </si>
  <si>
    <t>专业技能</t>
    <phoneticPr fontId="23" type="noConversion"/>
  </si>
  <si>
    <t>语言学习</t>
    <phoneticPr fontId="23" type="noConversion"/>
  </si>
  <si>
    <t>新概念英语</t>
    <phoneticPr fontId="23" type="noConversion"/>
  </si>
  <si>
    <t>机器学习</t>
    <phoneticPr fontId="23" type="noConversion"/>
  </si>
  <si>
    <t>语言学习</t>
    <phoneticPr fontId="23" type="noConversion"/>
  </si>
  <si>
    <t>日语</t>
    <phoneticPr fontId="23" type="noConversion"/>
  </si>
  <si>
    <t>读书计划</t>
    <phoneticPr fontId="23" type="noConversion"/>
  </si>
  <si>
    <t>见识</t>
    <phoneticPr fontId="23" type="noConversion"/>
  </si>
  <si>
    <t>备注</t>
    <phoneticPr fontId="23" type="noConversion"/>
  </si>
  <si>
    <t>1.50音图</t>
    <phoneticPr fontId="23" type="noConversion"/>
  </si>
  <si>
    <t>2.特殊发音</t>
    <phoneticPr fontId="23" type="noConversion"/>
  </si>
  <si>
    <t>3.单元一 小李赴日</t>
    <phoneticPr fontId="23" type="noConversion"/>
  </si>
  <si>
    <t>4.单元二 小李的公司</t>
    <phoneticPr fontId="23" type="noConversion"/>
  </si>
  <si>
    <t>5.单元三 小李在箱根</t>
    <phoneticPr fontId="23" type="noConversion"/>
  </si>
  <si>
    <t>12、lesson 21-22 Which book？</t>
    <phoneticPr fontId="23" type="noConversion"/>
  </si>
  <si>
    <t>8、lesson 13-14 A new dress</t>
    <phoneticPr fontId="23" type="noConversion"/>
  </si>
  <si>
    <t>9、lesson 15-16 Your passport,please</t>
    <phoneticPr fontId="23" type="noConversion"/>
  </si>
  <si>
    <t>10、lesson 17-18 How do you do？</t>
    <phoneticPr fontId="23" type="noConversion"/>
  </si>
  <si>
    <t>11、lesson 19-20 Tired and thirsty</t>
    <phoneticPr fontId="23" type="noConversion"/>
  </si>
  <si>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</si>
  <si>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</si>
  <si>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</si>
  <si>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</si>
  <si>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</si>
  <si>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</si>
  <si>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</si>
  <si>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</si>
  <si>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</si>
  <si>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</si>
  <si>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</si>
  <si>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</si>
  <si>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</si>
  <si>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</si>
  <si>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</si>
  <si>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</si>
  <si>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</si>
  <si>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</si>
  <si>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</si>
  <si>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</si>
  <si>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</si>
  <si>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</si>
  <si>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</si>
  <si>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</si>
  <si>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</si>
  <si>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</si>
  <si>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</si>
  <si>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</si>
  <si>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</si>
  <si>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</si>
  <si>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</si>
  <si>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</si>
  <si>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</si>
  <si>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</si>
  <si>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13、lesson23-24 Which glasses？</t>
    <phoneticPr fontId="23" type="noConversion"/>
  </si>
  <si>
    <t>14、lesson25-26 Mr.Smith's kitchen</t>
    <phoneticPr fontId="23" type="noConversion"/>
  </si>
  <si>
    <t>15、lesson 27-28 Mrs.Smith's living room</t>
    <phoneticPr fontId="23" type="noConversion"/>
  </si>
  <si>
    <t>16、lesson 29-30 Come in,Amy</t>
    <phoneticPr fontId="23" type="noConversion"/>
  </si>
  <si>
    <t>17、lesson 31-32 Where's Sally？</t>
    <phoneticPr fontId="23" type="noConversion"/>
  </si>
  <si>
    <t>18、lesson 33-34 A fine day</t>
    <phoneticPr fontId="23" type="noConversion"/>
  </si>
  <si>
    <t>19、lesson 35-36 Our village</t>
    <phoneticPr fontId="23" type="noConversion"/>
  </si>
  <si>
    <t>20、lesson 37-38 Making a bookcase</t>
    <phoneticPr fontId="23" type="noConversion"/>
  </si>
  <si>
    <t>21、lesson 39-40 Don't drop it!</t>
    <phoneticPr fontId="23" type="noConversion"/>
  </si>
  <si>
    <t>22、lesson 41-42 Penny's bag</t>
    <phoneticPr fontId="23" type="noConversion"/>
  </si>
  <si>
    <t>23、lesson 43-44 Hurry up!</t>
    <phoneticPr fontId="23" type="noConversion"/>
  </si>
  <si>
    <t>24、lesson 45-46 The boss's letter</t>
    <phoneticPr fontId="23" type="noConversion"/>
  </si>
  <si>
    <t>25、lesson 47-48 A cup of coffee</t>
    <phoneticPr fontId="23" type="noConversion"/>
  </si>
  <si>
    <t>26、lesson 49-50 At the butcher's</t>
    <phoneticPr fontId="23" type="noConversion"/>
  </si>
  <si>
    <t>27、lesson 51-52 A pleasant climate</t>
    <phoneticPr fontId="23" type="noConversion"/>
  </si>
  <si>
    <t>28、lesson 53-54 An interesting climate</t>
    <phoneticPr fontId="23" type="noConversion"/>
  </si>
  <si>
    <t>29、lesson 55-56 The Sawyer family</t>
    <phoneticPr fontId="23" type="noConversion"/>
  </si>
  <si>
    <t>30、lesson 57-58 An unusual day</t>
    <phoneticPr fontId="23" type="noConversion"/>
  </si>
  <si>
    <t>31、lesson 59-60 Is that all？</t>
    <phoneticPr fontId="23" type="noConversion"/>
  </si>
  <si>
    <t>32、lesson 61-62 A bad cold</t>
    <phoneticPr fontId="23" type="noConversion"/>
  </si>
  <si>
    <t>33、lesson 63-64 Thank you,doctor</t>
    <phoneticPr fontId="23" type="noConversion"/>
  </si>
  <si>
    <t>34、lesson 65-66 Not a baby</t>
    <phoneticPr fontId="23" type="noConversion"/>
  </si>
  <si>
    <t>35、lesson 67-68 The weekend</t>
    <phoneticPr fontId="23" type="noConversion"/>
  </si>
  <si>
    <t>36、lesson 69-70 The car race</t>
    <phoneticPr fontId="23" type="noConversion"/>
  </si>
  <si>
    <t>37、lesson 71-72 He's awful</t>
    <phoneticPr fontId="23" type="noConversion"/>
  </si>
  <si>
    <t>38、lesson 73-74 The way to King Street</t>
    <phoneticPr fontId="23" type="noConversion"/>
  </si>
  <si>
    <t>39、lesson 75-76 Uncomfortable shoes</t>
    <phoneticPr fontId="23" type="noConversion"/>
  </si>
  <si>
    <t>40、lesson 77-78 Terrible toothache</t>
    <phoneticPr fontId="23" type="noConversion"/>
  </si>
  <si>
    <t>1.机器学习介绍</t>
    <phoneticPr fontId="23" type="noConversion"/>
  </si>
  <si>
    <t>2.特征工程和文本特征提取</t>
    <phoneticPr fontId="23" type="noConversion"/>
  </si>
  <si>
    <t>3.数据特征预处理</t>
    <phoneticPr fontId="23" type="noConversion"/>
  </si>
  <si>
    <t>4.数据降维</t>
    <phoneticPr fontId="23" type="noConversion"/>
  </si>
  <si>
    <t>5.机器学习概述</t>
    <phoneticPr fontId="23" type="noConversion"/>
  </si>
  <si>
    <t>6.k-近邻算法</t>
    <phoneticPr fontId="23" type="noConversion"/>
  </si>
  <si>
    <t>7.朴素贝叶斯算法</t>
    <phoneticPr fontId="23" type="noConversion"/>
  </si>
  <si>
    <t>8.决策树和随机森林</t>
    <phoneticPr fontId="23" type="noConversion"/>
  </si>
  <si>
    <t>9.线性回归</t>
    <phoneticPr fontId="23" type="noConversion"/>
  </si>
  <si>
    <t>10.逻辑回归</t>
    <phoneticPr fontId="23" type="noConversion"/>
  </si>
  <si>
    <t>穷查理宝典</t>
    <phoneticPr fontId="23" type="noConversion"/>
  </si>
  <si>
    <t>任务001： 自然语言处理训练营</t>
    <phoneticPr fontId="23" type="noConversion"/>
  </si>
  <si>
    <t>2020 日程表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</si>
</sst>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
    <numFmt numFmtId="180" formatCode="yy/m/d;@"/>
    <numFmt numFmtId="181" formatCode="aaa\,\ yyyy/m/d"/>
  </numFmts>
  <fonts count="34"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b/>
      <sz val="12"/>
      <color theme="1" tint="0.34998626667073579"/>
      <name val="Microsoft YaHei UI"/>
      <family val="2"/>
      <charset val="134"/>
    </font>
    <font>
      <sz val="11"/>
      <color theme="1" tint="0.499984740745262"/>
      <name val="Microsoft YaHei UI"/>
      <family val="2"/>
      <charset val="134"/>
    </font>
    <font>
      <b/>
      <sz val="16"/>
      <color theme="4" tint="-0.249977111117893"/>
      <name val="Microsoft YaHei UI"/>
      <family val="2"/>
      <charset val="134"/>
    </font>
    <font>
      <sz val="20"/>
      <name val="Microsoft YaHei UI"/>
      <family val="2"/>
      <charset val="134"/>
    </font>
    <font>
      <sz val="11"/>
      <color rgb="FF1D2129"/>
      <name val="Microsoft YaHei UI"/>
      <family val="2"/>
      <charset val="134"/>
    </font>
    <font>
      <b/>
      <sz val="10"/>
      <name val="Microsoft YaHei UI"/>
      <family val="2"/>
      <charset val="134"/>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9" applyNumberFormat="0" applyAlignment="0" applyProtection="0"/>
    <xf numFmtId="0" fontId="16" fillId="18" borderId="10" applyNumberFormat="0" applyAlignment="0" applyProtection="0"/>
    <xf numFmtId="0" fontId="13" fillId="18" borderId="9" applyNumberFormat="0" applyAlignment="0" applyProtection="0"/>
    <xf numFmtId="0" fontId="18" fillId="0" borderId="11" applyNumberFormat="0" applyFill="0" applyAlignment="0" applyProtection="0"/>
    <xf numFmtId="0" fontId="9" fillId="19" borderId="12" applyNumberFormat="0" applyAlignment="0" applyProtection="0"/>
    <xf numFmtId="0" fontId="12" fillId="0" borderId="0" applyNumberFormat="0" applyFill="0" applyBorder="0" applyAlignment="0" applyProtection="0"/>
    <xf numFmtId="0" fontId="1" fillId="20" borderId="13" applyNumberFormat="0" applyFont="0" applyAlignment="0" applyProtection="0"/>
    <xf numFmtId="0" fontId="11" fillId="0" borderId="0" applyNumberFormat="0" applyFill="0" applyBorder="0" applyAlignment="0" applyProtection="0"/>
    <xf numFmtId="0" fontId="10" fillId="0" borderId="14"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02">
    <xf numFmtId="0" fontId="0" fillId="0" borderId="0" xfId="0"/>
    <xf numFmtId="180" fontId="1" fillId="3" borderId="2" xfId="10" applyFill="1">
      <alignment horizontal="center" vertical="center"/>
    </xf>
    <xf numFmtId="180" fontId="1" fillId="4" borderId="2" xfId="10" applyFill="1">
      <alignment horizontal="center" vertical="center"/>
    </xf>
    <xf numFmtId="180" fontId="1" fillId="11" borderId="2" xfId="10" applyFill="1">
      <alignment horizontal="center" vertical="center"/>
    </xf>
    <xf numFmtId="180"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6"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0" fillId="0" borderId="0" xfId="0" applyFont="1" applyAlignment="1">
      <alignment vertical="top"/>
    </xf>
    <xf numFmtId="0" fontId="28" fillId="0" borderId="0" xfId="0" applyFont="1" applyAlignment="1">
      <alignment horizontal="left" vertical="center"/>
    </xf>
    <xf numFmtId="0" fontId="29" fillId="0" borderId="0" xfId="0" applyFont="1" applyAlignment="1">
      <alignment vertical="top"/>
    </xf>
    <xf numFmtId="0" fontId="30" fillId="0" borderId="0" xfId="0" applyFont="1" applyAlignment="1">
      <alignment vertical="center"/>
    </xf>
    <xf numFmtId="0" fontId="31" fillId="0" borderId="0" xfId="0" applyFont="1"/>
    <xf numFmtId="0" fontId="32" fillId="0" borderId="0" xfId="0" applyFont="1" applyAlignment="1">
      <alignment horizontal="left" vertical="top" wrapText="1" indent="1"/>
    </xf>
    <xf numFmtId="0" fontId="2" fillId="0" borderId="0" xfId="3" applyAlignment="1">
      <alignment wrapText="1"/>
    </xf>
    <xf numFmtId="0" fontId="6" fillId="0" borderId="0" xfId="5" applyAlignment="1">
      <alignment horizontal="left"/>
    </xf>
    <xf numFmtId="0" fontId="1" fillId="0" borderId="0" xfId="0" applyFont="1"/>
    <xf numFmtId="0" fontId="2" fillId="0" borderId="0" xfId="3"/>
    <xf numFmtId="0" fontId="7" fillId="0" borderId="0" xfId="6"/>
    <xf numFmtId="0" fontId="1" fillId="0" borderId="0" xfId="0" applyFont="1" applyAlignment="1">
      <alignment horizontal="center"/>
    </xf>
    <xf numFmtId="0" fontId="7" fillId="0" borderId="0" xfId="7">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7" xfId="0" applyFont="1" applyBorder="1" applyAlignment="1">
      <alignment vertical="center"/>
    </xf>
    <xf numFmtId="0" fontId="1" fillId="0" borderId="0" xfId="0" applyFont="1" applyAlignment="1">
      <alignment vertical="center"/>
    </xf>
    <xf numFmtId="0" fontId="1" fillId="3" borderId="2" xfId="11" applyFill="1">
      <alignment horizontal="center" vertical="center"/>
    </xf>
    <xf numFmtId="0" fontId="1" fillId="0" borderId="7" xfId="0" applyFont="1" applyBorder="1" applyAlignment="1">
      <alignment horizontal="right" vertical="center"/>
    </xf>
    <xf numFmtId="0" fontId="1" fillId="4"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2">
      <alignment horizontal="left" vertical="center" indent="2"/>
    </xf>
    <xf numFmtId="0" fontId="1" fillId="0" borderId="2" xfId="11">
      <alignment horizontal="center" vertical="center"/>
    </xf>
    <xf numFmtId="180" fontId="1" fillId="0" borderId="2" xfId="10">
      <alignment horizontal="center" vertical="center"/>
    </xf>
    <xf numFmtId="0" fontId="1" fillId="2" borderId="7" xfId="0" applyFont="1" applyFill="1" applyBorder="1" applyAlignment="1">
      <alignment vertical="center"/>
    </xf>
    <xf numFmtId="0" fontId="1" fillId="0" borderId="0" xfId="0" applyFont="1" applyAlignment="1">
      <alignment horizontal="right" vertical="center"/>
    </xf>
    <xf numFmtId="0" fontId="33" fillId="0" borderId="0" xfId="0" applyFont="1" applyAlignment="1">
      <alignment horizontal="left" vertical="center"/>
    </xf>
    <xf numFmtId="0" fontId="20" fillId="0" borderId="0" xfId="0" applyFont="1" applyAlignment="1">
      <alignment horizontal="left" vertical="top"/>
    </xf>
    <xf numFmtId="0" fontId="0" fillId="0" borderId="0" xfId="0" applyAlignment="1">
      <alignment horizontal="left" vertical="top" wrapText="1" indent="1"/>
    </xf>
    <xf numFmtId="0" fontId="14" fillId="0" borderId="0" xfId="1" applyAlignment="1" applyProtection="1">
      <alignment horizontal="left" vertical="top" indent="1"/>
    </xf>
    <xf numFmtId="179" fontId="23" fillId="7" borderId="4" xfId="0" applyNumberFormat="1" applyFont="1" applyFill="1" applyBorder="1" applyAlignment="1">
      <alignment horizontal="center" vertical="center"/>
    </xf>
    <xf numFmtId="179" fontId="23" fillId="7" borderId="0" xfId="0" applyNumberFormat="1" applyFont="1" applyFill="1" applyAlignment="1">
      <alignment horizontal="center" vertical="center"/>
    </xf>
    <xf numFmtId="179" fontId="23" fillId="7" borderId="5" xfId="0" applyNumberFormat="1" applyFont="1" applyFill="1" applyBorder="1" applyAlignment="1">
      <alignment horizontal="center" vertical="center"/>
    </xf>
    <xf numFmtId="180" fontId="1" fillId="8" borderId="2" xfId="0" applyNumberFormat="1" applyFont="1" applyFill="1" applyBorder="1" applyAlignment="1">
      <alignment horizontal="center" vertical="center"/>
    </xf>
    <xf numFmtId="180" fontId="26" fillId="8" borderId="2" xfId="0" applyNumberFormat="1" applyFont="1" applyFill="1" applyBorder="1" applyAlignment="1">
      <alignment horizontal="center" vertical="center"/>
    </xf>
    <xf numFmtId="180" fontId="1" fillId="9" borderId="2" xfId="0" applyNumberFormat="1" applyFont="1" applyFill="1" applyBorder="1" applyAlignment="1">
      <alignment horizontal="center" vertical="center"/>
    </xf>
    <xf numFmtId="180" fontId="26" fillId="9" borderId="2" xfId="0" applyNumberFormat="1" applyFont="1" applyFill="1" applyBorder="1" applyAlignment="1">
      <alignment horizontal="center" vertical="center"/>
    </xf>
    <xf numFmtId="180" fontId="1" fillId="6" borderId="2" xfId="0" applyNumberFormat="1" applyFont="1" applyFill="1" applyBorder="1" applyAlignment="1">
      <alignment horizontal="center" vertical="center"/>
    </xf>
    <xf numFmtId="180" fontId="26" fillId="6" borderId="2" xfId="0" applyNumberFormat="1" applyFont="1" applyFill="1" applyBorder="1" applyAlignment="1">
      <alignment horizontal="center" vertical="center"/>
    </xf>
    <xf numFmtId="180" fontId="1" fillId="5" borderId="2" xfId="0" applyNumberFormat="1" applyFont="1" applyFill="1" applyBorder="1" applyAlignment="1">
      <alignment horizontal="center" vertical="center"/>
    </xf>
    <xf numFmtId="180" fontId="26" fillId="5" borderId="2"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80" fontId="1" fillId="46" borderId="2" xfId="10" applyFill="1">
      <alignment horizontal="center" vertical="center"/>
    </xf>
    <xf numFmtId="0" fontId="1" fillId="45" borderId="2" xfId="11" applyFill="1">
      <alignment horizontal="center" vertical="center"/>
    </xf>
    <xf numFmtId="9" fontId="26" fillId="45" borderId="2" xfId="2" applyFont="1" applyFill="1" applyBorder="1" applyAlignment="1">
      <alignment horizontal="center" vertical="center"/>
    </xf>
    <xf numFmtId="0" fontId="0" fillId="46" borderId="2" xfId="12" applyFont="1" applyFill="1">
      <alignment horizontal="left" vertical="center" indent="2"/>
    </xf>
    <xf numFmtId="0" fontId="1" fillId="46" borderId="2" xfId="11" applyFill="1">
      <alignment horizontal="center" vertical="center"/>
    </xf>
    <xf numFmtId="9" fontId="26" fillId="46" borderId="2" xfId="2" applyFont="1" applyFill="1" applyBorder="1" applyAlignment="1">
      <alignment horizontal="center" vertical="center"/>
    </xf>
    <xf numFmtId="0" fontId="10" fillId="45" borderId="2" xfId="0" applyFont="1" applyFill="1" applyBorder="1" applyAlignment="1">
      <alignment horizontal="left" vertical="center" indent="1"/>
    </xf>
    <xf numFmtId="180" fontId="1" fillId="45" borderId="2" xfId="0" applyNumberFormat="1" applyFont="1" applyFill="1" applyBorder="1" applyAlignment="1">
      <alignment horizontal="center" vertical="center"/>
    </xf>
    <xf numFmtId="180" fontId="26" fillId="45" borderId="2" xfId="0" applyNumberFormat="1" applyFont="1" applyFill="1" applyBorder="1" applyAlignment="1">
      <alignment horizontal="center" vertical="center"/>
    </xf>
    <xf numFmtId="0" fontId="0" fillId="9" borderId="2" xfId="11" applyFont="1" applyFill="1">
      <alignment horizontal="center" vertical="center"/>
    </xf>
    <xf numFmtId="0" fontId="0" fillId="8" borderId="2" xfId="11" applyFont="1" applyFill="1">
      <alignment horizontal="center" vertical="center"/>
    </xf>
    <xf numFmtId="0" fontId="0" fillId="6" borderId="2" xfId="11" applyFont="1" applyFill="1">
      <alignment horizontal="center" vertical="center"/>
    </xf>
    <xf numFmtId="0" fontId="10" fillId="10" borderId="2" xfId="12" applyFont="1" applyFill="1">
      <alignment horizontal="left" vertical="center" indent="2"/>
    </xf>
    <xf numFmtId="14" fontId="1" fillId="7" borderId="15" xfId="0" applyNumberFormat="1" applyFont="1" applyFill="1" applyBorder="1" applyAlignment="1">
      <alignment horizontal="center" vertical="center" wrapText="1"/>
    </xf>
    <xf numFmtId="14" fontId="1" fillId="7" borderId="16" xfId="0" applyNumberFormat="1" applyFont="1" applyFill="1" applyBorder="1" applyAlignment="1">
      <alignment horizontal="center" vertical="center" wrapText="1"/>
    </xf>
    <xf numFmtId="14" fontId="1" fillId="7" borderId="17" xfId="0" applyNumberFormat="1" applyFont="1" applyFill="1" applyBorder="1" applyAlignment="1">
      <alignment horizontal="center" vertical="center" wrapText="1"/>
    </xf>
    <xf numFmtId="31" fontId="1" fillId="0" borderId="3" xfId="9" applyNumberFormat="1">
      <alignment horizontal="center" vertical="center"/>
    </xf>
    <xf numFmtId="0" fontId="1" fillId="0" borderId="0" xfId="8">
      <alignment horizontal="right" indent="1"/>
    </xf>
    <xf numFmtId="0" fontId="1" fillId="0" borderId="5" xfId="8" applyBorder="1">
      <alignment horizontal="right" indent="1"/>
    </xf>
    <xf numFmtId="0" fontId="1" fillId="0" borderId="8"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cellStyle name="日期" xfId="10"/>
    <cellStyle name="适中" xfId="20" builtinId="28" customBuiltin="1"/>
    <cellStyle name="输出" xfId="22" builtinId="21" customBuiltin="1"/>
    <cellStyle name="输入" xfId="21" builtinId="20" customBuiltin="1"/>
    <cellStyle name="项目开始" xfId="9"/>
    <cellStyle name="姓名" xfId="11"/>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8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tableStyleElement type="wholeTable" dxfId="88"/>
      <tableStyleElement type="headerRow" dxfId="87"/>
    </tableStyle>
    <tableStyle name="待办事项列表" pivot="0" count="9">
      <tableStyleElement type="wholeTable" dxfId="86"/>
      <tableStyleElement type="headerRow" dxfId="85"/>
      <tableStyleElement type="totalRow" dxfId="84"/>
      <tableStyleElement type="firstColumn" dxfId="83"/>
      <tableStyleElement type="lastColumn" dxfId="82"/>
      <tableStyleElement type="firstRowStripe" dxfId="81"/>
      <tableStyleElement type="secondRowStripe" dxfId="80"/>
      <tableStyleElement type="firstColumnStripe" dxfId="79"/>
      <tableStyleElement type="secondColumnStripe" dxfId="7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110"/>
  <sheetViews>
    <sheetView showGridLines="0" tabSelected="1" showRuler="0" zoomScale="70" zoomScaleNormal="70" zoomScalePageLayoutView="70" workbookViewId="0">
      <pane ySplit="6" topLeftCell="A7" activePane="bottomLeft" state="frozen"/>
      <selection pane="bottomLeft" activeCell="C2" sqref="C2"/>
    </sheetView>
  </sheetViews>
  <sheetFormatPr defaultColWidth="8.88671875" defaultRowHeight="30" customHeight="1" x14ac:dyDescent="0.25"/>
  <cols>
    <col min="1" max="1" width="2.77734375" style="45" customWidth="1"/>
    <col min="2" max="2" width="17.77734375" style="44" customWidth="1"/>
    <col min="3" max="3" width="20.77734375" style="44" customWidth="1"/>
    <col min="4" max="4" width="10.77734375" style="44" customWidth="1"/>
    <col min="5" max="5" width="10.5546875" style="47" customWidth="1"/>
    <col min="6" max="6" width="10.5546875" style="44" customWidth="1"/>
    <col min="7" max="7" width="2.77734375" style="44" customWidth="1"/>
    <col min="8" max="8" width="3.21875" style="44" hidden="1" customWidth="1"/>
    <col min="9" max="64" width="2.6640625" style="44" customWidth="1"/>
    <col min="65" max="65" width="8.88671875" style="44"/>
    <col min="66" max="68" width="7.33203125" style="44"/>
    <col min="69" max="70" width="8.6640625" style="44"/>
    <col min="71" max="16384" width="8.88671875" style="44"/>
  </cols>
  <sheetData>
    <row r="1" spans="1:64" ht="30" customHeight="1" x14ac:dyDescent="0.45">
      <c r="A1" s="42" t="s">
        <v>0</v>
      </c>
      <c r="B1" s="43" t="s">
        <v>132</v>
      </c>
      <c r="C1" s="5"/>
      <c r="D1" s="6"/>
      <c r="E1" s="7"/>
      <c r="F1" s="8"/>
      <c r="H1" s="6"/>
      <c r="I1" s="9"/>
    </row>
    <row r="2" spans="1:64" ht="30" customHeight="1" x14ac:dyDescent="0.3">
      <c r="A2" s="45" t="s">
        <v>1</v>
      </c>
      <c r="B2" s="46"/>
      <c r="I2" s="10"/>
    </row>
    <row r="3" spans="1:64" ht="30" customHeight="1" x14ac:dyDescent="0.25">
      <c r="A3" s="45" t="s">
        <v>2</v>
      </c>
      <c r="B3" s="48"/>
      <c r="C3" s="99" t="s">
        <v>16</v>
      </c>
      <c r="D3" s="100"/>
      <c r="E3" s="98">
        <v>43832</v>
      </c>
      <c r="F3" s="98"/>
    </row>
    <row r="4" spans="1:64" ht="30" customHeight="1" x14ac:dyDescent="0.25">
      <c r="A4" s="42" t="s">
        <v>3</v>
      </c>
      <c r="C4" s="99" t="s">
        <v>17</v>
      </c>
      <c r="D4" s="100"/>
      <c r="E4" s="49">
        <v>1</v>
      </c>
      <c r="I4" s="95">
        <f>I5</f>
        <v>43828</v>
      </c>
      <c r="J4" s="96"/>
      <c r="K4" s="96"/>
      <c r="L4" s="96"/>
      <c r="M4" s="96"/>
      <c r="N4" s="96"/>
      <c r="O4" s="97"/>
      <c r="P4" s="95">
        <f>P5</f>
        <v>43835</v>
      </c>
      <c r="Q4" s="96"/>
      <c r="R4" s="96"/>
      <c r="S4" s="96"/>
      <c r="T4" s="96"/>
      <c r="U4" s="96"/>
      <c r="V4" s="97"/>
      <c r="W4" s="95">
        <f>W5</f>
        <v>43842</v>
      </c>
      <c r="X4" s="96"/>
      <c r="Y4" s="96"/>
      <c r="Z4" s="96"/>
      <c r="AA4" s="96"/>
      <c r="AB4" s="96"/>
      <c r="AC4" s="97"/>
      <c r="AD4" s="95">
        <f>AD5</f>
        <v>43849</v>
      </c>
      <c r="AE4" s="96"/>
      <c r="AF4" s="96"/>
      <c r="AG4" s="96"/>
      <c r="AH4" s="96"/>
      <c r="AI4" s="96"/>
      <c r="AJ4" s="97"/>
      <c r="AK4" s="95">
        <f>AK5</f>
        <v>43856</v>
      </c>
      <c r="AL4" s="96"/>
      <c r="AM4" s="96"/>
      <c r="AN4" s="96"/>
      <c r="AO4" s="96"/>
      <c r="AP4" s="96"/>
      <c r="AQ4" s="97"/>
      <c r="AR4" s="95">
        <f>AR5</f>
        <v>43863</v>
      </c>
      <c r="AS4" s="96"/>
      <c r="AT4" s="96"/>
      <c r="AU4" s="96"/>
      <c r="AV4" s="96"/>
      <c r="AW4" s="96"/>
      <c r="AX4" s="97"/>
      <c r="AY4" s="95">
        <f>AY5</f>
        <v>43870</v>
      </c>
      <c r="AZ4" s="96"/>
      <c r="BA4" s="96"/>
      <c r="BB4" s="96"/>
      <c r="BC4" s="96"/>
      <c r="BD4" s="96"/>
      <c r="BE4" s="97"/>
      <c r="BF4" s="95">
        <f>BF5</f>
        <v>43877</v>
      </c>
      <c r="BG4" s="96"/>
      <c r="BH4" s="96"/>
      <c r="BI4" s="96"/>
      <c r="BJ4" s="96"/>
      <c r="BK4" s="96"/>
      <c r="BL4" s="97"/>
    </row>
    <row r="5" spans="1:64" ht="15" customHeight="1" x14ac:dyDescent="0.25">
      <c r="A5" s="42" t="s">
        <v>4</v>
      </c>
      <c r="B5" s="101"/>
      <c r="C5" s="101"/>
      <c r="D5" s="101"/>
      <c r="E5" s="101"/>
      <c r="F5" s="101"/>
      <c r="G5" s="101"/>
      <c r="I5" s="68">
        <f>Project_Start-WEEKDAY(Project_Start,1)+1+7*(Display_Week-1)</f>
        <v>43828</v>
      </c>
      <c r="J5" s="69">
        <f>I5+1</f>
        <v>43829</v>
      </c>
      <c r="K5" s="69">
        <f t="shared" ref="K5:AX5" si="0">J5+1</f>
        <v>43830</v>
      </c>
      <c r="L5" s="69">
        <f t="shared" si="0"/>
        <v>43831</v>
      </c>
      <c r="M5" s="69">
        <f t="shared" si="0"/>
        <v>43832</v>
      </c>
      <c r="N5" s="69">
        <f t="shared" si="0"/>
        <v>43833</v>
      </c>
      <c r="O5" s="70">
        <f t="shared" si="0"/>
        <v>43834</v>
      </c>
      <c r="P5" s="68">
        <f>O5+1</f>
        <v>43835</v>
      </c>
      <c r="Q5" s="69">
        <f>P5+1</f>
        <v>43836</v>
      </c>
      <c r="R5" s="69">
        <f t="shared" si="0"/>
        <v>43837</v>
      </c>
      <c r="S5" s="69">
        <f t="shared" si="0"/>
        <v>43838</v>
      </c>
      <c r="T5" s="69">
        <f t="shared" si="0"/>
        <v>43839</v>
      </c>
      <c r="U5" s="69">
        <f t="shared" si="0"/>
        <v>43840</v>
      </c>
      <c r="V5" s="70">
        <f t="shared" si="0"/>
        <v>43841</v>
      </c>
      <c r="W5" s="68">
        <f>V5+1</f>
        <v>43842</v>
      </c>
      <c r="X5" s="69">
        <f>W5+1</f>
        <v>43843</v>
      </c>
      <c r="Y5" s="69">
        <f t="shared" si="0"/>
        <v>43844</v>
      </c>
      <c r="Z5" s="69">
        <f t="shared" si="0"/>
        <v>43845</v>
      </c>
      <c r="AA5" s="69">
        <f t="shared" si="0"/>
        <v>43846</v>
      </c>
      <c r="AB5" s="69">
        <f t="shared" si="0"/>
        <v>43847</v>
      </c>
      <c r="AC5" s="70">
        <f t="shared" si="0"/>
        <v>43848</v>
      </c>
      <c r="AD5" s="68">
        <f>AC5+1</f>
        <v>43849</v>
      </c>
      <c r="AE5" s="69">
        <f>AD5+1</f>
        <v>43850</v>
      </c>
      <c r="AF5" s="69">
        <f t="shared" si="0"/>
        <v>43851</v>
      </c>
      <c r="AG5" s="69">
        <f t="shared" si="0"/>
        <v>43852</v>
      </c>
      <c r="AH5" s="69">
        <f t="shared" si="0"/>
        <v>43853</v>
      </c>
      <c r="AI5" s="69">
        <f t="shared" si="0"/>
        <v>43854</v>
      </c>
      <c r="AJ5" s="70">
        <f t="shared" si="0"/>
        <v>43855</v>
      </c>
      <c r="AK5" s="68">
        <f>AJ5+1</f>
        <v>43856</v>
      </c>
      <c r="AL5" s="69">
        <f>AK5+1</f>
        <v>43857</v>
      </c>
      <c r="AM5" s="69">
        <f t="shared" si="0"/>
        <v>43858</v>
      </c>
      <c r="AN5" s="69">
        <f t="shared" si="0"/>
        <v>43859</v>
      </c>
      <c r="AO5" s="69">
        <f t="shared" si="0"/>
        <v>43860</v>
      </c>
      <c r="AP5" s="69">
        <f t="shared" si="0"/>
        <v>43861</v>
      </c>
      <c r="AQ5" s="70">
        <f t="shared" si="0"/>
        <v>43862</v>
      </c>
      <c r="AR5" s="68">
        <f>AQ5+1</f>
        <v>43863</v>
      </c>
      <c r="AS5" s="69">
        <f>AR5+1</f>
        <v>43864</v>
      </c>
      <c r="AT5" s="69">
        <f t="shared" si="0"/>
        <v>43865</v>
      </c>
      <c r="AU5" s="69">
        <f t="shared" si="0"/>
        <v>43866</v>
      </c>
      <c r="AV5" s="69">
        <f t="shared" si="0"/>
        <v>43867</v>
      </c>
      <c r="AW5" s="69">
        <f t="shared" si="0"/>
        <v>43868</v>
      </c>
      <c r="AX5" s="70">
        <f t="shared" si="0"/>
        <v>43869</v>
      </c>
      <c r="AY5" s="68">
        <f>AX5+1</f>
        <v>43870</v>
      </c>
      <c r="AZ5" s="69">
        <f>AY5+1</f>
        <v>43871</v>
      </c>
      <c r="BA5" s="69">
        <f t="shared" ref="BA5:BE5" si="1">AZ5+1</f>
        <v>43872</v>
      </c>
      <c r="BB5" s="69">
        <f t="shared" si="1"/>
        <v>43873</v>
      </c>
      <c r="BC5" s="69">
        <f t="shared" si="1"/>
        <v>43874</v>
      </c>
      <c r="BD5" s="69">
        <f t="shared" si="1"/>
        <v>43875</v>
      </c>
      <c r="BE5" s="70">
        <f t="shared" si="1"/>
        <v>43876</v>
      </c>
      <c r="BF5" s="68">
        <f>BE5+1</f>
        <v>43877</v>
      </c>
      <c r="BG5" s="69">
        <f>BF5+1</f>
        <v>43878</v>
      </c>
      <c r="BH5" s="69">
        <f t="shared" ref="BH5:BL5" si="2">BG5+1</f>
        <v>43879</v>
      </c>
      <c r="BI5" s="69">
        <f t="shared" si="2"/>
        <v>43880</v>
      </c>
      <c r="BJ5" s="69">
        <f t="shared" si="2"/>
        <v>43881</v>
      </c>
      <c r="BK5" s="69">
        <f t="shared" si="2"/>
        <v>43882</v>
      </c>
      <c r="BL5" s="70">
        <f t="shared" si="2"/>
        <v>43883</v>
      </c>
    </row>
    <row r="6" spans="1:64" ht="30" customHeight="1" thickBot="1" x14ac:dyDescent="0.3">
      <c r="A6" s="42" t="s">
        <v>5</v>
      </c>
      <c r="B6" s="11" t="s">
        <v>14</v>
      </c>
      <c r="C6" s="12" t="s">
        <v>18</v>
      </c>
      <c r="D6" s="12" t="s">
        <v>19</v>
      </c>
      <c r="E6" s="12" t="s">
        <v>20</v>
      </c>
      <c r="F6" s="12" t="s">
        <v>21</v>
      </c>
      <c r="G6" s="12" t="s">
        <v>38</v>
      </c>
      <c r="H6" s="12" t="s">
        <v>22</v>
      </c>
      <c r="I6" s="13" t="str">
        <f t="shared" ref="I6:AN6" si="3">LEFT(TEXT(I5,"aaa"),1)</f>
        <v>日</v>
      </c>
      <c r="J6" s="13" t="str">
        <f t="shared" si="3"/>
        <v>一</v>
      </c>
      <c r="K6" s="13" t="str">
        <f t="shared" si="3"/>
        <v>二</v>
      </c>
      <c r="L6" s="13" t="str">
        <f t="shared" si="3"/>
        <v>三</v>
      </c>
      <c r="M6" s="13" t="str">
        <f t="shared" si="3"/>
        <v>四</v>
      </c>
      <c r="N6" s="13" t="str">
        <f t="shared" si="3"/>
        <v>五</v>
      </c>
      <c r="O6" s="13" t="str">
        <f t="shared" si="3"/>
        <v>六</v>
      </c>
      <c r="P6" s="13" t="str">
        <f t="shared" si="3"/>
        <v>日</v>
      </c>
      <c r="Q6" s="13" t="str">
        <f t="shared" si="3"/>
        <v>一</v>
      </c>
      <c r="R6" s="13" t="str">
        <f t="shared" si="3"/>
        <v>二</v>
      </c>
      <c r="S6" s="13" t="str">
        <f t="shared" si="3"/>
        <v>三</v>
      </c>
      <c r="T6" s="13" t="str">
        <f t="shared" si="3"/>
        <v>四</v>
      </c>
      <c r="U6" s="13" t="str">
        <f t="shared" si="3"/>
        <v>五</v>
      </c>
      <c r="V6" s="13" t="str">
        <f t="shared" si="3"/>
        <v>六</v>
      </c>
      <c r="W6" s="13" t="str">
        <f t="shared" si="3"/>
        <v>日</v>
      </c>
      <c r="X6" s="13" t="str">
        <f t="shared" si="3"/>
        <v>一</v>
      </c>
      <c r="Y6" s="13" t="str">
        <f t="shared" si="3"/>
        <v>二</v>
      </c>
      <c r="Z6" s="13" t="str">
        <f t="shared" si="3"/>
        <v>三</v>
      </c>
      <c r="AA6" s="13" t="str">
        <f t="shared" si="3"/>
        <v>四</v>
      </c>
      <c r="AB6" s="13" t="str">
        <f t="shared" si="3"/>
        <v>五</v>
      </c>
      <c r="AC6" s="13" t="str">
        <f t="shared" si="3"/>
        <v>六</v>
      </c>
      <c r="AD6" s="13" t="str">
        <f t="shared" si="3"/>
        <v>日</v>
      </c>
      <c r="AE6" s="13" t="str">
        <f t="shared" si="3"/>
        <v>一</v>
      </c>
      <c r="AF6" s="13" t="str">
        <f t="shared" si="3"/>
        <v>二</v>
      </c>
      <c r="AG6" s="13" t="str">
        <f t="shared" si="3"/>
        <v>三</v>
      </c>
      <c r="AH6" s="13" t="str">
        <f t="shared" si="3"/>
        <v>四</v>
      </c>
      <c r="AI6" s="13" t="str">
        <f t="shared" si="3"/>
        <v>五</v>
      </c>
      <c r="AJ6" s="13" t="str">
        <f t="shared" si="3"/>
        <v>六</v>
      </c>
      <c r="AK6" s="13" t="str">
        <f t="shared" si="3"/>
        <v>日</v>
      </c>
      <c r="AL6" s="13" t="str">
        <f t="shared" si="3"/>
        <v>一</v>
      </c>
      <c r="AM6" s="13" t="str">
        <f t="shared" si="3"/>
        <v>二</v>
      </c>
      <c r="AN6" s="13" t="str">
        <f t="shared" si="3"/>
        <v>三</v>
      </c>
      <c r="AO6" s="13" t="str">
        <f t="shared" ref="AO6:BL6" si="4">LEFT(TEXT(AO5,"aaa"),1)</f>
        <v>四</v>
      </c>
      <c r="AP6" s="13" t="str">
        <f t="shared" si="4"/>
        <v>五</v>
      </c>
      <c r="AQ6" s="13" t="str">
        <f t="shared" si="4"/>
        <v>六</v>
      </c>
      <c r="AR6" s="13" t="str">
        <f t="shared" si="4"/>
        <v>日</v>
      </c>
      <c r="AS6" s="13" t="str">
        <f t="shared" si="4"/>
        <v>一</v>
      </c>
      <c r="AT6" s="13" t="str">
        <f t="shared" si="4"/>
        <v>二</v>
      </c>
      <c r="AU6" s="13" t="str">
        <f t="shared" si="4"/>
        <v>三</v>
      </c>
      <c r="AV6" s="13" t="str">
        <f t="shared" si="4"/>
        <v>四</v>
      </c>
      <c r="AW6" s="13" t="str">
        <f t="shared" si="4"/>
        <v>五</v>
      </c>
      <c r="AX6" s="13" t="str">
        <f t="shared" si="4"/>
        <v>六</v>
      </c>
      <c r="AY6" s="13" t="str">
        <f t="shared" si="4"/>
        <v>日</v>
      </c>
      <c r="AZ6" s="13" t="str">
        <f t="shared" si="4"/>
        <v>一</v>
      </c>
      <c r="BA6" s="13" t="str">
        <f t="shared" si="4"/>
        <v>二</v>
      </c>
      <c r="BB6" s="13" t="str">
        <f t="shared" si="4"/>
        <v>三</v>
      </c>
      <c r="BC6" s="13" t="str">
        <f t="shared" si="4"/>
        <v>四</v>
      </c>
      <c r="BD6" s="13" t="str">
        <f t="shared" si="4"/>
        <v>五</v>
      </c>
      <c r="BE6" s="13" t="str">
        <f t="shared" si="4"/>
        <v>六</v>
      </c>
      <c r="BF6" s="13" t="str">
        <f t="shared" si="4"/>
        <v>日</v>
      </c>
      <c r="BG6" s="13" t="str">
        <f t="shared" si="4"/>
        <v>一</v>
      </c>
      <c r="BH6" s="13" t="str">
        <f t="shared" si="4"/>
        <v>二</v>
      </c>
      <c r="BI6" s="13" t="str">
        <f t="shared" si="4"/>
        <v>三</v>
      </c>
      <c r="BJ6" s="13" t="str">
        <f t="shared" si="4"/>
        <v>四</v>
      </c>
      <c r="BK6" s="13" t="str">
        <f t="shared" si="4"/>
        <v>五</v>
      </c>
      <c r="BL6" s="13" t="str">
        <f t="shared" si="4"/>
        <v>六</v>
      </c>
    </row>
    <row r="7" spans="1:64" ht="30" hidden="1" customHeight="1" thickBot="1" x14ac:dyDescent="0.3">
      <c r="A7" s="45" t="s">
        <v>6</v>
      </c>
      <c r="C7" s="50"/>
      <c r="E7" s="44"/>
      <c r="H7" s="44" t="str">
        <f>IF(OR(ISBLANK(task_start),ISBLANK(task_end)),"",task_end-task_start+1)</f>
        <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row>
    <row r="8" spans="1:64" s="52" customFormat="1" ht="30" customHeight="1" thickBot="1" x14ac:dyDescent="0.3">
      <c r="A8" s="42" t="s">
        <v>7</v>
      </c>
      <c r="B8" s="14" t="s">
        <v>39</v>
      </c>
      <c r="C8" s="92" t="s">
        <v>42</v>
      </c>
      <c r="D8" s="15"/>
      <c r="E8" s="71"/>
      <c r="F8" s="72"/>
      <c r="G8" s="16"/>
      <c r="H8" s="16" t="str">
        <f t="shared" ref="H8:H107" si="5">IF(OR(ISBLANK(task_start),ISBLANK(task_end)),"",task_end-task_start+1)</f>
        <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row>
    <row r="9" spans="1:64" s="52" customFormat="1" ht="30" customHeight="1" thickBot="1" x14ac:dyDescent="0.3">
      <c r="A9" s="42" t="s">
        <v>8</v>
      </c>
      <c r="B9" s="79" t="s">
        <v>120</v>
      </c>
      <c r="C9" s="53"/>
      <c r="D9" s="17">
        <v>1</v>
      </c>
      <c r="E9" s="1">
        <v>43832</v>
      </c>
      <c r="F9" s="1">
        <f>E9+G9</f>
        <v>43835</v>
      </c>
      <c r="G9" s="16">
        <v>3</v>
      </c>
      <c r="H9" s="16">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52" customFormat="1" ht="30" customHeight="1" thickBot="1" x14ac:dyDescent="0.3">
      <c r="A10" s="42" t="s">
        <v>9</v>
      </c>
      <c r="B10" s="79" t="s">
        <v>121</v>
      </c>
      <c r="C10" s="53"/>
      <c r="D10" s="17">
        <v>1</v>
      </c>
      <c r="E10" s="1">
        <f>F9+1</f>
        <v>43836</v>
      </c>
      <c r="F10" s="1">
        <f t="shared" ref="F10:F11" si="6">E10+G10</f>
        <v>43841</v>
      </c>
      <c r="G10" s="16">
        <v>5</v>
      </c>
      <c r="H10" s="16">
        <f t="shared" si="5"/>
        <v>6</v>
      </c>
      <c r="I10" s="51"/>
      <c r="J10" s="51"/>
      <c r="K10" s="51"/>
      <c r="L10" s="51"/>
      <c r="M10" s="51"/>
      <c r="N10" s="51"/>
      <c r="O10" s="51"/>
      <c r="P10" s="51"/>
      <c r="Q10" s="51"/>
      <c r="R10" s="51"/>
      <c r="S10" s="51"/>
      <c r="T10" s="51"/>
      <c r="U10" s="54"/>
      <c r="V10" s="54"/>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52" customFormat="1" ht="30" customHeight="1" thickBot="1" x14ac:dyDescent="0.3">
      <c r="A11" s="45"/>
      <c r="B11" s="79" t="s">
        <v>122</v>
      </c>
      <c r="C11" s="53"/>
      <c r="D11" s="17">
        <v>1</v>
      </c>
      <c r="E11" s="1">
        <f t="shared" ref="E11:E18" si="7">F10+1</f>
        <v>43842</v>
      </c>
      <c r="F11" s="1">
        <f t="shared" si="6"/>
        <v>43847</v>
      </c>
      <c r="G11" s="16">
        <v>5</v>
      </c>
      <c r="H11" s="16">
        <f t="shared" si="5"/>
        <v>6</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52" customFormat="1" ht="30" customHeight="1" thickBot="1" x14ac:dyDescent="0.3">
      <c r="A12" s="42" t="s">
        <v>8</v>
      </c>
      <c r="B12" s="79" t="s">
        <v>123</v>
      </c>
      <c r="C12" s="53"/>
      <c r="D12" s="17">
        <v>1</v>
      </c>
      <c r="E12" s="1">
        <f t="shared" si="7"/>
        <v>43848</v>
      </c>
      <c r="F12" s="1">
        <f>E12+G12</f>
        <v>43853</v>
      </c>
      <c r="G12" s="16">
        <v>5</v>
      </c>
      <c r="H12" s="16">
        <f t="shared" si="5"/>
        <v>6</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52" customFormat="1" ht="30" customHeight="1" thickBot="1" x14ac:dyDescent="0.3">
      <c r="A13" s="42" t="s">
        <v>9</v>
      </c>
      <c r="B13" s="79" t="s">
        <v>124</v>
      </c>
      <c r="C13" s="53"/>
      <c r="D13" s="17">
        <v>0</v>
      </c>
      <c r="E13" s="1">
        <f t="shared" si="7"/>
        <v>43854</v>
      </c>
      <c r="F13" s="1">
        <f t="shared" ref="F13:F18" si="8">E13+G13</f>
        <v>43859</v>
      </c>
      <c r="G13" s="16">
        <v>5</v>
      </c>
      <c r="H13" s="16">
        <f t="shared" si="5"/>
        <v>6</v>
      </c>
      <c r="I13" s="51"/>
      <c r="J13" s="51"/>
      <c r="K13" s="51"/>
      <c r="L13" s="51"/>
      <c r="M13" s="51"/>
      <c r="N13" s="51"/>
      <c r="O13" s="51"/>
      <c r="P13" s="51"/>
      <c r="Q13" s="51"/>
      <c r="R13" s="51"/>
      <c r="S13" s="51"/>
      <c r="T13" s="51"/>
      <c r="U13" s="54"/>
      <c r="V13" s="54"/>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52" customFormat="1" ht="30" customHeight="1" thickBot="1" x14ac:dyDescent="0.3">
      <c r="A14" s="45"/>
      <c r="B14" s="79" t="s">
        <v>125</v>
      </c>
      <c r="C14" s="53"/>
      <c r="D14" s="17">
        <v>0</v>
      </c>
      <c r="E14" s="1">
        <f t="shared" si="7"/>
        <v>43860</v>
      </c>
      <c r="F14" s="1">
        <f t="shared" ref="F14:F17" si="9">E14+G14</f>
        <v>43865</v>
      </c>
      <c r="G14" s="16">
        <v>5</v>
      </c>
      <c r="H14" s="16">
        <f t="shared" si="5"/>
        <v>6</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52" customFormat="1" ht="30" customHeight="1" thickBot="1" x14ac:dyDescent="0.3">
      <c r="A15" s="45"/>
      <c r="B15" s="79" t="s">
        <v>126</v>
      </c>
      <c r="C15" s="53"/>
      <c r="D15" s="17">
        <v>0</v>
      </c>
      <c r="E15" s="1">
        <f t="shared" si="7"/>
        <v>43866</v>
      </c>
      <c r="F15" s="1">
        <f t="shared" ref="F15:F16" si="10">E15+G15</f>
        <v>43871</v>
      </c>
      <c r="G15" s="16">
        <v>5</v>
      </c>
      <c r="H15" s="16">
        <f t="shared" si="5"/>
        <v>6</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52" customFormat="1" ht="30" customHeight="1" thickBot="1" x14ac:dyDescent="0.3">
      <c r="A16" s="45"/>
      <c r="B16" s="79" t="s">
        <v>127</v>
      </c>
      <c r="C16" s="53"/>
      <c r="D16" s="17">
        <v>0</v>
      </c>
      <c r="E16" s="1">
        <f t="shared" si="7"/>
        <v>43872</v>
      </c>
      <c r="F16" s="1">
        <f t="shared" si="10"/>
        <v>43877</v>
      </c>
      <c r="G16" s="16">
        <v>5</v>
      </c>
      <c r="H16" s="16">
        <f t="shared" si="5"/>
        <v>6</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52" customFormat="1" ht="30" customHeight="1" thickBot="1" x14ac:dyDescent="0.3">
      <c r="A17" s="45"/>
      <c r="B17" s="79" t="s">
        <v>128</v>
      </c>
      <c r="C17" s="53"/>
      <c r="D17" s="17">
        <v>0</v>
      </c>
      <c r="E17" s="1">
        <f t="shared" si="7"/>
        <v>43878</v>
      </c>
      <c r="F17" s="1">
        <f t="shared" si="9"/>
        <v>43883</v>
      </c>
      <c r="G17" s="16">
        <v>5</v>
      </c>
      <c r="H17" s="16">
        <f t="shared" si="5"/>
        <v>6</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52" customFormat="1" ht="30" customHeight="1" thickBot="1" x14ac:dyDescent="0.3">
      <c r="A18" s="45"/>
      <c r="B18" s="79" t="s">
        <v>129</v>
      </c>
      <c r="C18" s="53"/>
      <c r="D18" s="17">
        <v>0</v>
      </c>
      <c r="E18" s="1">
        <f t="shared" si="7"/>
        <v>43884</v>
      </c>
      <c r="F18" s="1">
        <f t="shared" si="8"/>
        <v>43889</v>
      </c>
      <c r="G18" s="16">
        <v>5</v>
      </c>
      <c r="H18" s="16">
        <f t="shared" si="5"/>
        <v>6</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52" customFormat="1" ht="30" customHeight="1" thickBot="1" x14ac:dyDescent="0.3">
      <c r="A19" s="42" t="s">
        <v>10</v>
      </c>
      <c r="B19" s="18" t="s">
        <v>40</v>
      </c>
      <c r="C19" s="91" t="s">
        <v>41</v>
      </c>
      <c r="D19" s="19"/>
      <c r="E19" s="73"/>
      <c r="F19" s="74"/>
      <c r="G19" s="16"/>
      <c r="H19" s="16" t="str">
        <f t="shared" si="5"/>
        <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52" customFormat="1" ht="30" customHeight="1" thickBot="1" x14ac:dyDescent="0.3">
      <c r="A20" s="42"/>
      <c r="B20" s="80" t="s">
        <v>54</v>
      </c>
      <c r="C20" s="55"/>
      <c r="D20" s="20">
        <v>1</v>
      </c>
      <c r="E20" s="2">
        <v>43832</v>
      </c>
      <c r="F20" s="2">
        <f>E20+G20</f>
        <v>43835</v>
      </c>
      <c r="G20" s="16">
        <v>3</v>
      </c>
      <c r="H20" s="16">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52" customFormat="1" ht="30" customHeight="1" thickBot="1" x14ac:dyDescent="0.3">
      <c r="A21" s="45"/>
      <c r="B21" s="80" t="s">
        <v>55</v>
      </c>
      <c r="C21" s="55"/>
      <c r="D21" s="20">
        <v>1</v>
      </c>
      <c r="E21" s="2">
        <f>F20+1</f>
        <v>43836</v>
      </c>
      <c r="F21" s="2">
        <f t="shared" ref="F21:F36" si="11">E21+G21</f>
        <v>43841</v>
      </c>
      <c r="G21" s="16">
        <v>5</v>
      </c>
      <c r="H21" s="16">
        <f t="shared" si="5"/>
        <v>6</v>
      </c>
      <c r="I21" s="51"/>
      <c r="J21" s="51"/>
      <c r="K21" s="51"/>
      <c r="L21" s="51"/>
      <c r="M21" s="51"/>
      <c r="N21" s="51"/>
      <c r="O21" s="51"/>
      <c r="P21" s="51"/>
      <c r="Q21" s="51"/>
      <c r="R21" s="51"/>
      <c r="S21" s="51"/>
      <c r="T21" s="51"/>
      <c r="U21" s="54"/>
      <c r="V21" s="54"/>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52" customFormat="1" ht="30" customHeight="1" thickBot="1" x14ac:dyDescent="0.3">
      <c r="A22" s="45"/>
      <c r="B22" s="80" t="s">
        <v>56</v>
      </c>
      <c r="C22" s="55"/>
      <c r="D22" s="20">
        <v>1</v>
      </c>
      <c r="E22" s="2">
        <f t="shared" ref="E22:E54" si="12">F21+1</f>
        <v>43842</v>
      </c>
      <c r="F22" s="2">
        <f t="shared" si="11"/>
        <v>43847</v>
      </c>
      <c r="G22" s="16">
        <v>5</v>
      </c>
      <c r="H22" s="16">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52" customFormat="1" ht="30" customHeight="1" thickBot="1" x14ac:dyDescent="0.3">
      <c r="A23" s="45"/>
      <c r="B23" s="80" t="s">
        <v>57</v>
      </c>
      <c r="C23" s="55"/>
      <c r="D23" s="20">
        <v>1</v>
      </c>
      <c r="E23" s="2">
        <f t="shared" si="12"/>
        <v>43848</v>
      </c>
      <c r="F23" s="2">
        <f t="shared" si="11"/>
        <v>43853</v>
      </c>
      <c r="G23" s="16">
        <v>5</v>
      </c>
      <c r="H23" s="16">
        <f t="shared" si="5"/>
        <v>6</v>
      </c>
      <c r="I23" s="51"/>
      <c r="J23" s="51"/>
      <c r="K23" s="51"/>
      <c r="L23" s="51"/>
      <c r="M23" s="51"/>
      <c r="N23" s="51"/>
      <c r="O23" s="51"/>
      <c r="P23" s="51"/>
      <c r="Q23" s="51"/>
      <c r="R23" s="51"/>
      <c r="S23" s="51"/>
      <c r="T23" s="51"/>
      <c r="U23" s="51"/>
      <c r="V23" s="51"/>
      <c r="W23" s="51"/>
      <c r="X23" s="51"/>
      <c r="Y23" s="54"/>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52" customFormat="1" ht="30" customHeight="1" thickBot="1" x14ac:dyDescent="0.3">
      <c r="A24" s="45"/>
      <c r="B24" s="80" t="s">
        <v>53</v>
      </c>
      <c r="C24" s="55"/>
      <c r="D24" s="20">
        <v>1</v>
      </c>
      <c r="E24" s="2">
        <f t="shared" si="12"/>
        <v>43854</v>
      </c>
      <c r="F24" s="2">
        <f t="shared" si="11"/>
        <v>43859</v>
      </c>
      <c r="G24" s="16">
        <v>5</v>
      </c>
      <c r="H24" s="16">
        <f t="shared" si="5"/>
        <v>6</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52" customFormat="1" ht="30" customHeight="1" thickBot="1" x14ac:dyDescent="0.3">
      <c r="A25" s="45"/>
      <c r="B25" s="80" t="s">
        <v>92</v>
      </c>
      <c r="C25" s="55"/>
      <c r="D25" s="20">
        <v>1</v>
      </c>
      <c r="E25" s="2">
        <f t="shared" si="12"/>
        <v>43860</v>
      </c>
      <c r="F25" s="2">
        <f t="shared" si="11"/>
        <v>43865</v>
      </c>
      <c r="G25" s="16">
        <v>5</v>
      </c>
      <c r="H25" s="16">
        <f t="shared" si="5"/>
        <v>6</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52" customFormat="1" ht="30" customHeight="1" thickBot="1" x14ac:dyDescent="0.3">
      <c r="A26" s="45"/>
      <c r="B26" s="80" t="s">
        <v>93</v>
      </c>
      <c r="C26" s="55"/>
      <c r="D26" s="20">
        <v>1</v>
      </c>
      <c r="E26" s="2">
        <f t="shared" si="12"/>
        <v>43866</v>
      </c>
      <c r="F26" s="2">
        <f t="shared" si="11"/>
        <v>43871</v>
      </c>
      <c r="G26" s="16">
        <v>5</v>
      </c>
      <c r="H26" s="16">
        <f t="shared" si="5"/>
        <v>6</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52" customFormat="1" ht="30" customHeight="1" thickBot="1" x14ac:dyDescent="0.3">
      <c r="A27" s="45"/>
      <c r="B27" s="80" t="s">
        <v>94</v>
      </c>
      <c r="C27" s="55"/>
      <c r="D27" s="20">
        <v>1</v>
      </c>
      <c r="E27" s="2">
        <f t="shared" si="12"/>
        <v>43872</v>
      </c>
      <c r="F27" s="2">
        <f t="shared" si="11"/>
        <v>43877</v>
      </c>
      <c r="G27" s="16">
        <v>5</v>
      </c>
      <c r="H27" s="16"/>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52" customFormat="1" ht="30" customHeight="1" thickBot="1" x14ac:dyDescent="0.3">
      <c r="A28" s="45"/>
      <c r="B28" s="80" t="s">
        <v>95</v>
      </c>
      <c r="C28" s="55"/>
      <c r="D28" s="20">
        <v>1</v>
      </c>
      <c r="E28" s="2">
        <f t="shared" si="12"/>
        <v>43878</v>
      </c>
      <c r="F28" s="2">
        <f t="shared" si="11"/>
        <v>43883</v>
      </c>
      <c r="G28" s="16">
        <v>5</v>
      </c>
      <c r="H28" s="16"/>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52" customFormat="1" ht="30" customHeight="1" thickBot="1" x14ac:dyDescent="0.3">
      <c r="A29" s="45"/>
      <c r="B29" s="80" t="s">
        <v>96</v>
      </c>
      <c r="C29" s="55"/>
      <c r="D29" s="20">
        <v>1</v>
      </c>
      <c r="E29" s="2">
        <f t="shared" si="12"/>
        <v>43884</v>
      </c>
      <c r="F29" s="2">
        <f t="shared" si="11"/>
        <v>43889</v>
      </c>
      <c r="G29" s="16">
        <v>5</v>
      </c>
      <c r="H29" s="16"/>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52" customFormat="1" ht="30" customHeight="1" thickBot="1" x14ac:dyDescent="0.3">
      <c r="A30" s="45"/>
      <c r="B30" s="80" t="s">
        <v>97</v>
      </c>
      <c r="C30" s="55"/>
      <c r="D30" s="20">
        <v>1</v>
      </c>
      <c r="E30" s="2">
        <f t="shared" si="12"/>
        <v>43890</v>
      </c>
      <c r="F30" s="2">
        <f t="shared" si="11"/>
        <v>43895</v>
      </c>
      <c r="G30" s="16">
        <v>5</v>
      </c>
      <c r="H30" s="16"/>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52" customFormat="1" ht="30" customHeight="1" thickBot="1" x14ac:dyDescent="0.3">
      <c r="A31" s="45"/>
      <c r="B31" s="80" t="s">
        <v>98</v>
      </c>
      <c r="C31" s="55"/>
      <c r="D31" s="20">
        <v>1</v>
      </c>
      <c r="E31" s="2">
        <f t="shared" si="12"/>
        <v>43896</v>
      </c>
      <c r="F31" s="2">
        <f t="shared" si="11"/>
        <v>43901</v>
      </c>
      <c r="G31" s="16">
        <v>5</v>
      </c>
      <c r="H31" s="16"/>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52" customFormat="1" ht="30" customHeight="1" thickBot="1" x14ac:dyDescent="0.3">
      <c r="A32" s="45"/>
      <c r="B32" s="80" t="s">
        <v>99</v>
      </c>
      <c r="C32" s="55"/>
      <c r="D32" s="20"/>
      <c r="E32" s="2">
        <f t="shared" si="12"/>
        <v>43902</v>
      </c>
      <c r="F32" s="2">
        <f t="shared" si="11"/>
        <v>43907</v>
      </c>
      <c r="G32" s="16">
        <v>5</v>
      </c>
      <c r="H32" s="16"/>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52" customFormat="1" ht="30" customHeight="1" thickBot="1" x14ac:dyDescent="0.3">
      <c r="A33" s="45"/>
      <c r="B33" s="80" t="s">
        <v>100</v>
      </c>
      <c r="C33" s="55"/>
      <c r="D33" s="20"/>
      <c r="E33" s="2">
        <f t="shared" si="12"/>
        <v>43908</v>
      </c>
      <c r="F33" s="2">
        <f t="shared" si="11"/>
        <v>43913</v>
      </c>
      <c r="G33" s="16">
        <v>5</v>
      </c>
      <c r="H33" s="16"/>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52" customFormat="1" ht="30" customHeight="1" thickBot="1" x14ac:dyDescent="0.3">
      <c r="A34" s="45"/>
      <c r="B34" s="80" t="s">
        <v>101</v>
      </c>
      <c r="C34" s="55"/>
      <c r="D34" s="20"/>
      <c r="E34" s="2">
        <f t="shared" si="12"/>
        <v>43914</v>
      </c>
      <c r="F34" s="2">
        <f t="shared" si="11"/>
        <v>43919</v>
      </c>
      <c r="G34" s="16">
        <v>5</v>
      </c>
      <c r="H34" s="16"/>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52" customFormat="1" ht="30" customHeight="1" thickBot="1" x14ac:dyDescent="0.3">
      <c r="A35" s="45"/>
      <c r="B35" s="80" t="s">
        <v>102</v>
      </c>
      <c r="C35" s="55"/>
      <c r="D35" s="20"/>
      <c r="E35" s="2">
        <f t="shared" si="12"/>
        <v>43920</v>
      </c>
      <c r="F35" s="2">
        <f t="shared" si="11"/>
        <v>43925</v>
      </c>
      <c r="G35" s="16">
        <v>5</v>
      </c>
      <c r="H35" s="16"/>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52" customFormat="1" ht="30" customHeight="1" thickBot="1" x14ac:dyDescent="0.3">
      <c r="A36" s="45"/>
      <c r="B36" s="80" t="s">
        <v>103</v>
      </c>
      <c r="C36" s="55"/>
      <c r="D36" s="20"/>
      <c r="E36" s="2">
        <f t="shared" si="12"/>
        <v>43926</v>
      </c>
      <c r="F36" s="2">
        <f t="shared" si="11"/>
        <v>43931</v>
      </c>
      <c r="G36" s="16">
        <v>5</v>
      </c>
      <c r="H36" s="16"/>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52" customFormat="1" ht="30" customHeight="1" thickBot="1" x14ac:dyDescent="0.3">
      <c r="A37" s="42"/>
      <c r="B37" s="80" t="s">
        <v>104</v>
      </c>
      <c r="C37" s="55"/>
      <c r="D37" s="20"/>
      <c r="E37" s="2">
        <f t="shared" si="12"/>
        <v>43932</v>
      </c>
      <c r="F37" s="2">
        <f>E37+G37</f>
        <v>43937</v>
      </c>
      <c r="G37" s="16">
        <v>5</v>
      </c>
      <c r="H37" s="16">
        <f t="shared" si="5"/>
        <v>6</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52" customFormat="1" ht="30" customHeight="1" thickBot="1" x14ac:dyDescent="0.3">
      <c r="A38" s="45"/>
      <c r="B38" s="80" t="s">
        <v>105</v>
      </c>
      <c r="C38" s="55"/>
      <c r="D38" s="20"/>
      <c r="E38" s="2">
        <f t="shared" si="12"/>
        <v>43938</v>
      </c>
      <c r="F38" s="2">
        <f t="shared" ref="F38:F86" si="13">E38+G38</f>
        <v>43943</v>
      </c>
      <c r="G38" s="16">
        <v>5</v>
      </c>
      <c r="H38" s="16">
        <f t="shared" si="5"/>
        <v>6</v>
      </c>
      <c r="I38" s="51"/>
      <c r="J38" s="51"/>
      <c r="K38" s="51"/>
      <c r="L38" s="51"/>
      <c r="M38" s="51"/>
      <c r="N38" s="51"/>
      <c r="O38" s="51"/>
      <c r="P38" s="51"/>
      <c r="Q38" s="51"/>
      <c r="R38" s="51"/>
      <c r="S38" s="51"/>
      <c r="T38" s="51"/>
      <c r="U38" s="54"/>
      <c r="V38" s="54"/>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52" customFormat="1" ht="30" customHeight="1" thickBot="1" x14ac:dyDescent="0.3">
      <c r="A39" s="45"/>
      <c r="B39" s="80" t="s">
        <v>106</v>
      </c>
      <c r="C39" s="55"/>
      <c r="D39" s="20"/>
      <c r="E39" s="2">
        <f t="shared" si="12"/>
        <v>43944</v>
      </c>
      <c r="F39" s="2">
        <f t="shared" si="13"/>
        <v>43949</v>
      </c>
      <c r="G39" s="16">
        <v>5</v>
      </c>
      <c r="H39" s="16">
        <f t="shared" si="5"/>
        <v>6</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52" customFormat="1" ht="30" customHeight="1" thickBot="1" x14ac:dyDescent="0.3">
      <c r="A40" s="45"/>
      <c r="B40" s="80" t="s">
        <v>107</v>
      </c>
      <c r="C40" s="55"/>
      <c r="D40" s="20"/>
      <c r="E40" s="2">
        <f t="shared" si="12"/>
        <v>43950</v>
      </c>
      <c r="F40" s="2">
        <f t="shared" si="13"/>
        <v>43955</v>
      </c>
      <c r="G40" s="16">
        <v>5</v>
      </c>
      <c r="H40" s="16">
        <f t="shared" si="5"/>
        <v>6</v>
      </c>
      <c r="I40" s="51"/>
      <c r="J40" s="51"/>
      <c r="K40" s="51"/>
      <c r="L40" s="51"/>
      <c r="M40" s="51"/>
      <c r="N40" s="51"/>
      <c r="O40" s="51"/>
      <c r="P40" s="51"/>
      <c r="Q40" s="51"/>
      <c r="R40" s="51"/>
      <c r="S40" s="51"/>
      <c r="T40" s="51"/>
      <c r="U40" s="51"/>
      <c r="V40" s="51"/>
      <c r="W40" s="51"/>
      <c r="X40" s="51"/>
      <c r="Y40" s="54"/>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52" customFormat="1" ht="30" customHeight="1" thickBot="1" x14ac:dyDescent="0.3">
      <c r="A41" s="45"/>
      <c r="B41" s="80" t="s">
        <v>108</v>
      </c>
      <c r="C41" s="55"/>
      <c r="D41" s="20"/>
      <c r="E41" s="2">
        <f t="shared" si="12"/>
        <v>43956</v>
      </c>
      <c r="F41" s="2">
        <f t="shared" si="13"/>
        <v>43961</v>
      </c>
      <c r="G41" s="16">
        <v>5</v>
      </c>
      <c r="H41" s="16">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52" customFormat="1" ht="30" customHeight="1" thickBot="1" x14ac:dyDescent="0.3">
      <c r="A42" s="45"/>
      <c r="B42" s="80" t="s">
        <v>109</v>
      </c>
      <c r="C42" s="55"/>
      <c r="D42" s="20"/>
      <c r="E42" s="2">
        <f t="shared" si="12"/>
        <v>43962</v>
      </c>
      <c r="F42" s="2">
        <f t="shared" si="13"/>
        <v>43967</v>
      </c>
      <c r="G42" s="16">
        <v>5</v>
      </c>
      <c r="H42" s="16">
        <f t="shared" si="5"/>
        <v>6</v>
      </c>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row>
    <row r="43" spans="1:64" s="52" customFormat="1" ht="30" customHeight="1" thickBot="1" x14ac:dyDescent="0.3">
      <c r="A43" s="45"/>
      <c r="B43" s="80" t="s">
        <v>110</v>
      </c>
      <c r="C43" s="55"/>
      <c r="D43" s="20"/>
      <c r="E43" s="2">
        <f t="shared" si="12"/>
        <v>43968</v>
      </c>
      <c r="F43" s="2">
        <f t="shared" si="13"/>
        <v>43973</v>
      </c>
      <c r="G43" s="16">
        <v>5</v>
      </c>
      <c r="H43" s="16">
        <f t="shared" si="5"/>
        <v>6</v>
      </c>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row>
    <row r="44" spans="1:64" s="52" customFormat="1" ht="30" customHeight="1" thickBot="1" x14ac:dyDescent="0.3">
      <c r="A44" s="45"/>
      <c r="B44" s="80" t="s">
        <v>111</v>
      </c>
      <c r="C44" s="55"/>
      <c r="D44" s="20"/>
      <c r="E44" s="2">
        <f t="shared" si="12"/>
        <v>43974</v>
      </c>
      <c r="F44" s="2">
        <f t="shared" si="13"/>
        <v>43979</v>
      </c>
      <c r="G44" s="16">
        <v>5</v>
      </c>
      <c r="H44" s="16"/>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row>
    <row r="45" spans="1:64" s="52" customFormat="1" ht="30" customHeight="1" thickBot="1" x14ac:dyDescent="0.3">
      <c r="A45" s="45"/>
      <c r="B45" s="80" t="s">
        <v>112</v>
      </c>
      <c r="C45" s="55"/>
      <c r="D45" s="20"/>
      <c r="E45" s="2">
        <f t="shared" si="12"/>
        <v>43980</v>
      </c>
      <c r="F45" s="2">
        <f t="shared" si="13"/>
        <v>43985</v>
      </c>
      <c r="G45" s="16">
        <v>5</v>
      </c>
      <c r="H45" s="16"/>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row>
    <row r="46" spans="1:64" s="52" customFormat="1" ht="30" customHeight="1" thickBot="1" x14ac:dyDescent="0.3">
      <c r="A46" s="45"/>
      <c r="B46" s="80" t="s">
        <v>113</v>
      </c>
      <c r="C46" s="55"/>
      <c r="D46" s="20"/>
      <c r="E46" s="2">
        <f t="shared" si="12"/>
        <v>43986</v>
      </c>
      <c r="F46" s="2">
        <f t="shared" si="13"/>
        <v>43991</v>
      </c>
      <c r="G46" s="16">
        <v>5</v>
      </c>
      <c r="H46" s="16"/>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52" customFormat="1" ht="30" customHeight="1" thickBot="1" x14ac:dyDescent="0.3">
      <c r="A47" s="45"/>
      <c r="B47" s="80" t="s">
        <v>114</v>
      </c>
      <c r="C47" s="55"/>
      <c r="D47" s="20"/>
      <c r="E47" s="2">
        <f t="shared" si="12"/>
        <v>43992</v>
      </c>
      <c r="F47" s="2">
        <f t="shared" si="13"/>
        <v>43997</v>
      </c>
      <c r="G47" s="16">
        <v>5</v>
      </c>
      <c r="H47" s="16"/>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row>
    <row r="48" spans="1:64" s="52" customFormat="1" ht="30" customHeight="1" thickBot="1" x14ac:dyDescent="0.3">
      <c r="A48" s="45"/>
      <c r="B48" s="80" t="s">
        <v>115</v>
      </c>
      <c r="C48" s="55"/>
      <c r="D48" s="20"/>
      <c r="E48" s="2">
        <f t="shared" si="12"/>
        <v>43998</v>
      </c>
      <c r="F48" s="2">
        <f t="shared" si="13"/>
        <v>44003</v>
      </c>
      <c r="G48" s="16">
        <v>5</v>
      </c>
      <c r="H48" s="16"/>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row>
    <row r="49" spans="1:64" s="52" customFormat="1" ht="30" customHeight="1" thickBot="1" x14ac:dyDescent="0.3">
      <c r="A49" s="45"/>
      <c r="B49" s="80" t="s">
        <v>116</v>
      </c>
      <c r="C49" s="55"/>
      <c r="D49" s="20"/>
      <c r="E49" s="2">
        <f t="shared" si="12"/>
        <v>44004</v>
      </c>
      <c r="F49" s="2">
        <f t="shared" si="13"/>
        <v>44009</v>
      </c>
      <c r="G49" s="16">
        <v>5</v>
      </c>
      <c r="H49" s="16"/>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row>
    <row r="50" spans="1:64" s="52" customFormat="1" ht="30" customHeight="1" thickBot="1" x14ac:dyDescent="0.3">
      <c r="A50" s="45"/>
      <c r="B50" s="80" t="s">
        <v>117</v>
      </c>
      <c r="C50" s="55"/>
      <c r="D50" s="20"/>
      <c r="E50" s="2">
        <f t="shared" si="12"/>
        <v>44010</v>
      </c>
      <c r="F50" s="2">
        <f t="shared" si="13"/>
        <v>44015</v>
      </c>
      <c r="G50" s="16">
        <v>5</v>
      </c>
      <c r="H50" s="16"/>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row>
    <row r="51" spans="1:64" s="52" customFormat="1" ht="30" customHeight="1" thickBot="1" x14ac:dyDescent="0.3">
      <c r="A51" s="45"/>
      <c r="B51" s="80" t="s">
        <v>118</v>
      </c>
      <c r="C51" s="55"/>
      <c r="D51" s="20"/>
      <c r="E51" s="2">
        <f t="shared" si="12"/>
        <v>44016</v>
      </c>
      <c r="F51" s="2">
        <f t="shared" si="13"/>
        <v>44021</v>
      </c>
      <c r="G51" s="16">
        <v>5</v>
      </c>
      <c r="H51" s="16"/>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row>
    <row r="52" spans="1:64" s="52" customFormat="1" ht="30" customHeight="1" thickBot="1" x14ac:dyDescent="0.3">
      <c r="A52" s="45"/>
      <c r="B52" s="80" t="s">
        <v>119</v>
      </c>
      <c r="C52" s="55"/>
      <c r="D52" s="20"/>
      <c r="E52" s="2">
        <f t="shared" si="12"/>
        <v>44022</v>
      </c>
      <c r="F52" s="2">
        <f t="shared" si="13"/>
        <v>44027</v>
      </c>
      <c r="G52" s="16">
        <v>5</v>
      </c>
      <c r="H52" s="16"/>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row>
    <row r="53" spans="1:64" s="52" customFormat="1" ht="30" customHeight="1" thickBot="1" x14ac:dyDescent="0.3">
      <c r="A53" s="45"/>
      <c r="B53" s="80" t="s">
        <v>58</v>
      </c>
      <c r="C53" s="55"/>
      <c r="D53" s="20"/>
      <c r="E53" s="2">
        <f t="shared" si="12"/>
        <v>44028</v>
      </c>
      <c r="F53" s="2">
        <f t="shared" si="13"/>
        <v>44033</v>
      </c>
      <c r="G53" s="16">
        <v>5</v>
      </c>
      <c r="H53" s="16"/>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row>
    <row r="54" spans="1:64" s="52" customFormat="1" ht="30" customHeight="1" thickBot="1" x14ac:dyDescent="0.3">
      <c r="A54" s="45"/>
      <c r="B54" s="80" t="s">
        <v>59</v>
      </c>
      <c r="C54" s="55"/>
      <c r="D54" s="20"/>
      <c r="E54" s="2">
        <f t="shared" si="12"/>
        <v>44034</v>
      </c>
      <c r="F54" s="2">
        <f t="shared" ref="F54:F65" si="14">E54+G54</f>
        <v>44034</v>
      </c>
      <c r="G54" s="16"/>
      <c r="H54" s="16"/>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row>
    <row r="55" spans="1:64" s="52" customFormat="1" ht="30" customHeight="1" thickBot="1" x14ac:dyDescent="0.3">
      <c r="A55" s="45"/>
      <c r="B55" s="80" t="s">
        <v>60</v>
      </c>
      <c r="C55" s="55"/>
      <c r="D55" s="20"/>
      <c r="E55" s="2">
        <f t="shared" ref="E55:E82" si="15">F54+1</f>
        <v>44035</v>
      </c>
      <c r="F55" s="2">
        <f t="shared" si="14"/>
        <v>44040</v>
      </c>
      <c r="G55" s="16">
        <v>5</v>
      </c>
      <c r="H55" s="16">
        <f t="shared" si="5"/>
        <v>6</v>
      </c>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row>
    <row r="56" spans="1:64" s="52" customFormat="1" ht="30" customHeight="1" thickBot="1" x14ac:dyDescent="0.3">
      <c r="A56" s="45"/>
      <c r="B56" s="80" t="s">
        <v>61</v>
      </c>
      <c r="C56" s="55"/>
      <c r="D56" s="20"/>
      <c r="E56" s="2">
        <f t="shared" si="15"/>
        <v>44041</v>
      </c>
      <c r="F56" s="2">
        <f t="shared" si="14"/>
        <v>44046</v>
      </c>
      <c r="G56" s="16">
        <v>5</v>
      </c>
      <c r="H56" s="16"/>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row>
    <row r="57" spans="1:64" s="52" customFormat="1" ht="30" customHeight="1" thickBot="1" x14ac:dyDescent="0.3">
      <c r="A57" s="45"/>
      <c r="B57" s="80" t="s">
        <v>62</v>
      </c>
      <c r="C57" s="55"/>
      <c r="D57" s="20"/>
      <c r="E57" s="2">
        <f t="shared" si="15"/>
        <v>44047</v>
      </c>
      <c r="F57" s="2">
        <f t="shared" si="14"/>
        <v>44052</v>
      </c>
      <c r="G57" s="16">
        <v>5</v>
      </c>
      <c r="H57" s="16"/>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row>
    <row r="58" spans="1:64" s="52" customFormat="1" ht="30" customHeight="1" thickBot="1" x14ac:dyDescent="0.3">
      <c r="A58" s="45"/>
      <c r="B58" s="80" t="s">
        <v>63</v>
      </c>
      <c r="C58" s="55"/>
      <c r="D58" s="20"/>
      <c r="E58" s="2">
        <f t="shared" si="15"/>
        <v>44053</v>
      </c>
      <c r="F58" s="2">
        <f t="shared" si="14"/>
        <v>44058</v>
      </c>
      <c r="G58" s="16">
        <v>5</v>
      </c>
      <c r="H58" s="16"/>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row>
    <row r="59" spans="1:64" s="52" customFormat="1" ht="30" customHeight="1" thickBot="1" x14ac:dyDescent="0.3">
      <c r="A59" s="45"/>
      <c r="B59" s="80" t="s">
        <v>64</v>
      </c>
      <c r="C59" s="55"/>
      <c r="D59" s="20"/>
      <c r="E59" s="2">
        <f t="shared" si="15"/>
        <v>44059</v>
      </c>
      <c r="F59" s="2">
        <f t="shared" si="14"/>
        <v>44064</v>
      </c>
      <c r="G59" s="16">
        <v>5</v>
      </c>
      <c r="H59" s="16"/>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row>
    <row r="60" spans="1:64" s="52" customFormat="1" ht="30" customHeight="1" thickBot="1" x14ac:dyDescent="0.3">
      <c r="A60" s="45"/>
      <c r="B60" s="80" t="s">
        <v>65</v>
      </c>
      <c r="C60" s="55"/>
      <c r="D60" s="20"/>
      <c r="E60" s="2">
        <f t="shared" si="15"/>
        <v>44065</v>
      </c>
      <c r="F60" s="2">
        <f t="shared" si="14"/>
        <v>44070</v>
      </c>
      <c r="G60" s="16">
        <v>5</v>
      </c>
      <c r="H60" s="16"/>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row>
    <row r="61" spans="1:64" s="52" customFormat="1" ht="30" customHeight="1" thickBot="1" x14ac:dyDescent="0.3">
      <c r="A61" s="45"/>
      <c r="B61" s="80" t="s">
        <v>66</v>
      </c>
      <c r="C61" s="55"/>
      <c r="D61" s="20"/>
      <c r="E61" s="2">
        <f t="shared" si="15"/>
        <v>44071</v>
      </c>
      <c r="F61" s="2">
        <f t="shared" si="14"/>
        <v>44076</v>
      </c>
      <c r="G61" s="16">
        <v>5</v>
      </c>
      <c r="H61" s="16"/>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row>
    <row r="62" spans="1:64" s="52" customFormat="1" ht="30" customHeight="1" thickBot="1" x14ac:dyDescent="0.3">
      <c r="A62" s="45"/>
      <c r="B62" s="80" t="s">
        <v>67</v>
      </c>
      <c r="C62" s="55"/>
      <c r="D62" s="20"/>
      <c r="E62" s="2">
        <f t="shared" si="15"/>
        <v>44077</v>
      </c>
      <c r="F62" s="2">
        <f t="shared" si="14"/>
        <v>44082</v>
      </c>
      <c r="G62" s="16">
        <v>5</v>
      </c>
      <c r="H62" s="16"/>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row>
    <row r="63" spans="1:64" s="52" customFormat="1" ht="30" customHeight="1" thickBot="1" x14ac:dyDescent="0.3">
      <c r="A63" s="45"/>
      <c r="B63" s="80" t="s">
        <v>68</v>
      </c>
      <c r="C63" s="55"/>
      <c r="D63" s="20"/>
      <c r="E63" s="2">
        <f t="shared" si="15"/>
        <v>44083</v>
      </c>
      <c r="F63" s="2">
        <f t="shared" si="14"/>
        <v>44088</v>
      </c>
      <c r="G63" s="16">
        <v>5</v>
      </c>
      <c r="H63" s="16"/>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row>
    <row r="64" spans="1:64" s="52" customFormat="1" ht="30" customHeight="1" thickBot="1" x14ac:dyDescent="0.3">
      <c r="A64" s="45"/>
      <c r="B64" s="80" t="s">
        <v>69</v>
      </c>
      <c r="C64" s="55"/>
      <c r="D64" s="20"/>
      <c r="E64" s="2">
        <f t="shared" si="15"/>
        <v>44089</v>
      </c>
      <c r="F64" s="2">
        <f t="shared" si="14"/>
        <v>44094</v>
      </c>
      <c r="G64" s="16">
        <v>5</v>
      </c>
      <c r="H64" s="16"/>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row>
    <row r="65" spans="1:64" s="52" customFormat="1" ht="30" customHeight="1" thickBot="1" x14ac:dyDescent="0.3">
      <c r="A65" s="45"/>
      <c r="B65" s="80" t="s">
        <v>70</v>
      </c>
      <c r="C65" s="55"/>
      <c r="D65" s="20"/>
      <c r="E65" s="2">
        <f t="shared" si="15"/>
        <v>44095</v>
      </c>
      <c r="F65" s="2">
        <f t="shared" si="14"/>
        <v>44100</v>
      </c>
      <c r="G65" s="16">
        <v>5</v>
      </c>
      <c r="H65" s="16"/>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row>
    <row r="66" spans="1:64" s="52" customFormat="1" ht="30" customHeight="1" thickBot="1" x14ac:dyDescent="0.3">
      <c r="A66" s="42"/>
      <c r="B66" s="80" t="s">
        <v>71</v>
      </c>
      <c r="C66" s="55"/>
      <c r="D66" s="20"/>
      <c r="E66" s="2">
        <f t="shared" si="15"/>
        <v>44101</v>
      </c>
      <c r="F66" s="2">
        <f>E66+G66</f>
        <v>44106</v>
      </c>
      <c r="G66" s="16">
        <v>5</v>
      </c>
      <c r="H66" s="16">
        <f t="shared" si="5"/>
        <v>6</v>
      </c>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row>
    <row r="67" spans="1:64" s="52" customFormat="1" ht="30" customHeight="1" thickBot="1" x14ac:dyDescent="0.3">
      <c r="A67" s="45"/>
      <c r="B67" s="80" t="s">
        <v>72</v>
      </c>
      <c r="C67" s="55"/>
      <c r="D67" s="20"/>
      <c r="E67" s="2">
        <f t="shared" si="15"/>
        <v>44107</v>
      </c>
      <c r="F67" s="2">
        <f t="shared" ref="F67:F85" si="16">E67+G67</f>
        <v>44112</v>
      </c>
      <c r="G67" s="16">
        <v>5</v>
      </c>
      <c r="H67" s="16">
        <f t="shared" si="5"/>
        <v>6</v>
      </c>
      <c r="I67" s="51"/>
      <c r="J67" s="51"/>
      <c r="K67" s="51"/>
      <c r="L67" s="51"/>
      <c r="M67" s="51"/>
      <c r="N67" s="51"/>
      <c r="O67" s="51"/>
      <c r="P67" s="51"/>
      <c r="Q67" s="51"/>
      <c r="R67" s="51"/>
      <c r="S67" s="51"/>
      <c r="T67" s="51"/>
      <c r="U67" s="54"/>
      <c r="V67" s="54"/>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row>
    <row r="68" spans="1:64" s="52" customFormat="1" ht="30" customHeight="1" thickBot="1" x14ac:dyDescent="0.3">
      <c r="A68" s="45"/>
      <c r="B68" s="80" t="s">
        <v>73</v>
      </c>
      <c r="C68" s="55"/>
      <c r="D68" s="20"/>
      <c r="E68" s="2">
        <f t="shared" si="15"/>
        <v>44113</v>
      </c>
      <c r="F68" s="2">
        <f t="shared" si="16"/>
        <v>44118</v>
      </c>
      <c r="G68" s="16">
        <v>5</v>
      </c>
      <c r="H68" s="16">
        <f t="shared" si="5"/>
        <v>6</v>
      </c>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row>
    <row r="69" spans="1:64" s="52" customFormat="1" ht="30" customHeight="1" thickBot="1" x14ac:dyDescent="0.3">
      <c r="A69" s="45"/>
      <c r="B69" s="80" t="s">
        <v>74</v>
      </c>
      <c r="C69" s="55"/>
      <c r="D69" s="20"/>
      <c r="E69" s="2">
        <f t="shared" si="15"/>
        <v>44119</v>
      </c>
      <c r="F69" s="2">
        <f t="shared" si="16"/>
        <v>44124</v>
      </c>
      <c r="G69" s="16">
        <v>5</v>
      </c>
      <c r="H69" s="16">
        <f t="shared" si="5"/>
        <v>6</v>
      </c>
      <c r="I69" s="51"/>
      <c r="J69" s="51"/>
      <c r="K69" s="51"/>
      <c r="L69" s="51"/>
      <c r="M69" s="51"/>
      <c r="N69" s="51"/>
      <c r="O69" s="51"/>
      <c r="P69" s="51"/>
      <c r="Q69" s="51"/>
      <c r="R69" s="51"/>
      <c r="S69" s="51"/>
      <c r="T69" s="51"/>
      <c r="U69" s="51"/>
      <c r="V69" s="51"/>
      <c r="W69" s="51"/>
      <c r="X69" s="51"/>
      <c r="Y69" s="54"/>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row>
    <row r="70" spans="1:64" s="52" customFormat="1" ht="30" customHeight="1" thickBot="1" x14ac:dyDescent="0.3">
      <c r="A70" s="45"/>
      <c r="B70" s="80" t="s">
        <v>75</v>
      </c>
      <c r="C70" s="55"/>
      <c r="D70" s="20"/>
      <c r="E70" s="2">
        <f t="shared" si="15"/>
        <v>44125</v>
      </c>
      <c r="F70" s="2">
        <f t="shared" si="16"/>
        <v>44130</v>
      </c>
      <c r="G70" s="16">
        <v>5</v>
      </c>
      <c r="H70" s="16">
        <f t="shared" si="5"/>
        <v>6</v>
      </c>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row>
    <row r="71" spans="1:64" s="52" customFormat="1" ht="30" customHeight="1" thickBot="1" x14ac:dyDescent="0.3">
      <c r="A71" s="45"/>
      <c r="B71" s="80" t="s">
        <v>76</v>
      </c>
      <c r="C71" s="55"/>
      <c r="D71" s="20"/>
      <c r="E71" s="2">
        <f t="shared" si="15"/>
        <v>44131</v>
      </c>
      <c r="F71" s="2">
        <f t="shared" si="16"/>
        <v>44136</v>
      </c>
      <c r="G71" s="16">
        <v>5</v>
      </c>
      <c r="H71" s="16">
        <f t="shared" si="5"/>
        <v>6</v>
      </c>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row>
    <row r="72" spans="1:64" s="52" customFormat="1" ht="30" customHeight="1" thickBot="1" x14ac:dyDescent="0.3">
      <c r="A72" s="45"/>
      <c r="B72" s="80" t="s">
        <v>77</v>
      </c>
      <c r="C72" s="55"/>
      <c r="D72" s="20"/>
      <c r="E72" s="2">
        <f t="shared" si="15"/>
        <v>44137</v>
      </c>
      <c r="F72" s="2">
        <f t="shared" si="16"/>
        <v>44142</v>
      </c>
      <c r="G72" s="16">
        <v>5</v>
      </c>
      <c r="H72" s="16">
        <f t="shared" si="5"/>
        <v>6</v>
      </c>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row>
    <row r="73" spans="1:64" s="52" customFormat="1" ht="30" customHeight="1" thickBot="1" x14ac:dyDescent="0.3">
      <c r="A73" s="45"/>
      <c r="B73" s="80" t="s">
        <v>78</v>
      </c>
      <c r="C73" s="55"/>
      <c r="D73" s="20"/>
      <c r="E73" s="2">
        <f t="shared" si="15"/>
        <v>44143</v>
      </c>
      <c r="F73" s="2">
        <f t="shared" si="16"/>
        <v>44148</v>
      </c>
      <c r="G73" s="16">
        <v>5</v>
      </c>
      <c r="H73" s="16"/>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row>
    <row r="74" spans="1:64" s="52" customFormat="1" ht="30" customHeight="1" thickBot="1" x14ac:dyDescent="0.3">
      <c r="A74" s="45"/>
      <c r="B74" s="80" t="s">
        <v>79</v>
      </c>
      <c r="C74" s="55"/>
      <c r="D74" s="20"/>
      <c r="E74" s="2">
        <f t="shared" si="15"/>
        <v>44149</v>
      </c>
      <c r="F74" s="2">
        <f t="shared" si="16"/>
        <v>44154</v>
      </c>
      <c r="G74" s="16">
        <v>5</v>
      </c>
      <c r="H74" s="16"/>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row>
    <row r="75" spans="1:64" s="52" customFormat="1" ht="30" customHeight="1" thickBot="1" x14ac:dyDescent="0.3">
      <c r="A75" s="45"/>
      <c r="B75" s="80" t="s">
        <v>80</v>
      </c>
      <c r="C75" s="55"/>
      <c r="D75" s="20"/>
      <c r="E75" s="2">
        <f t="shared" si="15"/>
        <v>44155</v>
      </c>
      <c r="F75" s="2">
        <f t="shared" si="16"/>
        <v>44160</v>
      </c>
      <c r="G75" s="16">
        <v>5</v>
      </c>
      <c r="H75" s="16"/>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row>
    <row r="76" spans="1:64" s="52" customFormat="1" ht="30" customHeight="1" thickBot="1" x14ac:dyDescent="0.3">
      <c r="A76" s="45"/>
      <c r="B76" s="80" t="s">
        <v>81</v>
      </c>
      <c r="C76" s="55"/>
      <c r="D76" s="20"/>
      <c r="E76" s="2">
        <f t="shared" si="15"/>
        <v>44161</v>
      </c>
      <c r="F76" s="2">
        <f t="shared" si="16"/>
        <v>44166</v>
      </c>
      <c r="G76" s="16">
        <v>5</v>
      </c>
      <c r="H76" s="16"/>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row>
    <row r="77" spans="1:64" s="52" customFormat="1" ht="30" customHeight="1" thickBot="1" x14ac:dyDescent="0.3">
      <c r="A77" s="45"/>
      <c r="B77" s="80" t="s">
        <v>82</v>
      </c>
      <c r="C77" s="55"/>
      <c r="D77" s="20"/>
      <c r="E77" s="2">
        <f t="shared" si="15"/>
        <v>44167</v>
      </c>
      <c r="F77" s="2">
        <f t="shared" si="16"/>
        <v>44172</v>
      </c>
      <c r="G77" s="16">
        <v>5</v>
      </c>
      <c r="H77" s="16"/>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row>
    <row r="78" spans="1:64" s="52" customFormat="1" ht="30" customHeight="1" thickBot="1" x14ac:dyDescent="0.3">
      <c r="A78" s="45"/>
      <c r="B78" s="80" t="s">
        <v>83</v>
      </c>
      <c r="C78" s="55"/>
      <c r="D78" s="20"/>
      <c r="E78" s="2">
        <f t="shared" si="15"/>
        <v>44173</v>
      </c>
      <c r="F78" s="2">
        <f t="shared" si="16"/>
        <v>44178</v>
      </c>
      <c r="G78" s="16">
        <v>5</v>
      </c>
      <c r="H78" s="16"/>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row>
    <row r="79" spans="1:64" s="52" customFormat="1" ht="30" customHeight="1" thickBot="1" x14ac:dyDescent="0.3">
      <c r="A79" s="45"/>
      <c r="B79" s="80" t="s">
        <v>84</v>
      </c>
      <c r="C79" s="55"/>
      <c r="D79" s="20"/>
      <c r="E79" s="2">
        <f t="shared" si="15"/>
        <v>44179</v>
      </c>
      <c r="F79" s="2">
        <f t="shared" si="16"/>
        <v>44184</v>
      </c>
      <c r="G79" s="16">
        <v>5</v>
      </c>
      <c r="H79" s="16"/>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row>
    <row r="80" spans="1:64" s="52" customFormat="1" ht="30" customHeight="1" thickBot="1" x14ac:dyDescent="0.3">
      <c r="A80" s="45"/>
      <c r="B80" s="80" t="s">
        <v>85</v>
      </c>
      <c r="C80" s="55"/>
      <c r="D80" s="20"/>
      <c r="E80" s="2">
        <f t="shared" si="15"/>
        <v>44185</v>
      </c>
      <c r="F80" s="2">
        <f t="shared" si="16"/>
        <v>44190</v>
      </c>
      <c r="G80" s="16">
        <v>5</v>
      </c>
      <c r="H80" s="16"/>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row>
    <row r="81" spans="1:64" s="52" customFormat="1" ht="30" customHeight="1" thickBot="1" x14ac:dyDescent="0.3">
      <c r="A81" s="45"/>
      <c r="B81" s="80" t="s">
        <v>86</v>
      </c>
      <c r="C81" s="55"/>
      <c r="D81" s="20"/>
      <c r="E81" s="2">
        <f t="shared" si="15"/>
        <v>44191</v>
      </c>
      <c r="F81" s="2">
        <f t="shared" si="16"/>
        <v>44196</v>
      </c>
      <c r="G81" s="16">
        <v>5</v>
      </c>
      <c r="H81" s="16"/>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row>
    <row r="82" spans="1:64" s="52" customFormat="1" ht="30" customHeight="1" thickBot="1" x14ac:dyDescent="0.3">
      <c r="A82" s="45"/>
      <c r="B82" s="80" t="s">
        <v>87</v>
      </c>
      <c r="C82" s="55"/>
      <c r="D82" s="20"/>
      <c r="E82" s="2">
        <f t="shared" si="15"/>
        <v>44197</v>
      </c>
      <c r="F82" s="2">
        <f t="shared" si="16"/>
        <v>44202</v>
      </c>
      <c r="G82" s="16">
        <v>5</v>
      </c>
      <c r="H82" s="16"/>
      <c r="I82" s="51"/>
      <c r="J82" s="51"/>
      <c r="K82" s="51"/>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row>
    <row r="83" spans="1:64" s="52" customFormat="1" ht="30" customHeight="1" thickBot="1" x14ac:dyDescent="0.3">
      <c r="A83" s="45"/>
      <c r="B83" s="80" t="s">
        <v>88</v>
      </c>
      <c r="C83" s="55"/>
      <c r="D83" s="20"/>
      <c r="E83" s="2">
        <f>F81+1</f>
        <v>44197</v>
      </c>
      <c r="F83" s="2">
        <f t="shared" si="16"/>
        <v>44197</v>
      </c>
      <c r="G83" s="16"/>
      <c r="H83" s="16"/>
      <c r="I83" s="51"/>
      <c r="J83" s="51"/>
      <c r="K83" s="51"/>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row>
    <row r="84" spans="1:64" s="52" customFormat="1" ht="30" customHeight="1" thickBot="1" x14ac:dyDescent="0.3">
      <c r="A84" s="45"/>
      <c r="B84" s="80" t="s">
        <v>89</v>
      </c>
      <c r="C84" s="55"/>
      <c r="D84" s="20"/>
      <c r="E84" s="2">
        <f>F52+1</f>
        <v>44028</v>
      </c>
      <c r="F84" s="2">
        <f t="shared" si="16"/>
        <v>44033</v>
      </c>
      <c r="G84" s="16">
        <v>5</v>
      </c>
      <c r="H84" s="16"/>
      <c r="I84" s="51"/>
      <c r="J84" s="51"/>
      <c r="K84" s="51"/>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row>
    <row r="85" spans="1:64" s="52" customFormat="1" ht="30" customHeight="1" thickBot="1" x14ac:dyDescent="0.3">
      <c r="A85" s="45"/>
      <c r="B85" s="80" t="s">
        <v>90</v>
      </c>
      <c r="C85" s="55"/>
      <c r="D85" s="20"/>
      <c r="E85" s="2">
        <f>F52+1</f>
        <v>44028</v>
      </c>
      <c r="F85" s="2">
        <f t="shared" si="16"/>
        <v>44033</v>
      </c>
      <c r="G85" s="16">
        <v>5</v>
      </c>
      <c r="H85" s="16"/>
      <c r="I85" s="51"/>
      <c r="J85" s="51"/>
      <c r="K85" s="51"/>
      <c r="L85" s="51"/>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row>
    <row r="86" spans="1:64" s="52" customFormat="1" ht="30" customHeight="1" thickBot="1" x14ac:dyDescent="0.3">
      <c r="A86" s="45"/>
      <c r="B86" s="80" t="s">
        <v>91</v>
      </c>
      <c r="C86" s="55"/>
      <c r="D86" s="20"/>
      <c r="E86" s="2">
        <f>F53+1</f>
        <v>44034</v>
      </c>
      <c r="F86" s="2">
        <f t="shared" si="13"/>
        <v>44039</v>
      </c>
      <c r="G86" s="16">
        <v>5</v>
      </c>
      <c r="H86" s="16"/>
      <c r="I86" s="51"/>
      <c r="J86" s="51"/>
      <c r="K86" s="51"/>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row>
    <row r="87" spans="1:64" s="52" customFormat="1" ht="30" customHeight="1" thickBot="1" x14ac:dyDescent="0.3">
      <c r="A87" s="45" t="s">
        <v>11</v>
      </c>
      <c r="B87" s="21" t="s">
        <v>43</v>
      </c>
      <c r="C87" s="93" t="s">
        <v>44</v>
      </c>
      <c r="D87" s="22"/>
      <c r="E87" s="75"/>
      <c r="F87" s="76"/>
      <c r="G87" s="16"/>
      <c r="H87" s="16" t="str">
        <f t="shared" si="5"/>
        <v/>
      </c>
      <c r="I87" s="51"/>
      <c r="J87" s="51"/>
      <c r="K87" s="51"/>
      <c r="L87" s="51"/>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row>
    <row r="88" spans="1:64" s="52" customFormat="1" ht="30" customHeight="1" thickBot="1" x14ac:dyDescent="0.3">
      <c r="A88" s="45"/>
      <c r="B88" s="81" t="s">
        <v>48</v>
      </c>
      <c r="C88" s="56"/>
      <c r="D88" s="23">
        <v>0.3</v>
      </c>
      <c r="E88" s="4">
        <v>43832</v>
      </c>
      <c r="F88" s="3">
        <f>E88+G88</f>
        <v>43835</v>
      </c>
      <c r="G88" s="16">
        <v>3</v>
      </c>
      <c r="H88" s="16"/>
      <c r="I88" s="51"/>
      <c r="J88" s="51"/>
      <c r="K88" s="51"/>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row>
    <row r="89" spans="1:64" s="52" customFormat="1" ht="30" customHeight="1" thickBot="1" x14ac:dyDescent="0.3">
      <c r="A89" s="45"/>
      <c r="B89" s="81" t="s">
        <v>49</v>
      </c>
      <c r="C89" s="56"/>
      <c r="D89" s="23"/>
      <c r="E89" s="3">
        <f>F88+1</f>
        <v>43836</v>
      </c>
      <c r="F89" s="3">
        <f t="shared" ref="F89:F95" si="17">E89+G89</f>
        <v>43841</v>
      </c>
      <c r="G89" s="16">
        <v>5</v>
      </c>
      <c r="H89" s="16"/>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row>
    <row r="90" spans="1:64" s="52" customFormat="1" ht="30" customHeight="1" thickBot="1" x14ac:dyDescent="0.3">
      <c r="A90" s="45"/>
      <c r="B90" s="81" t="s">
        <v>50</v>
      </c>
      <c r="C90" s="56"/>
      <c r="D90" s="23"/>
      <c r="E90" s="3">
        <f t="shared" ref="E90:E92" si="18">F89+1</f>
        <v>43842</v>
      </c>
      <c r="F90" s="3">
        <f t="shared" si="17"/>
        <v>43847</v>
      </c>
      <c r="G90" s="16">
        <v>5</v>
      </c>
      <c r="H90" s="16"/>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row>
    <row r="91" spans="1:64" s="52" customFormat="1" ht="30" customHeight="1" thickBot="1" x14ac:dyDescent="0.3">
      <c r="A91" s="45"/>
      <c r="B91" s="81" t="s">
        <v>51</v>
      </c>
      <c r="C91" s="56"/>
      <c r="D91" s="23"/>
      <c r="E91" s="3">
        <f t="shared" si="18"/>
        <v>43848</v>
      </c>
      <c r="F91" s="3">
        <f t="shared" si="17"/>
        <v>43853</v>
      </c>
      <c r="G91" s="16">
        <v>5</v>
      </c>
      <c r="H91" s="16"/>
      <c r="I91" s="51"/>
      <c r="J91" s="51"/>
      <c r="K91" s="51"/>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row>
    <row r="92" spans="1:64" s="52" customFormat="1" ht="30" customHeight="1" thickBot="1" x14ac:dyDescent="0.3">
      <c r="A92" s="45"/>
      <c r="B92" s="81" t="s">
        <v>52</v>
      </c>
      <c r="C92" s="56"/>
      <c r="D92" s="23"/>
      <c r="E92" s="3">
        <f t="shared" si="18"/>
        <v>43854</v>
      </c>
      <c r="F92" s="3">
        <f t="shared" si="17"/>
        <v>43859</v>
      </c>
      <c r="G92" s="16">
        <v>5</v>
      </c>
      <c r="H92" s="16"/>
      <c r="I92" s="51"/>
      <c r="J92" s="51"/>
      <c r="K92" s="51"/>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row>
    <row r="93" spans="1:64" s="52" customFormat="1" ht="30" customHeight="1" thickBot="1" x14ac:dyDescent="0.3">
      <c r="A93" s="45" t="s">
        <v>11</v>
      </c>
      <c r="B93" s="24" t="s">
        <v>45</v>
      </c>
      <c r="C93" s="57"/>
      <c r="D93" s="25"/>
      <c r="E93" s="77"/>
      <c r="F93" s="78"/>
      <c r="G93" s="16"/>
      <c r="H93" s="16" t="str">
        <f t="shared" si="5"/>
        <v/>
      </c>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row>
    <row r="94" spans="1:64" s="52" customFormat="1" ht="30" customHeight="1" thickBot="1" x14ac:dyDescent="0.3">
      <c r="A94" s="45"/>
      <c r="B94" s="94" t="s">
        <v>46</v>
      </c>
      <c r="C94" s="58"/>
      <c r="D94" s="26">
        <v>1</v>
      </c>
      <c r="E94" s="4">
        <v>43832</v>
      </c>
      <c r="F94" s="4">
        <f t="shared" si="17"/>
        <v>43852</v>
      </c>
      <c r="G94" s="16">
        <v>20</v>
      </c>
      <c r="H94" s="16">
        <f t="shared" si="5"/>
        <v>21</v>
      </c>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row>
    <row r="95" spans="1:64" s="52" customFormat="1" ht="30" customHeight="1" thickBot="1" x14ac:dyDescent="0.3">
      <c r="A95" s="45"/>
      <c r="B95" s="94" t="s">
        <v>130</v>
      </c>
      <c r="C95" s="58"/>
      <c r="D95" s="25">
        <v>0.8</v>
      </c>
      <c r="E95" s="4">
        <v>43836</v>
      </c>
      <c r="F95" s="4">
        <f t="shared" si="17"/>
        <v>43856</v>
      </c>
      <c r="G95" s="16">
        <v>20</v>
      </c>
      <c r="H95" s="16"/>
      <c r="I95" s="51"/>
      <c r="J95" s="51"/>
      <c r="K95" s="51"/>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row>
    <row r="96" spans="1:64" s="52" customFormat="1" ht="30" customHeight="1" thickBot="1" x14ac:dyDescent="0.3">
      <c r="A96" s="45" t="s">
        <v>11</v>
      </c>
      <c r="B96" s="88" t="s">
        <v>47</v>
      </c>
      <c r="C96" s="83"/>
      <c r="D96" s="84"/>
      <c r="E96" s="89"/>
      <c r="F96" s="90"/>
      <c r="G96" s="16"/>
      <c r="H96" s="16" t="str">
        <f t="shared" si="5"/>
        <v/>
      </c>
      <c r="I96" s="51"/>
      <c r="J96" s="51"/>
      <c r="K96" s="51"/>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row>
    <row r="97" spans="1:64" s="52" customFormat="1" ht="30" customHeight="1" thickBot="1" x14ac:dyDescent="0.3">
      <c r="A97" s="45"/>
      <c r="B97" s="85">
        <v>186</v>
      </c>
      <c r="C97" s="86"/>
      <c r="D97" s="87"/>
      <c r="E97" s="82"/>
      <c r="F97" s="82"/>
      <c r="G97" s="16"/>
      <c r="H97" s="16" t="str">
        <f t="shared" si="5"/>
        <v/>
      </c>
      <c r="I97" s="51"/>
      <c r="J97" s="51"/>
      <c r="K97" s="51"/>
      <c r="L97" s="51"/>
      <c r="M97" s="51"/>
      <c r="N97" s="51"/>
      <c r="O97" s="51"/>
      <c r="P97" s="51"/>
      <c r="Q97" s="51"/>
      <c r="R97" s="51"/>
      <c r="S97" s="51"/>
      <c r="T97" s="51"/>
      <c r="U97" s="51"/>
      <c r="V97" s="51"/>
      <c r="W97" s="51"/>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row>
    <row r="98" spans="1:64" s="52" customFormat="1" ht="30" customHeight="1" thickBot="1" x14ac:dyDescent="0.3">
      <c r="A98" s="45"/>
      <c r="B98" s="85" t="s">
        <v>131</v>
      </c>
      <c r="C98" s="86"/>
      <c r="D98" s="87"/>
      <c r="E98" s="82"/>
      <c r="F98" s="82"/>
      <c r="G98" s="16"/>
      <c r="H98" s="16" t="str">
        <f t="shared" si="5"/>
        <v/>
      </c>
      <c r="I98" s="51"/>
      <c r="J98" s="51"/>
      <c r="K98" s="51"/>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row>
    <row r="99" spans="1:64" s="52" customFormat="1" ht="30" customHeight="1" thickBot="1" x14ac:dyDescent="0.3">
      <c r="A99" s="45"/>
      <c r="B99" s="85"/>
      <c r="C99" s="86"/>
      <c r="D99" s="87"/>
      <c r="E99" s="82"/>
      <c r="F99" s="82"/>
      <c r="G99" s="16"/>
      <c r="H99" s="16" t="str">
        <f t="shared" si="5"/>
        <v/>
      </c>
      <c r="I99" s="51"/>
      <c r="J99" s="51"/>
      <c r="K99" s="51"/>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row>
    <row r="100" spans="1:64" s="52" customFormat="1" ht="30" customHeight="1" thickBot="1" x14ac:dyDescent="0.3">
      <c r="A100" s="45"/>
      <c r="B100" s="85"/>
      <c r="C100" s="86"/>
      <c r="D100" s="87"/>
      <c r="E100" s="82"/>
      <c r="F100" s="82"/>
      <c r="G100" s="16"/>
      <c r="H100" s="16" t="str">
        <f t="shared" si="5"/>
        <v/>
      </c>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row>
    <row r="101" spans="1:64" s="52" customFormat="1" ht="30" customHeight="1" thickBot="1" x14ac:dyDescent="0.3">
      <c r="A101" s="45"/>
      <c r="B101" s="85"/>
      <c r="C101" s="86"/>
      <c r="D101" s="87"/>
      <c r="E101" s="82"/>
      <c r="F101" s="82"/>
      <c r="G101" s="16"/>
      <c r="H101" s="16" t="str">
        <f t="shared" si="5"/>
        <v/>
      </c>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row>
    <row r="102" spans="1:64" s="52" customFormat="1" ht="30" customHeight="1" thickBot="1" x14ac:dyDescent="0.3">
      <c r="A102" s="45"/>
      <c r="B102" s="85"/>
      <c r="C102" s="86"/>
      <c r="D102" s="87"/>
      <c r="E102" s="82"/>
      <c r="F102" s="82"/>
      <c r="G102" s="16"/>
      <c r="H102" s="16" t="str">
        <f t="shared" si="5"/>
        <v/>
      </c>
      <c r="I102" s="51"/>
      <c r="J102" s="51"/>
      <c r="K102" s="51"/>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row>
    <row r="103" spans="1:64" s="52" customFormat="1" ht="30" customHeight="1" thickBot="1" x14ac:dyDescent="0.3">
      <c r="A103" s="45"/>
      <c r="B103" s="85"/>
      <c r="C103" s="86"/>
      <c r="D103" s="87"/>
      <c r="E103" s="82"/>
      <c r="F103" s="82"/>
      <c r="G103" s="16"/>
      <c r="H103" s="16" t="str">
        <f t="shared" si="5"/>
        <v/>
      </c>
      <c r="I103" s="51"/>
      <c r="J103" s="51"/>
      <c r="K103" s="51"/>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row>
    <row r="104" spans="1:64" s="52" customFormat="1" ht="30" customHeight="1" thickBot="1" x14ac:dyDescent="0.3">
      <c r="A104" s="45"/>
      <c r="B104" s="85"/>
      <c r="C104" s="86"/>
      <c r="D104" s="87"/>
      <c r="E104" s="82"/>
      <c r="F104" s="82"/>
      <c r="G104" s="16"/>
      <c r="H104" s="16" t="str">
        <f t="shared" si="5"/>
        <v/>
      </c>
      <c r="I104" s="51"/>
      <c r="J104" s="51"/>
      <c r="K104" s="51"/>
      <c r="L104" s="51"/>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row>
    <row r="105" spans="1:64" s="52" customFormat="1" ht="30" customHeight="1" thickBot="1" x14ac:dyDescent="0.3">
      <c r="A105" s="45"/>
      <c r="B105" s="85"/>
      <c r="C105" s="86"/>
      <c r="D105" s="87"/>
      <c r="E105" s="82"/>
      <c r="F105" s="82"/>
      <c r="G105" s="16"/>
      <c r="H105" s="16" t="str">
        <f t="shared" si="5"/>
        <v/>
      </c>
      <c r="I105" s="51"/>
      <c r="J105" s="51"/>
      <c r="K105" s="51"/>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row>
    <row r="106" spans="1:64" s="52" customFormat="1" ht="30" customHeight="1" thickBot="1" x14ac:dyDescent="0.3">
      <c r="A106" s="45" t="s">
        <v>12</v>
      </c>
      <c r="B106" s="59"/>
      <c r="C106" s="60"/>
      <c r="D106" s="27"/>
      <c r="E106" s="61"/>
      <c r="F106" s="61"/>
      <c r="G106" s="16"/>
      <c r="H106" s="16" t="str">
        <f t="shared" si="5"/>
        <v/>
      </c>
      <c r="I106" s="51"/>
      <c r="J106" s="51"/>
      <c r="K106" s="51"/>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row>
    <row r="107" spans="1:64" s="52" customFormat="1" ht="30" customHeight="1" thickBot="1" x14ac:dyDescent="0.3">
      <c r="A107" s="42" t="s">
        <v>13</v>
      </c>
      <c r="B107" s="28" t="s">
        <v>15</v>
      </c>
      <c r="C107" s="29"/>
      <c r="D107" s="30"/>
      <c r="E107" s="31"/>
      <c r="F107" s="32"/>
      <c r="G107" s="33"/>
      <c r="H107" s="33" t="str">
        <f t="shared" si="5"/>
        <v/>
      </c>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62"/>
      <c r="AG107" s="62"/>
      <c r="AH107" s="62"/>
      <c r="AI107" s="62"/>
      <c r="AJ107" s="62"/>
      <c r="AK107" s="62"/>
      <c r="AL107" s="62"/>
      <c r="AM107" s="62"/>
      <c r="AN107" s="62"/>
      <c r="AO107" s="62"/>
      <c r="AP107" s="62"/>
      <c r="AQ107" s="62"/>
      <c r="AR107" s="62"/>
      <c r="AS107" s="62"/>
      <c r="AT107" s="62"/>
      <c r="AU107" s="62"/>
      <c r="AV107" s="62"/>
      <c r="AW107" s="62"/>
      <c r="AX107" s="62"/>
      <c r="AY107" s="62"/>
      <c r="AZ107" s="62"/>
      <c r="BA107" s="62"/>
      <c r="BB107" s="62"/>
      <c r="BC107" s="62"/>
      <c r="BD107" s="62"/>
      <c r="BE107" s="62"/>
      <c r="BF107" s="62"/>
      <c r="BG107" s="62"/>
      <c r="BH107" s="62"/>
      <c r="BI107" s="62"/>
      <c r="BJ107" s="62"/>
      <c r="BK107" s="62"/>
      <c r="BL107" s="62"/>
    </row>
    <row r="108" spans="1:64" ht="30" customHeight="1" x14ac:dyDescent="0.25">
      <c r="G108" s="63"/>
    </row>
    <row r="109" spans="1:64" ht="30" customHeight="1" x14ac:dyDescent="0.25">
      <c r="C109" s="9"/>
      <c r="F109" s="34"/>
    </row>
    <row r="110" spans="1:64" ht="30" customHeight="1" x14ac:dyDescent="0.25">
      <c r="C110" s="3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106:D107 D87:D94 D19 D7:D11">
    <cfRule type="dataBar" priority="19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06:BL107 I87:BL95 I19:BL19">
    <cfRule type="expression" dxfId="77" priority="214">
      <formula>AND(TODAY()&gt;=I$5,TODAY()&lt;J$5)</formula>
    </cfRule>
  </conditionalFormatting>
  <conditionalFormatting sqref="I7:BL11 I106:BL107 I87:BL95 I19:BL19">
    <cfRule type="expression" dxfId="76" priority="208">
      <formula>AND(task_start&lt;=I$5,ROUNDDOWN((task_end-task_start+1)*task_progress,0)+task_start-1&gt;=I$5)</formula>
    </cfRule>
    <cfRule type="expression" dxfId="75" priority="209" stopIfTrue="1">
      <formula>AND(task_end&gt;=I$5,task_start&lt;J$5)</formula>
    </cfRule>
  </conditionalFormatting>
  <conditionalFormatting sqref="D96 D105 D98:D101">
    <cfRule type="dataBar" priority="158">
      <dataBar>
        <cfvo type="num" val="0"/>
        <cfvo type="num" val="1"/>
        <color theme="0" tint="-0.249977111117893"/>
      </dataBar>
      <extLst>
        <ext xmlns:x14="http://schemas.microsoft.com/office/spreadsheetml/2009/9/main" uri="{B025F937-C7B1-47D3-B67F-A62EFF666E3E}">
          <x14:id>{3D2687AE-507A-4594-B59D-CE6E951D3C0B}</x14:id>
        </ext>
      </extLst>
    </cfRule>
  </conditionalFormatting>
  <conditionalFormatting sqref="I96:BL96 I105:BL105 I98:BL101">
    <cfRule type="expression" dxfId="74" priority="161">
      <formula>AND(TODAY()&gt;=I$5,TODAY()&lt;J$5)</formula>
    </cfRule>
  </conditionalFormatting>
  <conditionalFormatting sqref="I96:BL96 I105:BL105 I98:BL101">
    <cfRule type="expression" dxfId="73" priority="159">
      <formula>AND(task_start&lt;=I$5,ROUNDDOWN((task_end-task_start+1)*task_progress,0)+task_start-1&gt;=I$5)</formula>
    </cfRule>
    <cfRule type="expression" dxfId="72" priority="160" stopIfTrue="1">
      <formula>AND(task_end&gt;=I$5,task_start&lt;J$5)</formula>
    </cfRule>
  </conditionalFormatting>
  <conditionalFormatting sqref="D102">
    <cfRule type="dataBar" priority="154">
      <dataBar>
        <cfvo type="num" val="0"/>
        <cfvo type="num" val="1"/>
        <color theme="0" tint="-0.249977111117893"/>
      </dataBar>
      <extLst>
        <ext xmlns:x14="http://schemas.microsoft.com/office/spreadsheetml/2009/9/main" uri="{B025F937-C7B1-47D3-B67F-A62EFF666E3E}">
          <x14:id>{F74930FC-F3C9-4F62-9CC5-0828EF181132}</x14:id>
        </ext>
      </extLst>
    </cfRule>
  </conditionalFormatting>
  <conditionalFormatting sqref="I102:BL102">
    <cfRule type="expression" dxfId="71" priority="157">
      <formula>AND(TODAY()&gt;=I$5,TODAY()&lt;J$5)</formula>
    </cfRule>
  </conditionalFormatting>
  <conditionalFormatting sqref="I102:BL102">
    <cfRule type="expression" dxfId="70" priority="155">
      <formula>AND(task_start&lt;=I$5,ROUNDDOWN((task_end-task_start+1)*task_progress,0)+task_start-1&gt;=I$5)</formula>
    </cfRule>
    <cfRule type="expression" dxfId="69" priority="156" stopIfTrue="1">
      <formula>AND(task_end&gt;=I$5,task_start&lt;J$5)</formula>
    </cfRule>
  </conditionalFormatting>
  <conditionalFormatting sqref="D103">
    <cfRule type="dataBar" priority="150">
      <dataBar>
        <cfvo type="num" val="0"/>
        <cfvo type="num" val="1"/>
        <color theme="0" tint="-0.249977111117893"/>
      </dataBar>
      <extLst>
        <ext xmlns:x14="http://schemas.microsoft.com/office/spreadsheetml/2009/9/main" uri="{B025F937-C7B1-47D3-B67F-A62EFF666E3E}">
          <x14:id>{9E156B2B-67D0-4BAA-97F3-6FA5A2C6527C}</x14:id>
        </ext>
      </extLst>
    </cfRule>
  </conditionalFormatting>
  <conditionalFormatting sqref="I103:BL103">
    <cfRule type="expression" dxfId="68" priority="153">
      <formula>AND(TODAY()&gt;=I$5,TODAY()&lt;J$5)</formula>
    </cfRule>
  </conditionalFormatting>
  <conditionalFormatting sqref="I103:BL103">
    <cfRule type="expression" dxfId="67" priority="151">
      <formula>AND(task_start&lt;=I$5,ROUNDDOWN((task_end-task_start+1)*task_progress,0)+task_start-1&gt;=I$5)</formula>
    </cfRule>
    <cfRule type="expression" dxfId="66" priority="152" stopIfTrue="1">
      <formula>AND(task_end&gt;=I$5,task_start&lt;J$5)</formula>
    </cfRule>
  </conditionalFormatting>
  <conditionalFormatting sqref="D104">
    <cfRule type="dataBar" priority="146">
      <dataBar>
        <cfvo type="num" val="0"/>
        <cfvo type="num" val="1"/>
        <color theme="0" tint="-0.249977111117893"/>
      </dataBar>
      <extLst>
        <ext xmlns:x14="http://schemas.microsoft.com/office/spreadsheetml/2009/9/main" uri="{B025F937-C7B1-47D3-B67F-A62EFF666E3E}">
          <x14:id>{3F97FDD9-EF27-4559-B8A9-37DC6A46E92D}</x14:id>
        </ext>
      </extLst>
    </cfRule>
  </conditionalFormatting>
  <conditionalFormatting sqref="I104:BL104">
    <cfRule type="expression" dxfId="65" priority="149">
      <formula>AND(TODAY()&gt;=I$5,TODAY()&lt;J$5)</formula>
    </cfRule>
  </conditionalFormatting>
  <conditionalFormatting sqref="I104:BL104">
    <cfRule type="expression" dxfId="64" priority="147">
      <formula>AND(task_start&lt;=I$5,ROUNDDOWN((task_end-task_start+1)*task_progress,0)+task_start-1&gt;=I$5)</formula>
    </cfRule>
    <cfRule type="expression" dxfId="63" priority="148" stopIfTrue="1">
      <formula>AND(task_end&gt;=I$5,task_start&lt;J$5)</formula>
    </cfRule>
  </conditionalFormatting>
  <conditionalFormatting sqref="D12:D13">
    <cfRule type="dataBar" priority="86">
      <dataBar>
        <cfvo type="num" val="0"/>
        <cfvo type="num" val="1"/>
        <color theme="0" tint="-0.249977111117893"/>
      </dataBar>
      <extLst>
        <ext xmlns:x14="http://schemas.microsoft.com/office/spreadsheetml/2009/9/main" uri="{B025F937-C7B1-47D3-B67F-A62EFF666E3E}">
          <x14:id>{48F437F0-2D4C-4E10-B001-0BDA56B6A2A6}</x14:id>
        </ext>
      </extLst>
    </cfRule>
  </conditionalFormatting>
  <conditionalFormatting sqref="I12:BL13 I18:BL18">
    <cfRule type="expression" dxfId="62" priority="89">
      <formula>AND(TODAY()&gt;=I$5,TODAY()&lt;J$5)</formula>
    </cfRule>
  </conditionalFormatting>
  <conditionalFormatting sqref="I12:BL13 I18:BL18">
    <cfRule type="expression" dxfId="61" priority="87">
      <formula>AND(task_start&lt;=I$5,ROUNDDOWN((task_end-task_start+1)*task_progress,0)+task_start-1&gt;=I$5)</formula>
    </cfRule>
    <cfRule type="expression" dxfId="60" priority="88" stopIfTrue="1">
      <formula>AND(task_end&gt;=I$5,task_start&lt;J$5)</formula>
    </cfRule>
  </conditionalFormatting>
  <conditionalFormatting sqref="D37:D40">
    <cfRule type="dataBar" priority="49">
      <dataBar>
        <cfvo type="num" val="0"/>
        <cfvo type="num" val="1"/>
        <color theme="0" tint="-0.249977111117893"/>
      </dataBar>
      <extLst>
        <ext xmlns:x14="http://schemas.microsoft.com/office/spreadsheetml/2009/9/main" uri="{B025F937-C7B1-47D3-B67F-A62EFF666E3E}">
          <x14:id>{ADE54782-8F87-4C31-913B-B009D7C7E471}</x14:id>
        </ext>
      </extLst>
    </cfRule>
  </conditionalFormatting>
  <conditionalFormatting sqref="I14:BL14">
    <cfRule type="expression" dxfId="59" priority="85">
      <formula>AND(TODAY()&gt;=I$5,TODAY()&lt;J$5)</formula>
    </cfRule>
  </conditionalFormatting>
  <conditionalFormatting sqref="I14:BL14">
    <cfRule type="expression" dxfId="58" priority="83">
      <formula>AND(task_start&lt;=I$5,ROUNDDOWN((task_end-task_start+1)*task_progress,0)+task_start-1&gt;=I$5)</formula>
    </cfRule>
    <cfRule type="expression" dxfId="57" priority="84" stopIfTrue="1">
      <formula>AND(task_end&gt;=I$5,task_start&lt;J$5)</formula>
    </cfRule>
  </conditionalFormatting>
  <conditionalFormatting sqref="I17:BL17">
    <cfRule type="expression" dxfId="56" priority="81">
      <formula>AND(TODAY()&gt;=I$5,TODAY()&lt;J$5)</formula>
    </cfRule>
  </conditionalFormatting>
  <conditionalFormatting sqref="I17:BL17">
    <cfRule type="expression" dxfId="55" priority="79">
      <formula>AND(task_start&lt;=I$5,ROUNDDOWN((task_end-task_start+1)*task_progress,0)+task_start-1&gt;=I$5)</formula>
    </cfRule>
    <cfRule type="expression" dxfId="54" priority="80" stopIfTrue="1">
      <formula>AND(task_end&gt;=I$5,task_start&lt;J$5)</formula>
    </cfRule>
  </conditionalFormatting>
  <conditionalFormatting sqref="I16:BL16">
    <cfRule type="expression" dxfId="53" priority="77">
      <formula>AND(TODAY()&gt;=I$5,TODAY()&lt;J$5)</formula>
    </cfRule>
  </conditionalFormatting>
  <conditionalFormatting sqref="I16:BL16">
    <cfRule type="expression" dxfId="52" priority="75">
      <formula>AND(task_start&lt;=I$5,ROUNDDOWN((task_end-task_start+1)*task_progress,0)+task_start-1&gt;=I$5)</formula>
    </cfRule>
    <cfRule type="expression" dxfId="51" priority="76" stopIfTrue="1">
      <formula>AND(task_end&gt;=I$5,task_start&lt;J$5)</formula>
    </cfRule>
  </conditionalFormatting>
  <conditionalFormatting sqref="I15:BL15">
    <cfRule type="expression" dxfId="50" priority="73">
      <formula>AND(TODAY()&gt;=I$5,TODAY()&lt;J$5)</formula>
    </cfRule>
  </conditionalFormatting>
  <conditionalFormatting sqref="I15:BL15">
    <cfRule type="expression" dxfId="49" priority="71">
      <formula>AND(task_start&lt;=I$5,ROUNDDOWN((task_end-task_start+1)*task_progress,0)+task_start-1&gt;=I$5)</formula>
    </cfRule>
    <cfRule type="expression" dxfId="48" priority="72" stopIfTrue="1">
      <formula>AND(task_end&gt;=I$5,task_start&lt;J$5)</formula>
    </cfRule>
  </conditionalFormatting>
  <conditionalFormatting sqref="D14:D18">
    <cfRule type="dataBar" priority="69">
      <dataBar>
        <cfvo type="num" val="0"/>
        <cfvo type="num" val="1"/>
        <color theme="0" tint="-0.249977111117893"/>
      </dataBar>
      <extLst>
        <ext xmlns:x14="http://schemas.microsoft.com/office/spreadsheetml/2009/9/main" uri="{B025F937-C7B1-47D3-B67F-A62EFF666E3E}">
          <x14:id>{3FA654CE-09F5-4735-B7B2-2E967EF49002}</x14:id>
        </ext>
      </extLst>
    </cfRule>
  </conditionalFormatting>
  <conditionalFormatting sqref="D20:D24">
    <cfRule type="dataBar" priority="65">
      <dataBar>
        <cfvo type="num" val="0"/>
        <cfvo type="num" val="1"/>
        <color theme="0" tint="-0.249977111117893"/>
      </dataBar>
      <extLst>
        <ext xmlns:x14="http://schemas.microsoft.com/office/spreadsheetml/2009/9/main" uri="{B025F937-C7B1-47D3-B67F-A62EFF666E3E}">
          <x14:id>{404734DE-EDAE-4D9B-AEFC-6FE6C9BCEDD7}</x14:id>
        </ext>
      </extLst>
    </cfRule>
  </conditionalFormatting>
  <conditionalFormatting sqref="I20:BL23">
    <cfRule type="expression" dxfId="47" priority="68">
      <formula>AND(TODAY()&gt;=I$5,TODAY()&lt;J$5)</formula>
    </cfRule>
  </conditionalFormatting>
  <conditionalFormatting sqref="I20:BL23">
    <cfRule type="expression" dxfId="46" priority="66">
      <formula>AND(task_start&lt;=I$5,ROUNDDOWN((task_end-task_start+1)*task_progress,0)+task_start-1&gt;=I$5)</formula>
    </cfRule>
    <cfRule type="expression" dxfId="45" priority="67" stopIfTrue="1">
      <formula>AND(task_end&gt;=I$5,task_start&lt;J$5)</formula>
    </cfRule>
  </conditionalFormatting>
  <conditionalFormatting sqref="I24:BL24">
    <cfRule type="expression" dxfId="44" priority="64">
      <formula>AND(TODAY()&gt;=I$5,TODAY()&lt;J$5)</formula>
    </cfRule>
  </conditionalFormatting>
  <conditionalFormatting sqref="I24:BL24">
    <cfRule type="expression" dxfId="43" priority="62">
      <formula>AND(task_start&lt;=I$5,ROUNDDOWN((task_end-task_start+1)*task_progress,0)+task_start-1&gt;=I$5)</formula>
    </cfRule>
    <cfRule type="expression" dxfId="42" priority="63" stopIfTrue="1">
      <formula>AND(task_end&gt;=I$5,task_start&lt;J$5)</formula>
    </cfRule>
  </conditionalFormatting>
  <conditionalFormatting sqref="D25">
    <cfRule type="dataBar" priority="57">
      <dataBar>
        <cfvo type="num" val="0"/>
        <cfvo type="num" val="1"/>
        <color theme="0" tint="-0.249977111117893"/>
      </dataBar>
      <extLst>
        <ext xmlns:x14="http://schemas.microsoft.com/office/spreadsheetml/2009/9/main" uri="{B025F937-C7B1-47D3-B67F-A62EFF666E3E}">
          <x14:id>{6727C2F5-87DD-4BB5-A43F-BC2B8D1C7F6B}</x14:id>
        </ext>
      </extLst>
    </cfRule>
  </conditionalFormatting>
  <conditionalFormatting sqref="I25:BL25">
    <cfRule type="expression" dxfId="41" priority="60">
      <formula>AND(TODAY()&gt;=I$5,TODAY()&lt;J$5)</formula>
    </cfRule>
  </conditionalFormatting>
  <conditionalFormatting sqref="I25:BL25">
    <cfRule type="expression" dxfId="40" priority="58">
      <formula>AND(task_start&lt;=I$5,ROUNDDOWN((task_end-task_start+1)*task_progress,0)+task_start-1&gt;=I$5)</formula>
    </cfRule>
    <cfRule type="expression" dxfId="39" priority="59" stopIfTrue="1">
      <formula>AND(task_end&gt;=I$5,task_start&lt;J$5)</formula>
    </cfRule>
  </conditionalFormatting>
  <conditionalFormatting sqref="D26:D36 D86">
    <cfRule type="dataBar" priority="53">
      <dataBar>
        <cfvo type="num" val="0"/>
        <cfvo type="num" val="1"/>
        <color theme="0" tint="-0.249977111117893"/>
      </dataBar>
      <extLst>
        <ext xmlns:x14="http://schemas.microsoft.com/office/spreadsheetml/2009/9/main" uri="{B025F937-C7B1-47D3-B67F-A62EFF666E3E}">
          <x14:id>{05888F36-92AC-4AFC-9E38-A1108559D906}</x14:id>
        </ext>
      </extLst>
    </cfRule>
  </conditionalFormatting>
  <conditionalFormatting sqref="I26:BL36 I86:BL86">
    <cfRule type="expression" dxfId="38" priority="56">
      <formula>AND(TODAY()&gt;=I$5,TODAY()&lt;J$5)</formula>
    </cfRule>
  </conditionalFormatting>
  <conditionalFormatting sqref="I26:BL36 I86:BL86">
    <cfRule type="expression" dxfId="37" priority="54">
      <formula>AND(task_start&lt;=I$5,ROUNDDOWN((task_end-task_start+1)*task_progress,0)+task_start-1&gt;=I$5)</formula>
    </cfRule>
    <cfRule type="expression" dxfId="36" priority="55" stopIfTrue="1">
      <formula>AND(task_end&gt;=I$5,task_start&lt;J$5)</formula>
    </cfRule>
  </conditionalFormatting>
  <conditionalFormatting sqref="I37:BL40">
    <cfRule type="expression" dxfId="35" priority="52">
      <formula>AND(TODAY()&gt;=I$5,TODAY()&lt;J$5)</formula>
    </cfRule>
  </conditionalFormatting>
  <conditionalFormatting sqref="I37:BL40">
    <cfRule type="expression" dxfId="34" priority="50">
      <formula>AND(task_start&lt;=I$5,ROUNDDOWN((task_end-task_start+1)*task_progress,0)+task_start-1&gt;=I$5)</formula>
    </cfRule>
    <cfRule type="expression" dxfId="33" priority="51" stopIfTrue="1">
      <formula>AND(task_end&gt;=I$5,task_start&lt;J$5)</formula>
    </cfRule>
  </conditionalFormatting>
  <conditionalFormatting sqref="D41">
    <cfRule type="dataBar" priority="45">
      <dataBar>
        <cfvo type="num" val="0"/>
        <cfvo type="num" val="1"/>
        <color theme="0" tint="-0.249977111117893"/>
      </dataBar>
      <extLst>
        <ext xmlns:x14="http://schemas.microsoft.com/office/spreadsheetml/2009/9/main" uri="{B025F937-C7B1-47D3-B67F-A62EFF666E3E}">
          <x14:id>{B077F634-140F-409C-897D-BBBBDD687111}</x14:id>
        </ext>
      </extLst>
    </cfRule>
  </conditionalFormatting>
  <conditionalFormatting sqref="I41:BL41">
    <cfRule type="expression" dxfId="32" priority="48">
      <formula>AND(TODAY()&gt;=I$5,TODAY()&lt;J$5)</formula>
    </cfRule>
  </conditionalFormatting>
  <conditionalFormatting sqref="I41:BL41">
    <cfRule type="expression" dxfId="31" priority="46">
      <formula>AND(task_start&lt;=I$5,ROUNDDOWN((task_end-task_start+1)*task_progress,0)+task_start-1&gt;=I$5)</formula>
    </cfRule>
    <cfRule type="expression" dxfId="30" priority="47" stopIfTrue="1">
      <formula>AND(task_end&gt;=I$5,task_start&lt;J$5)</formula>
    </cfRule>
  </conditionalFormatting>
  <conditionalFormatting sqref="D42">
    <cfRule type="dataBar" priority="41">
      <dataBar>
        <cfvo type="num" val="0"/>
        <cfvo type="num" val="1"/>
        <color theme="0" tint="-0.249977111117893"/>
      </dataBar>
      <extLst>
        <ext xmlns:x14="http://schemas.microsoft.com/office/spreadsheetml/2009/9/main" uri="{B025F937-C7B1-47D3-B67F-A62EFF666E3E}">
          <x14:id>{96C35CEA-51DE-44FD-A857-DC1C65D641A3}</x14:id>
        </ext>
      </extLst>
    </cfRule>
  </conditionalFormatting>
  <conditionalFormatting sqref="I42:BL42">
    <cfRule type="expression" dxfId="29" priority="44">
      <formula>AND(TODAY()&gt;=I$5,TODAY()&lt;J$5)</formula>
    </cfRule>
  </conditionalFormatting>
  <conditionalFormatting sqref="I42:BL42">
    <cfRule type="expression" dxfId="28" priority="42">
      <formula>AND(task_start&lt;=I$5,ROUNDDOWN((task_end-task_start+1)*task_progress,0)+task_start-1&gt;=I$5)</formula>
    </cfRule>
    <cfRule type="expression" dxfId="27" priority="43" stopIfTrue="1">
      <formula>AND(task_end&gt;=I$5,task_start&lt;J$5)</formula>
    </cfRule>
  </conditionalFormatting>
  <conditionalFormatting sqref="D43:D53">
    <cfRule type="dataBar" priority="37">
      <dataBar>
        <cfvo type="num" val="0"/>
        <cfvo type="num" val="1"/>
        <color theme="0" tint="-0.249977111117893"/>
      </dataBar>
      <extLst>
        <ext xmlns:x14="http://schemas.microsoft.com/office/spreadsheetml/2009/9/main" uri="{B025F937-C7B1-47D3-B67F-A62EFF666E3E}">
          <x14:id>{60AC28C9-A01A-4CEF-8A55-E670FABF34FE}</x14:id>
        </ext>
      </extLst>
    </cfRule>
  </conditionalFormatting>
  <conditionalFormatting sqref="I43:BL54">
    <cfRule type="expression" dxfId="26" priority="40">
      <formula>AND(TODAY()&gt;=I$5,TODAY()&lt;J$5)</formula>
    </cfRule>
  </conditionalFormatting>
  <conditionalFormatting sqref="I43:BL54">
    <cfRule type="expression" dxfId="25" priority="38">
      <formula>AND(task_start&lt;=I$5,ROUNDDOWN((task_end-task_start+1)*task_progress,0)+task_start-1&gt;=I$5)</formula>
    </cfRule>
    <cfRule type="expression" dxfId="24" priority="39" stopIfTrue="1">
      <formula>AND(task_end&gt;=I$5,task_start&lt;J$5)</formula>
    </cfRule>
  </conditionalFormatting>
  <conditionalFormatting sqref="D54">
    <cfRule type="dataBar" priority="36">
      <dataBar>
        <cfvo type="num" val="0"/>
        <cfvo type="num" val="1"/>
        <color theme="0" tint="-0.249977111117893"/>
      </dataBar>
      <extLst>
        <ext xmlns:x14="http://schemas.microsoft.com/office/spreadsheetml/2009/9/main" uri="{B025F937-C7B1-47D3-B67F-A62EFF666E3E}">
          <x14:id>{B4BEF363-EC81-4E0C-BEC7-E2352ADCE30A}</x14:id>
        </ext>
      </extLst>
    </cfRule>
  </conditionalFormatting>
  <conditionalFormatting sqref="D66:D69">
    <cfRule type="dataBar" priority="28">
      <dataBar>
        <cfvo type="num" val="0"/>
        <cfvo type="num" val="1"/>
        <color theme="0" tint="-0.249977111117893"/>
      </dataBar>
      <extLst>
        <ext xmlns:x14="http://schemas.microsoft.com/office/spreadsheetml/2009/9/main" uri="{B025F937-C7B1-47D3-B67F-A62EFF666E3E}">
          <x14:id>{6DE47895-B982-4EC2-85D3-DDD8D30FD884}</x14:id>
        </ext>
      </extLst>
    </cfRule>
  </conditionalFormatting>
  <conditionalFormatting sqref="D55:D65">
    <cfRule type="dataBar" priority="32">
      <dataBar>
        <cfvo type="num" val="0"/>
        <cfvo type="num" val="1"/>
        <color theme="0" tint="-0.249977111117893"/>
      </dataBar>
      <extLst>
        <ext xmlns:x14="http://schemas.microsoft.com/office/spreadsheetml/2009/9/main" uri="{B025F937-C7B1-47D3-B67F-A62EFF666E3E}">
          <x14:id>{75A630BC-9415-42FA-8E61-15E3E43222BF}</x14:id>
        </ext>
      </extLst>
    </cfRule>
  </conditionalFormatting>
  <conditionalFormatting sqref="I55:BL65">
    <cfRule type="expression" dxfId="23" priority="35">
      <formula>AND(TODAY()&gt;=I$5,TODAY()&lt;J$5)</formula>
    </cfRule>
  </conditionalFormatting>
  <conditionalFormatting sqref="I55:BL65">
    <cfRule type="expression" dxfId="22" priority="33">
      <formula>AND(task_start&lt;=I$5,ROUNDDOWN((task_end-task_start+1)*task_progress,0)+task_start-1&gt;=I$5)</formula>
    </cfRule>
    <cfRule type="expression" dxfId="21" priority="34" stopIfTrue="1">
      <formula>AND(task_end&gt;=I$5,task_start&lt;J$5)</formula>
    </cfRule>
  </conditionalFormatting>
  <conditionalFormatting sqref="I66:BL69">
    <cfRule type="expression" dxfId="20" priority="31">
      <formula>AND(TODAY()&gt;=I$5,TODAY()&lt;J$5)</formula>
    </cfRule>
  </conditionalFormatting>
  <conditionalFormatting sqref="I66:BL69">
    <cfRule type="expression" dxfId="19" priority="29">
      <formula>AND(task_start&lt;=I$5,ROUNDDOWN((task_end-task_start+1)*task_progress,0)+task_start-1&gt;=I$5)</formula>
    </cfRule>
    <cfRule type="expression" dxfId="18" priority="30" stopIfTrue="1">
      <formula>AND(task_end&gt;=I$5,task_start&lt;J$5)</formula>
    </cfRule>
  </conditionalFormatting>
  <conditionalFormatting sqref="D70">
    <cfRule type="dataBar" priority="24">
      <dataBar>
        <cfvo type="num" val="0"/>
        <cfvo type="num" val="1"/>
        <color theme="0" tint="-0.249977111117893"/>
      </dataBar>
      <extLst>
        <ext xmlns:x14="http://schemas.microsoft.com/office/spreadsheetml/2009/9/main" uri="{B025F937-C7B1-47D3-B67F-A62EFF666E3E}">
          <x14:id>{D07444EA-4893-4537-9756-27EDF92CC429}</x14:id>
        </ext>
      </extLst>
    </cfRule>
  </conditionalFormatting>
  <conditionalFormatting sqref="I70:BL70">
    <cfRule type="expression" dxfId="17" priority="27">
      <formula>AND(TODAY()&gt;=I$5,TODAY()&lt;J$5)</formula>
    </cfRule>
  </conditionalFormatting>
  <conditionalFormatting sqref="I70:BL70">
    <cfRule type="expression" dxfId="16" priority="25">
      <formula>AND(task_start&lt;=I$5,ROUNDDOWN((task_end-task_start+1)*task_progress,0)+task_start-1&gt;=I$5)</formula>
    </cfRule>
    <cfRule type="expression" dxfId="15" priority="26" stopIfTrue="1">
      <formula>AND(task_end&gt;=I$5,task_start&lt;J$5)</formula>
    </cfRule>
  </conditionalFormatting>
  <conditionalFormatting sqref="D71">
    <cfRule type="dataBar" priority="20">
      <dataBar>
        <cfvo type="num" val="0"/>
        <cfvo type="num" val="1"/>
        <color theme="0" tint="-0.249977111117893"/>
      </dataBar>
      <extLst>
        <ext xmlns:x14="http://schemas.microsoft.com/office/spreadsheetml/2009/9/main" uri="{B025F937-C7B1-47D3-B67F-A62EFF666E3E}">
          <x14:id>{A4D91A3E-BBB5-4362-AD34-329530FA8A6A}</x14:id>
        </ext>
      </extLst>
    </cfRule>
  </conditionalFormatting>
  <conditionalFormatting sqref="I71:BL71">
    <cfRule type="expression" dxfId="14" priority="23">
      <formula>AND(TODAY()&gt;=I$5,TODAY()&lt;J$5)</formula>
    </cfRule>
  </conditionalFormatting>
  <conditionalFormatting sqref="I71:BL71">
    <cfRule type="expression" dxfId="13" priority="21">
      <formula>AND(task_start&lt;=I$5,ROUNDDOWN((task_end-task_start+1)*task_progress,0)+task_start-1&gt;=I$5)</formula>
    </cfRule>
    <cfRule type="expression" dxfId="12" priority="22" stopIfTrue="1">
      <formula>AND(task_end&gt;=I$5,task_start&lt;J$5)</formula>
    </cfRule>
  </conditionalFormatting>
  <conditionalFormatting sqref="D72:D82">
    <cfRule type="dataBar" priority="16">
      <dataBar>
        <cfvo type="num" val="0"/>
        <cfvo type="num" val="1"/>
        <color theme="0" tint="-0.249977111117893"/>
      </dataBar>
      <extLst>
        <ext xmlns:x14="http://schemas.microsoft.com/office/spreadsheetml/2009/9/main" uri="{B025F937-C7B1-47D3-B67F-A62EFF666E3E}">
          <x14:id>{A21F7B3C-DCB7-4461-BE71-312E8BC4C94A}</x14:id>
        </ext>
      </extLst>
    </cfRule>
  </conditionalFormatting>
  <conditionalFormatting sqref="I72:BL83">
    <cfRule type="expression" dxfId="11" priority="19">
      <formula>AND(TODAY()&gt;=I$5,TODAY()&lt;J$5)</formula>
    </cfRule>
  </conditionalFormatting>
  <conditionalFormatting sqref="I72:BL83">
    <cfRule type="expression" dxfId="10" priority="17">
      <formula>AND(task_start&lt;=I$5,ROUNDDOWN((task_end-task_start+1)*task_progress,0)+task_start-1&gt;=I$5)</formula>
    </cfRule>
    <cfRule type="expression" dxfId="9" priority="18" stopIfTrue="1">
      <formula>AND(task_end&gt;=I$5,task_start&lt;J$5)</formula>
    </cfRule>
  </conditionalFormatting>
  <conditionalFormatting sqref="D83">
    <cfRule type="dataBar" priority="15">
      <dataBar>
        <cfvo type="num" val="0"/>
        <cfvo type="num" val="1"/>
        <color theme="0" tint="-0.249977111117893"/>
      </dataBar>
      <extLst>
        <ext xmlns:x14="http://schemas.microsoft.com/office/spreadsheetml/2009/9/main" uri="{B025F937-C7B1-47D3-B67F-A62EFF666E3E}">
          <x14:id>{04308110-C45D-4A62-896C-66A9D71CE513}</x14:id>
        </ext>
      </extLst>
    </cfRule>
  </conditionalFormatting>
  <conditionalFormatting sqref="D84">
    <cfRule type="dataBar" priority="11">
      <dataBar>
        <cfvo type="num" val="0"/>
        <cfvo type="num" val="1"/>
        <color theme="0" tint="-0.249977111117893"/>
      </dataBar>
      <extLst>
        <ext xmlns:x14="http://schemas.microsoft.com/office/spreadsheetml/2009/9/main" uri="{B025F937-C7B1-47D3-B67F-A62EFF666E3E}">
          <x14:id>{2CDD6231-834A-46E2-BC32-DDDDEC7FCC1E}</x14:id>
        </ext>
      </extLst>
    </cfRule>
  </conditionalFormatting>
  <conditionalFormatting sqref="I84:BL84">
    <cfRule type="expression" dxfId="8" priority="14">
      <formula>AND(TODAY()&gt;=I$5,TODAY()&lt;J$5)</formula>
    </cfRule>
  </conditionalFormatting>
  <conditionalFormatting sqref="I84:BL84">
    <cfRule type="expression" dxfId="7" priority="12">
      <formula>AND(task_start&lt;=I$5,ROUNDDOWN((task_end-task_start+1)*task_progress,0)+task_start-1&gt;=I$5)</formula>
    </cfRule>
    <cfRule type="expression" dxfId="6" priority="13" stopIfTrue="1">
      <formula>AND(task_end&gt;=I$5,task_start&lt;J$5)</formula>
    </cfRule>
  </conditionalFormatting>
  <conditionalFormatting sqref="D85">
    <cfRule type="dataBar" priority="7">
      <dataBar>
        <cfvo type="num" val="0"/>
        <cfvo type="num" val="1"/>
        <color theme="0" tint="-0.249977111117893"/>
      </dataBar>
      <extLst>
        <ext xmlns:x14="http://schemas.microsoft.com/office/spreadsheetml/2009/9/main" uri="{B025F937-C7B1-47D3-B67F-A62EFF666E3E}">
          <x14:id>{743090A3-88F6-4E84-8569-E9C2FF09BD26}</x14:id>
        </ext>
      </extLst>
    </cfRule>
  </conditionalFormatting>
  <conditionalFormatting sqref="I85:BL85">
    <cfRule type="expression" dxfId="5" priority="10">
      <formula>AND(TODAY()&gt;=I$5,TODAY()&lt;J$5)</formula>
    </cfRule>
  </conditionalFormatting>
  <conditionalFormatting sqref="I85:BL85">
    <cfRule type="expression" dxfId="4" priority="8">
      <formula>AND(task_start&lt;=I$5,ROUNDDOWN((task_end-task_start+1)*task_progress,0)+task_start-1&gt;=I$5)</formula>
    </cfRule>
    <cfRule type="expression" dxfId="3" priority="9" stopIfTrue="1">
      <formula>AND(task_end&gt;=I$5,task_start&lt;J$5)</formula>
    </cfRule>
  </conditionalFormatting>
  <conditionalFormatting sqref="D95">
    <cfRule type="dataBar" priority="5">
      <dataBar>
        <cfvo type="num" val="0"/>
        <cfvo type="num" val="1"/>
        <color theme="0" tint="-0.249977111117893"/>
      </dataBar>
      <extLst>
        <ext xmlns:x14="http://schemas.microsoft.com/office/spreadsheetml/2009/9/main" uri="{B025F937-C7B1-47D3-B67F-A62EFF666E3E}">
          <x14:id>{4A188CC6-F6F9-4C9E-8385-875C59106CD7}</x14:id>
        </ext>
      </extLst>
    </cfRule>
  </conditionalFormatting>
  <conditionalFormatting sqref="D97">
    <cfRule type="dataBar" priority="1">
      <dataBar>
        <cfvo type="num" val="0"/>
        <cfvo type="num" val="1"/>
        <color theme="0" tint="-0.249977111117893"/>
      </dataBar>
      <extLst>
        <ext xmlns:x14="http://schemas.microsoft.com/office/spreadsheetml/2009/9/main" uri="{B025F937-C7B1-47D3-B67F-A62EFF666E3E}">
          <x14:id>{1123FFC6-4920-4CF8-9EED-E9E616D4FD72}</x14:id>
        </ext>
      </extLst>
    </cfRule>
  </conditionalFormatting>
  <conditionalFormatting sqref="I97:BL97">
    <cfRule type="expression" dxfId="2" priority="4">
      <formula>AND(TODAY()&gt;=I$5,TODAY()&lt;J$5)</formula>
    </cfRule>
  </conditionalFormatting>
  <conditionalFormatting sqref="I97:BL97">
    <cfRule type="expression" dxfId="1" priority="2">
      <formula>AND(task_start&lt;=I$5,ROUNDDOWN((task_end-task_start+1)*task_progress,0)+task_start-1&gt;=I$5)</formula>
    </cfRule>
    <cfRule type="expression" dxfId="0" priority="3" stopIfTrue="1">
      <formula>AND(task_end&gt;=I$5,task_start&lt;J$5)</formula>
    </cfRule>
  </conditionalFormatting>
  <dataValidations disablePrompts="1" count="1">
    <dataValidation type="whole" operator="greaterThanOrEqual" allowBlank="1" showInputMessage="1" promptTitle="显示周数" prompt="更改此数字将滚动甘特图视图。"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D106:D107 D87:D94 D19 D7:D11</xm:sqref>
        </x14:conditionalFormatting>
        <x14:conditionalFormatting xmlns:xm="http://schemas.microsoft.com/office/excel/2006/main">
          <x14:cfRule type="dataBar" id="{3D2687AE-507A-4594-B59D-CE6E951D3C0B}">
            <x14:dataBar minLength="0" maxLength="100" gradient="0">
              <x14:cfvo type="num">
                <xm:f>0</xm:f>
              </x14:cfvo>
              <x14:cfvo type="num">
                <xm:f>1</xm:f>
              </x14:cfvo>
              <x14:negativeFillColor rgb="FFFF0000"/>
              <x14:axisColor rgb="FF000000"/>
            </x14:dataBar>
          </x14:cfRule>
          <xm:sqref>D96 D105 D98:D101</xm:sqref>
        </x14:conditionalFormatting>
        <x14:conditionalFormatting xmlns:xm="http://schemas.microsoft.com/office/excel/2006/main">
          <x14:cfRule type="dataBar" id="{F74930FC-F3C9-4F62-9CC5-0828EF181132}">
            <x14:dataBar minLength="0" maxLength="100" gradient="0">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9E156B2B-67D0-4BAA-97F3-6FA5A2C6527C}">
            <x14:dataBar minLength="0" maxLength="100" gradient="0">
              <x14:cfvo type="num">
                <xm:f>0</xm:f>
              </x14:cfvo>
              <x14:cfvo type="num">
                <xm:f>1</xm:f>
              </x14:cfvo>
              <x14:negativeFillColor rgb="FFFF0000"/>
              <x14:axisColor rgb="FF000000"/>
            </x14:dataBar>
          </x14:cfRule>
          <xm:sqref>D103</xm:sqref>
        </x14:conditionalFormatting>
        <x14:conditionalFormatting xmlns:xm="http://schemas.microsoft.com/office/excel/2006/main">
          <x14:cfRule type="dataBar" id="{3F97FDD9-EF27-4559-B8A9-37DC6A46E92D}">
            <x14:dataBar minLength="0" maxLength="100" gradient="0">
              <x14:cfvo type="num">
                <xm:f>0</xm:f>
              </x14:cfvo>
              <x14:cfvo type="num">
                <xm:f>1</xm:f>
              </x14:cfvo>
              <x14:negativeFillColor rgb="FFFF0000"/>
              <x14:axisColor rgb="FF000000"/>
            </x14:dataBar>
          </x14:cfRule>
          <xm:sqref>D104</xm:sqref>
        </x14:conditionalFormatting>
        <x14:conditionalFormatting xmlns:xm="http://schemas.microsoft.com/office/excel/2006/main">
          <x14:cfRule type="dataBar" id="{48F437F0-2D4C-4E10-B001-0BDA56B6A2A6}">
            <x14:dataBar minLength="0" maxLength="100" gradient="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ADE54782-8F87-4C31-913B-B009D7C7E471}">
            <x14:dataBar minLength="0" maxLength="100" gradient="0">
              <x14:cfvo type="num">
                <xm:f>0</xm:f>
              </x14:cfvo>
              <x14:cfvo type="num">
                <xm:f>1</xm:f>
              </x14:cfvo>
              <x14:negativeFillColor rgb="FFFF0000"/>
              <x14:axisColor rgb="FF000000"/>
            </x14:dataBar>
          </x14:cfRule>
          <xm:sqref>D37:D40</xm:sqref>
        </x14:conditionalFormatting>
        <x14:conditionalFormatting xmlns:xm="http://schemas.microsoft.com/office/excel/2006/main">
          <x14:cfRule type="dataBar" id="{3FA654CE-09F5-4735-B7B2-2E967EF49002}">
            <x14:dataBar minLength="0" maxLength="100" gradient="0">
              <x14:cfvo type="num">
                <xm:f>0</xm:f>
              </x14:cfvo>
              <x14:cfvo type="num">
                <xm:f>1</xm:f>
              </x14:cfvo>
              <x14:negativeFillColor rgb="FFFF0000"/>
              <x14:axisColor rgb="FF000000"/>
            </x14:dataBar>
          </x14:cfRule>
          <xm:sqref>D14:D18</xm:sqref>
        </x14:conditionalFormatting>
        <x14:conditionalFormatting xmlns:xm="http://schemas.microsoft.com/office/excel/2006/main">
          <x14:cfRule type="dataBar" id="{404734DE-EDAE-4D9B-AEFC-6FE6C9BCEDD7}">
            <x14:dataBar minLength="0" maxLength="100" gradient="0">
              <x14:cfvo type="num">
                <xm:f>0</xm:f>
              </x14:cfvo>
              <x14:cfvo type="num">
                <xm:f>1</xm:f>
              </x14:cfvo>
              <x14:negativeFillColor rgb="FFFF0000"/>
              <x14:axisColor rgb="FF000000"/>
            </x14:dataBar>
          </x14:cfRule>
          <xm:sqref>D20:D24</xm:sqref>
        </x14:conditionalFormatting>
        <x14:conditionalFormatting xmlns:xm="http://schemas.microsoft.com/office/excel/2006/main">
          <x14:cfRule type="dataBar" id="{6727C2F5-87DD-4BB5-A43F-BC2B8D1C7F6B}">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05888F36-92AC-4AFC-9E38-A1108559D906}">
            <x14:dataBar minLength="0" maxLength="100" gradient="0">
              <x14:cfvo type="num">
                <xm:f>0</xm:f>
              </x14:cfvo>
              <x14:cfvo type="num">
                <xm:f>1</xm:f>
              </x14:cfvo>
              <x14:negativeFillColor rgb="FFFF0000"/>
              <x14:axisColor rgb="FF000000"/>
            </x14:dataBar>
          </x14:cfRule>
          <xm:sqref>D26:D36 D86</xm:sqref>
        </x14:conditionalFormatting>
        <x14:conditionalFormatting xmlns:xm="http://schemas.microsoft.com/office/excel/2006/main">
          <x14:cfRule type="dataBar" id="{B077F634-140F-409C-897D-BBBBDD68711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96C35CEA-51DE-44FD-A857-DC1C65D641A3}">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60AC28C9-A01A-4CEF-8A55-E670FABF34FE}">
            <x14:dataBar minLength="0" maxLength="100" gradient="0">
              <x14:cfvo type="num">
                <xm:f>0</xm:f>
              </x14:cfvo>
              <x14:cfvo type="num">
                <xm:f>1</xm:f>
              </x14:cfvo>
              <x14:negativeFillColor rgb="FFFF0000"/>
              <x14:axisColor rgb="FF000000"/>
            </x14:dataBar>
          </x14:cfRule>
          <xm:sqref>D43:D53</xm:sqref>
        </x14:conditionalFormatting>
        <x14:conditionalFormatting xmlns:xm="http://schemas.microsoft.com/office/excel/2006/main">
          <x14:cfRule type="dataBar" id="{B4BEF363-EC81-4E0C-BEC7-E2352ADCE30A}">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6DE47895-B982-4EC2-85D3-DDD8D30FD884}">
            <x14:dataBar minLength="0" maxLength="100" gradient="0">
              <x14:cfvo type="num">
                <xm:f>0</xm:f>
              </x14:cfvo>
              <x14:cfvo type="num">
                <xm:f>1</xm:f>
              </x14:cfvo>
              <x14:negativeFillColor rgb="FFFF0000"/>
              <x14:axisColor rgb="FF000000"/>
            </x14:dataBar>
          </x14:cfRule>
          <xm:sqref>D66:D69</xm:sqref>
        </x14:conditionalFormatting>
        <x14:conditionalFormatting xmlns:xm="http://schemas.microsoft.com/office/excel/2006/main">
          <x14:cfRule type="dataBar" id="{75A630BC-9415-42FA-8E61-15E3E43222BF}">
            <x14:dataBar minLength="0" maxLength="100" gradient="0">
              <x14:cfvo type="num">
                <xm:f>0</xm:f>
              </x14:cfvo>
              <x14:cfvo type="num">
                <xm:f>1</xm:f>
              </x14:cfvo>
              <x14:negativeFillColor rgb="FFFF0000"/>
              <x14:axisColor rgb="FF000000"/>
            </x14:dataBar>
          </x14:cfRule>
          <xm:sqref>D55:D65</xm:sqref>
        </x14:conditionalFormatting>
        <x14:conditionalFormatting xmlns:xm="http://schemas.microsoft.com/office/excel/2006/main">
          <x14:cfRule type="dataBar" id="{D07444EA-4893-4537-9756-27EDF92CC429}">
            <x14:dataBar minLength="0" maxLength="100" gradient="0">
              <x14:cfvo type="num">
                <xm:f>0</xm:f>
              </x14:cfvo>
              <x14:cfvo type="num">
                <xm:f>1</xm:f>
              </x14:cfvo>
              <x14:negativeFillColor rgb="FFFF0000"/>
              <x14:axisColor rgb="FF000000"/>
            </x14:dataBar>
          </x14:cfRule>
          <xm:sqref>D70</xm:sqref>
        </x14:conditionalFormatting>
        <x14:conditionalFormatting xmlns:xm="http://schemas.microsoft.com/office/excel/2006/main">
          <x14:cfRule type="dataBar" id="{A4D91A3E-BBB5-4362-AD34-329530FA8A6A}">
            <x14:dataBar minLength="0" maxLength="100" gradient="0">
              <x14:cfvo type="num">
                <xm:f>0</xm:f>
              </x14:cfvo>
              <x14:cfvo type="num">
                <xm:f>1</xm:f>
              </x14:cfvo>
              <x14:negativeFillColor rgb="FFFF0000"/>
              <x14:axisColor rgb="FF000000"/>
            </x14:dataBar>
          </x14:cfRule>
          <xm:sqref>D71</xm:sqref>
        </x14:conditionalFormatting>
        <x14:conditionalFormatting xmlns:xm="http://schemas.microsoft.com/office/excel/2006/main">
          <x14:cfRule type="dataBar" id="{A21F7B3C-DCB7-4461-BE71-312E8BC4C94A}">
            <x14:dataBar minLength="0" maxLength="100" gradient="0">
              <x14:cfvo type="num">
                <xm:f>0</xm:f>
              </x14:cfvo>
              <x14:cfvo type="num">
                <xm:f>1</xm:f>
              </x14:cfvo>
              <x14:negativeFillColor rgb="FFFF0000"/>
              <x14:axisColor rgb="FF000000"/>
            </x14:dataBar>
          </x14:cfRule>
          <xm:sqref>D72:D82</xm:sqref>
        </x14:conditionalFormatting>
        <x14:conditionalFormatting xmlns:xm="http://schemas.microsoft.com/office/excel/2006/main">
          <x14:cfRule type="dataBar" id="{04308110-C45D-4A62-896C-66A9D71CE513}">
            <x14:dataBar minLength="0" maxLength="100" gradient="0">
              <x14:cfvo type="num">
                <xm:f>0</xm:f>
              </x14:cfvo>
              <x14:cfvo type="num">
                <xm:f>1</xm:f>
              </x14:cfvo>
              <x14:negativeFillColor rgb="FFFF0000"/>
              <x14:axisColor rgb="FF000000"/>
            </x14:dataBar>
          </x14:cfRule>
          <xm:sqref>D83</xm:sqref>
        </x14:conditionalFormatting>
        <x14:conditionalFormatting xmlns:xm="http://schemas.microsoft.com/office/excel/2006/main">
          <x14:cfRule type="dataBar" id="{2CDD6231-834A-46E2-BC32-DDDDEC7FCC1E}">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743090A3-88F6-4E84-8569-E9C2FF09BD26}">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4A188CC6-F6F9-4C9E-8385-875C59106CD7}">
            <x14:dataBar minLength="0" maxLength="100" gradient="0">
              <x14:cfvo type="num">
                <xm:f>0</xm:f>
              </x14:cfvo>
              <x14:cfvo type="num">
                <xm:f>1</xm:f>
              </x14:cfvo>
              <x14:negativeFillColor rgb="FFFF0000"/>
              <x14:axisColor rgb="FF000000"/>
            </x14:dataBar>
          </x14:cfRule>
          <xm:sqref>D95</xm:sqref>
        </x14:conditionalFormatting>
        <x14:conditionalFormatting xmlns:xm="http://schemas.microsoft.com/office/excel/2006/main">
          <x14:cfRule type="dataBar" id="{1123FFC6-4920-4CF8-9EED-E9E616D4FD72}">
            <x14:dataBar minLength="0" maxLength="100" gradient="0">
              <x14:cfvo type="num">
                <xm:f>0</xm:f>
              </x14:cfvo>
              <x14:cfvo type="num">
                <xm:f>1</xm:f>
              </x14:cfvo>
              <x14:negativeFillColor rgb="FFFF0000"/>
              <x14:axisColor rgb="FF000000"/>
            </x14:dataBar>
          </x14:cfRule>
          <xm:sqref>D97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topLeftCell="A7" zoomScaleNormal="100" workbookViewId="0"/>
  </sheetViews>
  <sheetFormatPr defaultColWidth="9.21875" defaultRowHeight="13.5" x14ac:dyDescent="0.25"/>
  <cols>
    <col min="1" max="1" width="87.21875" style="36" customWidth="1"/>
    <col min="2" max="16384" width="9.21875" style="6"/>
  </cols>
  <sheetData>
    <row r="1" spans="1:2" ht="46.5" customHeight="1" x14ac:dyDescent="0.25"/>
    <row r="2" spans="1:2" s="64" customFormat="1" ht="15.75" x14ac:dyDescent="0.25">
      <c r="A2" s="37" t="s">
        <v>23</v>
      </c>
      <c r="B2" s="37"/>
    </row>
    <row r="3" spans="1:2" s="65" customFormat="1" ht="27" customHeight="1" x14ac:dyDescent="0.25">
      <c r="A3" s="38" t="s">
        <v>24</v>
      </c>
      <c r="B3" s="38"/>
    </row>
    <row r="4" spans="1:2" s="40" customFormat="1" ht="27.75" x14ac:dyDescent="0.45">
      <c r="A4" s="39" t="s">
        <v>25</v>
      </c>
    </row>
    <row r="5" spans="1:2" ht="74.099999999999994" customHeight="1" x14ac:dyDescent="0.25">
      <c r="A5" s="41" t="s">
        <v>26</v>
      </c>
    </row>
    <row r="6" spans="1:2" ht="26.25" customHeight="1" x14ac:dyDescent="0.25">
      <c r="A6" s="39" t="s">
        <v>27</v>
      </c>
    </row>
    <row r="7" spans="1:2" s="36" customFormat="1" ht="204.95" customHeight="1" x14ac:dyDescent="0.25">
      <c r="A7" s="66" t="s">
        <v>28</v>
      </c>
    </row>
    <row r="8" spans="1:2" s="40" customFormat="1" ht="27.75" x14ac:dyDescent="0.45">
      <c r="A8" s="39" t="s">
        <v>29</v>
      </c>
    </row>
    <row r="9" spans="1:2" ht="30" x14ac:dyDescent="0.25">
      <c r="A9" s="41" t="s">
        <v>30</v>
      </c>
    </row>
    <row r="10" spans="1:2" s="36" customFormat="1" ht="27.95" customHeight="1" x14ac:dyDescent="0.25">
      <c r="A10" s="67" t="s">
        <v>31</v>
      </c>
    </row>
    <row r="11" spans="1:2" s="40" customFormat="1" ht="27.75" x14ac:dyDescent="0.45">
      <c r="A11" s="39" t="s">
        <v>32</v>
      </c>
    </row>
    <row r="12" spans="1:2" ht="15" x14ac:dyDescent="0.25">
      <c r="A12" s="41" t="s">
        <v>33</v>
      </c>
    </row>
    <row r="13" spans="1:2" s="36" customFormat="1" ht="27.95" customHeight="1" x14ac:dyDescent="0.25">
      <c r="A13" s="67" t="s">
        <v>34</v>
      </c>
    </row>
    <row r="14" spans="1:2" s="40" customFormat="1" ht="27.75" x14ac:dyDescent="0.45">
      <c r="A14" s="39" t="s">
        <v>35</v>
      </c>
    </row>
    <row r="15" spans="1:2" ht="75" customHeight="1" x14ac:dyDescent="0.25">
      <c r="A15" s="41" t="s">
        <v>36</v>
      </c>
    </row>
    <row r="16" spans="1:2" ht="45" x14ac:dyDescent="0.25">
      <c r="A16" s="41" t="s">
        <v>37</v>
      </c>
    </row>
  </sheetData>
  <phoneticPr fontId="23" type="noConversion"/>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Display_Week</vt:lpstr>
      <vt:lpstr>项目日程安排!Print_Titles</vt:lpstr>
      <vt:lpstr>Project_Start</vt:lpstr>
      <vt:lpstr>项目日程安排!task_end</vt:lpstr>
      <vt:lpstr>项目日程安排!task_progress</vt:lpstr>
      <vt:lpstr>项目日程安排!task_start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2020-08-04T06:16:08Z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aabbf73f-7763-46fe-a6f9-0a5bec9867bd</vt:lpwstr>
  </property>
</Properties>
</file>