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xel/Documents/"/>
    </mc:Choice>
  </mc:AlternateContent>
  <bookViews>
    <workbookView xWindow="80" yWindow="460" windowWidth="20760" windowHeight="14220" tabRatio="500" activeTab="1"/>
  </bookViews>
  <sheets>
    <sheet name="Portfolios" sheetId="1" r:id="rId1"/>
    <sheet name="Perf Backtes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J46" i="1" l="1"/>
  <c r="DV14" i="1"/>
  <c r="DW6" i="1"/>
  <c r="EC14" i="1"/>
  <c r="EC23" i="1"/>
  <c r="DV23" i="1"/>
  <c r="EC31" i="1"/>
  <c r="DV31" i="1"/>
  <c r="EC37" i="1"/>
  <c r="DV34" i="1"/>
  <c r="DV37" i="1"/>
  <c r="EC45" i="1"/>
  <c r="EB14" i="1"/>
  <c r="EB23" i="1"/>
  <c r="EB31" i="1"/>
  <c r="EB37" i="1"/>
  <c r="EB45" i="1"/>
  <c r="EA14" i="1"/>
  <c r="EA23" i="1"/>
  <c r="EA31" i="1"/>
  <c r="EA37" i="1"/>
  <c r="EA45" i="1"/>
  <c r="DZ14" i="1"/>
  <c r="DZ23" i="1"/>
  <c r="DZ31" i="1"/>
  <c r="DZ37" i="1"/>
  <c r="DZ45" i="1"/>
  <c r="DY14" i="1"/>
  <c r="DY23" i="1"/>
  <c r="DY31" i="1"/>
  <c r="DY37" i="1"/>
  <c r="DY45" i="1"/>
  <c r="DX14" i="1"/>
  <c r="DX23" i="1"/>
  <c r="DX31" i="1"/>
  <c r="DX37" i="1"/>
  <c r="DX45" i="1"/>
  <c r="ED14" i="1"/>
  <c r="ED23" i="1"/>
  <c r="ED31" i="1"/>
  <c r="ED37" i="1"/>
  <c r="ED45" i="1"/>
  <c r="EE14" i="1"/>
  <c r="EE23" i="1"/>
  <c r="EE31" i="1"/>
  <c r="EE37" i="1"/>
  <c r="EE45" i="1"/>
  <c r="EF14" i="1"/>
  <c r="EF23" i="1"/>
  <c r="EF31" i="1"/>
  <c r="EF37" i="1"/>
  <c r="EF45" i="1"/>
  <c r="EG14" i="1"/>
  <c r="EG23" i="1"/>
  <c r="EG31" i="1"/>
  <c r="EG37" i="1"/>
  <c r="EG45" i="1"/>
  <c r="EH14" i="1"/>
  <c r="EH23" i="1"/>
  <c r="EH31" i="1"/>
  <c r="EH37" i="1"/>
  <c r="EH45" i="1"/>
  <c r="EI14" i="1"/>
  <c r="EI23" i="1"/>
  <c r="EI31" i="1"/>
  <c r="EI37" i="1"/>
  <c r="EI45" i="1"/>
  <c r="EJ45" i="1"/>
  <c r="EJ14" i="1"/>
  <c r="EJ6" i="1"/>
  <c r="DP46" i="1"/>
  <c r="DB14" i="1"/>
  <c r="DC6" i="1"/>
  <c r="DI14" i="1"/>
  <c r="DB23" i="1"/>
  <c r="DC17" i="1"/>
  <c r="DC18" i="1"/>
  <c r="DI23" i="1"/>
  <c r="DB31" i="1"/>
  <c r="DC26" i="1"/>
  <c r="DC27" i="1"/>
  <c r="DC28" i="1"/>
  <c r="DI31" i="1"/>
  <c r="DI37" i="1"/>
  <c r="DB37" i="1"/>
  <c r="DI45" i="1"/>
  <c r="DH14" i="1"/>
  <c r="DH23" i="1"/>
  <c r="DH31" i="1"/>
  <c r="DH37" i="1"/>
  <c r="DH45" i="1"/>
  <c r="DG14" i="1"/>
  <c r="DG23" i="1"/>
  <c r="DG31" i="1"/>
  <c r="DG37" i="1"/>
  <c r="DG45" i="1"/>
  <c r="DF14" i="1"/>
  <c r="DF23" i="1"/>
  <c r="DF31" i="1"/>
  <c r="DF37" i="1"/>
  <c r="DF45" i="1"/>
  <c r="DE14" i="1"/>
  <c r="DE23" i="1"/>
  <c r="DE31" i="1"/>
  <c r="DE37" i="1"/>
  <c r="DE45" i="1"/>
  <c r="DD14" i="1"/>
  <c r="DD23" i="1"/>
  <c r="DD31" i="1"/>
  <c r="DD37" i="1"/>
  <c r="DD45" i="1"/>
  <c r="DJ14" i="1"/>
  <c r="DJ23" i="1"/>
  <c r="DJ31" i="1"/>
  <c r="DJ37" i="1"/>
  <c r="DJ45" i="1"/>
  <c r="DK14" i="1"/>
  <c r="DK23" i="1"/>
  <c r="DK31" i="1"/>
  <c r="DK37" i="1"/>
  <c r="DK45" i="1"/>
  <c r="DL14" i="1"/>
  <c r="DL23" i="1"/>
  <c r="DL31" i="1"/>
  <c r="DL37" i="1"/>
  <c r="DL45" i="1"/>
  <c r="DM14" i="1"/>
  <c r="DM23" i="1"/>
  <c r="DM31" i="1"/>
  <c r="DM37" i="1"/>
  <c r="DM45" i="1"/>
  <c r="DN14" i="1"/>
  <c r="DN23" i="1"/>
  <c r="DN31" i="1"/>
  <c r="DN37" i="1"/>
  <c r="DN45" i="1"/>
  <c r="DO14" i="1"/>
  <c r="DO23" i="1"/>
  <c r="DO31" i="1"/>
  <c r="DO37" i="1"/>
  <c r="DO45" i="1"/>
  <c r="DP45" i="1"/>
  <c r="DP31" i="1"/>
  <c r="DP28" i="1"/>
  <c r="DP27" i="1"/>
  <c r="DP26" i="1"/>
  <c r="DP23" i="1"/>
  <c r="DP18" i="1"/>
  <c r="DP17" i="1"/>
  <c r="DP14" i="1"/>
  <c r="DP6" i="1"/>
  <c r="CV46" i="1"/>
  <c r="CH14" i="1"/>
  <c r="CI6" i="1"/>
  <c r="CO14" i="1"/>
  <c r="CH23" i="1"/>
  <c r="CI17" i="1"/>
  <c r="CI18" i="1"/>
  <c r="CO23" i="1"/>
  <c r="CH31" i="1"/>
  <c r="CI26" i="1"/>
  <c r="CI27" i="1"/>
  <c r="CI28" i="1"/>
  <c r="CO31" i="1"/>
  <c r="CO37" i="1"/>
  <c r="CH37" i="1"/>
  <c r="CO45" i="1"/>
  <c r="CN14" i="1"/>
  <c r="CN23" i="1"/>
  <c r="CN31" i="1"/>
  <c r="CN37" i="1"/>
  <c r="CN45" i="1"/>
  <c r="CM14" i="1"/>
  <c r="CM23" i="1"/>
  <c r="CM31" i="1"/>
  <c r="CM37" i="1"/>
  <c r="CM45" i="1"/>
  <c r="CL14" i="1"/>
  <c r="CL23" i="1"/>
  <c r="CL31" i="1"/>
  <c r="CL37" i="1"/>
  <c r="CL45" i="1"/>
  <c r="CK14" i="1"/>
  <c r="CK23" i="1"/>
  <c r="CK31" i="1"/>
  <c r="CK37" i="1"/>
  <c r="CK45" i="1"/>
  <c r="CJ14" i="1"/>
  <c r="CJ23" i="1"/>
  <c r="CJ31" i="1"/>
  <c r="CJ37" i="1"/>
  <c r="CJ45" i="1"/>
  <c r="CP14" i="1"/>
  <c r="CP23" i="1"/>
  <c r="CP31" i="1"/>
  <c r="CP37" i="1"/>
  <c r="CP45" i="1"/>
  <c r="CQ14" i="1"/>
  <c r="CQ23" i="1"/>
  <c r="CQ31" i="1"/>
  <c r="CQ37" i="1"/>
  <c r="CQ45" i="1"/>
  <c r="CR14" i="1"/>
  <c r="CR23" i="1"/>
  <c r="CR31" i="1"/>
  <c r="CR37" i="1"/>
  <c r="CR45" i="1"/>
  <c r="CS14" i="1"/>
  <c r="CS23" i="1"/>
  <c r="CS31" i="1"/>
  <c r="CS37" i="1"/>
  <c r="CS45" i="1"/>
  <c r="CT14" i="1"/>
  <c r="CT23" i="1"/>
  <c r="CT31" i="1"/>
  <c r="CT37" i="1"/>
  <c r="CT45" i="1"/>
  <c r="CU14" i="1"/>
  <c r="CU23" i="1"/>
  <c r="CU31" i="1"/>
  <c r="CU37" i="1"/>
  <c r="CU45" i="1"/>
  <c r="CV45" i="1"/>
  <c r="CV31" i="1"/>
  <c r="CV28" i="1"/>
  <c r="CV27" i="1"/>
  <c r="CV26" i="1"/>
  <c r="CV23" i="1"/>
  <c r="CV18" i="1"/>
  <c r="CV17" i="1"/>
  <c r="CV14" i="1"/>
  <c r="CV6" i="1"/>
  <c r="CB46" i="1"/>
  <c r="BN14" i="1"/>
  <c r="BO6" i="1"/>
  <c r="BO7" i="1"/>
  <c r="BO8" i="1"/>
  <c r="BO9" i="1"/>
  <c r="BU14" i="1"/>
  <c r="BN23" i="1"/>
  <c r="BO17" i="1"/>
  <c r="BO18" i="1"/>
  <c r="BO19" i="1"/>
  <c r="BU23" i="1"/>
  <c r="BN31" i="1"/>
  <c r="BO27" i="1"/>
  <c r="BO26" i="1"/>
  <c r="BO28" i="1"/>
  <c r="BU31" i="1"/>
  <c r="BU37" i="1"/>
  <c r="BN37" i="1"/>
  <c r="BU45" i="1"/>
  <c r="BT14" i="1"/>
  <c r="BT23" i="1"/>
  <c r="BT31" i="1"/>
  <c r="BT37" i="1"/>
  <c r="BT45" i="1"/>
  <c r="BS14" i="1"/>
  <c r="BS23" i="1"/>
  <c r="BS31" i="1"/>
  <c r="BS37" i="1"/>
  <c r="BS45" i="1"/>
  <c r="BR14" i="1"/>
  <c r="BR23" i="1"/>
  <c r="BR31" i="1"/>
  <c r="BR37" i="1"/>
  <c r="BR45" i="1"/>
  <c r="BQ14" i="1"/>
  <c r="BQ23" i="1"/>
  <c r="BQ31" i="1"/>
  <c r="BQ37" i="1"/>
  <c r="BQ45" i="1"/>
  <c r="BP14" i="1"/>
  <c r="BP23" i="1"/>
  <c r="BP31" i="1"/>
  <c r="BP37" i="1"/>
  <c r="BP45" i="1"/>
  <c r="BV14" i="1"/>
  <c r="BV23" i="1"/>
  <c r="BV31" i="1"/>
  <c r="BV37" i="1"/>
  <c r="BV45" i="1"/>
  <c r="BW14" i="1"/>
  <c r="BW23" i="1"/>
  <c r="BW31" i="1"/>
  <c r="BW37" i="1"/>
  <c r="BW45" i="1"/>
  <c r="BX14" i="1"/>
  <c r="BX23" i="1"/>
  <c r="BX31" i="1"/>
  <c r="BX37" i="1"/>
  <c r="BX45" i="1"/>
  <c r="BY14" i="1"/>
  <c r="BY23" i="1"/>
  <c r="BY31" i="1"/>
  <c r="BY37" i="1"/>
  <c r="BY45" i="1"/>
  <c r="BZ14" i="1"/>
  <c r="BZ23" i="1"/>
  <c r="BZ31" i="1"/>
  <c r="BZ37" i="1"/>
  <c r="BZ45" i="1"/>
  <c r="CA14" i="1"/>
  <c r="CA23" i="1"/>
  <c r="CA31" i="1"/>
  <c r="CA37" i="1"/>
  <c r="CA45" i="1"/>
  <c r="CB45" i="1"/>
  <c r="CB31" i="1"/>
  <c r="CB28" i="1"/>
  <c r="CB27" i="1"/>
  <c r="CB26" i="1"/>
  <c r="CB23" i="1"/>
  <c r="CB19" i="1"/>
  <c r="CB18" i="1"/>
  <c r="CB17" i="1"/>
  <c r="CB14" i="1"/>
  <c r="CB9" i="1"/>
  <c r="CB8" i="1"/>
  <c r="CB7" i="1"/>
  <c r="CB6" i="1"/>
  <c r="BH46" i="1"/>
  <c r="AT31" i="1"/>
  <c r="AU26" i="1"/>
  <c r="AU27" i="1"/>
  <c r="BG31" i="1"/>
  <c r="AT14" i="1"/>
  <c r="AU6" i="1"/>
  <c r="AU7" i="1"/>
  <c r="AU8" i="1"/>
  <c r="AU9" i="1"/>
  <c r="BG14" i="1"/>
  <c r="AT23" i="1"/>
  <c r="AU17" i="1"/>
  <c r="AU18" i="1"/>
  <c r="AU19" i="1"/>
  <c r="BG23" i="1"/>
  <c r="BG37" i="1"/>
  <c r="AT37" i="1"/>
  <c r="BG45" i="1"/>
  <c r="BA14" i="1"/>
  <c r="BA23" i="1"/>
  <c r="BA31" i="1"/>
  <c r="BA37" i="1"/>
  <c r="BA45" i="1"/>
  <c r="AZ14" i="1"/>
  <c r="AZ23" i="1"/>
  <c r="AZ31" i="1"/>
  <c r="AZ37" i="1"/>
  <c r="AZ45" i="1"/>
  <c r="AY14" i="1"/>
  <c r="AY23" i="1"/>
  <c r="AY31" i="1"/>
  <c r="AY37" i="1"/>
  <c r="AY45" i="1"/>
  <c r="AX14" i="1"/>
  <c r="AX23" i="1"/>
  <c r="AX31" i="1"/>
  <c r="AX37" i="1"/>
  <c r="AX45" i="1"/>
  <c r="AW14" i="1"/>
  <c r="AW23" i="1"/>
  <c r="AW31" i="1"/>
  <c r="AW37" i="1"/>
  <c r="AW45" i="1"/>
  <c r="AV14" i="1"/>
  <c r="AV23" i="1"/>
  <c r="AV31" i="1"/>
  <c r="AV37" i="1"/>
  <c r="AV45" i="1"/>
  <c r="BB14" i="1"/>
  <c r="BB23" i="1"/>
  <c r="BB31" i="1"/>
  <c r="BB37" i="1"/>
  <c r="BB45" i="1"/>
  <c r="BC14" i="1"/>
  <c r="BC23" i="1"/>
  <c r="BC31" i="1"/>
  <c r="BC37" i="1"/>
  <c r="BC45" i="1"/>
  <c r="BD14" i="1"/>
  <c r="BD23" i="1"/>
  <c r="BD31" i="1"/>
  <c r="BD37" i="1"/>
  <c r="BD45" i="1"/>
  <c r="BE14" i="1"/>
  <c r="BE23" i="1"/>
  <c r="BE31" i="1"/>
  <c r="BE37" i="1"/>
  <c r="BE45" i="1"/>
  <c r="BF14" i="1"/>
  <c r="BF23" i="1"/>
  <c r="BF31" i="1"/>
  <c r="BF37" i="1"/>
  <c r="BF45" i="1"/>
  <c r="BH45" i="1"/>
  <c r="BH31" i="1"/>
  <c r="BH27" i="1"/>
  <c r="BH26" i="1"/>
  <c r="BH23" i="1"/>
  <c r="BH19" i="1"/>
  <c r="BH18" i="1"/>
  <c r="BH17" i="1"/>
  <c r="BH14" i="1"/>
  <c r="BH9" i="1"/>
  <c r="BH8" i="1"/>
  <c r="BH7" i="1"/>
  <c r="BH6" i="1"/>
  <c r="AN46" i="1"/>
  <c r="Z14" i="1"/>
  <c r="AA6" i="1"/>
  <c r="AA7" i="1"/>
  <c r="AA8" i="1"/>
  <c r="AA9" i="1"/>
  <c r="AA10" i="1"/>
  <c r="AG14" i="1"/>
  <c r="F23" i="1"/>
  <c r="G17" i="1"/>
  <c r="G18" i="1"/>
  <c r="AG23" i="1"/>
  <c r="Z23" i="1"/>
  <c r="AG31" i="1"/>
  <c r="Z31" i="1"/>
  <c r="AG37" i="1"/>
  <c r="Z37" i="1"/>
  <c r="AG45" i="1"/>
  <c r="AF14" i="1"/>
  <c r="AF23" i="1"/>
  <c r="AF31" i="1"/>
  <c r="AF37" i="1"/>
  <c r="AF45" i="1"/>
  <c r="AE14" i="1"/>
  <c r="AE23" i="1"/>
  <c r="AE31" i="1"/>
  <c r="AE37" i="1"/>
  <c r="AE45" i="1"/>
  <c r="AD14" i="1"/>
  <c r="AD23" i="1"/>
  <c r="AD31" i="1"/>
  <c r="AD37" i="1"/>
  <c r="AD45" i="1"/>
  <c r="AC14" i="1"/>
  <c r="AC23" i="1"/>
  <c r="AC31" i="1"/>
  <c r="AC37" i="1"/>
  <c r="AC45" i="1"/>
  <c r="AB14" i="1"/>
  <c r="AB23" i="1"/>
  <c r="AB31" i="1"/>
  <c r="AB37" i="1"/>
  <c r="AB45" i="1"/>
  <c r="AH14" i="1"/>
  <c r="AH23" i="1"/>
  <c r="AH31" i="1"/>
  <c r="AH37" i="1"/>
  <c r="AH45" i="1"/>
  <c r="AI14" i="1"/>
  <c r="AI23" i="1"/>
  <c r="AI31" i="1"/>
  <c r="AI37" i="1"/>
  <c r="AI45" i="1"/>
  <c r="AJ14" i="1"/>
  <c r="AJ23" i="1"/>
  <c r="AJ31" i="1"/>
  <c r="AJ37" i="1"/>
  <c r="AJ45" i="1"/>
  <c r="AK14" i="1"/>
  <c r="AK23" i="1"/>
  <c r="AK31" i="1"/>
  <c r="AK37" i="1"/>
  <c r="AK45" i="1"/>
  <c r="AL14" i="1"/>
  <c r="AL23" i="1"/>
  <c r="AL31" i="1"/>
  <c r="AL37" i="1"/>
  <c r="AL45" i="1"/>
  <c r="AM14" i="1"/>
  <c r="AM23" i="1"/>
  <c r="AM31" i="1"/>
  <c r="AM37" i="1"/>
  <c r="AM45" i="1"/>
  <c r="AN45" i="1"/>
  <c r="AN14" i="1"/>
  <c r="AN10" i="1"/>
  <c r="AN9" i="1"/>
  <c r="AN8" i="1"/>
  <c r="AN7" i="1"/>
  <c r="AN6" i="1"/>
  <c r="T46" i="1"/>
  <c r="F14" i="1"/>
  <c r="G6" i="1"/>
  <c r="G7" i="1"/>
  <c r="G8" i="1"/>
  <c r="G9" i="1"/>
  <c r="G10" i="1"/>
  <c r="M14" i="1"/>
  <c r="M23" i="1"/>
  <c r="M31" i="1"/>
  <c r="F31" i="1"/>
  <c r="M37" i="1"/>
  <c r="F37" i="1"/>
  <c r="M45" i="1"/>
  <c r="L14" i="1"/>
  <c r="L23" i="1"/>
  <c r="L31" i="1"/>
  <c r="L37" i="1"/>
  <c r="L45" i="1"/>
  <c r="K14" i="1"/>
  <c r="K23" i="1"/>
  <c r="K31" i="1"/>
  <c r="K37" i="1"/>
  <c r="K45" i="1"/>
  <c r="J14" i="1"/>
  <c r="J23" i="1"/>
  <c r="J31" i="1"/>
  <c r="J37" i="1"/>
  <c r="J45" i="1"/>
  <c r="I14" i="1"/>
  <c r="I23" i="1"/>
  <c r="I31" i="1"/>
  <c r="I37" i="1"/>
  <c r="I45" i="1"/>
  <c r="H14" i="1"/>
  <c r="H23" i="1"/>
  <c r="H31" i="1"/>
  <c r="H37" i="1"/>
  <c r="H45" i="1"/>
  <c r="N14" i="1"/>
  <c r="N23" i="1"/>
  <c r="N31" i="1"/>
  <c r="N37" i="1"/>
  <c r="N45" i="1"/>
  <c r="O14" i="1"/>
  <c r="O23" i="1"/>
  <c r="O31" i="1"/>
  <c r="O37" i="1"/>
  <c r="O45" i="1"/>
  <c r="P14" i="1"/>
  <c r="P23" i="1"/>
  <c r="P31" i="1"/>
  <c r="P37" i="1"/>
  <c r="P45" i="1"/>
  <c r="Q14" i="1"/>
  <c r="Q23" i="1"/>
  <c r="Q31" i="1"/>
  <c r="Q37" i="1"/>
  <c r="Q45" i="1"/>
  <c r="R14" i="1"/>
  <c r="R23" i="1"/>
  <c r="R31" i="1"/>
  <c r="R37" i="1"/>
  <c r="R45" i="1"/>
  <c r="S14" i="1"/>
  <c r="S23" i="1"/>
  <c r="S31" i="1"/>
  <c r="S37" i="1"/>
  <c r="S45" i="1"/>
  <c r="T45" i="1"/>
  <c r="T23" i="1"/>
  <c r="T18" i="1"/>
  <c r="T17" i="1"/>
  <c r="T14" i="1"/>
  <c r="T10" i="1"/>
  <c r="T9" i="1"/>
  <c r="T8" i="1"/>
  <c r="T7" i="1"/>
  <c r="T6" i="1"/>
  <c r="BH50" i="1"/>
  <c r="BH52" i="1"/>
  <c r="D10" i="2"/>
  <c r="EJ50" i="1"/>
  <c r="EJ52" i="1"/>
  <c r="D5" i="2"/>
  <c r="E10" i="2"/>
  <c r="CB50" i="1"/>
  <c r="CB52" i="1"/>
  <c r="D11" i="2"/>
  <c r="E11" i="2"/>
  <c r="T50" i="1"/>
  <c r="T52" i="1"/>
  <c r="D9" i="2"/>
  <c r="E9" i="2"/>
  <c r="AN50" i="1"/>
  <c r="AN52" i="1"/>
  <c r="D8" i="2"/>
  <c r="E8" i="2"/>
  <c r="CV50" i="1"/>
  <c r="CV52" i="1"/>
  <c r="D7" i="2"/>
  <c r="E7" i="2"/>
  <c r="DP50" i="1"/>
  <c r="DP52" i="1"/>
  <c r="D6" i="2"/>
  <c r="E6" i="2"/>
  <c r="E5" i="2"/>
  <c r="EI50" i="1"/>
  <c r="EI52" i="1"/>
  <c r="D16" i="2"/>
  <c r="AM50" i="1"/>
  <c r="D15" i="2"/>
  <c r="E16" i="2"/>
  <c r="CR50" i="1"/>
  <c r="CR52" i="1"/>
  <c r="D43" i="2"/>
  <c r="EF50" i="1"/>
  <c r="EF52" i="1"/>
  <c r="D41" i="2"/>
  <c r="E43" i="2"/>
  <c r="DL50" i="1"/>
  <c r="DL52" i="1"/>
  <c r="D42" i="2"/>
  <c r="E42" i="2"/>
  <c r="E41" i="2"/>
  <c r="CS50" i="1"/>
  <c r="CS52" i="1"/>
  <c r="D37" i="2"/>
  <c r="EG50" i="1"/>
  <c r="EG52" i="1"/>
  <c r="D35" i="2"/>
  <c r="E37" i="2"/>
  <c r="DM50" i="1"/>
  <c r="DM52" i="1"/>
  <c r="D36" i="2"/>
  <c r="E36" i="2"/>
  <c r="E35" i="2"/>
  <c r="D28" i="2"/>
  <c r="BZ50" i="1"/>
  <c r="BZ52" i="1"/>
  <c r="D25" i="2"/>
  <c r="E28" i="2"/>
  <c r="EH50" i="1"/>
  <c r="EH52" i="1"/>
  <c r="EE50" i="1"/>
  <c r="EE52" i="1"/>
  <c r="ED50" i="1"/>
  <c r="ED52" i="1"/>
  <c r="EC50" i="1"/>
  <c r="EC52" i="1"/>
  <c r="EB50" i="1"/>
  <c r="EB52" i="1"/>
  <c r="EA50" i="1"/>
  <c r="EA52" i="1"/>
  <c r="DZ50" i="1"/>
  <c r="DZ52" i="1"/>
  <c r="DY50" i="1"/>
  <c r="DY52" i="1"/>
  <c r="DX50" i="1"/>
  <c r="DX52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V43" i="1"/>
  <c r="DV42" i="1"/>
  <c r="DV41" i="1"/>
  <c r="DV40" i="1"/>
  <c r="EJ37" i="1"/>
  <c r="DW37" i="1"/>
  <c r="EJ31" i="1"/>
  <c r="DW31" i="1"/>
  <c r="EJ23" i="1"/>
  <c r="DW23" i="1"/>
  <c r="DW14" i="1"/>
  <c r="R50" i="1"/>
  <c r="R52" i="1"/>
  <c r="D31" i="2"/>
  <c r="E31" i="2"/>
  <c r="DN50" i="1"/>
  <c r="DN52" i="1"/>
  <c r="D30" i="2"/>
  <c r="E30" i="2"/>
  <c r="BF50" i="1"/>
  <c r="BF52" i="1"/>
  <c r="D29" i="2"/>
  <c r="E29" i="2"/>
  <c r="AL50" i="1"/>
  <c r="AL52" i="1"/>
  <c r="D27" i="2"/>
  <c r="E27" i="2"/>
  <c r="E25" i="2"/>
  <c r="CT50" i="1"/>
  <c r="CT52" i="1"/>
  <c r="D26" i="2"/>
  <c r="E26" i="2"/>
  <c r="CA50" i="1"/>
  <c r="D20" i="2"/>
  <c r="E20" i="2"/>
  <c r="CA52" i="1"/>
  <c r="BY50" i="1"/>
  <c r="BY52" i="1"/>
  <c r="BX50" i="1"/>
  <c r="BX52" i="1"/>
  <c r="BW50" i="1"/>
  <c r="BW52" i="1"/>
  <c r="BV50" i="1"/>
  <c r="BV52" i="1"/>
  <c r="BU50" i="1"/>
  <c r="BU52" i="1"/>
  <c r="BT50" i="1"/>
  <c r="BT52" i="1"/>
  <c r="BS50" i="1"/>
  <c r="BS52" i="1"/>
  <c r="BR50" i="1"/>
  <c r="BR52" i="1"/>
  <c r="BQ50" i="1"/>
  <c r="BQ52" i="1"/>
  <c r="BP50" i="1"/>
  <c r="BP52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N43" i="1"/>
  <c r="BN42" i="1"/>
  <c r="BN41" i="1"/>
  <c r="BN40" i="1"/>
  <c r="CB37" i="1"/>
  <c r="BO37" i="1"/>
  <c r="BO31" i="1"/>
  <c r="BO23" i="1"/>
  <c r="BO14" i="1"/>
  <c r="AU31" i="1"/>
  <c r="CU50" i="1"/>
  <c r="D21" i="2"/>
  <c r="E21" i="2"/>
  <c r="DO50" i="1"/>
  <c r="D19" i="2"/>
  <c r="E19" i="2"/>
  <c r="BG50" i="1"/>
  <c r="D18" i="2"/>
  <c r="E18" i="2"/>
  <c r="S50" i="1"/>
  <c r="D17" i="2"/>
  <c r="E17" i="2"/>
  <c r="E15" i="2"/>
  <c r="DO52" i="1"/>
  <c r="DK50" i="1"/>
  <c r="DK52" i="1"/>
  <c r="DJ50" i="1"/>
  <c r="DJ52" i="1"/>
  <c r="DI50" i="1"/>
  <c r="DI52" i="1"/>
  <c r="DH50" i="1"/>
  <c r="DH52" i="1"/>
  <c r="DG50" i="1"/>
  <c r="DG52" i="1"/>
  <c r="DF50" i="1"/>
  <c r="DF52" i="1"/>
  <c r="DE50" i="1"/>
  <c r="DE52" i="1"/>
  <c r="DD50" i="1"/>
  <c r="DD52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B43" i="1"/>
  <c r="DB42" i="1"/>
  <c r="DB41" i="1"/>
  <c r="DB40" i="1"/>
  <c r="DP37" i="1"/>
  <c r="DC37" i="1"/>
  <c r="DC31" i="1"/>
  <c r="DC23" i="1"/>
  <c r="DC14" i="1"/>
  <c r="CU52" i="1"/>
  <c r="CQ50" i="1"/>
  <c r="CQ52" i="1"/>
  <c r="CP50" i="1"/>
  <c r="CP52" i="1"/>
  <c r="CO50" i="1"/>
  <c r="CO52" i="1"/>
  <c r="CN50" i="1"/>
  <c r="CN52" i="1"/>
  <c r="CM50" i="1"/>
  <c r="CM52" i="1"/>
  <c r="CL50" i="1"/>
  <c r="CL52" i="1"/>
  <c r="CK50" i="1"/>
  <c r="CK52" i="1"/>
  <c r="CJ50" i="1"/>
  <c r="CJ52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H43" i="1"/>
  <c r="CH42" i="1"/>
  <c r="CH41" i="1"/>
  <c r="CH40" i="1"/>
  <c r="CV37" i="1"/>
  <c r="CI37" i="1"/>
  <c r="CI31" i="1"/>
  <c r="CI23" i="1"/>
  <c r="CI14" i="1"/>
  <c r="BF47" i="1"/>
  <c r="BG47" i="1"/>
  <c r="BG52" i="1"/>
  <c r="BE50" i="1"/>
  <c r="BE52" i="1"/>
  <c r="BD50" i="1"/>
  <c r="BD52" i="1"/>
  <c r="BC50" i="1"/>
  <c r="BC52" i="1"/>
  <c r="BB50" i="1"/>
  <c r="BB52" i="1"/>
  <c r="BA50" i="1"/>
  <c r="BA52" i="1"/>
  <c r="AZ50" i="1"/>
  <c r="AZ52" i="1"/>
  <c r="AY50" i="1"/>
  <c r="AY52" i="1"/>
  <c r="AX50" i="1"/>
  <c r="AX52" i="1"/>
  <c r="AW50" i="1"/>
  <c r="AW52" i="1"/>
  <c r="AV50" i="1"/>
  <c r="AV52" i="1"/>
  <c r="BH47" i="1"/>
  <c r="BE47" i="1"/>
  <c r="BD47" i="1"/>
  <c r="BC47" i="1"/>
  <c r="BB47" i="1"/>
  <c r="BA47" i="1"/>
  <c r="AZ47" i="1"/>
  <c r="AY47" i="1"/>
  <c r="AX47" i="1"/>
  <c r="AW47" i="1"/>
  <c r="AV47" i="1"/>
  <c r="AT43" i="1"/>
  <c r="AT42" i="1"/>
  <c r="AT41" i="1"/>
  <c r="AT40" i="1"/>
  <c r="BH37" i="1"/>
  <c r="AU37" i="1"/>
  <c r="AU14" i="1"/>
  <c r="AU23" i="1"/>
  <c r="AM52" i="1"/>
  <c r="AK50" i="1"/>
  <c r="AK52" i="1"/>
  <c r="AJ50" i="1"/>
  <c r="AJ52" i="1"/>
  <c r="AI50" i="1"/>
  <c r="AI52" i="1"/>
  <c r="AH50" i="1"/>
  <c r="AH52" i="1"/>
  <c r="AG50" i="1"/>
  <c r="AG52" i="1"/>
  <c r="AF50" i="1"/>
  <c r="AF52" i="1"/>
  <c r="AE50" i="1"/>
  <c r="AE52" i="1"/>
  <c r="AD50" i="1"/>
  <c r="AD52" i="1"/>
  <c r="AC50" i="1"/>
  <c r="AC52" i="1"/>
  <c r="AB50" i="1"/>
  <c r="AB52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Z43" i="1"/>
  <c r="Z42" i="1"/>
  <c r="Z41" i="1"/>
  <c r="Z40" i="1"/>
  <c r="AN37" i="1"/>
  <c r="AA37" i="1"/>
  <c r="AN31" i="1"/>
  <c r="AA31" i="1"/>
  <c r="AN23" i="1"/>
  <c r="AA23" i="1"/>
  <c r="AA14" i="1"/>
  <c r="G37" i="1"/>
  <c r="G31" i="1"/>
  <c r="G23" i="1"/>
  <c r="G14" i="1"/>
  <c r="F40" i="1"/>
  <c r="F41" i="1"/>
  <c r="F42" i="1"/>
  <c r="F43" i="1"/>
  <c r="S52" i="1"/>
  <c r="Q50" i="1"/>
  <c r="Q52" i="1"/>
  <c r="P50" i="1"/>
  <c r="P52" i="1"/>
  <c r="O50" i="1"/>
  <c r="O52" i="1"/>
  <c r="N50" i="1"/>
  <c r="N52" i="1"/>
  <c r="M50" i="1"/>
  <c r="M52" i="1"/>
  <c r="L50" i="1"/>
  <c r="L52" i="1"/>
  <c r="K50" i="1"/>
  <c r="K52" i="1"/>
  <c r="J50" i="1"/>
  <c r="J52" i="1"/>
  <c r="I50" i="1"/>
  <c r="I52" i="1"/>
  <c r="H50" i="1"/>
  <c r="H52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T37" i="1"/>
  <c r="T31" i="1"/>
</calcChain>
</file>

<file path=xl/comments1.xml><?xml version="1.0" encoding="utf-8"?>
<comments xmlns="http://schemas.openxmlformats.org/spreadsheetml/2006/main">
  <authors>
    <author>Lab User</author>
    <author>Gracie Ghartey-Tagoe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Gracie Ghartey-Tagoer:</t>
        </r>
        <r>
          <rPr>
            <sz val="9"/>
            <color indexed="81"/>
            <rFont val="Tahoma"/>
            <family val="2"/>
          </rPr>
          <t xml:space="preserve"> From portfolio visualizer backtest portfolio xls sheet. Viewed annual return rebalanced semi-annually. Looking at annual returns. Copy from saved xsl sheet, paste special, transpose.
</t>
        </r>
        <r>
          <rPr>
            <b/>
            <i/>
            <sz val="9"/>
            <color indexed="81"/>
            <rFont val="Tahoma"/>
            <family val="2"/>
          </rPr>
          <t xml:space="preserve">
(?) should this technically be blue since copy/pasted? Thoughts?</t>
        </r>
      </text>
    </comment>
    <comment ref="AH6" authorId="0">
      <text>
        <r>
          <rPr>
            <b/>
            <sz val="9"/>
            <color indexed="81"/>
            <rFont val="Tahoma"/>
            <family val="2"/>
          </rPr>
          <t>Gracie Ghartey-Tagoer:</t>
        </r>
        <r>
          <rPr>
            <sz val="9"/>
            <color indexed="81"/>
            <rFont val="Tahoma"/>
            <family val="2"/>
          </rPr>
          <t xml:space="preserve"> From portfolio visualizer backtest portfolio xls sheet. Viewed annual return rebalanced semi-annually. Looking at annual returns. Copy from saved xsl sheet, paste special, transpose.
</t>
        </r>
        <r>
          <rPr>
            <b/>
            <i/>
            <sz val="9"/>
            <color indexed="81"/>
            <rFont val="Tahoma"/>
            <family val="2"/>
          </rPr>
          <t xml:space="preserve">
(?) should this technically be blue since copy/pasted? Thoughts?</t>
        </r>
      </text>
    </comment>
    <comment ref="BB6" authorId="0">
      <text>
        <r>
          <rPr>
            <b/>
            <sz val="9"/>
            <color indexed="81"/>
            <rFont val="Tahoma"/>
            <family val="2"/>
          </rPr>
          <t>Gracie Ghartey-Tagoer:</t>
        </r>
        <r>
          <rPr>
            <sz val="9"/>
            <color indexed="81"/>
            <rFont val="Tahoma"/>
            <family val="2"/>
          </rPr>
          <t xml:space="preserve"> From portfolio visualizer backtest portfolio xls sheet. Viewed annual return rebalanced semi-annually. Looking at annual returns. Copy from saved xsl sheet, paste special, transpose.
</t>
        </r>
        <r>
          <rPr>
            <b/>
            <i/>
            <sz val="9"/>
            <color indexed="81"/>
            <rFont val="Tahoma"/>
            <family val="2"/>
          </rPr>
          <t xml:space="preserve">
(?) should this technically be blue since copy/pasted? Thoughts?</t>
        </r>
      </text>
    </comment>
    <comment ref="BV6" authorId="0">
      <text>
        <r>
          <rPr>
            <b/>
            <sz val="9"/>
            <color indexed="81"/>
            <rFont val="Tahoma"/>
            <family val="2"/>
          </rPr>
          <t>Gracie Ghartey-Tagoer:</t>
        </r>
        <r>
          <rPr>
            <sz val="9"/>
            <color indexed="81"/>
            <rFont val="Tahoma"/>
            <family val="2"/>
          </rPr>
          <t xml:space="preserve"> From portfolio visualizer backtest portfolio xls sheet. Viewed annual return rebalanced semi-annually. Looking at annual returns. Copy from saved xsl sheet, paste special, transpose.
</t>
        </r>
        <r>
          <rPr>
            <b/>
            <i/>
            <sz val="9"/>
            <color indexed="81"/>
            <rFont val="Tahoma"/>
            <family val="2"/>
          </rPr>
          <t xml:space="preserve">
(?) should this technically be blue since copy/pasted? Thoughts?</t>
        </r>
      </text>
    </comment>
    <comment ref="CP6" authorId="0">
      <text>
        <r>
          <rPr>
            <b/>
            <sz val="9"/>
            <color indexed="81"/>
            <rFont val="Tahoma"/>
            <family val="2"/>
          </rPr>
          <t>Gracie Ghartey-Tagoer:</t>
        </r>
        <r>
          <rPr>
            <sz val="9"/>
            <color indexed="81"/>
            <rFont val="Tahoma"/>
            <family val="2"/>
          </rPr>
          <t xml:space="preserve"> From portfolio visualizer backtest portfolio xls sheet. Viewed annual return rebalanced semi-annually. Looking at annual returns. Copy from saved xsl sheet, paste special, transpose.
</t>
        </r>
        <r>
          <rPr>
            <b/>
            <i/>
            <sz val="9"/>
            <color indexed="81"/>
            <rFont val="Tahoma"/>
            <family val="2"/>
          </rPr>
          <t xml:space="preserve">
(?) should this technically be blue since copy/pasted? Thoughts?</t>
        </r>
      </text>
    </comment>
    <comment ref="DJ6" authorId="0">
      <text>
        <r>
          <rPr>
            <b/>
            <sz val="9"/>
            <color indexed="81"/>
            <rFont val="Tahoma"/>
            <family val="2"/>
          </rPr>
          <t>Gracie Ghartey-Tagoer:</t>
        </r>
        <r>
          <rPr>
            <sz val="9"/>
            <color indexed="81"/>
            <rFont val="Tahoma"/>
            <family val="2"/>
          </rPr>
          <t xml:space="preserve"> From portfolio visualizer backtest portfolio xls sheet. Viewed annual return rebalanced semi-annually. Looking at annual returns. Copy from saved xsl sheet, paste special, transpose.
</t>
        </r>
        <r>
          <rPr>
            <b/>
            <i/>
            <sz val="9"/>
            <color indexed="81"/>
            <rFont val="Tahoma"/>
            <family val="2"/>
          </rPr>
          <t xml:space="preserve">
(?) should this technically be blue since copy/pasted? Thoughts?</t>
        </r>
      </text>
    </comment>
    <comment ref="B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V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AP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J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CD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CX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DR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V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P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J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D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X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R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V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AP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J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CD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CX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DR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V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P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J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D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X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R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</commentList>
</comments>
</file>

<file path=xl/sharedStrings.xml><?xml version="1.0" encoding="utf-8"?>
<sst xmlns="http://schemas.openxmlformats.org/spreadsheetml/2006/main" count="385" uniqueCount="75">
  <si>
    <t>Weight</t>
  </si>
  <si>
    <t>Return</t>
  </si>
  <si>
    <t>ITD</t>
  </si>
  <si>
    <t xml:space="preserve">U.S Equity </t>
  </si>
  <si>
    <t>Date</t>
  </si>
  <si>
    <t>Sub.</t>
  </si>
  <si>
    <t>Sub. Date</t>
  </si>
  <si>
    <t>Subtotal</t>
  </si>
  <si>
    <t>International Equity</t>
  </si>
  <si>
    <t xml:space="preserve">Subtotal </t>
  </si>
  <si>
    <t>Fixed Income</t>
  </si>
  <si>
    <t>Other</t>
  </si>
  <si>
    <t>Asset Allocation</t>
  </si>
  <si>
    <t>Equity</t>
  </si>
  <si>
    <t>Total</t>
  </si>
  <si>
    <t>Performance as Calculated</t>
  </si>
  <si>
    <t xml:space="preserve">Performance as Reported </t>
  </si>
  <si>
    <t>Difference</t>
  </si>
  <si>
    <t>Performance Net of Fees</t>
  </si>
  <si>
    <t xml:space="preserve">- Performance as Reported </t>
  </si>
  <si>
    <t>- Less:  Fees for this Robo</t>
  </si>
  <si>
    <t>Performance after Fees</t>
  </si>
  <si>
    <t>M-1 International Responsible Investing</t>
  </si>
  <si>
    <t>NUEM</t>
  </si>
  <si>
    <t>NUDM</t>
  </si>
  <si>
    <t>NULG</t>
  </si>
  <si>
    <t>NULV</t>
  </si>
  <si>
    <t>NUMG</t>
  </si>
  <si>
    <t>NUMV</t>
  </si>
  <si>
    <t>NUSC</t>
  </si>
  <si>
    <t>% of Class</t>
  </si>
  <si>
    <t>M-1 Responsible Investing</t>
  </si>
  <si>
    <t>DSI</t>
  </si>
  <si>
    <t>ESGD</t>
  </si>
  <si>
    <t>ESGE</t>
  </si>
  <si>
    <t>SPYX</t>
  </si>
  <si>
    <t>ESGU</t>
  </si>
  <si>
    <t>ESGG</t>
  </si>
  <si>
    <t>NUBD</t>
  </si>
  <si>
    <t>CASHX</t>
  </si>
  <si>
    <t>ESGL</t>
  </si>
  <si>
    <t>ESGF</t>
  </si>
  <si>
    <t>SLQD</t>
  </si>
  <si>
    <t>TIAA 60-40 Impact Portfolio</t>
  </si>
  <si>
    <t>TISCX</t>
  </si>
  <si>
    <t>TSONX</t>
  </si>
  <si>
    <t>IEMG</t>
  </si>
  <si>
    <t>PXH</t>
  </si>
  <si>
    <t>TSBIX</t>
  </si>
  <si>
    <t>SPSB</t>
  </si>
  <si>
    <t>VFSUX</t>
  </si>
  <si>
    <t>TIAA 90-10 Impact Portfolio</t>
  </si>
  <si>
    <t>Rank</t>
  </si>
  <si>
    <t>Robo Advisor</t>
  </si>
  <si>
    <t>Period Return</t>
  </si>
  <si>
    <t>M-1 SRI</t>
  </si>
  <si>
    <t>M-1 Int. SRI</t>
  </si>
  <si>
    <t>TIAA 90-10</t>
  </si>
  <si>
    <t>TIAA 60-40</t>
  </si>
  <si>
    <t>2018 Returns</t>
  </si>
  <si>
    <t>2017 Returns</t>
  </si>
  <si>
    <t>2016 Returns</t>
  </si>
  <si>
    <t xml:space="preserve">SustainFolio P10 </t>
  </si>
  <si>
    <t>SustainFolio P5</t>
  </si>
  <si>
    <t>STIP</t>
  </si>
  <si>
    <t>TIP</t>
  </si>
  <si>
    <t>SustainFolio P10</t>
  </si>
  <si>
    <t>DFSIX</t>
  </si>
  <si>
    <t>2019 YTD Returns</t>
  </si>
  <si>
    <t>Returns for Available Years</t>
  </si>
  <si>
    <t>2009-2019</t>
  </si>
  <si>
    <t>2016-2019</t>
  </si>
  <si>
    <t>2018-2019</t>
  </si>
  <si>
    <t>AF 6/04/19</t>
  </si>
  <si>
    <t>AF 6/04/2019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</si>
</sst>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2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FF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rgb="FF0000FF"/>
      <name val="Times New Roman"/>
      <family val="1"/>
    </font>
    <font>
      <i/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FF0000"/>
      <name val="Times New Roman"/>
      <family val="1"/>
    </font>
    <font>
      <sz val="12"/>
      <color rgb="FF3D3AFF"/>
      <name val="Times New Roman"/>
      <family val="1"/>
    </font>
    <font>
      <b/>
      <sz val="12"/>
      <color rgb="FFFFFF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F497D"/>
        <bgColor rgb="FF000000"/>
      </patternFill>
    </fill>
  </fills>
  <borders count="2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9" fontId="2" fillId="0" borderId="5" xfId="0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right" vertical="center" wrapText="1"/>
    </xf>
    <xf numFmtId="17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9" fontId="2" fillId="0" borderId="2" xfId="0" applyNumberFormat="1" applyFont="1" applyBorder="1" applyAlignment="1">
      <alignment vertical="center"/>
    </xf>
    <xf numFmtId="9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0" fontId="6" fillId="0" borderId="2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10" fontId="2" fillId="0" borderId="0" xfId="0" applyNumberFormat="1" applyFont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10" fontId="2" fillId="0" borderId="0" xfId="0" applyNumberFormat="1" applyFont="1" applyBorder="1" applyAlignment="1">
      <alignment horizontal="right" vertical="center"/>
    </xf>
    <xf numFmtId="10" fontId="6" fillId="0" borderId="0" xfId="0" applyNumberFormat="1" applyFont="1" applyBorder="1" applyAlignment="1">
      <alignment vertical="center"/>
    </xf>
    <xf numFmtId="10" fontId="2" fillId="0" borderId="0" xfId="0" applyNumberFormat="1" applyFont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0" fontId="6" fillId="0" borderId="8" xfId="0" applyNumberFormat="1" applyFont="1" applyBorder="1" applyAlignment="1">
      <alignment vertical="center"/>
    </xf>
    <xf numFmtId="10" fontId="6" fillId="0" borderId="7" xfId="0" applyNumberFormat="1" applyFont="1" applyBorder="1" applyAlignment="1">
      <alignment vertical="center"/>
    </xf>
    <xf numFmtId="10" fontId="2" fillId="0" borderId="7" xfId="0" applyNumberFormat="1" applyFont="1" applyBorder="1" applyAlignment="1">
      <alignment vertical="center"/>
    </xf>
    <xf numFmtId="10" fontId="2" fillId="0" borderId="7" xfId="0" applyNumberFormat="1" applyFont="1" applyBorder="1" applyAlignment="1">
      <alignment horizontal="right" vertical="center"/>
    </xf>
    <xf numFmtId="10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horizontal="right" vertical="center"/>
    </xf>
    <xf numFmtId="164" fontId="6" fillId="0" borderId="2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0" fontId="2" fillId="0" borderId="9" xfId="0" applyNumberFormat="1" applyFont="1" applyBorder="1" applyAlignment="1">
      <alignment horizontal="right" vertical="center"/>
    </xf>
    <xf numFmtId="10" fontId="7" fillId="0" borderId="2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0" fontId="4" fillId="0" borderId="12" xfId="0" applyNumberFormat="1" applyFont="1" applyBorder="1" applyAlignment="1">
      <alignment vertical="center"/>
    </xf>
    <xf numFmtId="10" fontId="4" fillId="0" borderId="7" xfId="0" applyNumberFormat="1" applyFont="1" applyBorder="1" applyAlignment="1">
      <alignment vertical="center"/>
    </xf>
    <xf numFmtId="10" fontId="10" fillId="0" borderId="2" xfId="0" applyNumberFormat="1" applyFont="1" applyBorder="1" applyAlignment="1">
      <alignment vertical="center"/>
    </xf>
    <xf numFmtId="10" fontId="11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9" fillId="0" borderId="6" xfId="0" applyFont="1" applyBorder="1" applyAlignment="1">
      <alignment vertical="center"/>
    </xf>
    <xf numFmtId="10" fontId="1" fillId="0" borderId="13" xfId="0" applyNumberFormat="1" applyFont="1" applyBorder="1"/>
    <xf numFmtId="10" fontId="0" fillId="0" borderId="7" xfId="0" applyNumberFormat="1" applyBorder="1"/>
    <xf numFmtId="10" fontId="5" fillId="0" borderId="7" xfId="0" applyNumberFormat="1" applyFont="1" applyBorder="1" applyAlignment="1">
      <alignment vertical="center"/>
    </xf>
    <xf numFmtId="10" fontId="11" fillId="0" borderId="7" xfId="0" applyNumberFormat="1" applyFont="1" applyBorder="1" applyAlignment="1">
      <alignment vertical="center"/>
    </xf>
    <xf numFmtId="10" fontId="10" fillId="0" borderId="14" xfId="0" applyNumberFormat="1" applyFont="1" applyBorder="1" applyAlignment="1">
      <alignment vertical="center"/>
    </xf>
    <xf numFmtId="10" fontId="5" fillId="0" borderId="0" xfId="0" applyNumberFormat="1" applyFont="1" applyAlignment="1">
      <alignment horizontal="right" vertical="center"/>
    </xf>
    <xf numFmtId="10" fontId="5" fillId="0" borderId="9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64" fontId="6" fillId="0" borderId="9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6" fillId="0" borderId="16" xfId="0" applyNumberFormat="1" applyFont="1" applyBorder="1" applyAlignment="1">
      <alignment vertical="center"/>
    </xf>
    <xf numFmtId="10" fontId="5" fillId="0" borderId="16" xfId="0" applyNumberFormat="1" applyFont="1" applyBorder="1" applyAlignment="1">
      <alignment vertical="center"/>
    </xf>
    <xf numFmtId="10" fontId="5" fillId="0" borderId="9" xfId="0" applyNumberFormat="1" applyFont="1" applyBorder="1" applyAlignment="1">
      <alignment vertical="center"/>
    </xf>
    <xf numFmtId="0" fontId="2" fillId="0" borderId="6" xfId="0" quotePrefix="1" applyFont="1" applyBorder="1" applyAlignment="1">
      <alignment vertical="center"/>
    </xf>
    <xf numFmtId="0" fontId="2" fillId="0" borderId="7" xfId="0" quotePrefix="1" applyFont="1" applyBorder="1" applyAlignment="1">
      <alignment vertical="center"/>
    </xf>
    <xf numFmtId="164" fontId="6" fillId="0" borderId="13" xfId="0" applyNumberFormat="1" applyFont="1" applyBorder="1" applyAlignment="1">
      <alignment vertical="center"/>
    </xf>
    <xf numFmtId="10" fontId="2" fillId="0" borderId="13" xfId="0" applyNumberFormat="1" applyFont="1" applyBorder="1" applyAlignment="1">
      <alignment vertical="center"/>
    </xf>
    <xf numFmtId="164" fontId="2" fillId="0" borderId="17" xfId="0" applyNumberFormat="1" applyFont="1" applyBorder="1" applyAlignment="1">
      <alignment vertical="center"/>
    </xf>
    <xf numFmtId="164" fontId="2" fillId="0" borderId="18" xfId="0" applyNumberFormat="1" applyFont="1" applyBorder="1" applyAlignment="1">
      <alignment vertical="center"/>
    </xf>
    <xf numFmtId="164" fontId="2" fillId="0" borderId="19" xfId="0" applyNumberFormat="1" applyFont="1" applyBorder="1" applyAlignment="1">
      <alignment vertical="center"/>
    </xf>
    <xf numFmtId="10" fontId="2" fillId="0" borderId="19" xfId="0" applyNumberFormat="1" applyFont="1" applyBorder="1" applyAlignment="1">
      <alignment vertical="center"/>
    </xf>
    <xf numFmtId="10" fontId="2" fillId="0" borderId="20" xfId="0" applyNumberFormat="1" applyFont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4" fillId="3" borderId="21" xfId="0" applyFont="1" applyFill="1" applyBorder="1" applyAlignment="1">
      <alignment horizontal="center" vertical="center" wrapText="1"/>
    </xf>
    <xf numFmtId="9" fontId="2" fillId="0" borderId="22" xfId="0" applyNumberFormat="1" applyFont="1" applyFill="1" applyBorder="1" applyAlignment="1">
      <alignment horizontal="center" vertical="center"/>
    </xf>
    <xf numFmtId="9" fontId="2" fillId="0" borderId="21" xfId="0" applyNumberFormat="1" applyFont="1" applyBorder="1" applyAlignment="1">
      <alignment vertical="center" wrapText="1"/>
    </xf>
    <xf numFmtId="10" fontId="7" fillId="0" borderId="21" xfId="0" applyNumberFormat="1" applyFont="1" applyBorder="1" applyAlignment="1">
      <alignment vertical="center" wrapText="1"/>
    </xf>
    <xf numFmtId="10" fontId="7" fillId="0" borderId="23" xfId="0" applyNumberFormat="1" applyFont="1" applyBorder="1" applyAlignment="1">
      <alignment vertical="center" wrapText="1"/>
    </xf>
    <xf numFmtId="10" fontId="2" fillId="0" borderId="21" xfId="0" applyNumberFormat="1" applyFont="1" applyBorder="1" applyAlignment="1">
      <alignment vertical="center" wrapText="1"/>
    </xf>
    <xf numFmtId="10" fontId="6" fillId="0" borderId="21" xfId="0" applyNumberFormat="1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10" fontId="2" fillId="0" borderId="24" xfId="0" applyNumberFormat="1" applyFont="1" applyBorder="1" applyAlignment="1">
      <alignment vertical="center" wrapText="1"/>
    </xf>
    <xf numFmtId="10" fontId="2" fillId="0" borderId="25" xfId="0" applyNumberFormat="1" applyFont="1" applyBorder="1" applyAlignment="1">
      <alignment vertical="center" wrapText="1"/>
    </xf>
    <xf numFmtId="10" fontId="5" fillId="0" borderId="21" xfId="0" applyNumberFormat="1" applyFont="1" applyBorder="1" applyAlignment="1">
      <alignment vertical="center" wrapText="1"/>
    </xf>
    <xf numFmtId="10" fontId="5" fillId="0" borderId="24" xfId="0" applyNumberFormat="1" applyFont="1" applyBorder="1" applyAlignment="1">
      <alignment vertical="center" wrapText="1"/>
    </xf>
    <xf numFmtId="164" fontId="2" fillId="0" borderId="20" xfId="0" applyNumberFormat="1" applyFont="1" applyBorder="1" applyAlignment="1">
      <alignment vertical="center"/>
    </xf>
    <xf numFmtId="10" fontId="17" fillId="0" borderId="21" xfId="0" applyNumberFormat="1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164" fontId="7" fillId="0" borderId="21" xfId="0" applyNumberFormat="1" applyFont="1" applyBorder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164" fontId="6" fillId="0" borderId="23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0" fontId="2" fillId="0" borderId="21" xfId="0" applyNumberFormat="1" applyFont="1" applyFill="1" applyBorder="1" applyAlignment="1">
      <alignment vertical="center" wrapText="1"/>
    </xf>
    <xf numFmtId="14" fontId="2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vertical="center"/>
    </xf>
    <xf numFmtId="10" fontId="1" fillId="4" borderId="0" xfId="0" applyNumberFormat="1" applyFont="1" applyFill="1"/>
    <xf numFmtId="10" fontId="0" fillId="4" borderId="0" xfId="0" applyNumberFormat="1" applyFill="1"/>
    <xf numFmtId="10" fontId="1" fillId="0" borderId="7" xfId="0" applyNumberFormat="1" applyFont="1" applyBorder="1"/>
    <xf numFmtId="10" fontId="8" fillId="0" borderId="0" xfId="0" applyNumberFormat="1" applyFont="1" applyBorder="1" applyAlignment="1">
      <alignment horizontal="right" vertical="center"/>
    </xf>
    <xf numFmtId="10" fontId="0" fillId="0" borderId="0" xfId="0" applyNumberFormat="1" applyFill="1"/>
    <xf numFmtId="14" fontId="2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vertical="center"/>
    </xf>
    <xf numFmtId="165" fontId="7" fillId="0" borderId="21" xfId="0" applyNumberFormat="1" applyFont="1" applyBorder="1" applyAlignment="1">
      <alignment vertical="center" wrapText="1"/>
    </xf>
    <xf numFmtId="0" fontId="5" fillId="3" borderId="26" xfId="0" applyFont="1" applyFill="1" applyBorder="1" applyAlignment="1">
      <alignment vertical="center"/>
    </xf>
    <xf numFmtId="0" fontId="5" fillId="3" borderId="26" xfId="0" applyFont="1" applyFill="1" applyBorder="1" applyAlignment="1">
      <alignment horizontal="right" vertic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right"/>
    </xf>
    <xf numFmtId="0" fontId="2" fillId="0" borderId="0" xfId="0" applyFont="1"/>
    <xf numFmtId="0" fontId="6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9" fontId="7" fillId="0" borderId="21" xfId="0" applyNumberFormat="1" applyFont="1" applyBorder="1" applyAlignment="1">
      <alignment vertical="center" wrapText="1"/>
    </xf>
    <xf numFmtId="0" fontId="0" fillId="0" borderId="27" xfId="0" applyBorder="1"/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10" fontId="5" fillId="0" borderId="0" xfId="0" applyNumberFormat="1" applyFont="1" applyBorder="1" applyAlignment="1">
      <alignment horizontal="right" vertical="center"/>
    </xf>
    <xf numFmtId="10" fontId="5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14" fontId="0" fillId="0" borderId="0" xfId="0" applyNumberFormat="1"/>
    <xf numFmtId="0" fontId="2" fillId="0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8" fillId="0" borderId="0" xfId="0" applyNumberFormat="1" applyFont="1" applyFill="1" applyBorder="1" applyAlignment="1">
      <alignment horizontal="right" vertical="center"/>
    </xf>
    <xf numFmtId="10" fontId="0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65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3D3AFF"/>
      <color rgb="FF9B42FE"/>
      <color rgb="FF7531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56"/>
  <sheetViews>
    <sheetView topLeftCell="DR19" zoomScale="80" zoomScaleNormal="80" zoomScalePageLayoutView="80" workbookViewId="0">
      <selection activeCell="A2" sqref="A2"/>
    </sheetView>
  </sheetViews>
  <sheetFormatPr baseColWidth="10" defaultRowHeight="16" x14ac:dyDescent="0.2"/>
  <cols>
    <col min="2" max="2" width="19" customWidth="1"/>
    <col min="3" max="3" width="8.6640625" customWidth="1"/>
    <col min="4" max="4" width="6.1640625" customWidth="1"/>
    <col min="5" max="5" width="10.33203125" customWidth="1"/>
    <col min="6" max="6" width="9.33203125" customWidth="1"/>
    <col min="7" max="7" width="10.6640625" style="101" customWidth="1"/>
    <col min="8" max="20" width="9.33203125" customWidth="1"/>
    <col min="22" max="22" width="11.83203125" customWidth="1"/>
    <col min="23" max="23" width="9" customWidth="1"/>
    <col min="24" max="24" width="5.6640625" customWidth="1"/>
    <col min="25" max="25" width="10.1640625" customWidth="1"/>
    <col min="26" max="26" width="10" customWidth="1"/>
    <col min="28" max="40" width="8.5" customWidth="1"/>
    <col min="42" max="42" width="20" customWidth="1"/>
    <col min="43" max="43" width="8.6640625" customWidth="1"/>
    <col min="44" max="44" width="6.6640625" customWidth="1"/>
    <col min="47" max="47" width="21.1640625" bestFit="1" customWidth="1"/>
    <col min="48" max="61" width="8.5" customWidth="1"/>
    <col min="62" max="62" width="20" customWidth="1"/>
    <col min="63" max="63" width="9.6640625" customWidth="1"/>
    <col min="64" max="64" width="6.6640625" customWidth="1"/>
    <col min="67" max="67" width="21.1640625" bestFit="1" customWidth="1"/>
    <col min="68" max="80" width="8.5" customWidth="1"/>
  </cols>
  <sheetData>
    <row r="1" spans="1:140" x14ac:dyDescent="0.2">
      <c r="A1" t="s">
        <v>74</v>
      </c>
      <c r="G1" s="93"/>
    </row>
    <row r="2" spans="1:140" x14ac:dyDescent="0.2">
      <c r="B2" s="1"/>
      <c r="C2" s="2"/>
      <c r="D2" s="2"/>
      <c r="E2" s="2"/>
      <c r="F2" s="147" t="s">
        <v>22</v>
      </c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3"/>
      <c r="T2" s="4"/>
      <c r="V2" s="1"/>
      <c r="W2" s="2"/>
      <c r="X2" s="2"/>
      <c r="Y2" s="2"/>
      <c r="Z2" s="147" t="s">
        <v>31</v>
      </c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3"/>
      <c r="AN2" s="4"/>
      <c r="AP2" s="1"/>
      <c r="AQ2" s="2"/>
      <c r="AR2" s="2"/>
      <c r="AS2" s="2"/>
      <c r="AT2" s="147" t="s">
        <v>62</v>
      </c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3"/>
      <c r="BH2" s="4"/>
      <c r="BI2" s="139"/>
      <c r="BJ2" s="1"/>
      <c r="BK2" s="2"/>
      <c r="BL2" s="2"/>
      <c r="BM2" s="2"/>
      <c r="BN2" s="147" t="s">
        <v>63</v>
      </c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33"/>
      <c r="CB2" s="4"/>
      <c r="CD2" s="1"/>
      <c r="CE2" s="2"/>
      <c r="CF2" s="2"/>
      <c r="CG2" s="2"/>
      <c r="CH2" s="147" t="s">
        <v>43</v>
      </c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  <c r="CT2" s="147"/>
      <c r="CU2" s="3"/>
      <c r="CV2" s="4"/>
      <c r="CX2" s="1"/>
      <c r="CY2" s="2"/>
      <c r="CZ2" s="2"/>
      <c r="DA2" s="2"/>
      <c r="DB2" s="147" t="s">
        <v>51</v>
      </c>
      <c r="DC2" s="147"/>
      <c r="DD2" s="147"/>
      <c r="DE2" s="147"/>
      <c r="DF2" s="147"/>
      <c r="DG2" s="147"/>
      <c r="DH2" s="147"/>
      <c r="DI2" s="147"/>
      <c r="DJ2" s="147"/>
      <c r="DK2" s="147"/>
      <c r="DL2" s="147"/>
      <c r="DM2" s="147"/>
      <c r="DN2" s="147"/>
      <c r="DO2" s="3"/>
      <c r="DP2" s="4"/>
      <c r="DR2" s="1"/>
      <c r="DS2" s="2"/>
      <c r="DT2" s="2"/>
      <c r="DU2" s="2"/>
      <c r="DV2" s="147" t="s">
        <v>67</v>
      </c>
      <c r="DW2" s="147"/>
      <c r="DX2" s="147"/>
      <c r="DY2" s="147"/>
      <c r="DZ2" s="147"/>
      <c r="EA2" s="147"/>
      <c r="EB2" s="147"/>
      <c r="EC2" s="147"/>
      <c r="ED2" s="147"/>
      <c r="EE2" s="147"/>
      <c r="EF2" s="147"/>
      <c r="EG2" s="147"/>
      <c r="EH2" s="147"/>
      <c r="EI2" s="143"/>
      <c r="EJ2" s="4"/>
    </row>
    <row r="3" spans="1:140" x14ac:dyDescent="0.2">
      <c r="B3" s="5"/>
      <c r="C3" s="6"/>
      <c r="D3" s="6"/>
      <c r="E3" s="6"/>
      <c r="F3" s="7" t="s">
        <v>0</v>
      </c>
      <c r="G3" s="94" t="s">
        <v>30</v>
      </c>
      <c r="H3" s="8"/>
      <c r="I3" s="8"/>
      <c r="J3" s="8"/>
      <c r="K3" s="8"/>
      <c r="L3" s="8"/>
      <c r="M3" s="8"/>
      <c r="N3" s="148" t="s">
        <v>1</v>
      </c>
      <c r="O3" s="148"/>
      <c r="P3" s="148"/>
      <c r="Q3" s="148"/>
      <c r="R3" s="148"/>
      <c r="S3" s="9"/>
      <c r="T3" s="10"/>
      <c r="V3" s="5"/>
      <c r="W3" s="6"/>
      <c r="X3" s="6"/>
      <c r="Y3" s="6"/>
      <c r="Z3" s="7" t="s">
        <v>0</v>
      </c>
      <c r="AA3" s="94" t="s">
        <v>30</v>
      </c>
      <c r="AB3" s="8"/>
      <c r="AC3" s="8"/>
      <c r="AD3" s="8"/>
      <c r="AE3" s="8"/>
      <c r="AF3" s="8"/>
      <c r="AG3" s="8"/>
      <c r="AH3" s="148" t="s">
        <v>1</v>
      </c>
      <c r="AI3" s="148"/>
      <c r="AJ3" s="148"/>
      <c r="AK3" s="148"/>
      <c r="AL3" s="148"/>
      <c r="AM3" s="9"/>
      <c r="AN3" s="10"/>
      <c r="AP3" s="5"/>
      <c r="AQ3" s="6"/>
      <c r="AR3" s="6"/>
      <c r="AS3" s="6"/>
      <c r="AT3" s="7" t="s">
        <v>0</v>
      </c>
      <c r="AU3" s="94" t="s">
        <v>30</v>
      </c>
      <c r="AV3" s="8"/>
      <c r="AW3" s="8"/>
      <c r="AX3" s="8"/>
      <c r="AY3" s="8"/>
      <c r="AZ3" s="8"/>
      <c r="BA3" s="8"/>
      <c r="BB3" s="148" t="s">
        <v>1</v>
      </c>
      <c r="BC3" s="148"/>
      <c r="BD3" s="148"/>
      <c r="BE3" s="148"/>
      <c r="BF3" s="148"/>
      <c r="BG3" s="9"/>
      <c r="BH3" s="10"/>
      <c r="BI3" s="140"/>
      <c r="BJ3" s="5"/>
      <c r="BK3" s="6"/>
      <c r="BL3" s="6"/>
      <c r="BM3" s="6"/>
      <c r="BN3" s="7" t="s">
        <v>0</v>
      </c>
      <c r="BO3" s="94" t="s">
        <v>30</v>
      </c>
      <c r="BP3" s="8"/>
      <c r="BQ3" s="8"/>
      <c r="BR3" s="8"/>
      <c r="BS3" s="8"/>
      <c r="BT3" s="8"/>
      <c r="BU3" s="8"/>
      <c r="BV3" s="148" t="s">
        <v>1</v>
      </c>
      <c r="BW3" s="148"/>
      <c r="BX3" s="148"/>
      <c r="BY3" s="148"/>
      <c r="BZ3" s="148"/>
      <c r="CA3" s="134"/>
      <c r="CB3" s="10"/>
      <c r="CD3" s="5"/>
      <c r="CE3" s="6"/>
      <c r="CF3" s="6"/>
      <c r="CG3" s="6"/>
      <c r="CH3" s="7" t="s">
        <v>0</v>
      </c>
      <c r="CI3" s="94" t="s">
        <v>30</v>
      </c>
      <c r="CJ3" s="8"/>
      <c r="CK3" s="8"/>
      <c r="CL3" s="8"/>
      <c r="CM3" s="8"/>
      <c r="CN3" s="8"/>
      <c r="CO3" s="8"/>
      <c r="CP3" s="148" t="s">
        <v>1</v>
      </c>
      <c r="CQ3" s="148"/>
      <c r="CR3" s="148"/>
      <c r="CS3" s="148"/>
      <c r="CT3" s="148"/>
      <c r="CU3" s="9"/>
      <c r="CV3" s="10"/>
      <c r="CX3" s="5"/>
      <c r="CY3" s="6"/>
      <c r="CZ3" s="6"/>
      <c r="DA3" s="6"/>
      <c r="DB3" s="7" t="s">
        <v>0</v>
      </c>
      <c r="DC3" s="94" t="s">
        <v>30</v>
      </c>
      <c r="DD3" s="8"/>
      <c r="DE3" s="8"/>
      <c r="DF3" s="8"/>
      <c r="DG3" s="8"/>
      <c r="DH3" s="8"/>
      <c r="DI3" s="8"/>
      <c r="DJ3" s="148" t="s">
        <v>1</v>
      </c>
      <c r="DK3" s="148"/>
      <c r="DL3" s="148"/>
      <c r="DM3" s="148"/>
      <c r="DN3" s="148"/>
      <c r="DO3" s="9"/>
      <c r="DP3" s="10"/>
      <c r="DR3" s="5"/>
      <c r="DS3" s="6"/>
      <c r="DT3" s="6"/>
      <c r="DU3" s="6"/>
      <c r="DV3" s="7" t="s">
        <v>0</v>
      </c>
      <c r="DW3" s="94" t="s">
        <v>30</v>
      </c>
      <c r="DX3" s="8"/>
      <c r="DY3" s="8"/>
      <c r="DZ3" s="8"/>
      <c r="EA3" s="8"/>
      <c r="EB3" s="8"/>
      <c r="EC3" s="8"/>
      <c r="ED3" s="148" t="s">
        <v>1</v>
      </c>
      <c r="EE3" s="148"/>
      <c r="EF3" s="148"/>
      <c r="EG3" s="148"/>
      <c r="EH3" s="148"/>
      <c r="EI3" s="144"/>
      <c r="EJ3" s="10"/>
    </row>
    <row r="4" spans="1:140" ht="17" thickBot="1" x14ac:dyDescent="0.25">
      <c r="B4" s="11"/>
      <c r="C4" s="12"/>
      <c r="D4" s="12"/>
      <c r="E4" s="12"/>
      <c r="F4" s="13"/>
      <c r="G4" s="95"/>
      <c r="H4" s="14">
        <v>2008</v>
      </c>
      <c r="I4" s="14">
        <v>2009</v>
      </c>
      <c r="J4" s="14">
        <v>2010</v>
      </c>
      <c r="K4" s="14">
        <v>2011</v>
      </c>
      <c r="L4" s="14">
        <v>2012</v>
      </c>
      <c r="M4" s="14">
        <v>2013</v>
      </c>
      <c r="N4" s="15">
        <v>2014</v>
      </c>
      <c r="O4" s="15">
        <v>2015</v>
      </c>
      <c r="P4" s="15">
        <v>2016</v>
      </c>
      <c r="Q4" s="15">
        <v>2017</v>
      </c>
      <c r="R4" s="16">
        <v>2018</v>
      </c>
      <c r="S4" s="17">
        <v>43586</v>
      </c>
      <c r="T4" s="18" t="s">
        <v>2</v>
      </c>
      <c r="V4" s="11"/>
      <c r="W4" s="12"/>
      <c r="X4" s="12"/>
      <c r="Y4" s="12"/>
      <c r="Z4" s="13"/>
      <c r="AA4" s="95"/>
      <c r="AB4" s="14">
        <v>2008</v>
      </c>
      <c r="AC4" s="14">
        <v>2009</v>
      </c>
      <c r="AD4" s="14">
        <v>2010</v>
      </c>
      <c r="AE4" s="14">
        <v>2011</v>
      </c>
      <c r="AF4" s="14">
        <v>2012</v>
      </c>
      <c r="AG4" s="14">
        <v>2013</v>
      </c>
      <c r="AH4" s="15">
        <v>2014</v>
      </c>
      <c r="AI4" s="15">
        <v>2015</v>
      </c>
      <c r="AJ4" s="15">
        <v>2016</v>
      </c>
      <c r="AK4" s="15">
        <v>2017</v>
      </c>
      <c r="AL4" s="16">
        <v>2018</v>
      </c>
      <c r="AM4" s="17">
        <v>43586</v>
      </c>
      <c r="AN4" s="18" t="s">
        <v>2</v>
      </c>
      <c r="AP4" s="11"/>
      <c r="AQ4" s="12"/>
      <c r="AR4" s="12"/>
      <c r="AS4" s="12"/>
      <c r="AT4" s="13"/>
      <c r="AU4" s="95"/>
      <c r="AV4" s="14">
        <v>2008</v>
      </c>
      <c r="AW4" s="14">
        <v>2009</v>
      </c>
      <c r="AX4" s="14">
        <v>2010</v>
      </c>
      <c r="AY4" s="14">
        <v>2011</v>
      </c>
      <c r="AZ4" s="14">
        <v>2012</v>
      </c>
      <c r="BA4" s="14">
        <v>2013</v>
      </c>
      <c r="BB4" s="15">
        <v>2014</v>
      </c>
      <c r="BC4" s="15">
        <v>2015</v>
      </c>
      <c r="BD4" s="15">
        <v>2016</v>
      </c>
      <c r="BE4" s="15">
        <v>2017</v>
      </c>
      <c r="BF4" s="16">
        <v>2018</v>
      </c>
      <c r="BG4" s="17">
        <v>43586</v>
      </c>
      <c r="BH4" s="18" t="s">
        <v>2</v>
      </c>
      <c r="BI4" s="135"/>
      <c r="BJ4" s="11"/>
      <c r="BK4" s="12"/>
      <c r="BL4" s="12"/>
      <c r="BM4" s="12"/>
      <c r="BN4" s="13"/>
      <c r="BO4" s="95"/>
      <c r="BP4" s="14">
        <v>2008</v>
      </c>
      <c r="BQ4" s="14">
        <v>2009</v>
      </c>
      <c r="BR4" s="14">
        <v>2010</v>
      </c>
      <c r="BS4" s="14">
        <v>2011</v>
      </c>
      <c r="BT4" s="14">
        <v>2012</v>
      </c>
      <c r="BU4" s="14">
        <v>2013</v>
      </c>
      <c r="BV4" s="15">
        <v>2014</v>
      </c>
      <c r="BW4" s="15">
        <v>2015</v>
      </c>
      <c r="BX4" s="15">
        <v>2016</v>
      </c>
      <c r="BY4" s="15">
        <v>2017</v>
      </c>
      <c r="BZ4" s="16">
        <v>2018</v>
      </c>
      <c r="CA4" s="17">
        <v>43586</v>
      </c>
      <c r="CB4" s="18" t="s">
        <v>2</v>
      </c>
      <c r="CD4" s="11"/>
      <c r="CE4" s="12"/>
      <c r="CF4" s="12"/>
      <c r="CG4" s="12"/>
      <c r="CH4" s="13"/>
      <c r="CI4" s="95"/>
      <c r="CJ4" s="14">
        <v>2008</v>
      </c>
      <c r="CK4" s="14">
        <v>2009</v>
      </c>
      <c r="CL4" s="14">
        <v>2010</v>
      </c>
      <c r="CM4" s="14">
        <v>2011</v>
      </c>
      <c r="CN4" s="14">
        <v>2012</v>
      </c>
      <c r="CO4" s="14">
        <v>2013</v>
      </c>
      <c r="CP4" s="15">
        <v>2014</v>
      </c>
      <c r="CQ4" s="15">
        <v>2015</v>
      </c>
      <c r="CR4" s="15">
        <v>2016</v>
      </c>
      <c r="CS4" s="15">
        <v>2017</v>
      </c>
      <c r="CT4" s="16">
        <v>2018</v>
      </c>
      <c r="CU4" s="17">
        <v>43586</v>
      </c>
      <c r="CV4" s="18" t="s">
        <v>2</v>
      </c>
      <c r="CX4" s="11"/>
      <c r="CY4" s="12"/>
      <c r="CZ4" s="12"/>
      <c r="DA4" s="12"/>
      <c r="DB4" s="13"/>
      <c r="DC4" s="95"/>
      <c r="DD4" s="14">
        <v>2008</v>
      </c>
      <c r="DE4" s="14">
        <v>2009</v>
      </c>
      <c r="DF4" s="14">
        <v>2010</v>
      </c>
      <c r="DG4" s="14">
        <v>2011</v>
      </c>
      <c r="DH4" s="14">
        <v>2012</v>
      </c>
      <c r="DI4" s="14">
        <v>2013</v>
      </c>
      <c r="DJ4" s="15">
        <v>2014</v>
      </c>
      <c r="DK4" s="15">
        <v>2015</v>
      </c>
      <c r="DL4" s="15">
        <v>2016</v>
      </c>
      <c r="DM4" s="15">
        <v>2017</v>
      </c>
      <c r="DN4" s="16">
        <v>2018</v>
      </c>
      <c r="DO4" s="17">
        <v>43586</v>
      </c>
      <c r="DP4" s="18" t="s">
        <v>2</v>
      </c>
      <c r="DR4" s="11"/>
      <c r="DS4" s="12"/>
      <c r="DT4" s="12"/>
      <c r="DU4" s="12"/>
      <c r="DV4" s="13"/>
      <c r="DW4" s="95"/>
      <c r="DX4" s="14">
        <v>2008</v>
      </c>
      <c r="DY4" s="14">
        <v>2009</v>
      </c>
      <c r="DZ4" s="14">
        <v>2010</v>
      </c>
      <c r="EA4" s="14">
        <v>2011</v>
      </c>
      <c r="EB4" s="14">
        <v>2012</v>
      </c>
      <c r="EC4" s="14">
        <v>2013</v>
      </c>
      <c r="ED4" s="15">
        <v>2014</v>
      </c>
      <c r="EE4" s="15">
        <v>2015</v>
      </c>
      <c r="EF4" s="15">
        <v>2016</v>
      </c>
      <c r="EG4" s="15">
        <v>2017</v>
      </c>
      <c r="EH4" s="16">
        <v>2018</v>
      </c>
      <c r="EI4" s="17">
        <v>43586</v>
      </c>
      <c r="EJ4" s="18" t="s">
        <v>2</v>
      </c>
    </row>
    <row r="5" spans="1:140" x14ac:dyDescent="0.2">
      <c r="B5" s="19" t="s">
        <v>3</v>
      </c>
      <c r="C5" s="20" t="s">
        <v>4</v>
      </c>
      <c r="D5" s="20" t="s">
        <v>5</v>
      </c>
      <c r="E5" s="20" t="s">
        <v>6</v>
      </c>
      <c r="F5" s="21"/>
      <c r="G5" s="96"/>
      <c r="H5" s="22"/>
      <c r="I5" s="22"/>
      <c r="J5" s="22"/>
      <c r="K5" s="22"/>
      <c r="L5" s="22"/>
      <c r="M5" s="22"/>
      <c r="N5" s="23"/>
      <c r="O5" s="23"/>
      <c r="P5" s="23"/>
      <c r="Q5" s="23"/>
      <c r="R5" s="24"/>
      <c r="S5" s="24"/>
      <c r="T5" s="25"/>
      <c r="V5" s="19" t="s">
        <v>3</v>
      </c>
      <c r="W5" s="20" t="s">
        <v>4</v>
      </c>
      <c r="X5" s="20" t="s">
        <v>5</v>
      </c>
      <c r="Y5" s="20" t="s">
        <v>6</v>
      </c>
      <c r="Z5" s="21"/>
      <c r="AA5" s="96"/>
      <c r="AB5" s="22"/>
      <c r="AC5" s="22"/>
      <c r="AD5" s="22"/>
      <c r="AE5" s="22"/>
      <c r="AF5" s="22"/>
      <c r="AG5" s="22"/>
      <c r="AH5" s="23"/>
      <c r="AI5" s="23"/>
      <c r="AJ5" s="23"/>
      <c r="AK5" s="23"/>
      <c r="AL5" s="24"/>
      <c r="AM5" s="24"/>
      <c r="AN5" s="25"/>
      <c r="AP5" s="19" t="s">
        <v>3</v>
      </c>
      <c r="AQ5" s="20" t="s">
        <v>4</v>
      </c>
      <c r="AR5" s="20" t="s">
        <v>5</v>
      </c>
      <c r="AS5" s="20" t="s">
        <v>6</v>
      </c>
      <c r="AT5" s="21"/>
      <c r="AU5" s="96"/>
      <c r="AV5" s="22"/>
      <c r="AW5" s="22"/>
      <c r="AX5" s="22"/>
      <c r="AY5" s="22"/>
      <c r="AZ5" s="22"/>
      <c r="BA5" s="22"/>
      <c r="BB5" s="23"/>
      <c r="BC5" s="23"/>
      <c r="BD5" s="23"/>
      <c r="BE5" s="23"/>
      <c r="BF5" s="24"/>
      <c r="BG5" s="24"/>
      <c r="BH5" s="25"/>
      <c r="BI5" s="25"/>
      <c r="BJ5" s="19" t="s">
        <v>3</v>
      </c>
      <c r="BK5" s="20" t="s">
        <v>4</v>
      </c>
      <c r="BL5" s="20" t="s">
        <v>5</v>
      </c>
      <c r="BM5" s="20" t="s">
        <v>6</v>
      </c>
      <c r="BN5" s="21"/>
      <c r="BO5" s="96"/>
      <c r="BP5" s="22"/>
      <c r="BQ5" s="22"/>
      <c r="BR5" s="22"/>
      <c r="BS5" s="22"/>
      <c r="BT5" s="22"/>
      <c r="BU5" s="22"/>
      <c r="BV5" s="23"/>
      <c r="BW5" s="23"/>
      <c r="BX5" s="23"/>
      <c r="BY5" s="23"/>
      <c r="BZ5" s="24"/>
      <c r="CA5" s="24"/>
      <c r="CB5" s="25"/>
      <c r="CD5" s="19" t="s">
        <v>3</v>
      </c>
      <c r="CE5" s="20" t="s">
        <v>4</v>
      </c>
      <c r="CF5" s="20" t="s">
        <v>5</v>
      </c>
      <c r="CG5" s="20" t="s">
        <v>6</v>
      </c>
      <c r="CH5" s="21"/>
      <c r="CI5" s="96"/>
      <c r="CJ5" s="22"/>
      <c r="CK5" s="22"/>
      <c r="CL5" s="22"/>
      <c r="CM5" s="22"/>
      <c r="CN5" s="22"/>
      <c r="CO5" s="22"/>
      <c r="CP5" s="23"/>
      <c r="CQ5" s="23"/>
      <c r="CR5" s="23"/>
      <c r="CS5" s="23"/>
      <c r="CT5" s="24"/>
      <c r="CU5" s="24"/>
      <c r="CV5" s="25"/>
      <c r="CX5" s="19" t="s">
        <v>3</v>
      </c>
      <c r="CY5" s="20" t="s">
        <v>4</v>
      </c>
      <c r="CZ5" s="20" t="s">
        <v>5</v>
      </c>
      <c r="DA5" s="20" t="s">
        <v>6</v>
      </c>
      <c r="DB5" s="21"/>
      <c r="DC5" s="96"/>
      <c r="DD5" s="22"/>
      <c r="DE5" s="22"/>
      <c r="DF5" s="22"/>
      <c r="DG5" s="22"/>
      <c r="DH5" s="22"/>
      <c r="DI5" s="22"/>
      <c r="DJ5" s="23"/>
      <c r="DK5" s="23"/>
      <c r="DL5" s="23"/>
      <c r="DM5" s="23"/>
      <c r="DN5" s="24"/>
      <c r="DO5" s="24"/>
      <c r="DP5" s="25"/>
      <c r="DR5" s="19" t="s">
        <v>3</v>
      </c>
      <c r="DS5" s="20" t="s">
        <v>4</v>
      </c>
      <c r="DT5" s="20" t="s">
        <v>5</v>
      </c>
      <c r="DU5" s="20" t="s">
        <v>6</v>
      </c>
      <c r="DV5" s="21"/>
      <c r="DW5" s="96"/>
      <c r="DX5" s="22"/>
      <c r="DY5" s="22"/>
      <c r="DZ5" s="22"/>
      <c r="EA5" s="22"/>
      <c r="EB5" s="22"/>
      <c r="EC5" s="22"/>
      <c r="ED5" s="23"/>
      <c r="EE5" s="23"/>
      <c r="EF5" s="23"/>
      <c r="EG5" s="23"/>
      <c r="EH5" s="24"/>
      <c r="EI5" s="24"/>
      <c r="EJ5" s="25"/>
    </row>
    <row r="6" spans="1:140" x14ac:dyDescent="0.2">
      <c r="B6" s="26" t="s">
        <v>25</v>
      </c>
      <c r="C6" s="27">
        <v>42716</v>
      </c>
      <c r="D6" s="28"/>
      <c r="E6" s="28"/>
      <c r="F6" s="29">
        <v>0.14000000000000001</v>
      </c>
      <c r="G6" s="109">
        <f>F6/$F$14</f>
        <v>0.2</v>
      </c>
      <c r="H6" s="30"/>
      <c r="I6" s="31"/>
      <c r="J6" s="31"/>
      <c r="K6" s="31"/>
      <c r="L6" s="31"/>
      <c r="M6" s="31"/>
      <c r="N6" s="32"/>
      <c r="O6" s="32"/>
      <c r="P6" s="32"/>
      <c r="Q6" s="32"/>
      <c r="R6" s="34">
        <v>1.1000000000000001E-3</v>
      </c>
      <c r="S6" s="34">
        <v>0.15310000000000001</v>
      </c>
      <c r="T6" s="35">
        <f>(((1+M6)*(1+L6)*(1+K6)*(1+J6)*(1+I6)*(1+H6)*(1+N6)*(1+O6)*(1+P6)*(1+Q6)*(1+R6)*(1+S6))^(1/(11+(5/12))))-1</f>
        <v>1.2653402554369642E-2</v>
      </c>
      <c r="V6" s="26" t="s">
        <v>25</v>
      </c>
      <c r="W6" s="27">
        <v>42716</v>
      </c>
      <c r="X6" s="28"/>
      <c r="Y6" s="28"/>
      <c r="Z6" s="29">
        <v>0.2</v>
      </c>
      <c r="AA6" s="109">
        <f t="shared" ref="AA6:AA9" si="0">Z6/$Z$14</f>
        <v>0.2</v>
      </c>
      <c r="AB6" s="30"/>
      <c r="AC6" s="31"/>
      <c r="AD6" s="31"/>
      <c r="AE6" s="31"/>
      <c r="AF6" s="31"/>
      <c r="AG6" s="31"/>
      <c r="AH6" s="32"/>
      <c r="AI6" s="32"/>
      <c r="AJ6" s="32"/>
      <c r="AK6" s="32"/>
      <c r="AL6" s="34">
        <v>1.1000000000000001E-3</v>
      </c>
      <c r="AM6" s="34">
        <v>0.15310000000000001</v>
      </c>
      <c r="AN6" s="35">
        <f t="shared" ref="AN6:AN10" si="1">(((1+AG6)*(1+AF6)*(1+AE6)*(1+AD6)*(1+AC6)*(1+AB6)*(1+AH6)*(1+AI6)*(1+AJ6)*(1+AK6)*(1+AL6)*(1+AM6))^(1/(11+(5/12))))-1</f>
        <v>1.2653402554369642E-2</v>
      </c>
      <c r="AP6" s="129" t="s">
        <v>32</v>
      </c>
      <c r="AQ6" s="27">
        <v>39035</v>
      </c>
      <c r="AR6" s="28" t="s">
        <v>35</v>
      </c>
      <c r="AS6" s="28"/>
      <c r="AT6" s="29">
        <v>0.4</v>
      </c>
      <c r="AU6" s="109">
        <f>AT6/$AT$14</f>
        <v>0.57971014492753625</v>
      </c>
      <c r="AV6" s="30"/>
      <c r="AW6" s="31"/>
      <c r="AX6" s="31"/>
      <c r="AY6" s="31"/>
      <c r="AZ6" s="31"/>
      <c r="BA6" s="31"/>
      <c r="BB6" s="32"/>
      <c r="BC6" s="32"/>
      <c r="BD6" s="32"/>
      <c r="BE6" s="32"/>
      <c r="BF6" s="33">
        <v>-3.8899999999999997E-2</v>
      </c>
      <c r="BG6" s="34">
        <v>0.11020000000000001</v>
      </c>
      <c r="BH6" s="35">
        <f t="shared" ref="BH6:BH9" si="2">(((1+BA6)*(1+AZ6)*(1+AY6)*(1+AX6)*(1+AW6)*(1+AV6)*(1+BB6)*(1+BC6)*(1+BD6)*(1+BE6)*(1+BF6)*(1+BG6))^(1/(11+(5/12))))-1</f>
        <v>5.6976324917246135E-3</v>
      </c>
      <c r="BI6" s="35"/>
      <c r="BJ6" s="129" t="s">
        <v>32</v>
      </c>
      <c r="BK6" s="27">
        <v>39035</v>
      </c>
      <c r="BL6" s="28" t="s">
        <v>35</v>
      </c>
      <c r="BM6" s="28"/>
      <c r="BN6" s="29">
        <v>0.3</v>
      </c>
      <c r="BO6" s="109">
        <f>BN6/$BN$14</f>
        <v>0.66666666666666674</v>
      </c>
      <c r="BP6" s="30"/>
      <c r="BQ6" s="31"/>
      <c r="BR6" s="31"/>
      <c r="BS6" s="31"/>
      <c r="BT6" s="31"/>
      <c r="BU6" s="31"/>
      <c r="BV6" s="32"/>
      <c r="BW6" s="32"/>
      <c r="BX6" s="32"/>
      <c r="BY6" s="32"/>
      <c r="BZ6" s="33">
        <v>-3.8899999999999997E-2</v>
      </c>
      <c r="CA6" s="34">
        <v>0.11020000000000001</v>
      </c>
      <c r="CB6" s="35">
        <f t="shared" ref="CB6:CB9" si="3">(((1+BU6)*(1+BT6)*(1+BS6)*(1+BR6)*(1+BQ6)*(1+BP6)*(1+BV6)*(1+BW6)*(1+BX6)*(1+BY6)*(1+BZ6)*(1+CA6))^(1/(11+(5/12))))-1</f>
        <v>5.6976324917246135E-3</v>
      </c>
      <c r="CD6" s="26" t="s">
        <v>44</v>
      </c>
      <c r="CE6" s="27">
        <v>36342</v>
      </c>
      <c r="CF6" s="28"/>
      <c r="CG6" s="28"/>
      <c r="CH6" s="29">
        <v>0.39</v>
      </c>
      <c r="CI6" s="109">
        <f>CH6/$CH$14</f>
        <v>1</v>
      </c>
      <c r="CJ6" s="30"/>
      <c r="CK6" s="31"/>
      <c r="CL6" s="31"/>
      <c r="CM6" s="31"/>
      <c r="CN6" s="31"/>
      <c r="CO6" s="31"/>
      <c r="CP6" s="32"/>
      <c r="CQ6" s="32"/>
      <c r="CR6" s="34">
        <v>0.1351</v>
      </c>
      <c r="CS6" s="34">
        <v>0.20930000000000001</v>
      </c>
      <c r="CT6" s="33">
        <v>-5.5300000000000002E-2</v>
      </c>
      <c r="CU6" s="34">
        <v>0.10630000000000001</v>
      </c>
      <c r="CV6" s="35">
        <f t="shared" ref="CV6" si="4">(((1+CO6)*(1+CN6)*(1+CM6)*(1+CL6)*(1+CK6)*(1+CJ6)*(1+CP6)*(1+CQ6)*(1+CR6)*(1+CS6)*(1+CT6)*(1+CU6))^(1/(11+(5/12))))-1</f>
        <v>3.2116244594454058E-2</v>
      </c>
      <c r="CX6" s="26" t="s">
        <v>44</v>
      </c>
      <c r="CY6" s="27">
        <v>36342</v>
      </c>
      <c r="CZ6" s="28"/>
      <c r="DA6" s="28"/>
      <c r="DB6" s="29">
        <v>0.56000000000000005</v>
      </c>
      <c r="DC6" s="109">
        <f>DB6/$DB$14</f>
        <v>1</v>
      </c>
      <c r="DD6" s="30"/>
      <c r="DE6" s="31"/>
      <c r="DF6" s="31"/>
      <c r="DG6" s="31"/>
      <c r="DH6" s="31"/>
      <c r="DI6" s="31"/>
      <c r="DJ6" s="32"/>
      <c r="DK6" s="32"/>
      <c r="DL6" s="34">
        <v>0.1351</v>
      </c>
      <c r="DM6" s="34">
        <v>0.20930000000000001</v>
      </c>
      <c r="DN6" s="33">
        <v>-5.5300000000000002E-2</v>
      </c>
      <c r="DO6" s="34">
        <v>0.10630000000000001</v>
      </c>
      <c r="DP6" s="35">
        <f t="shared" ref="DP6" si="5">(((1+DI6)*(1+DH6)*(1+DG6)*(1+DF6)*(1+DE6)*(1+DD6)*(1+DJ6)*(1+DK6)*(1+DL6)*(1+DM6)*(1+DN6)*(1+DO6))^(1/(11+(5/12))))-1</f>
        <v>3.2116244594454058E-2</v>
      </c>
      <c r="DR6" s="26" t="s">
        <v>67</v>
      </c>
      <c r="DS6" s="27">
        <v>38423</v>
      </c>
      <c r="DT6" s="28"/>
      <c r="DU6" s="28"/>
      <c r="DV6" s="29">
        <v>1</v>
      </c>
      <c r="DW6" s="109">
        <f>DV6/$DV$14</f>
        <v>1</v>
      </c>
      <c r="DX6" s="30"/>
      <c r="DY6" s="34">
        <v>0.31359999999999999</v>
      </c>
      <c r="DZ6" s="34">
        <v>0.18679999999999999</v>
      </c>
      <c r="EA6" s="33">
        <v>-6.6E-3</v>
      </c>
      <c r="EB6" s="34">
        <v>0.17050000000000001</v>
      </c>
      <c r="EC6" s="34">
        <v>0.3669</v>
      </c>
      <c r="ED6" s="34">
        <v>0.10390000000000001</v>
      </c>
      <c r="EE6" s="33">
        <v>-1.23E-2</v>
      </c>
      <c r="EF6" s="34">
        <v>0.1391</v>
      </c>
      <c r="EG6" s="34">
        <v>0.2135</v>
      </c>
      <c r="EH6" s="33">
        <v>-6.7299999999999999E-2</v>
      </c>
      <c r="EI6" s="34">
        <v>0.113</v>
      </c>
      <c r="EJ6" s="35">
        <f>(((1+EC6)*(1+EB6)*(1+EA6)*(1+DZ6)*(1+DY6)*(1+DX6)*(1+ED6)*(1+EE6)*(1+EF6)*(1+EG6)*(1+EH6)*(1+EI6))^(1/(11+(5/12))))-1</f>
        <v>0.12601588119810692</v>
      </c>
    </row>
    <row r="7" spans="1:140" x14ac:dyDescent="0.2">
      <c r="B7" s="112" t="s">
        <v>26</v>
      </c>
      <c r="C7" s="27">
        <v>42716</v>
      </c>
      <c r="D7" s="6"/>
      <c r="E7" s="6"/>
      <c r="F7" s="29">
        <v>0.14000000000000001</v>
      </c>
      <c r="G7" s="109">
        <f t="shared" ref="G7:G10" si="6">F7/$F$14</f>
        <v>0.2</v>
      </c>
      <c r="H7" s="36"/>
      <c r="I7" s="36"/>
      <c r="J7" s="36"/>
      <c r="K7" s="36"/>
      <c r="L7" s="36"/>
      <c r="M7" s="36"/>
      <c r="N7" s="32"/>
      <c r="O7" s="32"/>
      <c r="P7" s="32"/>
      <c r="Q7" s="32"/>
      <c r="R7" s="33">
        <v>-5.0299999999999997E-2</v>
      </c>
      <c r="S7" s="34">
        <v>8.5099999999999995E-2</v>
      </c>
      <c r="T7" s="35">
        <f t="shared" ref="T7:T10" si="7">(((1+M7)*(1+L7)*(1+K7)*(1+J7)*(1+I7)*(1+H7)*(1+N7)*(1+O7)*(1+P7)*(1+Q7)*(1+R7)*(1+S7))^(1/(11+(5/12))))-1</f>
        <v>2.6367268463332039E-3</v>
      </c>
      <c r="V7" s="112" t="s">
        <v>26</v>
      </c>
      <c r="W7" s="27">
        <v>42716</v>
      </c>
      <c r="X7" s="6"/>
      <c r="Y7" s="6"/>
      <c r="Z7" s="29">
        <v>0.2</v>
      </c>
      <c r="AA7" s="109">
        <f t="shared" si="0"/>
        <v>0.2</v>
      </c>
      <c r="AB7" s="36"/>
      <c r="AC7" s="36"/>
      <c r="AD7" s="36"/>
      <c r="AE7" s="36"/>
      <c r="AF7" s="36"/>
      <c r="AG7" s="36"/>
      <c r="AH7" s="32"/>
      <c r="AI7" s="32"/>
      <c r="AJ7" s="32"/>
      <c r="AK7" s="32"/>
      <c r="AL7" s="33">
        <v>-5.0299999999999997E-2</v>
      </c>
      <c r="AM7" s="34">
        <v>8.5099999999999995E-2</v>
      </c>
      <c r="AN7" s="35">
        <f t="shared" si="1"/>
        <v>2.6367268463332039E-3</v>
      </c>
      <c r="AP7" s="130" t="s">
        <v>27</v>
      </c>
      <c r="AQ7" s="27">
        <v>42716</v>
      </c>
      <c r="AR7" s="28" t="s">
        <v>28</v>
      </c>
      <c r="AS7" s="6"/>
      <c r="AT7" s="29">
        <v>0.14000000000000001</v>
      </c>
      <c r="AU7" s="109">
        <f t="shared" ref="AU7:AU8" si="8">AT7/$AT$14</f>
        <v>0.20289855072463769</v>
      </c>
      <c r="AV7" s="36"/>
      <c r="AW7" s="36"/>
      <c r="AX7" s="36"/>
      <c r="AY7" s="36"/>
      <c r="AZ7" s="36"/>
      <c r="BA7" s="36"/>
      <c r="BB7" s="32"/>
      <c r="BC7" s="32"/>
      <c r="BD7" s="32"/>
      <c r="BE7" s="32"/>
      <c r="BF7" s="33">
        <v>-6.0299999999999999E-2</v>
      </c>
      <c r="BG7" s="34">
        <v>0.1835</v>
      </c>
      <c r="BH7" s="35">
        <f t="shared" si="2"/>
        <v>9.3527991426165524E-3</v>
      </c>
      <c r="BI7" s="35"/>
      <c r="BJ7" s="130" t="s">
        <v>27</v>
      </c>
      <c r="BK7" s="27">
        <v>42716</v>
      </c>
      <c r="BL7" s="28" t="s">
        <v>28</v>
      </c>
      <c r="BM7" s="6"/>
      <c r="BN7" s="29">
        <v>7.0000000000000007E-2</v>
      </c>
      <c r="BO7" s="109">
        <f t="shared" ref="BO7:BO9" si="9">BN7/$BN$14</f>
        <v>0.15555555555555559</v>
      </c>
      <c r="BP7" s="36"/>
      <c r="BQ7" s="36"/>
      <c r="BR7" s="36"/>
      <c r="BS7" s="36"/>
      <c r="BT7" s="36"/>
      <c r="BU7" s="36"/>
      <c r="BV7" s="32"/>
      <c r="BW7" s="32"/>
      <c r="BX7" s="32"/>
      <c r="BY7" s="32"/>
      <c r="BZ7" s="33">
        <v>-6.0299999999999999E-2</v>
      </c>
      <c r="CA7" s="34">
        <v>0.1835</v>
      </c>
      <c r="CB7" s="35">
        <f t="shared" si="3"/>
        <v>9.3527991426165524E-3</v>
      </c>
      <c r="CD7" s="112"/>
      <c r="CE7" s="27"/>
      <c r="CF7" s="28"/>
      <c r="CG7" s="6"/>
      <c r="CH7" s="29"/>
      <c r="CI7" s="109"/>
      <c r="CJ7" s="36"/>
      <c r="CK7" s="36"/>
      <c r="CL7" s="36"/>
      <c r="CM7" s="36"/>
      <c r="CN7" s="36"/>
      <c r="CO7" s="36"/>
      <c r="CP7" s="32"/>
      <c r="CQ7" s="32"/>
      <c r="CR7" s="32"/>
      <c r="CS7" s="32"/>
      <c r="CT7" s="33"/>
      <c r="CU7" s="34"/>
      <c r="CV7" s="35"/>
      <c r="CX7" s="112"/>
      <c r="CY7" s="27"/>
      <c r="CZ7" s="28"/>
      <c r="DA7" s="6"/>
      <c r="DB7" s="29"/>
      <c r="DC7" s="109"/>
      <c r="DD7" s="36"/>
      <c r="DE7" s="36"/>
      <c r="DF7" s="36"/>
      <c r="DG7" s="36"/>
      <c r="DH7" s="36"/>
      <c r="DI7" s="36"/>
      <c r="DJ7" s="32"/>
      <c r="DK7" s="32"/>
      <c r="DL7" s="32"/>
      <c r="DM7" s="32"/>
      <c r="DN7" s="33"/>
      <c r="DO7" s="34"/>
      <c r="DP7" s="35"/>
      <c r="DR7" s="112"/>
      <c r="DS7" s="27"/>
      <c r="DT7" s="28"/>
      <c r="DU7" s="6"/>
      <c r="DV7" s="29"/>
      <c r="DW7" s="109"/>
      <c r="DX7" s="36"/>
      <c r="DY7" s="36"/>
      <c r="DZ7" s="36"/>
      <c r="EA7" s="36"/>
      <c r="EB7" s="36"/>
      <c r="EC7" s="36"/>
      <c r="ED7" s="32"/>
      <c r="EE7" s="32"/>
      <c r="EF7" s="32"/>
      <c r="EG7" s="32"/>
      <c r="EH7" s="33"/>
      <c r="EI7" s="34"/>
      <c r="EJ7" s="35"/>
    </row>
    <row r="8" spans="1:140" x14ac:dyDescent="0.2">
      <c r="B8" s="112" t="s">
        <v>27</v>
      </c>
      <c r="C8" s="27">
        <v>42716</v>
      </c>
      <c r="D8" s="6"/>
      <c r="E8" s="6"/>
      <c r="F8" s="29">
        <v>0.14000000000000001</v>
      </c>
      <c r="G8" s="109">
        <f t="shared" si="6"/>
        <v>0.2</v>
      </c>
      <c r="H8" s="36"/>
      <c r="I8" s="36"/>
      <c r="J8" s="36"/>
      <c r="K8" s="36"/>
      <c r="L8" s="36"/>
      <c r="M8" s="36"/>
      <c r="N8" s="32"/>
      <c r="O8" s="32"/>
      <c r="P8" s="32"/>
      <c r="Q8" s="32"/>
      <c r="R8" s="33">
        <v>-6.0299999999999999E-2</v>
      </c>
      <c r="S8" s="34">
        <v>0.1835</v>
      </c>
      <c r="T8" s="35">
        <f t="shared" si="7"/>
        <v>9.3527991426165524E-3</v>
      </c>
      <c r="V8" s="112" t="s">
        <v>27</v>
      </c>
      <c r="W8" s="27">
        <v>42716</v>
      </c>
      <c r="X8" s="6"/>
      <c r="Y8" s="6"/>
      <c r="Z8" s="29">
        <v>0.2</v>
      </c>
      <c r="AA8" s="109">
        <f t="shared" si="0"/>
        <v>0.2</v>
      </c>
      <c r="AB8" s="36"/>
      <c r="AC8" s="36"/>
      <c r="AD8" s="36"/>
      <c r="AE8" s="36"/>
      <c r="AF8" s="36"/>
      <c r="AG8" s="36"/>
      <c r="AH8" s="32"/>
      <c r="AI8" s="32"/>
      <c r="AJ8" s="32"/>
      <c r="AK8" s="32"/>
      <c r="AL8" s="33">
        <v>-6.0299999999999999E-2</v>
      </c>
      <c r="AM8" s="34">
        <v>0.1835</v>
      </c>
      <c r="AN8" s="35">
        <f t="shared" si="1"/>
        <v>9.3527991426165524E-3</v>
      </c>
      <c r="AP8" s="130" t="s">
        <v>26</v>
      </c>
      <c r="AQ8" s="27">
        <v>42716</v>
      </c>
      <c r="AR8" s="28" t="s">
        <v>36</v>
      </c>
      <c r="AS8" s="6"/>
      <c r="AT8" s="29">
        <v>0.1</v>
      </c>
      <c r="AU8" s="109">
        <f t="shared" si="8"/>
        <v>0.14492753623188406</v>
      </c>
      <c r="AV8" s="36"/>
      <c r="AW8" s="36"/>
      <c r="AX8" s="36"/>
      <c r="AY8" s="36"/>
      <c r="AZ8" s="36"/>
      <c r="BA8" s="36"/>
      <c r="BB8" s="32"/>
      <c r="BC8" s="32"/>
      <c r="BD8" s="32"/>
      <c r="BE8" s="32"/>
      <c r="BF8" s="33">
        <v>-5.0299999999999997E-2</v>
      </c>
      <c r="BG8" s="34">
        <v>8.5099999999999995E-2</v>
      </c>
      <c r="BH8" s="35">
        <f t="shared" si="2"/>
        <v>2.6367268463332039E-3</v>
      </c>
      <c r="BI8" s="35"/>
      <c r="BJ8" s="130" t="s">
        <v>26</v>
      </c>
      <c r="BK8" s="27">
        <v>42716</v>
      </c>
      <c r="BL8" s="28" t="s">
        <v>36</v>
      </c>
      <c r="BM8" s="6"/>
      <c r="BN8" s="29">
        <v>0.05</v>
      </c>
      <c r="BO8" s="109">
        <f t="shared" si="9"/>
        <v>0.11111111111111113</v>
      </c>
      <c r="BP8" s="36"/>
      <c r="BQ8" s="36"/>
      <c r="BR8" s="36"/>
      <c r="BS8" s="36"/>
      <c r="BT8" s="36"/>
      <c r="BU8" s="36"/>
      <c r="BV8" s="32"/>
      <c r="BW8" s="32"/>
      <c r="BX8" s="32"/>
      <c r="BY8" s="32"/>
      <c r="BZ8" s="33">
        <v>-5.0299999999999997E-2</v>
      </c>
      <c r="CA8" s="34">
        <v>8.5099999999999995E-2</v>
      </c>
      <c r="CB8" s="35">
        <f t="shared" si="3"/>
        <v>2.6367268463332039E-3</v>
      </c>
      <c r="CD8" s="112"/>
      <c r="CE8" s="27"/>
      <c r="CF8" s="28"/>
      <c r="CG8" s="6"/>
      <c r="CH8" s="29"/>
      <c r="CI8" s="109"/>
      <c r="CJ8" s="36"/>
      <c r="CK8" s="36"/>
      <c r="CL8" s="36"/>
      <c r="CM8" s="36"/>
      <c r="CN8" s="36"/>
      <c r="CO8" s="36"/>
      <c r="CP8" s="32"/>
      <c r="CQ8" s="32"/>
      <c r="CR8" s="32"/>
      <c r="CS8" s="32"/>
      <c r="CT8" s="33"/>
      <c r="CU8" s="34"/>
      <c r="CV8" s="35"/>
      <c r="CX8" s="112"/>
      <c r="CY8" s="27"/>
      <c r="CZ8" s="28"/>
      <c r="DA8" s="6"/>
      <c r="DB8" s="29"/>
      <c r="DC8" s="109"/>
      <c r="DD8" s="36"/>
      <c r="DE8" s="36"/>
      <c r="DF8" s="36"/>
      <c r="DG8" s="36"/>
      <c r="DH8" s="36"/>
      <c r="DI8" s="36"/>
      <c r="DJ8" s="32"/>
      <c r="DK8" s="32"/>
      <c r="DL8" s="32"/>
      <c r="DM8" s="32"/>
      <c r="DN8" s="33"/>
      <c r="DO8" s="34"/>
      <c r="DP8" s="35"/>
      <c r="DR8" s="112"/>
      <c r="DS8" s="27"/>
      <c r="DT8" s="28"/>
      <c r="DU8" s="6"/>
      <c r="DV8" s="29"/>
      <c r="DW8" s="109"/>
      <c r="DX8" s="36"/>
      <c r="DY8" s="36"/>
      <c r="DZ8" s="36"/>
      <c r="EA8" s="36"/>
      <c r="EB8" s="36"/>
      <c r="EC8" s="36"/>
      <c r="ED8" s="32"/>
      <c r="EE8" s="32"/>
      <c r="EF8" s="32"/>
      <c r="EG8" s="32"/>
      <c r="EH8" s="33"/>
      <c r="EI8" s="34"/>
      <c r="EJ8" s="35"/>
    </row>
    <row r="9" spans="1:140" x14ac:dyDescent="0.2">
      <c r="B9" s="112" t="s">
        <v>28</v>
      </c>
      <c r="C9" s="27">
        <v>42716</v>
      </c>
      <c r="D9" s="6"/>
      <c r="E9" s="6"/>
      <c r="F9" s="29">
        <v>0.14000000000000001</v>
      </c>
      <c r="G9" s="109">
        <f t="shared" si="6"/>
        <v>0.2</v>
      </c>
      <c r="H9" s="36"/>
      <c r="I9" s="36"/>
      <c r="J9" s="36"/>
      <c r="K9" s="36"/>
      <c r="L9" s="36"/>
      <c r="M9" s="36"/>
      <c r="N9" s="32"/>
      <c r="O9" s="32"/>
      <c r="P9" s="32"/>
      <c r="Q9" s="32"/>
      <c r="R9" s="33">
        <v>-0.1205</v>
      </c>
      <c r="S9" s="34">
        <v>0.11840000000000001</v>
      </c>
      <c r="T9" s="119">
        <f t="shared" si="7"/>
        <v>-1.4444409550956605E-3</v>
      </c>
      <c r="V9" s="112" t="s">
        <v>28</v>
      </c>
      <c r="W9" s="27">
        <v>42716</v>
      </c>
      <c r="X9" s="6"/>
      <c r="Y9" s="6"/>
      <c r="Z9" s="29">
        <v>0.2</v>
      </c>
      <c r="AA9" s="109">
        <f t="shared" si="0"/>
        <v>0.2</v>
      </c>
      <c r="AB9" s="36"/>
      <c r="AC9" s="36"/>
      <c r="AD9" s="36"/>
      <c r="AE9" s="36"/>
      <c r="AF9" s="36"/>
      <c r="AG9" s="36"/>
      <c r="AH9" s="32"/>
      <c r="AI9" s="32"/>
      <c r="AJ9" s="32"/>
      <c r="AK9" s="32"/>
      <c r="AL9" s="33">
        <v>-0.1205</v>
      </c>
      <c r="AM9" s="34">
        <v>0.11840000000000001</v>
      </c>
      <c r="AN9" s="119">
        <f t="shared" si="1"/>
        <v>-1.4444409550956605E-3</v>
      </c>
      <c r="AP9" s="129" t="s">
        <v>29</v>
      </c>
      <c r="AQ9" s="27">
        <v>42716</v>
      </c>
      <c r="AR9" s="28" t="s">
        <v>40</v>
      </c>
      <c r="AS9" s="115">
        <v>42674</v>
      </c>
      <c r="AT9" s="29">
        <v>0.05</v>
      </c>
      <c r="AU9" s="109">
        <f>AT9/$AT$14</f>
        <v>7.2463768115942032E-2</v>
      </c>
      <c r="AV9" s="31"/>
      <c r="AW9" s="31"/>
      <c r="AX9" s="31"/>
      <c r="AY9" s="31"/>
      <c r="AZ9" s="31"/>
      <c r="BA9" s="31"/>
      <c r="BB9" s="32"/>
      <c r="BC9" s="32"/>
      <c r="BD9" s="32"/>
      <c r="BE9" s="32"/>
      <c r="BF9" s="33">
        <v>-9.5699999999999993E-2</v>
      </c>
      <c r="BG9" s="34">
        <v>0.11890000000000001</v>
      </c>
      <c r="BH9" s="35">
        <f t="shared" si="2"/>
        <v>1.0298973903191122E-3</v>
      </c>
      <c r="BI9" s="35"/>
      <c r="BJ9" s="129" t="s">
        <v>29</v>
      </c>
      <c r="BK9" s="27">
        <v>42716</v>
      </c>
      <c r="BL9" s="28" t="s">
        <v>40</v>
      </c>
      <c r="BM9" s="115">
        <v>42674</v>
      </c>
      <c r="BN9" s="29">
        <v>0.03</v>
      </c>
      <c r="BO9" s="109">
        <f t="shared" si="9"/>
        <v>6.6666666666666666E-2</v>
      </c>
      <c r="BP9" s="31"/>
      <c r="BQ9" s="31"/>
      <c r="BR9" s="31"/>
      <c r="BS9" s="31"/>
      <c r="BT9" s="31"/>
      <c r="BU9" s="31"/>
      <c r="BV9" s="32"/>
      <c r="BW9" s="32"/>
      <c r="BX9" s="32"/>
      <c r="BY9" s="32"/>
      <c r="BZ9" s="33">
        <v>-9.5699999999999993E-2</v>
      </c>
      <c r="CA9" s="34">
        <v>0.11890000000000001</v>
      </c>
      <c r="CB9" s="35">
        <f t="shared" si="3"/>
        <v>1.0298973903191122E-3</v>
      </c>
      <c r="CD9" s="112"/>
      <c r="CE9" s="27"/>
      <c r="CF9" s="6"/>
      <c r="CG9" s="6"/>
      <c r="CH9" s="29"/>
      <c r="CI9" s="109"/>
      <c r="CJ9" s="36"/>
      <c r="CK9" s="36"/>
      <c r="CL9" s="36"/>
      <c r="CM9" s="36"/>
      <c r="CN9" s="36"/>
      <c r="CO9" s="36"/>
      <c r="CP9" s="32"/>
      <c r="CQ9" s="32"/>
      <c r="CR9" s="32"/>
      <c r="CS9" s="32"/>
      <c r="CT9" s="33"/>
      <c r="CU9" s="34"/>
      <c r="CV9" s="35"/>
      <c r="CX9" s="112"/>
      <c r="CY9" s="27"/>
      <c r="CZ9" s="6"/>
      <c r="DA9" s="6"/>
      <c r="DB9" s="29"/>
      <c r="DC9" s="109"/>
      <c r="DD9" s="36"/>
      <c r="DE9" s="36"/>
      <c r="DF9" s="36"/>
      <c r="DG9" s="36"/>
      <c r="DH9" s="36"/>
      <c r="DI9" s="36"/>
      <c r="DJ9" s="32"/>
      <c r="DK9" s="32"/>
      <c r="DL9" s="32"/>
      <c r="DM9" s="32"/>
      <c r="DN9" s="33"/>
      <c r="DO9" s="34"/>
      <c r="DP9" s="35"/>
      <c r="DR9" s="112"/>
      <c r="DS9" s="27"/>
      <c r="DT9" s="6"/>
      <c r="DU9" s="6"/>
      <c r="DV9" s="29"/>
      <c r="DW9" s="109"/>
      <c r="DX9" s="36"/>
      <c r="DY9" s="36"/>
      <c r="DZ9" s="36"/>
      <c r="EA9" s="36"/>
      <c r="EB9" s="36"/>
      <c r="EC9" s="36"/>
      <c r="ED9" s="32"/>
      <c r="EE9" s="32"/>
      <c r="EF9" s="32"/>
      <c r="EG9" s="32"/>
      <c r="EH9" s="33"/>
      <c r="EI9" s="34"/>
      <c r="EJ9" s="35"/>
    </row>
    <row r="10" spans="1:140" x14ac:dyDescent="0.2">
      <c r="B10" s="112" t="s">
        <v>29</v>
      </c>
      <c r="C10" s="27">
        <v>42716</v>
      </c>
      <c r="D10" s="6"/>
      <c r="E10" s="6"/>
      <c r="F10" s="29">
        <v>0.14000000000000001</v>
      </c>
      <c r="G10" s="109">
        <f t="shared" si="6"/>
        <v>0.2</v>
      </c>
      <c r="H10" s="36"/>
      <c r="I10" s="36"/>
      <c r="J10" s="36"/>
      <c r="K10" s="36"/>
      <c r="L10" s="36"/>
      <c r="M10" s="36"/>
      <c r="N10" s="32"/>
      <c r="O10" s="32"/>
      <c r="P10" s="32"/>
      <c r="Q10" s="32"/>
      <c r="R10" s="33">
        <v>-9.5699999999999993E-2</v>
      </c>
      <c r="S10" s="34">
        <v>0.11890000000000001</v>
      </c>
      <c r="T10" s="35">
        <f t="shared" si="7"/>
        <v>1.0298973903191122E-3</v>
      </c>
      <c r="V10" s="112" t="s">
        <v>29</v>
      </c>
      <c r="W10" s="27">
        <v>42716</v>
      </c>
      <c r="X10" s="6"/>
      <c r="Y10" s="6"/>
      <c r="Z10" s="29">
        <v>0.2</v>
      </c>
      <c r="AA10" s="109">
        <f>Z10/$Z$14</f>
        <v>0.2</v>
      </c>
      <c r="AB10" s="36"/>
      <c r="AC10" s="36"/>
      <c r="AD10" s="36"/>
      <c r="AE10" s="36"/>
      <c r="AF10" s="36"/>
      <c r="AG10" s="36"/>
      <c r="AH10" s="32"/>
      <c r="AI10" s="32"/>
      <c r="AJ10" s="32"/>
      <c r="AK10" s="32"/>
      <c r="AL10" s="33">
        <v>-9.5699999999999993E-2</v>
      </c>
      <c r="AM10" s="34">
        <v>0.11890000000000001</v>
      </c>
      <c r="AN10" s="35">
        <f t="shared" si="1"/>
        <v>1.0298973903191122E-3</v>
      </c>
      <c r="AP10" s="112"/>
      <c r="AQ10" s="27"/>
      <c r="AR10" s="6"/>
      <c r="AS10" s="6"/>
      <c r="AT10" s="29"/>
      <c r="AU10" s="131"/>
      <c r="AV10" s="36"/>
      <c r="AW10" s="36"/>
      <c r="AX10" s="36"/>
      <c r="AY10" s="36"/>
      <c r="AZ10" s="36"/>
      <c r="BA10" s="36"/>
      <c r="BB10" s="32"/>
      <c r="BC10" s="32"/>
      <c r="BD10" s="32"/>
      <c r="BE10" s="32"/>
      <c r="BF10" s="33"/>
      <c r="BG10" s="34"/>
      <c r="BH10" s="35"/>
      <c r="BI10" s="35"/>
      <c r="BJ10" s="112"/>
      <c r="BK10" s="27"/>
      <c r="BL10" s="6"/>
      <c r="BM10" s="6"/>
      <c r="BN10" s="29"/>
      <c r="BO10" s="131"/>
      <c r="BP10" s="36"/>
      <c r="BQ10" s="36"/>
      <c r="BR10" s="36"/>
      <c r="BS10" s="36"/>
      <c r="BT10" s="36"/>
      <c r="BU10" s="36"/>
      <c r="BV10" s="32"/>
      <c r="BW10" s="32"/>
      <c r="BX10" s="32"/>
      <c r="BY10" s="32"/>
      <c r="BZ10" s="33"/>
      <c r="CA10" s="34"/>
      <c r="CB10" s="35"/>
      <c r="CD10" s="112"/>
      <c r="CE10" s="27"/>
      <c r="CF10" s="6"/>
      <c r="CG10" s="6"/>
      <c r="CH10" s="29"/>
      <c r="CI10" s="109"/>
      <c r="CJ10" s="36"/>
      <c r="CK10" s="36"/>
      <c r="CL10" s="36"/>
      <c r="CM10" s="36"/>
      <c r="CN10" s="36"/>
      <c r="CO10" s="36"/>
      <c r="CP10" s="32"/>
      <c r="CQ10" s="32"/>
      <c r="CR10" s="32"/>
      <c r="CS10" s="32"/>
      <c r="CT10" s="33"/>
      <c r="CU10" s="34"/>
      <c r="CV10" s="35"/>
      <c r="CX10" s="112"/>
      <c r="CY10" s="27"/>
      <c r="CZ10" s="6"/>
      <c r="DA10" s="6"/>
      <c r="DB10" s="29"/>
      <c r="DC10" s="109"/>
      <c r="DD10" s="36"/>
      <c r="DE10" s="36"/>
      <c r="DF10" s="36"/>
      <c r="DG10" s="36"/>
      <c r="DH10" s="36"/>
      <c r="DI10" s="36"/>
      <c r="DJ10" s="32"/>
      <c r="DK10" s="32"/>
      <c r="DL10" s="32"/>
      <c r="DM10" s="32"/>
      <c r="DN10" s="33"/>
      <c r="DO10" s="34"/>
      <c r="DP10" s="35"/>
      <c r="DR10" s="112"/>
      <c r="DS10" s="27"/>
      <c r="DT10" s="6"/>
      <c r="DU10" s="6"/>
      <c r="DV10" s="29"/>
      <c r="DW10" s="109"/>
      <c r="DX10" s="36"/>
      <c r="DY10" s="36"/>
      <c r="DZ10" s="36"/>
      <c r="EA10" s="36"/>
      <c r="EB10" s="36"/>
      <c r="EC10" s="36"/>
      <c r="ED10" s="32"/>
      <c r="EE10" s="32"/>
      <c r="EF10" s="32"/>
      <c r="EG10" s="32"/>
      <c r="EH10" s="33"/>
      <c r="EI10" s="34"/>
      <c r="EJ10" s="35"/>
    </row>
    <row r="11" spans="1:140" x14ac:dyDescent="0.2">
      <c r="B11" s="5"/>
      <c r="C11" s="6"/>
      <c r="D11" s="6"/>
      <c r="E11" s="6"/>
      <c r="F11" s="29"/>
      <c r="G11" s="97"/>
      <c r="H11" s="36"/>
      <c r="I11" s="36"/>
      <c r="J11" s="36"/>
      <c r="K11" s="36"/>
      <c r="L11" s="36"/>
      <c r="M11" s="36"/>
      <c r="N11" s="32"/>
      <c r="O11" s="32"/>
      <c r="P11" s="32"/>
      <c r="Q11" s="32"/>
      <c r="R11" s="37"/>
      <c r="S11" s="37"/>
      <c r="T11" s="35"/>
      <c r="V11" s="5"/>
      <c r="W11" s="6"/>
      <c r="X11" s="6"/>
      <c r="Y11" s="6"/>
      <c r="Z11" s="29"/>
      <c r="AA11" s="97"/>
      <c r="AB11" s="36"/>
      <c r="AC11" s="36"/>
      <c r="AD11" s="36"/>
      <c r="AE11" s="36"/>
      <c r="AF11" s="36"/>
      <c r="AG11" s="36"/>
      <c r="AH11" s="32"/>
      <c r="AI11" s="32"/>
      <c r="AJ11" s="32"/>
      <c r="AK11" s="32"/>
      <c r="AL11" s="37"/>
      <c r="AM11" s="37"/>
      <c r="AN11" s="35"/>
      <c r="AP11" s="5"/>
      <c r="AQ11" s="6"/>
      <c r="AR11" s="6"/>
      <c r="AS11" s="6"/>
      <c r="AT11" s="29"/>
      <c r="AU11" s="97"/>
      <c r="AV11" s="36"/>
      <c r="AW11" s="36"/>
      <c r="AX11" s="36"/>
      <c r="AY11" s="36"/>
      <c r="AZ11" s="36"/>
      <c r="BA11" s="36"/>
      <c r="BB11" s="32"/>
      <c r="BC11" s="32"/>
      <c r="BD11" s="32"/>
      <c r="BE11" s="32"/>
      <c r="BF11" s="37"/>
      <c r="BG11" s="37"/>
      <c r="BH11" s="35"/>
      <c r="BI11" s="35"/>
      <c r="BJ11" s="5"/>
      <c r="BK11" s="6"/>
      <c r="BL11" s="6"/>
      <c r="BM11" s="6"/>
      <c r="BN11" s="29"/>
      <c r="BO11" s="97"/>
      <c r="BP11" s="36"/>
      <c r="BQ11" s="36"/>
      <c r="BR11" s="36"/>
      <c r="BS11" s="36"/>
      <c r="BT11" s="36"/>
      <c r="BU11" s="36"/>
      <c r="BV11" s="32"/>
      <c r="BW11" s="32"/>
      <c r="BX11" s="32"/>
      <c r="BY11" s="32"/>
      <c r="BZ11" s="37"/>
      <c r="CA11" s="37"/>
      <c r="CB11" s="35"/>
      <c r="CD11" s="5"/>
      <c r="CE11" s="6"/>
      <c r="CF11" s="6"/>
      <c r="CG11" s="6"/>
      <c r="CH11" s="29"/>
      <c r="CI11" s="97"/>
      <c r="CJ11" s="36"/>
      <c r="CK11" s="36"/>
      <c r="CL11" s="36"/>
      <c r="CM11" s="36"/>
      <c r="CN11" s="36"/>
      <c r="CO11" s="36"/>
      <c r="CP11" s="32"/>
      <c r="CQ11" s="32"/>
      <c r="CR11" s="32"/>
      <c r="CS11" s="32"/>
      <c r="CT11" s="37"/>
      <c r="CU11" s="37"/>
      <c r="CV11" s="35"/>
      <c r="CX11" s="5"/>
      <c r="CY11" s="6"/>
      <c r="CZ11" s="6"/>
      <c r="DA11" s="6"/>
      <c r="DB11" s="29"/>
      <c r="DC11" s="97"/>
      <c r="DD11" s="36"/>
      <c r="DE11" s="36"/>
      <c r="DF11" s="36"/>
      <c r="DG11" s="36"/>
      <c r="DH11" s="36"/>
      <c r="DI11" s="36"/>
      <c r="DJ11" s="32"/>
      <c r="DK11" s="32"/>
      <c r="DL11" s="32"/>
      <c r="DM11" s="32"/>
      <c r="DN11" s="37"/>
      <c r="DO11" s="37"/>
      <c r="DP11" s="35"/>
      <c r="DR11" s="5"/>
      <c r="DS11" s="6"/>
      <c r="DT11" s="6"/>
      <c r="DU11" s="6"/>
      <c r="DV11" s="29"/>
      <c r="DW11" s="97"/>
      <c r="DX11" s="36"/>
      <c r="DY11" s="36"/>
      <c r="DZ11" s="36"/>
      <c r="EA11" s="36"/>
      <c r="EB11" s="36"/>
      <c r="EC11" s="36"/>
      <c r="ED11" s="32"/>
      <c r="EE11" s="32"/>
      <c r="EF11" s="32"/>
      <c r="EG11" s="32"/>
      <c r="EH11" s="37"/>
      <c r="EI11" s="37"/>
      <c r="EJ11" s="35"/>
    </row>
    <row r="12" spans="1:140" x14ac:dyDescent="0.2">
      <c r="B12" s="5"/>
      <c r="C12" s="6"/>
      <c r="D12" s="6"/>
      <c r="E12" s="6"/>
      <c r="F12" s="29"/>
      <c r="G12" s="97"/>
      <c r="H12" s="36"/>
      <c r="I12" s="36"/>
      <c r="J12" s="36"/>
      <c r="K12" s="36"/>
      <c r="L12" s="36"/>
      <c r="M12" s="36"/>
      <c r="N12" s="32"/>
      <c r="O12" s="32"/>
      <c r="P12" s="32"/>
      <c r="Q12" s="32"/>
      <c r="R12" s="37"/>
      <c r="S12" s="37"/>
      <c r="T12" s="35"/>
      <c r="V12" s="5"/>
      <c r="W12" s="6"/>
      <c r="X12" s="6"/>
      <c r="Y12" s="6"/>
      <c r="Z12" s="29"/>
      <c r="AA12" s="97"/>
      <c r="AB12" s="36"/>
      <c r="AC12" s="36"/>
      <c r="AD12" s="36"/>
      <c r="AE12" s="36"/>
      <c r="AF12" s="36"/>
      <c r="AG12" s="36"/>
      <c r="AH12" s="32"/>
      <c r="AI12" s="32"/>
      <c r="AJ12" s="32"/>
      <c r="AK12" s="32"/>
      <c r="AL12" s="37"/>
      <c r="AM12" s="37"/>
      <c r="AN12" s="35"/>
      <c r="AP12" s="5"/>
      <c r="AQ12" s="6"/>
      <c r="AR12" s="6"/>
      <c r="AS12" s="6"/>
      <c r="AT12" s="29"/>
      <c r="AU12" s="97"/>
      <c r="AV12" s="36"/>
      <c r="AW12" s="36"/>
      <c r="AX12" s="36"/>
      <c r="AY12" s="36"/>
      <c r="AZ12" s="36"/>
      <c r="BA12" s="36"/>
      <c r="BB12" s="32"/>
      <c r="BC12" s="32"/>
      <c r="BD12" s="32"/>
      <c r="BE12" s="32"/>
      <c r="BF12" s="37"/>
      <c r="BG12" s="37"/>
      <c r="BH12" s="35"/>
      <c r="BI12" s="35"/>
      <c r="BJ12" s="5"/>
      <c r="BK12" s="6"/>
      <c r="BL12" s="6"/>
      <c r="BM12" s="6"/>
      <c r="BN12" s="29"/>
      <c r="BO12" s="97"/>
      <c r="BP12" s="36"/>
      <c r="BQ12" s="36"/>
      <c r="BR12" s="36"/>
      <c r="BS12" s="36"/>
      <c r="BT12" s="36"/>
      <c r="BU12" s="36"/>
      <c r="BV12" s="32"/>
      <c r="BW12" s="32"/>
      <c r="BX12" s="32"/>
      <c r="BY12" s="32"/>
      <c r="BZ12" s="37"/>
      <c r="CA12" s="37"/>
      <c r="CB12" s="35"/>
      <c r="CD12" s="5"/>
      <c r="CE12" s="6"/>
      <c r="CF12" s="6"/>
      <c r="CG12" s="6"/>
      <c r="CH12" s="29"/>
      <c r="CI12" s="97"/>
      <c r="CJ12" s="36"/>
      <c r="CK12" s="36"/>
      <c r="CL12" s="36"/>
      <c r="CM12" s="36"/>
      <c r="CN12" s="36"/>
      <c r="CO12" s="36"/>
      <c r="CP12" s="32"/>
      <c r="CQ12" s="32"/>
      <c r="CR12" s="32"/>
      <c r="CS12" s="32"/>
      <c r="CT12" s="37"/>
      <c r="CU12" s="37"/>
      <c r="CV12" s="35"/>
      <c r="CX12" s="5"/>
      <c r="CY12" s="6"/>
      <c r="CZ12" s="6"/>
      <c r="DA12" s="6"/>
      <c r="DB12" s="29"/>
      <c r="DC12" s="97"/>
      <c r="DD12" s="36"/>
      <c r="DE12" s="36"/>
      <c r="DF12" s="36"/>
      <c r="DG12" s="36"/>
      <c r="DH12" s="36"/>
      <c r="DI12" s="36"/>
      <c r="DJ12" s="32"/>
      <c r="DK12" s="32"/>
      <c r="DL12" s="32"/>
      <c r="DM12" s="32"/>
      <c r="DN12" s="37"/>
      <c r="DO12" s="37"/>
      <c r="DP12" s="35"/>
      <c r="DR12" s="5"/>
      <c r="DS12" s="6"/>
      <c r="DT12" s="6"/>
      <c r="DU12" s="6"/>
      <c r="DV12" s="29"/>
      <c r="DW12" s="97"/>
      <c r="DX12" s="36"/>
      <c r="DY12" s="36"/>
      <c r="DZ12" s="36"/>
      <c r="EA12" s="36"/>
      <c r="EB12" s="36"/>
      <c r="EC12" s="36"/>
      <c r="ED12" s="32"/>
      <c r="EE12" s="32"/>
      <c r="EF12" s="32"/>
      <c r="EG12" s="32"/>
      <c r="EH12" s="37"/>
      <c r="EI12" s="37"/>
      <c r="EJ12" s="35"/>
    </row>
    <row r="13" spans="1:140" x14ac:dyDescent="0.2">
      <c r="B13" s="38"/>
      <c r="C13" s="39"/>
      <c r="D13" s="39"/>
      <c r="E13" s="39"/>
      <c r="F13" s="40"/>
      <c r="G13" s="98"/>
      <c r="H13" s="41"/>
      <c r="I13" s="41"/>
      <c r="J13" s="41"/>
      <c r="K13" s="41"/>
      <c r="L13" s="41"/>
      <c r="M13" s="41"/>
      <c r="N13" s="42"/>
      <c r="O13" s="42"/>
      <c r="P13" s="42"/>
      <c r="Q13" s="42"/>
      <c r="R13" s="43"/>
      <c r="S13" s="43"/>
      <c r="T13" s="43"/>
      <c r="V13" s="38"/>
      <c r="W13" s="39"/>
      <c r="X13" s="39"/>
      <c r="Y13" s="39"/>
      <c r="Z13" s="40"/>
      <c r="AA13" s="98"/>
      <c r="AB13" s="41"/>
      <c r="AC13" s="41"/>
      <c r="AD13" s="41"/>
      <c r="AE13" s="41"/>
      <c r="AF13" s="41"/>
      <c r="AG13" s="41"/>
      <c r="AH13" s="42"/>
      <c r="AI13" s="42"/>
      <c r="AJ13" s="42"/>
      <c r="AK13" s="42"/>
      <c r="AL13" s="43"/>
      <c r="AM13" s="43"/>
      <c r="AN13" s="43"/>
      <c r="AP13" s="38"/>
      <c r="AQ13" s="39"/>
      <c r="AR13" s="39"/>
      <c r="AS13" s="39"/>
      <c r="AT13" s="40"/>
      <c r="AU13" s="98"/>
      <c r="AV13" s="41"/>
      <c r="AW13" s="41"/>
      <c r="AX13" s="41"/>
      <c r="AY13" s="41"/>
      <c r="AZ13" s="41"/>
      <c r="BA13" s="41"/>
      <c r="BB13" s="42"/>
      <c r="BC13" s="42"/>
      <c r="BD13" s="42"/>
      <c r="BE13" s="42"/>
      <c r="BF13" s="43"/>
      <c r="BG13" s="43"/>
      <c r="BH13" s="43"/>
      <c r="BI13" s="35"/>
      <c r="BJ13" s="38"/>
      <c r="BK13" s="39"/>
      <c r="BL13" s="39"/>
      <c r="BM13" s="39"/>
      <c r="BN13" s="40"/>
      <c r="BO13" s="98"/>
      <c r="BP13" s="41"/>
      <c r="BQ13" s="41"/>
      <c r="BR13" s="41"/>
      <c r="BS13" s="41"/>
      <c r="BT13" s="41"/>
      <c r="BU13" s="41"/>
      <c r="BV13" s="42"/>
      <c r="BW13" s="42"/>
      <c r="BX13" s="42"/>
      <c r="BY13" s="42"/>
      <c r="BZ13" s="43"/>
      <c r="CA13" s="43"/>
      <c r="CB13" s="43"/>
      <c r="CD13" s="38"/>
      <c r="CE13" s="39"/>
      <c r="CF13" s="39"/>
      <c r="CG13" s="39"/>
      <c r="CH13" s="40"/>
      <c r="CI13" s="98"/>
      <c r="CJ13" s="41"/>
      <c r="CK13" s="41"/>
      <c r="CL13" s="41"/>
      <c r="CM13" s="41"/>
      <c r="CN13" s="41"/>
      <c r="CO13" s="41"/>
      <c r="CP13" s="42"/>
      <c r="CQ13" s="42"/>
      <c r="CR13" s="42"/>
      <c r="CS13" s="42"/>
      <c r="CT13" s="43"/>
      <c r="CU13" s="43"/>
      <c r="CV13" s="43"/>
      <c r="CX13" s="38"/>
      <c r="CY13" s="39"/>
      <c r="CZ13" s="39"/>
      <c r="DA13" s="39"/>
      <c r="DB13" s="40"/>
      <c r="DC13" s="98"/>
      <c r="DD13" s="41"/>
      <c r="DE13" s="41"/>
      <c r="DF13" s="41"/>
      <c r="DG13" s="41"/>
      <c r="DH13" s="41"/>
      <c r="DI13" s="41"/>
      <c r="DJ13" s="42"/>
      <c r="DK13" s="42"/>
      <c r="DL13" s="42"/>
      <c r="DM13" s="42"/>
      <c r="DN13" s="43"/>
      <c r="DO13" s="43"/>
      <c r="DP13" s="43"/>
      <c r="DR13" s="38"/>
      <c r="DS13" s="39"/>
      <c r="DT13" s="39"/>
      <c r="DU13" s="39"/>
      <c r="DV13" s="40"/>
      <c r="DW13" s="98"/>
      <c r="DX13" s="41"/>
      <c r="DY13" s="41"/>
      <c r="DZ13" s="41"/>
      <c r="EA13" s="41"/>
      <c r="EB13" s="41"/>
      <c r="EC13" s="41"/>
      <c r="ED13" s="42"/>
      <c r="EE13" s="42"/>
      <c r="EF13" s="42"/>
      <c r="EG13" s="42"/>
      <c r="EH13" s="43"/>
      <c r="EI13" s="43"/>
      <c r="EJ13" s="43"/>
    </row>
    <row r="14" spans="1:140" x14ac:dyDescent="0.2">
      <c r="B14" s="5" t="s">
        <v>7</v>
      </c>
      <c r="C14" s="6"/>
      <c r="D14" s="6"/>
      <c r="E14" s="6"/>
      <c r="F14" s="29">
        <f>SUM(F6:F13)</f>
        <v>0.70000000000000007</v>
      </c>
      <c r="G14" s="99">
        <f>SUM(G6:G13)</f>
        <v>1</v>
      </c>
      <c r="H14" s="110">
        <f>($G$6*H6)+($G$7*H7)+($G$8*H8)+($G$9*H9)+($G$10*H10)+($G$11*H11)+($G$12*H12)+($G$13*H13)</f>
        <v>0</v>
      </c>
      <c r="I14" s="110">
        <f t="shared" ref="I14:S14" si="10">($G$6*I6)+($G$7*I7)+($G$8*I8)+($G$9*I9)+($G$10*I10)+($G$11*I11)+($G$12*I12)+($G$13*I13)</f>
        <v>0</v>
      </c>
      <c r="J14" s="110">
        <f t="shared" si="10"/>
        <v>0</v>
      </c>
      <c r="K14" s="110">
        <f t="shared" si="10"/>
        <v>0</v>
      </c>
      <c r="L14" s="110">
        <f t="shared" si="10"/>
        <v>0</v>
      </c>
      <c r="M14" s="110">
        <f t="shared" si="10"/>
        <v>0</v>
      </c>
      <c r="N14" s="110">
        <f>($G$6*N6)+($G$7*N7)+($G$8*N8)+($G$9*N9)+($G$10*N10)+($G$11*N11)+($G$12*N12)+($G$13*N13)</f>
        <v>0</v>
      </c>
      <c r="O14" s="110">
        <f t="shared" si="10"/>
        <v>0</v>
      </c>
      <c r="P14" s="110">
        <f t="shared" si="10"/>
        <v>0</v>
      </c>
      <c r="Q14" s="110">
        <f t="shared" si="10"/>
        <v>0</v>
      </c>
      <c r="R14" s="110">
        <f t="shared" si="10"/>
        <v>-6.5140000000000003E-2</v>
      </c>
      <c r="S14" s="110">
        <f t="shared" si="10"/>
        <v>0.1318</v>
      </c>
      <c r="T14" s="35">
        <f t="shared" ref="T14" si="11">(((1+M14)*(1+L14)*(1+K14)*(1+J14)*(1+I14)*(1+H14)*(1+N14)*(1+O14)*(1+P14)*(1+Q14)*(1+R14)*(1+S14))^(1/(11+(5/12))))-1</f>
        <v>4.956839620249287E-3</v>
      </c>
      <c r="V14" s="5" t="s">
        <v>7</v>
      </c>
      <c r="W14" s="6"/>
      <c r="X14" s="6"/>
      <c r="Y14" s="6"/>
      <c r="Z14" s="29">
        <f>SUM(Z6:Z13)</f>
        <v>1</v>
      </c>
      <c r="AA14" s="99">
        <f>SUM(AA6:AA13)</f>
        <v>1</v>
      </c>
      <c r="AB14" s="110">
        <f>($AA$6*AB6)+($AA$7*AB7)+($AA$8*AB8)+($AA$9*AB9)+($AA$10*AB10)+($AA$11*AB11)+($AA$12*AB12)+($AA$13*AB13)</f>
        <v>0</v>
      </c>
      <c r="AC14" s="110">
        <f t="shared" ref="AC14:AM14" si="12">($AA$6*AC6)+($AA$7*AC7)+($AA$8*AC8)+($AA$9*AC9)+($AA$10*AC10)+($AA$11*AC11)+($AA$12*AC12)+($AA$13*AC13)</f>
        <v>0</v>
      </c>
      <c r="AD14" s="110">
        <f t="shared" si="12"/>
        <v>0</v>
      </c>
      <c r="AE14" s="110">
        <f t="shared" si="12"/>
        <v>0</v>
      </c>
      <c r="AF14" s="110">
        <f t="shared" si="12"/>
        <v>0</v>
      </c>
      <c r="AG14" s="110">
        <f t="shared" si="12"/>
        <v>0</v>
      </c>
      <c r="AH14" s="110">
        <f t="shared" si="12"/>
        <v>0</v>
      </c>
      <c r="AI14" s="110">
        <f t="shared" si="12"/>
        <v>0</v>
      </c>
      <c r="AJ14" s="110">
        <f t="shared" si="12"/>
        <v>0</v>
      </c>
      <c r="AK14" s="110">
        <f t="shared" si="12"/>
        <v>0</v>
      </c>
      <c r="AL14" s="110">
        <f t="shared" si="12"/>
        <v>-6.5140000000000003E-2</v>
      </c>
      <c r="AM14" s="110">
        <f t="shared" si="12"/>
        <v>0.1318</v>
      </c>
      <c r="AN14" s="35">
        <f t="shared" ref="AN14" si="13">(((1+AG14)*(1+AF14)*(1+AE14)*(1+AD14)*(1+AC14)*(1+AB14)*(1+AH14)*(1+AI14)*(1+AJ14)*(1+AK14)*(1+AL14)*(1+AM14))^(1/(11+(5/12))))-1</f>
        <v>4.956839620249287E-3</v>
      </c>
      <c r="AP14" s="5" t="s">
        <v>7</v>
      </c>
      <c r="AQ14" s="6"/>
      <c r="AR14" s="6"/>
      <c r="AS14" s="6"/>
      <c r="AT14" s="29">
        <f>SUM(AT6:AT13)</f>
        <v>0.69000000000000006</v>
      </c>
      <c r="AU14" s="99">
        <f>SUM(AU6:AU13)</f>
        <v>1</v>
      </c>
      <c r="AV14" s="110">
        <f>($AU$6*AV6)+($AU$7*AV7)+($AU$8*AV8)+($AU$9*AV9)+($AU$10*AV10)+($AU$11*AV11)+($AU$12*AV12)+($AU$13*AV13)</f>
        <v>0</v>
      </c>
      <c r="AW14" s="110">
        <f t="shared" ref="AW14:BG14" si="14">($AU$6*AW6)+($AU$7*AW7)+($AU$8*AW8)+($AU$9*AW9)+($AU$10*AW10)+($AU$11*AW11)+($AU$12*AW12)+($AU$13*AW13)</f>
        <v>0</v>
      </c>
      <c r="AX14" s="110">
        <f t="shared" si="14"/>
        <v>0</v>
      </c>
      <c r="AY14" s="110">
        <f t="shared" si="14"/>
        <v>0</v>
      </c>
      <c r="AZ14" s="110">
        <f t="shared" si="14"/>
        <v>0</v>
      </c>
      <c r="BA14" s="110">
        <f t="shared" si="14"/>
        <v>0</v>
      </c>
      <c r="BB14" s="110">
        <f t="shared" si="14"/>
        <v>0</v>
      </c>
      <c r="BC14" s="110">
        <f t="shared" si="14"/>
        <v>0</v>
      </c>
      <c r="BD14" s="110">
        <f t="shared" si="14"/>
        <v>0</v>
      </c>
      <c r="BE14" s="110">
        <f t="shared" si="14"/>
        <v>0</v>
      </c>
      <c r="BF14" s="110">
        <f t="shared" si="14"/>
        <v>-4.9010144927536234E-2</v>
      </c>
      <c r="BG14" s="110">
        <f t="shared" si="14"/>
        <v>0.12206521739130437</v>
      </c>
      <c r="BH14" s="35">
        <f t="shared" ref="BH14" si="15">(((1+BA14)*(1+AZ14)*(1+AY14)*(1+AX14)*(1+AW14)*(1+AV14)*(1+BB14)*(1+BC14)*(1+BD14)*(1+BE14)*(1+BF14)*(1+BG14))^(1/(11+(5/12))))-1</f>
        <v>5.70253782737562E-3</v>
      </c>
      <c r="BI14" s="35"/>
      <c r="BJ14" s="5" t="s">
        <v>7</v>
      </c>
      <c r="BK14" s="6"/>
      <c r="BL14" s="6"/>
      <c r="BM14" s="6"/>
      <c r="BN14" s="29">
        <f>SUM(BN6:BN13)</f>
        <v>0.44999999999999996</v>
      </c>
      <c r="BO14" s="99">
        <f>SUM(BO6:BO13)</f>
        <v>1.0000000000000002</v>
      </c>
      <c r="BP14" s="110">
        <f t="shared" ref="BP14:BY14" si="16">($BO$6*BP6)+($BO$7*BP7)+($BO$8*BP8)+($BO$9*BP9)+($BO$10*BP10)+($BO$11*BP11)+($BO$12*BP12)+($BO$13*BP13)</f>
        <v>0</v>
      </c>
      <c r="BQ14" s="110">
        <f t="shared" si="16"/>
        <v>0</v>
      </c>
      <c r="BR14" s="110">
        <f t="shared" si="16"/>
        <v>0</v>
      </c>
      <c r="BS14" s="110">
        <f t="shared" si="16"/>
        <v>0</v>
      </c>
      <c r="BT14" s="110">
        <f t="shared" si="16"/>
        <v>0</v>
      </c>
      <c r="BU14" s="110">
        <f t="shared" si="16"/>
        <v>0</v>
      </c>
      <c r="BV14" s="110">
        <f t="shared" si="16"/>
        <v>0</v>
      </c>
      <c r="BW14" s="110">
        <f t="shared" si="16"/>
        <v>0</v>
      </c>
      <c r="BX14" s="110">
        <f t="shared" si="16"/>
        <v>0</v>
      </c>
      <c r="BY14" s="110">
        <f t="shared" si="16"/>
        <v>0</v>
      </c>
      <c r="BZ14" s="110">
        <f>($BO$6*BZ6)+($BO$7*BZ7)+($BO$8*BZ8)+($BO$9*BZ9)+($BO$10*BZ10)+($BO$11*BZ11)+($BO$12*BZ12)+($BO$13*BZ13)</f>
        <v>-4.7282222222222225E-2</v>
      </c>
      <c r="CA14" s="110">
        <f>($BO$6*CA6)+($BO$7*CA7)+($BO$8*CA8)+($BO$9*CA9)+($BO$10*CA10)+($BO$11*CA11)+($BO$12*CA12)+($BO$13*CA13)</f>
        <v>0.11939333333333335</v>
      </c>
      <c r="CB14" s="35">
        <f t="shared" ref="CB14" si="17">(((1+BU14)*(1+BT14)*(1+BS14)*(1+BR14)*(1+BQ14)*(1+BP14)*(1+BV14)*(1+BW14)*(1+BX14)*(1+BY14)*(1+BZ14)*(1+CA14))^(1/(11+(5/12))))-1</f>
        <v>5.6524387537755238E-3</v>
      </c>
      <c r="CD14" s="5" t="s">
        <v>7</v>
      </c>
      <c r="CE14" s="6"/>
      <c r="CF14" s="6"/>
      <c r="CG14" s="6"/>
      <c r="CH14" s="29">
        <f>SUM(CH6:CH13)</f>
        <v>0.39</v>
      </c>
      <c r="CI14" s="99">
        <f>SUM(CI6:CI13)</f>
        <v>1</v>
      </c>
      <c r="CJ14" s="110">
        <f>($CI$6*CJ6)+($CI$7*CJ7)+($CI$8*CJ8)+($CI$9*CJ9)+($CI$10*CJ10)+($CI$11*CJ11)+($CI$12*CJ12)+($CI$13*CJ13)</f>
        <v>0</v>
      </c>
      <c r="CK14" s="110">
        <f t="shared" ref="CK14:CU14" si="18">($CI$6*CK6)+($CI$7*CK7)+($CI$8*CK8)+($CI$9*CK9)+($CI$10*CK10)+($CI$11*CK11)+($CI$12*CK12)+($CI$13*CK13)</f>
        <v>0</v>
      </c>
      <c r="CL14" s="110">
        <f t="shared" si="18"/>
        <v>0</v>
      </c>
      <c r="CM14" s="110">
        <f t="shared" si="18"/>
        <v>0</v>
      </c>
      <c r="CN14" s="110">
        <f t="shared" si="18"/>
        <v>0</v>
      </c>
      <c r="CO14" s="110">
        <f t="shared" si="18"/>
        <v>0</v>
      </c>
      <c r="CP14" s="110">
        <f t="shared" si="18"/>
        <v>0</v>
      </c>
      <c r="CQ14" s="110">
        <f t="shared" si="18"/>
        <v>0</v>
      </c>
      <c r="CR14" s="110">
        <f t="shared" si="18"/>
        <v>0.1351</v>
      </c>
      <c r="CS14" s="110">
        <f t="shared" si="18"/>
        <v>0.20930000000000001</v>
      </c>
      <c r="CT14" s="110">
        <f t="shared" si="18"/>
        <v>-5.5300000000000002E-2</v>
      </c>
      <c r="CU14" s="110">
        <f t="shared" si="18"/>
        <v>0.10630000000000001</v>
      </c>
      <c r="CV14" s="35">
        <f t="shared" ref="CV14" si="19">(((1+CO14)*(1+CN14)*(1+CM14)*(1+CL14)*(1+CK14)*(1+CJ14)*(1+CP14)*(1+CQ14)*(1+CR14)*(1+CS14)*(1+CT14)*(1+CU14))^(1/(11+(5/12))))-1</f>
        <v>3.2116244594454058E-2</v>
      </c>
      <c r="CX14" s="5" t="s">
        <v>7</v>
      </c>
      <c r="CY14" s="6"/>
      <c r="CZ14" s="6"/>
      <c r="DA14" s="6"/>
      <c r="DB14" s="29">
        <f>SUM(DB6:DB13)</f>
        <v>0.56000000000000005</v>
      </c>
      <c r="DC14" s="99">
        <f>SUM(DC6:DC13)</f>
        <v>1</v>
      </c>
      <c r="DD14" s="110">
        <f>($DC$6*DD6)+($DC$7*DD7)+($DC$8*DD8)+($DC$9*DD9)+($DC$10*DD10)+($DC$11*DD11)+($DC$12*DD12)+($DC$13*DD13)</f>
        <v>0</v>
      </c>
      <c r="DE14" s="110">
        <f t="shared" ref="DE14:DO14" si="20">($DC$6*DE6)+($DC$7*DE7)+($DC$8*DE8)+($DC$9*DE9)+($DC$10*DE10)+($DC$11*DE11)+($DC$12*DE12)+($DC$13*DE13)</f>
        <v>0</v>
      </c>
      <c r="DF14" s="110">
        <f t="shared" si="20"/>
        <v>0</v>
      </c>
      <c r="DG14" s="110">
        <f t="shared" si="20"/>
        <v>0</v>
      </c>
      <c r="DH14" s="110">
        <f t="shared" si="20"/>
        <v>0</v>
      </c>
      <c r="DI14" s="110">
        <f t="shared" si="20"/>
        <v>0</v>
      </c>
      <c r="DJ14" s="110">
        <f t="shared" si="20"/>
        <v>0</v>
      </c>
      <c r="DK14" s="110">
        <f t="shared" si="20"/>
        <v>0</v>
      </c>
      <c r="DL14" s="110">
        <f t="shared" si="20"/>
        <v>0.1351</v>
      </c>
      <c r="DM14" s="110">
        <f t="shared" si="20"/>
        <v>0.20930000000000001</v>
      </c>
      <c r="DN14" s="110">
        <f t="shared" si="20"/>
        <v>-5.5300000000000002E-2</v>
      </c>
      <c r="DO14" s="110">
        <f t="shared" si="20"/>
        <v>0.10630000000000001</v>
      </c>
      <c r="DP14" s="35">
        <f t="shared" ref="DP14" si="21">(((1+DI14)*(1+DH14)*(1+DG14)*(1+DF14)*(1+DE14)*(1+DD14)*(1+DJ14)*(1+DK14)*(1+DL14)*(1+DM14)*(1+DN14)*(1+DO14))^(1/(11+(5/12))))-1</f>
        <v>3.2116244594454058E-2</v>
      </c>
      <c r="DR14" s="5" t="s">
        <v>7</v>
      </c>
      <c r="DS14" s="6"/>
      <c r="DT14" s="6"/>
      <c r="DU14" s="6"/>
      <c r="DV14" s="29">
        <f>SUM(DV6:DV13)</f>
        <v>1</v>
      </c>
      <c r="DW14" s="99">
        <f>SUM(DW6:DW13)</f>
        <v>1</v>
      </c>
      <c r="DX14" s="110">
        <f>($DW$6*DX6)+($DW$7*DX7)+($DW$8*DX8)+($DW$9*DX9)+($DW$10*DX10)+($DW$11*DX11)+($DW$12*DX12)+($DW$13*DX13)</f>
        <v>0</v>
      </c>
      <c r="DY14" s="110">
        <f t="shared" ref="DY14:EI14" si="22">($DW$6*DY6)+($DW$7*DY7)+($DW$8*DY8)+($DW$9*DY9)+($DW$10*DY10)+($DW$11*DY11)+($DW$12*DY12)+($DW$13*DY13)</f>
        <v>0.31359999999999999</v>
      </c>
      <c r="DZ14" s="110">
        <f t="shared" si="22"/>
        <v>0.18679999999999999</v>
      </c>
      <c r="EA14" s="110">
        <f t="shared" si="22"/>
        <v>-6.6E-3</v>
      </c>
      <c r="EB14" s="110">
        <f t="shared" si="22"/>
        <v>0.17050000000000001</v>
      </c>
      <c r="EC14" s="110">
        <f t="shared" si="22"/>
        <v>0.3669</v>
      </c>
      <c r="ED14" s="110">
        <f t="shared" si="22"/>
        <v>0.10390000000000001</v>
      </c>
      <c r="EE14" s="110">
        <f t="shared" si="22"/>
        <v>-1.23E-2</v>
      </c>
      <c r="EF14" s="110">
        <f t="shared" si="22"/>
        <v>0.1391</v>
      </c>
      <c r="EG14" s="110">
        <f t="shared" si="22"/>
        <v>0.2135</v>
      </c>
      <c r="EH14" s="110">
        <f t="shared" si="22"/>
        <v>-6.7299999999999999E-2</v>
      </c>
      <c r="EI14" s="110">
        <f t="shared" si="22"/>
        <v>0.113</v>
      </c>
      <c r="EJ14" s="35">
        <f>(((1+EC14)*(1+EB14)*(1+EA14)*(1+DZ14)*(1+DY14)*(1+DX14)*(1+ED14)*(1+EE14)*(1+EF14)*(1+EG14)*(1+EH14)*(1+EI14))^(1/(11+(5/12))))-1</f>
        <v>0.12601588119810692</v>
      </c>
    </row>
    <row r="15" spans="1:140" x14ac:dyDescent="0.2">
      <c r="B15" s="5"/>
      <c r="C15" s="6"/>
      <c r="D15" s="6"/>
      <c r="E15" s="6"/>
      <c r="F15" s="46"/>
      <c r="G15" s="100"/>
      <c r="H15" s="47"/>
      <c r="I15" s="47"/>
      <c r="J15" s="47"/>
      <c r="K15" s="47"/>
      <c r="L15" s="47"/>
      <c r="M15" s="47"/>
      <c r="N15" s="48"/>
      <c r="O15" s="48"/>
      <c r="P15" s="48"/>
      <c r="Q15" s="48"/>
      <c r="R15" s="49"/>
      <c r="S15" s="49"/>
      <c r="T15" s="35"/>
      <c r="V15" s="5"/>
      <c r="W15" s="6"/>
      <c r="X15" s="6"/>
      <c r="Y15" s="6"/>
      <c r="Z15" s="46"/>
      <c r="AA15" s="100"/>
      <c r="AB15" s="47"/>
      <c r="AC15" s="47"/>
      <c r="AD15" s="47"/>
      <c r="AE15" s="47"/>
      <c r="AF15" s="47"/>
      <c r="AG15" s="47"/>
      <c r="AH15" s="48"/>
      <c r="AI15" s="48"/>
      <c r="AJ15" s="48"/>
      <c r="AK15" s="48"/>
      <c r="AL15" s="49"/>
      <c r="AM15" s="49"/>
      <c r="AN15" s="35"/>
      <c r="AP15" s="5"/>
      <c r="AQ15" s="6"/>
      <c r="AR15" s="6"/>
      <c r="AS15" s="6"/>
      <c r="AT15" s="46"/>
      <c r="AU15" s="100"/>
      <c r="AV15" s="47"/>
      <c r="AW15" s="47"/>
      <c r="AX15" s="47"/>
      <c r="AY15" s="47"/>
      <c r="AZ15" s="47"/>
      <c r="BA15" s="47"/>
      <c r="BB15" s="48"/>
      <c r="BC15" s="48"/>
      <c r="BD15" s="48"/>
      <c r="BE15" s="48"/>
      <c r="BF15" s="49"/>
      <c r="BG15" s="49"/>
      <c r="BH15" s="35"/>
      <c r="BI15" s="35"/>
      <c r="BJ15" s="5"/>
      <c r="BK15" s="6"/>
      <c r="BL15" s="6"/>
      <c r="BM15" s="6"/>
      <c r="BN15" s="46"/>
      <c r="BO15" s="100"/>
      <c r="BP15" s="47"/>
      <c r="BQ15" s="47"/>
      <c r="BR15" s="47"/>
      <c r="BS15" s="47"/>
      <c r="BT15" s="47"/>
      <c r="BU15" s="47"/>
      <c r="BV15" s="48"/>
      <c r="BW15" s="48"/>
      <c r="BX15" s="48"/>
      <c r="BY15" s="48"/>
      <c r="BZ15" s="49"/>
      <c r="CA15" s="49"/>
      <c r="CB15" s="35"/>
      <c r="CD15" s="5"/>
      <c r="CE15" s="6"/>
      <c r="CF15" s="6"/>
      <c r="CG15" s="6"/>
      <c r="CH15" s="46"/>
      <c r="CI15" s="100"/>
      <c r="CJ15" s="47"/>
      <c r="CK15" s="47"/>
      <c r="CL15" s="47"/>
      <c r="CM15" s="47"/>
      <c r="CN15" s="47"/>
      <c r="CO15" s="47"/>
      <c r="CP15" s="48"/>
      <c r="CQ15" s="48"/>
      <c r="CR15" s="48"/>
      <c r="CS15" s="48"/>
      <c r="CT15" s="49"/>
      <c r="CU15" s="49"/>
      <c r="CV15" s="35"/>
      <c r="CX15" s="5"/>
      <c r="CY15" s="6"/>
      <c r="CZ15" s="6"/>
      <c r="DA15" s="6"/>
      <c r="DB15" s="46"/>
      <c r="DC15" s="100"/>
      <c r="DD15" s="47"/>
      <c r="DE15" s="47"/>
      <c r="DF15" s="47"/>
      <c r="DG15" s="47"/>
      <c r="DH15" s="47"/>
      <c r="DI15" s="47"/>
      <c r="DJ15" s="48"/>
      <c r="DK15" s="48"/>
      <c r="DL15" s="48"/>
      <c r="DM15" s="48"/>
      <c r="DN15" s="49"/>
      <c r="DO15" s="49"/>
      <c r="DP15" s="35"/>
      <c r="DR15" s="5"/>
      <c r="DS15" s="6"/>
      <c r="DT15" s="6"/>
      <c r="DU15" s="6"/>
      <c r="DV15" s="46"/>
      <c r="DW15" s="100"/>
      <c r="DX15" s="47"/>
      <c r="DY15" s="47"/>
      <c r="DZ15" s="47"/>
      <c r="EA15" s="47"/>
      <c r="EB15" s="47"/>
      <c r="EC15" s="47"/>
      <c r="ED15" s="48"/>
      <c r="EE15" s="48"/>
      <c r="EF15" s="48"/>
      <c r="EG15" s="48"/>
      <c r="EH15" s="49"/>
      <c r="EI15" s="49"/>
      <c r="EJ15" s="35"/>
    </row>
    <row r="16" spans="1:140" x14ac:dyDescent="0.2">
      <c r="B16" s="19" t="s">
        <v>8</v>
      </c>
      <c r="C16" s="20" t="s">
        <v>4</v>
      </c>
      <c r="D16" s="20" t="s">
        <v>5</v>
      </c>
      <c r="E16" s="20" t="s">
        <v>6</v>
      </c>
      <c r="F16" s="46"/>
      <c r="G16" s="100"/>
      <c r="H16" s="47"/>
      <c r="I16" s="47"/>
      <c r="J16" s="47"/>
      <c r="K16" s="47"/>
      <c r="L16" s="47"/>
      <c r="M16" s="47"/>
      <c r="N16" s="48"/>
      <c r="O16" s="48"/>
      <c r="P16" s="48"/>
      <c r="Q16" s="48"/>
      <c r="R16" s="49"/>
      <c r="S16" s="49"/>
      <c r="T16" s="35"/>
      <c r="V16" s="19" t="s">
        <v>8</v>
      </c>
      <c r="W16" s="20" t="s">
        <v>4</v>
      </c>
      <c r="X16" s="20" t="s">
        <v>5</v>
      </c>
      <c r="Y16" s="20" t="s">
        <v>6</v>
      </c>
      <c r="Z16" s="46"/>
      <c r="AA16" s="100"/>
      <c r="AB16" s="47"/>
      <c r="AC16" s="47"/>
      <c r="AD16" s="47"/>
      <c r="AE16" s="47"/>
      <c r="AF16" s="47"/>
      <c r="AG16" s="47"/>
      <c r="AH16" s="48"/>
      <c r="AI16" s="48"/>
      <c r="AJ16" s="48"/>
      <c r="AK16" s="48"/>
      <c r="AL16" s="49"/>
      <c r="AM16" s="49"/>
      <c r="AN16" s="35"/>
      <c r="AP16" s="19" t="s">
        <v>8</v>
      </c>
      <c r="AQ16" s="20" t="s">
        <v>4</v>
      </c>
      <c r="AR16" s="20" t="s">
        <v>5</v>
      </c>
      <c r="AS16" s="20" t="s">
        <v>6</v>
      </c>
      <c r="AT16" s="46"/>
      <c r="AU16" s="100"/>
      <c r="AV16" s="47"/>
      <c r="AW16" s="47"/>
      <c r="AX16" s="47"/>
      <c r="AY16" s="47"/>
      <c r="AZ16" s="47"/>
      <c r="BA16" s="47"/>
      <c r="BB16" s="48"/>
      <c r="BC16" s="48"/>
      <c r="BD16" s="48"/>
      <c r="BE16" s="48"/>
      <c r="BF16" s="49"/>
      <c r="BG16" s="49"/>
      <c r="BH16" s="35"/>
      <c r="BI16" s="35"/>
      <c r="BJ16" s="19" t="s">
        <v>8</v>
      </c>
      <c r="BK16" s="20" t="s">
        <v>4</v>
      </c>
      <c r="BL16" s="20" t="s">
        <v>5</v>
      </c>
      <c r="BM16" s="20" t="s">
        <v>6</v>
      </c>
      <c r="BN16" s="46"/>
      <c r="BO16" s="100"/>
      <c r="BP16" s="47"/>
      <c r="BQ16" s="47"/>
      <c r="BR16" s="47"/>
      <c r="BS16" s="47"/>
      <c r="BT16" s="47"/>
      <c r="BU16" s="47"/>
      <c r="BV16" s="48"/>
      <c r="BW16" s="48"/>
      <c r="BX16" s="48"/>
      <c r="BY16" s="48"/>
      <c r="BZ16" s="49"/>
      <c r="CA16" s="49"/>
      <c r="CB16" s="35"/>
      <c r="CD16" s="19" t="s">
        <v>8</v>
      </c>
      <c r="CE16" s="20" t="s">
        <v>4</v>
      </c>
      <c r="CF16" s="20" t="s">
        <v>5</v>
      </c>
      <c r="CG16" s="20" t="s">
        <v>6</v>
      </c>
      <c r="CH16" s="46"/>
      <c r="CI16" s="100"/>
      <c r="CJ16" s="47"/>
      <c r="CK16" s="47"/>
      <c r="CL16" s="47"/>
      <c r="CM16" s="47"/>
      <c r="CN16" s="47"/>
      <c r="CO16" s="47"/>
      <c r="CP16" s="48"/>
      <c r="CQ16" s="48"/>
      <c r="CR16" s="48"/>
      <c r="CS16" s="48"/>
      <c r="CT16" s="49"/>
      <c r="CU16" s="49"/>
      <c r="CV16" s="35"/>
      <c r="CX16" s="19" t="s">
        <v>8</v>
      </c>
      <c r="CY16" s="20" t="s">
        <v>4</v>
      </c>
      <c r="CZ16" s="20" t="s">
        <v>5</v>
      </c>
      <c r="DA16" s="20" t="s">
        <v>6</v>
      </c>
      <c r="DB16" s="46"/>
      <c r="DC16" s="100"/>
      <c r="DD16" s="47"/>
      <c r="DE16" s="47"/>
      <c r="DF16" s="47"/>
      <c r="DG16" s="47"/>
      <c r="DH16" s="47"/>
      <c r="DI16" s="47"/>
      <c r="DJ16" s="48"/>
      <c r="DK16" s="48"/>
      <c r="DL16" s="48"/>
      <c r="DM16" s="48"/>
      <c r="DN16" s="49"/>
      <c r="DO16" s="49"/>
      <c r="DP16" s="35"/>
      <c r="DR16" s="19" t="s">
        <v>8</v>
      </c>
      <c r="DS16" s="20" t="s">
        <v>4</v>
      </c>
      <c r="DT16" s="20" t="s">
        <v>5</v>
      </c>
      <c r="DU16" s="20" t="s">
        <v>6</v>
      </c>
      <c r="DV16" s="46"/>
      <c r="DW16" s="100"/>
      <c r="DX16" s="47"/>
      <c r="DY16" s="47"/>
      <c r="DZ16" s="47"/>
      <c r="EA16" s="47"/>
      <c r="EB16" s="47"/>
      <c r="EC16" s="47"/>
      <c r="ED16" s="48"/>
      <c r="EE16" s="48"/>
      <c r="EF16" s="48"/>
      <c r="EG16" s="48"/>
      <c r="EH16" s="49"/>
      <c r="EI16" s="49"/>
      <c r="EJ16" s="35"/>
    </row>
    <row r="17" spans="2:140" x14ac:dyDescent="0.2">
      <c r="B17" s="26" t="s">
        <v>23</v>
      </c>
      <c r="C17" s="27">
        <v>42891</v>
      </c>
      <c r="D17" s="28"/>
      <c r="E17" s="27"/>
      <c r="F17" s="29">
        <v>0.15</v>
      </c>
      <c r="G17" s="109">
        <f>F17/$F$23</f>
        <v>0.5</v>
      </c>
      <c r="H17" s="91"/>
      <c r="I17" s="92"/>
      <c r="J17" s="92"/>
      <c r="K17" s="91"/>
      <c r="L17" s="31"/>
      <c r="M17" s="31"/>
      <c r="N17" s="44"/>
      <c r="O17" s="44"/>
      <c r="P17" s="32"/>
      <c r="Q17" s="32"/>
      <c r="R17" s="33">
        <v>-0.17280000000000001</v>
      </c>
      <c r="S17" s="34">
        <v>3.8399999999999997E-2</v>
      </c>
      <c r="T17" s="119">
        <f t="shared" ref="T17:T18" si="23">(((1+M17)*(1+L17)*(1+K17)*(1+J17)*(1+I17)*(1+H17)*(1+N17)*(1+O17)*(1+P17)*(1+Q17)*(1+R17)*(1+S17))^(1/(11+(5/12))))-1</f>
        <v>-1.3228025992125247E-2</v>
      </c>
      <c r="V17" s="26"/>
      <c r="W17" s="27"/>
      <c r="X17" s="28"/>
      <c r="Y17" s="27"/>
      <c r="Z17" s="29"/>
      <c r="AA17" s="109"/>
      <c r="AB17" s="91"/>
      <c r="AC17" s="92"/>
      <c r="AD17" s="92"/>
      <c r="AE17" s="91"/>
      <c r="AF17" s="31"/>
      <c r="AG17" s="31"/>
      <c r="AH17" s="44"/>
      <c r="AI17" s="44"/>
      <c r="AJ17" s="32"/>
      <c r="AK17" s="32"/>
      <c r="AL17" s="33"/>
      <c r="AM17" s="34"/>
      <c r="AN17" s="35"/>
      <c r="AP17" s="129" t="s">
        <v>33</v>
      </c>
      <c r="AQ17" s="27">
        <v>42549</v>
      </c>
      <c r="AR17" s="28" t="s">
        <v>37</v>
      </c>
      <c r="AS17" s="27"/>
      <c r="AT17" s="29">
        <v>0.1</v>
      </c>
      <c r="AU17" s="109">
        <f>AT17/$AT$23</f>
        <v>0.47619047619047616</v>
      </c>
      <c r="AV17" s="91"/>
      <c r="AW17" s="92"/>
      <c r="AX17" s="92"/>
      <c r="AY17" s="91"/>
      <c r="AZ17" s="31"/>
      <c r="BA17" s="31"/>
      <c r="BB17" s="44"/>
      <c r="BC17" s="44"/>
      <c r="BD17" s="32"/>
      <c r="BE17" s="32"/>
      <c r="BF17" s="33">
        <v>-0.13320000000000001</v>
      </c>
      <c r="BG17" s="34">
        <v>7.8299999999999995E-2</v>
      </c>
      <c r="BH17" s="119">
        <f t="shared" ref="BH17:BH19" si="24">(((1+BA17)*(1+AZ17)*(1+AY17)*(1+AX17)*(1+AW17)*(1+AV17)*(1+BB17)*(1+BC17)*(1+BD17)*(1+BE17)*(1+BF17)*(1+BG17))^(1/(11+(5/12))))-1</f>
        <v>-5.9003010112239629E-3</v>
      </c>
      <c r="BI17" s="119"/>
      <c r="BJ17" s="129" t="s">
        <v>33</v>
      </c>
      <c r="BK17" s="27">
        <v>42549</v>
      </c>
      <c r="BL17" s="28" t="s">
        <v>37</v>
      </c>
      <c r="BM17" s="27"/>
      <c r="BN17" s="29">
        <v>7.0000000000000007E-2</v>
      </c>
      <c r="BO17" s="109">
        <f>BN17/$BN$23</f>
        <v>0.43749999999999994</v>
      </c>
      <c r="BP17" s="91"/>
      <c r="BQ17" s="92"/>
      <c r="BR17" s="92"/>
      <c r="BS17" s="91"/>
      <c r="BT17" s="31"/>
      <c r="BU17" s="31"/>
      <c r="BV17" s="44"/>
      <c r="BW17" s="44"/>
      <c r="BX17" s="32"/>
      <c r="BY17" s="32"/>
      <c r="BZ17" s="33">
        <v>-0.13320000000000001</v>
      </c>
      <c r="CA17" s="34">
        <v>7.8299999999999995E-2</v>
      </c>
      <c r="CB17" s="119">
        <f t="shared" ref="CB17:CB19" si="25">(((1+BU17)*(1+BT17)*(1+BS17)*(1+BR17)*(1+BQ17)*(1+BP17)*(1+BV17)*(1+BW17)*(1+BX17)*(1+BY17)*(1+BZ17)*(1+CA17))^(1/(11+(5/12))))-1</f>
        <v>-5.9003010112239629E-3</v>
      </c>
      <c r="CD17" s="26" t="s">
        <v>45</v>
      </c>
      <c r="CE17" s="27">
        <v>42223</v>
      </c>
      <c r="CF17" s="28"/>
      <c r="CG17" s="27"/>
      <c r="CH17" s="29">
        <v>0.16</v>
      </c>
      <c r="CI17" s="109">
        <f>CH17/$CH$23</f>
        <v>0.76190476190476186</v>
      </c>
      <c r="CJ17" s="91"/>
      <c r="CK17" s="92"/>
      <c r="CL17" s="92"/>
      <c r="CM17" s="91"/>
      <c r="CN17" s="31"/>
      <c r="CO17" s="31"/>
      <c r="CP17" s="44"/>
      <c r="CQ17" s="44"/>
      <c r="CR17" s="34">
        <v>1.12E-2</v>
      </c>
      <c r="CS17" s="34">
        <v>0.2452</v>
      </c>
      <c r="CT17" s="33">
        <v>-0.1358</v>
      </c>
      <c r="CU17" s="34">
        <v>7.6399999999999996E-2</v>
      </c>
      <c r="CV17" s="35">
        <f t="shared" ref="CV17:CV18" si="26">(((1+CO17)*(1+CN17)*(1+CM17)*(1+CL17)*(1+CK17)*(1+CJ17)*(1+CP17)*(1+CQ17)*(1+CR17)*(1+CS17)*(1+CT17)*(1+CU17))^(1/(11+(5/12))))-1</f>
        <v>1.3944948343870278E-2</v>
      </c>
      <c r="CX17" s="26" t="s">
        <v>45</v>
      </c>
      <c r="CY17" s="27">
        <v>42223</v>
      </c>
      <c r="CZ17" s="28"/>
      <c r="DA17" s="27"/>
      <c r="DB17" s="29">
        <v>0.23499999999999999</v>
      </c>
      <c r="DC17" s="109">
        <f>DB17/$DB$23</f>
        <v>0.75806451612903225</v>
      </c>
      <c r="DD17" s="91"/>
      <c r="DE17" s="92"/>
      <c r="DF17" s="92"/>
      <c r="DG17" s="91"/>
      <c r="DH17" s="31"/>
      <c r="DI17" s="31"/>
      <c r="DJ17" s="44"/>
      <c r="DK17" s="44"/>
      <c r="DL17" s="34">
        <v>1.12E-2</v>
      </c>
      <c r="DM17" s="34">
        <v>0.2452</v>
      </c>
      <c r="DN17" s="33">
        <v>-0.1358</v>
      </c>
      <c r="DO17" s="34">
        <v>7.6399999999999996E-2</v>
      </c>
      <c r="DP17" s="35">
        <f t="shared" ref="DP17:DP18" si="27">(((1+DI17)*(1+DH17)*(1+DG17)*(1+DF17)*(1+DE17)*(1+DD17)*(1+DJ17)*(1+DK17)*(1+DL17)*(1+DM17)*(1+DN17)*(1+DO17))^(1/(11+(5/12))))-1</f>
        <v>1.3944948343870278E-2</v>
      </c>
      <c r="DR17" s="26"/>
      <c r="DS17" s="27"/>
      <c r="DT17" s="28"/>
      <c r="DU17" s="27"/>
      <c r="DV17" s="29"/>
      <c r="DW17" s="109"/>
      <c r="DX17" s="91"/>
      <c r="DY17" s="92"/>
      <c r="DZ17" s="92"/>
      <c r="EA17" s="91"/>
      <c r="EB17" s="31"/>
      <c r="EC17" s="31"/>
      <c r="ED17" s="44"/>
      <c r="EE17" s="44"/>
      <c r="EF17" s="34"/>
      <c r="EG17" s="34"/>
      <c r="EH17" s="33"/>
      <c r="EI17" s="34"/>
      <c r="EJ17" s="35"/>
    </row>
    <row r="18" spans="2:140" x14ac:dyDescent="0.2">
      <c r="B18" s="26" t="s">
        <v>24</v>
      </c>
      <c r="C18" s="27">
        <v>42891</v>
      </c>
      <c r="D18" s="28"/>
      <c r="E18" s="28"/>
      <c r="F18" s="29">
        <v>0.15</v>
      </c>
      <c r="G18" s="109">
        <f>F18/$F$23</f>
        <v>0.5</v>
      </c>
      <c r="H18" s="36"/>
      <c r="I18" s="36"/>
      <c r="J18" s="36"/>
      <c r="K18" s="36"/>
      <c r="L18" s="36"/>
      <c r="M18" s="36"/>
      <c r="N18" s="32"/>
      <c r="O18" s="32"/>
      <c r="P18" s="32"/>
      <c r="Q18" s="32"/>
      <c r="R18" s="33">
        <v>-0.1487</v>
      </c>
      <c r="S18" s="34">
        <v>8.2199999999999995E-2</v>
      </c>
      <c r="T18" s="119">
        <f t="shared" si="23"/>
        <v>-7.1562867118144524E-3</v>
      </c>
      <c r="V18" s="26"/>
      <c r="W18" s="27"/>
      <c r="X18" s="28"/>
      <c r="Y18" s="28"/>
      <c r="Z18" s="29"/>
      <c r="AA18" s="109"/>
      <c r="AB18" s="36"/>
      <c r="AC18" s="36"/>
      <c r="AD18" s="36"/>
      <c r="AE18" s="36"/>
      <c r="AF18" s="36"/>
      <c r="AG18" s="36"/>
      <c r="AH18" s="32"/>
      <c r="AI18" s="32"/>
      <c r="AJ18" s="32"/>
      <c r="AK18" s="32"/>
      <c r="AL18" s="33"/>
      <c r="AM18" s="34"/>
      <c r="AN18" s="35"/>
      <c r="AP18" s="129" t="s">
        <v>34</v>
      </c>
      <c r="AQ18" s="27">
        <v>42549</v>
      </c>
      <c r="AR18" s="28" t="s">
        <v>23</v>
      </c>
      <c r="AS18" s="114">
        <v>42892</v>
      </c>
      <c r="AT18" s="29">
        <v>0.06</v>
      </c>
      <c r="AU18" s="109">
        <f>AT18/$AT$23</f>
        <v>0.2857142857142857</v>
      </c>
      <c r="AV18" s="36"/>
      <c r="AW18" s="36"/>
      <c r="AX18" s="36"/>
      <c r="AY18" s="36"/>
      <c r="AZ18" s="36"/>
      <c r="BA18" s="36"/>
      <c r="BB18" s="32"/>
      <c r="BC18" s="32"/>
      <c r="BD18" s="32"/>
      <c r="BE18" s="32"/>
      <c r="BF18" s="116">
        <v>-0.17280000000000001</v>
      </c>
      <c r="BG18" s="117">
        <v>3.8399999999999997E-2</v>
      </c>
      <c r="BH18" s="119">
        <f t="shared" si="24"/>
        <v>-1.3228025992125247E-2</v>
      </c>
      <c r="BI18" s="119"/>
      <c r="BJ18" s="129" t="s">
        <v>34</v>
      </c>
      <c r="BK18" s="27">
        <v>42549</v>
      </c>
      <c r="BL18" s="28" t="s">
        <v>23</v>
      </c>
      <c r="BM18" s="114">
        <v>42892</v>
      </c>
      <c r="BN18" s="29">
        <v>0.04</v>
      </c>
      <c r="BO18" s="109">
        <f t="shared" ref="BO18:BO19" si="28">BN18/$BN$23</f>
        <v>0.24999999999999994</v>
      </c>
      <c r="BP18" s="36"/>
      <c r="BQ18" s="36"/>
      <c r="BR18" s="36"/>
      <c r="BS18" s="36"/>
      <c r="BT18" s="36"/>
      <c r="BU18" s="36"/>
      <c r="BV18" s="32"/>
      <c r="BW18" s="32"/>
      <c r="BX18" s="32"/>
      <c r="BY18" s="32"/>
      <c r="BZ18" s="116">
        <v>-0.17280000000000001</v>
      </c>
      <c r="CA18" s="117">
        <v>3.8399999999999997E-2</v>
      </c>
      <c r="CB18" s="119">
        <f t="shared" si="25"/>
        <v>-1.3228025992125247E-2</v>
      </c>
      <c r="CD18" s="26" t="s">
        <v>46</v>
      </c>
      <c r="CE18" s="121">
        <v>41200</v>
      </c>
      <c r="CF18" s="122" t="s">
        <v>47</v>
      </c>
      <c r="CG18" s="121">
        <v>39352</v>
      </c>
      <c r="CH18" s="29">
        <v>0.05</v>
      </c>
      <c r="CI18" s="109">
        <f>CH18/$CH$23</f>
        <v>0.23809523809523808</v>
      </c>
      <c r="CJ18" s="36"/>
      <c r="CK18" s="36"/>
      <c r="CL18" s="36"/>
      <c r="CM18" s="36"/>
      <c r="CN18" s="36"/>
      <c r="CO18" s="36"/>
      <c r="CP18" s="32"/>
      <c r="CQ18" s="32"/>
      <c r="CR18" s="34">
        <v>0.10290000000000001</v>
      </c>
      <c r="CS18" s="34">
        <v>0.374</v>
      </c>
      <c r="CT18" s="33">
        <v>-0.1492</v>
      </c>
      <c r="CU18" s="34">
        <v>4.1799999999999997E-2</v>
      </c>
      <c r="CV18" s="35">
        <f t="shared" si="26"/>
        <v>2.6179838368844743E-2</v>
      </c>
      <c r="CX18" s="26" t="s">
        <v>46</v>
      </c>
      <c r="CY18" s="121">
        <v>41200</v>
      </c>
      <c r="CZ18" s="122" t="s">
        <v>47</v>
      </c>
      <c r="DA18" s="121">
        <v>39352</v>
      </c>
      <c r="DB18" s="29">
        <v>7.4999999999999997E-2</v>
      </c>
      <c r="DC18" s="109">
        <f>DB18/$DB$23</f>
        <v>0.24193548387096772</v>
      </c>
      <c r="DD18" s="36"/>
      <c r="DE18" s="36"/>
      <c r="DF18" s="36"/>
      <c r="DG18" s="36"/>
      <c r="DH18" s="36"/>
      <c r="DI18" s="36"/>
      <c r="DJ18" s="32"/>
      <c r="DK18" s="32"/>
      <c r="DL18" s="34">
        <v>0.10290000000000001</v>
      </c>
      <c r="DM18" s="34">
        <v>0.374</v>
      </c>
      <c r="DN18" s="33">
        <v>-0.1492</v>
      </c>
      <c r="DO18" s="34">
        <v>4.1799999999999997E-2</v>
      </c>
      <c r="DP18" s="35">
        <f t="shared" si="27"/>
        <v>2.6179838368844743E-2</v>
      </c>
      <c r="DR18" s="26"/>
      <c r="DS18" s="121"/>
      <c r="DT18" s="122"/>
      <c r="DU18" s="121"/>
      <c r="DV18" s="29"/>
      <c r="DW18" s="109"/>
      <c r="DX18" s="36"/>
      <c r="DY18" s="36"/>
      <c r="DZ18" s="36"/>
      <c r="EA18" s="36"/>
      <c r="EB18" s="36"/>
      <c r="EC18" s="36"/>
      <c r="ED18" s="32"/>
      <c r="EE18" s="32"/>
      <c r="EF18" s="34"/>
      <c r="EG18" s="34"/>
      <c r="EH18" s="33"/>
      <c r="EI18" s="34"/>
      <c r="EJ18" s="35"/>
    </row>
    <row r="19" spans="2:140" x14ac:dyDescent="0.2">
      <c r="B19" s="26"/>
      <c r="C19" s="28"/>
      <c r="D19" s="28"/>
      <c r="E19" s="28"/>
      <c r="F19" s="29"/>
      <c r="H19" s="36"/>
      <c r="I19" s="36"/>
      <c r="J19" s="36"/>
      <c r="K19" s="36"/>
      <c r="L19" s="36"/>
      <c r="M19" s="36"/>
      <c r="N19" s="32"/>
      <c r="O19" s="32"/>
      <c r="P19" s="32"/>
      <c r="Q19" s="32"/>
      <c r="R19" s="37"/>
      <c r="S19" s="37"/>
      <c r="T19" s="35"/>
      <c r="V19" s="26"/>
      <c r="W19" s="28"/>
      <c r="X19" s="28"/>
      <c r="Y19" s="28"/>
      <c r="Z19" s="29"/>
      <c r="AA19" s="101"/>
      <c r="AB19" s="36"/>
      <c r="AC19" s="36"/>
      <c r="AD19" s="36"/>
      <c r="AE19" s="36"/>
      <c r="AF19" s="36"/>
      <c r="AG19" s="36"/>
      <c r="AH19" s="32"/>
      <c r="AI19" s="32"/>
      <c r="AJ19" s="32"/>
      <c r="AK19" s="32"/>
      <c r="AL19" s="37"/>
      <c r="AM19" s="37"/>
      <c r="AN19" s="35"/>
      <c r="AP19" s="129" t="s">
        <v>24</v>
      </c>
      <c r="AQ19" s="114">
        <v>42892</v>
      </c>
      <c r="AR19" s="28" t="s">
        <v>41</v>
      </c>
      <c r="AS19" s="115">
        <v>42674</v>
      </c>
      <c r="AT19" s="29">
        <v>0.05</v>
      </c>
      <c r="AU19" s="109">
        <f>AT19/$AT$23</f>
        <v>0.23809523809523808</v>
      </c>
      <c r="AV19" s="36"/>
      <c r="AW19" s="36"/>
      <c r="AX19" s="36"/>
      <c r="AY19" s="36"/>
      <c r="AZ19" s="36"/>
      <c r="BA19" s="36"/>
      <c r="BB19" s="32"/>
      <c r="BC19" s="32"/>
      <c r="BD19" s="32"/>
      <c r="BE19" s="32"/>
      <c r="BF19" s="33">
        <v>-0.1487</v>
      </c>
      <c r="BG19" s="34">
        <v>8.2199999999999995E-2</v>
      </c>
      <c r="BH19" s="119">
        <f t="shared" si="24"/>
        <v>-7.1562867118144524E-3</v>
      </c>
      <c r="BI19" s="119"/>
      <c r="BJ19" s="129" t="s">
        <v>24</v>
      </c>
      <c r="BK19" s="114">
        <v>42892</v>
      </c>
      <c r="BL19" s="28" t="s">
        <v>41</v>
      </c>
      <c r="BM19" s="115">
        <v>42674</v>
      </c>
      <c r="BN19" s="29">
        <v>0.05</v>
      </c>
      <c r="BO19" s="109">
        <f t="shared" si="28"/>
        <v>0.31249999999999994</v>
      </c>
      <c r="BP19" s="36"/>
      <c r="BQ19" s="36"/>
      <c r="BR19" s="36"/>
      <c r="BS19" s="36"/>
      <c r="BT19" s="36"/>
      <c r="BU19" s="36"/>
      <c r="BV19" s="32"/>
      <c r="BW19" s="32"/>
      <c r="BX19" s="32"/>
      <c r="BY19" s="32"/>
      <c r="BZ19" s="33">
        <v>-0.1487</v>
      </c>
      <c r="CA19" s="34">
        <v>8.2199999999999995E-2</v>
      </c>
      <c r="CB19" s="119">
        <f t="shared" si="25"/>
        <v>-7.1562867118144524E-3</v>
      </c>
      <c r="CD19" s="26"/>
      <c r="CE19" s="28"/>
      <c r="CF19" s="28"/>
      <c r="CG19" s="28"/>
      <c r="CH19" s="29"/>
      <c r="CI19" s="101"/>
      <c r="CJ19" s="36"/>
      <c r="CK19" s="36"/>
      <c r="CL19" s="36"/>
      <c r="CM19" s="36"/>
      <c r="CN19" s="36"/>
      <c r="CO19" s="36"/>
      <c r="CP19" s="32"/>
      <c r="CQ19" s="32"/>
      <c r="CR19" s="32"/>
      <c r="CS19" s="32"/>
      <c r="CT19" s="37"/>
      <c r="CU19" s="37"/>
      <c r="CV19" s="35"/>
      <c r="CX19" s="26"/>
      <c r="CY19" s="28"/>
      <c r="CZ19" s="28"/>
      <c r="DA19" s="28"/>
      <c r="DB19" s="29"/>
      <c r="DC19" s="101"/>
      <c r="DD19" s="36"/>
      <c r="DE19" s="36"/>
      <c r="DF19" s="36"/>
      <c r="DG19" s="36"/>
      <c r="DH19" s="36"/>
      <c r="DI19" s="36"/>
      <c r="DJ19" s="32"/>
      <c r="DK19" s="32"/>
      <c r="DL19" s="32"/>
      <c r="DM19" s="32"/>
      <c r="DN19" s="37"/>
      <c r="DO19" s="37"/>
      <c r="DP19" s="35"/>
      <c r="DR19" s="26"/>
      <c r="DS19" s="28"/>
      <c r="DT19" s="28"/>
      <c r="DU19" s="28"/>
      <c r="DV19" s="29"/>
      <c r="DW19" s="101"/>
      <c r="DX19" s="36"/>
      <c r="DY19" s="36"/>
      <c r="DZ19" s="36"/>
      <c r="EA19" s="36"/>
      <c r="EB19" s="36"/>
      <c r="EC19" s="36"/>
      <c r="ED19" s="32"/>
      <c r="EE19" s="32"/>
      <c r="EF19" s="32"/>
      <c r="EG19" s="32"/>
      <c r="EH19" s="37"/>
      <c r="EI19" s="37"/>
      <c r="EJ19" s="35"/>
    </row>
    <row r="20" spans="2:140" x14ac:dyDescent="0.2">
      <c r="B20" s="26"/>
      <c r="C20" s="28"/>
      <c r="D20" s="28"/>
      <c r="E20" s="28"/>
      <c r="F20" s="29"/>
      <c r="G20" s="97"/>
      <c r="H20" s="36"/>
      <c r="I20" s="36"/>
      <c r="J20" s="36"/>
      <c r="K20" s="36"/>
      <c r="L20" s="36"/>
      <c r="M20" s="36"/>
      <c r="N20" s="32"/>
      <c r="O20" s="32"/>
      <c r="P20" s="32"/>
      <c r="Q20" s="32"/>
      <c r="R20" s="37"/>
      <c r="S20" s="37"/>
      <c r="T20" s="35"/>
      <c r="V20" s="26"/>
      <c r="W20" s="28"/>
      <c r="X20" s="28"/>
      <c r="Y20" s="28"/>
      <c r="Z20" s="29"/>
      <c r="AA20" s="97"/>
      <c r="AB20" s="36"/>
      <c r="AC20" s="36"/>
      <c r="AD20" s="36"/>
      <c r="AE20" s="36"/>
      <c r="AF20" s="36"/>
      <c r="AG20" s="36"/>
      <c r="AH20" s="32"/>
      <c r="AI20" s="32"/>
      <c r="AJ20" s="32"/>
      <c r="AK20" s="32"/>
      <c r="AL20" s="37"/>
      <c r="AM20" s="37"/>
      <c r="AN20" s="35"/>
      <c r="AP20" s="26"/>
      <c r="AQ20" s="28"/>
      <c r="AR20" s="28"/>
      <c r="AS20" s="28"/>
      <c r="AT20" s="29"/>
      <c r="AU20" s="97"/>
      <c r="AV20" s="36"/>
      <c r="AW20" s="36"/>
      <c r="AX20" s="36"/>
      <c r="AY20" s="36"/>
      <c r="AZ20" s="36"/>
      <c r="BA20" s="36"/>
      <c r="BB20" s="32"/>
      <c r="BC20" s="32"/>
      <c r="BD20" s="32"/>
      <c r="BE20" s="32"/>
      <c r="BF20" s="37"/>
      <c r="BG20" s="37"/>
      <c r="BH20" s="35"/>
      <c r="BI20" s="35"/>
      <c r="BJ20" s="26"/>
      <c r="BK20" s="28"/>
      <c r="BL20" s="28"/>
      <c r="BM20" s="28"/>
      <c r="BN20" s="29"/>
      <c r="BO20" s="97"/>
      <c r="BP20" s="36"/>
      <c r="BQ20" s="36"/>
      <c r="BR20" s="36"/>
      <c r="BS20" s="36"/>
      <c r="BT20" s="36"/>
      <c r="BU20" s="36"/>
      <c r="BV20" s="32"/>
      <c r="BW20" s="32"/>
      <c r="BX20" s="32"/>
      <c r="BY20" s="32"/>
      <c r="BZ20" s="37"/>
      <c r="CA20" s="37"/>
      <c r="CB20" s="35"/>
      <c r="CD20" s="26"/>
      <c r="CE20" s="28"/>
      <c r="CF20" s="28"/>
      <c r="CG20" s="28"/>
      <c r="CH20" s="29"/>
      <c r="CI20" s="97"/>
      <c r="CJ20" s="36"/>
      <c r="CK20" s="36"/>
      <c r="CL20" s="36"/>
      <c r="CM20" s="36"/>
      <c r="CN20" s="36"/>
      <c r="CO20" s="36"/>
      <c r="CP20" s="32"/>
      <c r="CQ20" s="32"/>
      <c r="CR20" s="32"/>
      <c r="CS20" s="32"/>
      <c r="CT20" s="37"/>
      <c r="CU20" s="37"/>
      <c r="CV20" s="35"/>
      <c r="CX20" s="26"/>
      <c r="CY20" s="28"/>
      <c r="CZ20" s="28"/>
      <c r="DA20" s="28"/>
      <c r="DB20" s="29"/>
      <c r="DC20" s="97"/>
      <c r="DD20" s="36"/>
      <c r="DE20" s="36"/>
      <c r="DF20" s="36"/>
      <c r="DG20" s="36"/>
      <c r="DH20" s="36"/>
      <c r="DI20" s="36"/>
      <c r="DJ20" s="32"/>
      <c r="DK20" s="32"/>
      <c r="DL20" s="32"/>
      <c r="DM20" s="32"/>
      <c r="DN20" s="37"/>
      <c r="DO20" s="37"/>
      <c r="DP20" s="35"/>
      <c r="DR20" s="26"/>
      <c r="DS20" s="28"/>
      <c r="DT20" s="28"/>
      <c r="DU20" s="28"/>
      <c r="DV20" s="29"/>
      <c r="DW20" s="97"/>
      <c r="DX20" s="36"/>
      <c r="DY20" s="36"/>
      <c r="DZ20" s="36"/>
      <c r="EA20" s="36"/>
      <c r="EB20" s="36"/>
      <c r="EC20" s="36"/>
      <c r="ED20" s="32"/>
      <c r="EE20" s="32"/>
      <c r="EF20" s="32"/>
      <c r="EG20" s="32"/>
      <c r="EH20" s="37"/>
      <c r="EI20" s="37"/>
      <c r="EJ20" s="35"/>
    </row>
    <row r="21" spans="2:140" x14ac:dyDescent="0.2">
      <c r="B21" s="26"/>
      <c r="C21" s="28"/>
      <c r="D21" s="28"/>
      <c r="E21" s="28"/>
      <c r="F21" s="29"/>
      <c r="G21" s="97"/>
      <c r="H21" s="36"/>
      <c r="I21" s="36"/>
      <c r="J21" s="36"/>
      <c r="K21" s="36"/>
      <c r="L21" s="36"/>
      <c r="M21" s="36"/>
      <c r="N21" s="32"/>
      <c r="O21" s="32"/>
      <c r="P21" s="32"/>
      <c r="Q21" s="32"/>
      <c r="R21" s="37"/>
      <c r="S21" s="37"/>
      <c r="T21" s="35"/>
      <c r="V21" s="26"/>
      <c r="W21" s="28"/>
      <c r="X21" s="28"/>
      <c r="Y21" s="28"/>
      <c r="Z21" s="29"/>
      <c r="AA21" s="97"/>
      <c r="AB21" s="36"/>
      <c r="AC21" s="36"/>
      <c r="AD21" s="36"/>
      <c r="AE21" s="36"/>
      <c r="AF21" s="36"/>
      <c r="AG21" s="36"/>
      <c r="AH21" s="32"/>
      <c r="AI21" s="32"/>
      <c r="AJ21" s="32"/>
      <c r="AK21" s="32"/>
      <c r="AL21" s="37"/>
      <c r="AM21" s="37"/>
      <c r="AN21" s="35"/>
      <c r="AP21" s="26"/>
      <c r="AQ21" s="28"/>
      <c r="AR21" s="28"/>
      <c r="AS21" s="28"/>
      <c r="AT21" s="29"/>
      <c r="AU21" s="97"/>
      <c r="AV21" s="36"/>
      <c r="AW21" s="36"/>
      <c r="AX21" s="36"/>
      <c r="AY21" s="36"/>
      <c r="AZ21" s="36"/>
      <c r="BA21" s="36"/>
      <c r="BB21" s="32"/>
      <c r="BC21" s="32"/>
      <c r="BD21" s="32"/>
      <c r="BE21" s="32"/>
      <c r="BF21" s="37"/>
      <c r="BG21" s="37"/>
      <c r="BH21" s="35"/>
      <c r="BI21" s="35"/>
      <c r="BJ21" s="26"/>
      <c r="BK21" s="28"/>
      <c r="BL21" s="28"/>
      <c r="BM21" s="28"/>
      <c r="BN21" s="29"/>
      <c r="BO21" s="97"/>
      <c r="BP21" s="36"/>
      <c r="BQ21" s="36"/>
      <c r="BR21" s="36"/>
      <c r="BS21" s="36"/>
      <c r="BT21" s="36"/>
      <c r="BU21" s="36"/>
      <c r="BV21" s="32"/>
      <c r="BW21" s="32"/>
      <c r="BX21" s="32"/>
      <c r="BY21" s="32"/>
      <c r="BZ21" s="37"/>
      <c r="CA21" s="37"/>
      <c r="CB21" s="35"/>
      <c r="CD21" s="26"/>
      <c r="CE21" s="28"/>
      <c r="CF21" s="28"/>
      <c r="CG21" s="28"/>
      <c r="CH21" s="29"/>
      <c r="CI21" s="97"/>
      <c r="CJ21" s="36"/>
      <c r="CK21" s="36"/>
      <c r="CL21" s="36"/>
      <c r="CM21" s="36"/>
      <c r="CN21" s="36"/>
      <c r="CO21" s="36"/>
      <c r="CP21" s="32"/>
      <c r="CQ21" s="32"/>
      <c r="CR21" s="32"/>
      <c r="CS21" s="32"/>
      <c r="CT21" s="37"/>
      <c r="CU21" s="37"/>
      <c r="CV21" s="35"/>
      <c r="CX21" s="26"/>
      <c r="CY21" s="28"/>
      <c r="CZ21" s="28"/>
      <c r="DA21" s="28"/>
      <c r="DB21" s="29"/>
      <c r="DC21" s="97"/>
      <c r="DD21" s="36"/>
      <c r="DE21" s="36"/>
      <c r="DF21" s="36"/>
      <c r="DG21" s="36"/>
      <c r="DH21" s="36"/>
      <c r="DI21" s="36"/>
      <c r="DJ21" s="32"/>
      <c r="DK21" s="32"/>
      <c r="DL21" s="32"/>
      <c r="DM21" s="32"/>
      <c r="DN21" s="37"/>
      <c r="DO21" s="37"/>
      <c r="DP21" s="35"/>
      <c r="DR21" s="26"/>
      <c r="DS21" s="28"/>
      <c r="DT21" s="28"/>
      <c r="DU21" s="28"/>
      <c r="DV21" s="29"/>
      <c r="DW21" s="97"/>
      <c r="DX21" s="36"/>
      <c r="DY21" s="36"/>
      <c r="DZ21" s="36"/>
      <c r="EA21" s="36"/>
      <c r="EB21" s="36"/>
      <c r="EC21" s="36"/>
      <c r="ED21" s="32"/>
      <c r="EE21" s="32"/>
      <c r="EF21" s="32"/>
      <c r="EG21" s="32"/>
      <c r="EH21" s="37"/>
      <c r="EI21" s="37"/>
      <c r="EJ21" s="35"/>
    </row>
    <row r="22" spans="2:140" x14ac:dyDescent="0.2">
      <c r="B22" s="50"/>
      <c r="C22" s="51"/>
      <c r="D22" s="51"/>
      <c r="E22" s="51"/>
      <c r="F22" s="40"/>
      <c r="G22" s="98"/>
      <c r="H22" s="41"/>
      <c r="I22" s="41"/>
      <c r="J22" s="41"/>
      <c r="K22" s="41"/>
      <c r="L22" s="41"/>
      <c r="M22" s="41"/>
      <c r="N22" s="42"/>
      <c r="O22" s="42"/>
      <c r="P22" s="42"/>
      <c r="Q22" s="42"/>
      <c r="R22" s="43"/>
      <c r="S22" s="43"/>
      <c r="T22" s="43"/>
      <c r="V22" s="50"/>
      <c r="W22" s="51"/>
      <c r="X22" s="51"/>
      <c r="Y22" s="51"/>
      <c r="Z22" s="40"/>
      <c r="AA22" s="98"/>
      <c r="AB22" s="41"/>
      <c r="AC22" s="41"/>
      <c r="AD22" s="41"/>
      <c r="AE22" s="41"/>
      <c r="AF22" s="41"/>
      <c r="AG22" s="41"/>
      <c r="AH22" s="42"/>
      <c r="AI22" s="42"/>
      <c r="AJ22" s="42"/>
      <c r="AK22" s="42"/>
      <c r="AL22" s="43"/>
      <c r="AM22" s="43"/>
      <c r="AN22" s="43"/>
      <c r="AP22" s="50"/>
      <c r="AQ22" s="51"/>
      <c r="AR22" s="51"/>
      <c r="AS22" s="51"/>
      <c r="AT22" s="40"/>
      <c r="AU22" s="98"/>
      <c r="AV22" s="41"/>
      <c r="AW22" s="41"/>
      <c r="AX22" s="41"/>
      <c r="AY22" s="41"/>
      <c r="AZ22" s="41"/>
      <c r="BA22" s="41"/>
      <c r="BB22" s="42"/>
      <c r="BC22" s="42"/>
      <c r="BD22" s="42"/>
      <c r="BE22" s="42"/>
      <c r="BF22" s="43"/>
      <c r="BG22" s="43"/>
      <c r="BH22" s="43"/>
      <c r="BI22" s="35"/>
      <c r="BJ22" s="50"/>
      <c r="BK22" s="51"/>
      <c r="BL22" s="51"/>
      <c r="BM22" s="51"/>
      <c r="BN22" s="40"/>
      <c r="BO22" s="98"/>
      <c r="BP22" s="41"/>
      <c r="BQ22" s="41"/>
      <c r="BR22" s="41"/>
      <c r="BS22" s="41"/>
      <c r="BT22" s="41"/>
      <c r="BU22" s="41"/>
      <c r="BV22" s="42"/>
      <c r="BW22" s="42"/>
      <c r="BX22" s="42"/>
      <c r="BY22" s="42"/>
      <c r="BZ22" s="43"/>
      <c r="CA22" s="43"/>
      <c r="CB22" s="43"/>
      <c r="CD22" s="50"/>
      <c r="CE22" s="51"/>
      <c r="CF22" s="51"/>
      <c r="CG22" s="51"/>
      <c r="CH22" s="40"/>
      <c r="CI22" s="98"/>
      <c r="CJ22" s="41"/>
      <c r="CK22" s="41"/>
      <c r="CL22" s="41"/>
      <c r="CM22" s="41"/>
      <c r="CN22" s="41"/>
      <c r="CO22" s="41"/>
      <c r="CP22" s="42"/>
      <c r="CQ22" s="42"/>
      <c r="CR22" s="42"/>
      <c r="CS22" s="42"/>
      <c r="CT22" s="43"/>
      <c r="CU22" s="43"/>
      <c r="CV22" s="43"/>
      <c r="CX22" s="50"/>
      <c r="CY22" s="51"/>
      <c r="CZ22" s="51"/>
      <c r="DA22" s="51"/>
      <c r="DB22" s="40"/>
      <c r="DC22" s="98"/>
      <c r="DD22" s="41"/>
      <c r="DE22" s="41"/>
      <c r="DF22" s="41"/>
      <c r="DG22" s="41"/>
      <c r="DH22" s="41"/>
      <c r="DI22" s="41"/>
      <c r="DJ22" s="42"/>
      <c r="DK22" s="42"/>
      <c r="DL22" s="42"/>
      <c r="DM22" s="42"/>
      <c r="DN22" s="43"/>
      <c r="DO22" s="43"/>
      <c r="DP22" s="43"/>
      <c r="DR22" s="50"/>
      <c r="DS22" s="51"/>
      <c r="DT22" s="51"/>
      <c r="DU22" s="51"/>
      <c r="DV22" s="40"/>
      <c r="DW22" s="98"/>
      <c r="DX22" s="41"/>
      <c r="DY22" s="41"/>
      <c r="DZ22" s="41"/>
      <c r="EA22" s="41"/>
      <c r="EB22" s="41"/>
      <c r="EC22" s="41"/>
      <c r="ED22" s="42"/>
      <c r="EE22" s="42"/>
      <c r="EF22" s="42"/>
      <c r="EG22" s="42"/>
      <c r="EH22" s="43"/>
      <c r="EI22" s="43"/>
      <c r="EJ22" s="43"/>
    </row>
    <row r="23" spans="2:140" x14ac:dyDescent="0.2">
      <c r="B23" s="5" t="s">
        <v>9</v>
      </c>
      <c r="C23" s="6"/>
      <c r="D23" s="6"/>
      <c r="E23" s="6"/>
      <c r="F23" s="29">
        <f>SUM(F17:F22)</f>
        <v>0.3</v>
      </c>
      <c r="G23" s="99">
        <f>SUM(G17:G22)</f>
        <v>1</v>
      </c>
      <c r="H23" s="110">
        <f>($G$15*H15)+($G$16*H16)+($G$17*H17)+($G$18*H18)+($G$19*H19)+($G$20*H20)+($G$21*H21)+($G$122*H22)</f>
        <v>0</v>
      </c>
      <c r="I23" s="110">
        <f t="shared" ref="I23:S23" si="29">($G$15*I15)+($G$16*I16)+($G$17*I17)+($G$18*I18)+($G$19*I19)+($G$20*I20)+($G$21*I21)+($G$122*I22)</f>
        <v>0</v>
      </c>
      <c r="J23" s="110">
        <f t="shared" si="29"/>
        <v>0</v>
      </c>
      <c r="K23" s="110">
        <f t="shared" si="29"/>
        <v>0</v>
      </c>
      <c r="L23" s="110">
        <f t="shared" si="29"/>
        <v>0</v>
      </c>
      <c r="M23" s="110">
        <f t="shared" si="29"/>
        <v>0</v>
      </c>
      <c r="N23" s="110">
        <f t="shared" si="29"/>
        <v>0</v>
      </c>
      <c r="O23" s="110">
        <f t="shared" si="29"/>
        <v>0</v>
      </c>
      <c r="P23" s="110">
        <f t="shared" si="29"/>
        <v>0</v>
      </c>
      <c r="Q23" s="110">
        <f t="shared" si="29"/>
        <v>0</v>
      </c>
      <c r="R23" s="110">
        <f t="shared" si="29"/>
        <v>-0.16075</v>
      </c>
      <c r="S23" s="110">
        <f t="shared" si="29"/>
        <v>6.0299999999999992E-2</v>
      </c>
      <c r="T23" s="119">
        <f t="shared" ref="T23" si="30">(((1+M23)*(1+L23)*(1+K23)*(1+J23)*(1+I23)*(1+H23)*(1+N23)*(1+O23)*(1+P23)*(1+Q23)*(1+R23)*(1+S23))^(1/(11+(5/12))))-1</f>
        <v>-1.016937712606536E-2</v>
      </c>
      <c r="V23" s="5" t="s">
        <v>9</v>
      </c>
      <c r="W23" s="6"/>
      <c r="X23" s="6"/>
      <c r="Y23" s="6"/>
      <c r="Z23" s="29">
        <f>SUM(Z17:Z22)</f>
        <v>0</v>
      </c>
      <c r="AA23" s="99">
        <f>SUM(AA17:AA22)</f>
        <v>0</v>
      </c>
      <c r="AB23" s="110">
        <f>($G$15*AB15)+($G$16*AB16)+($G$17*AB17)+($G$18*AB18)+($G$19*AB19)+($G$20*AB20)+($G$21*AB21)+($G$122*AB22)</f>
        <v>0</v>
      </c>
      <c r="AC23" s="110">
        <f t="shared" ref="AC23" si="31">($G$15*AC15)+($G$16*AC16)+($G$17*AC17)+($G$18*AC18)+($G$19*AC19)+($G$20*AC20)+($G$21*AC21)+($G$122*AC22)</f>
        <v>0</v>
      </c>
      <c r="AD23" s="110">
        <f t="shared" ref="AD23" si="32">($G$15*AD15)+($G$16*AD16)+($G$17*AD17)+($G$18*AD18)+($G$19*AD19)+($G$20*AD20)+($G$21*AD21)+($G$122*AD22)</f>
        <v>0</v>
      </c>
      <c r="AE23" s="110">
        <f t="shared" ref="AE23" si="33">($G$15*AE15)+($G$16*AE16)+($G$17*AE17)+($G$18*AE18)+($G$19*AE19)+($G$20*AE20)+($G$21*AE21)+($G$122*AE22)</f>
        <v>0</v>
      </c>
      <c r="AF23" s="110">
        <f t="shared" ref="AF23" si="34">($G$15*AF15)+($G$16*AF16)+($G$17*AF17)+($G$18*AF18)+($G$19*AF19)+($G$20*AF20)+($G$21*AF21)+($G$122*AF22)</f>
        <v>0</v>
      </c>
      <c r="AG23" s="110">
        <f t="shared" ref="AG23" si="35">($G$15*AG15)+($G$16*AG16)+($G$17*AG17)+($G$18*AG18)+($G$19*AG19)+($G$20*AG20)+($G$21*AG21)+($G$122*AG22)</f>
        <v>0</v>
      </c>
      <c r="AH23" s="110">
        <f t="shared" ref="AH23" si="36">($G$15*AH15)+($G$16*AH16)+($G$17*AH17)+($G$18*AH18)+($G$19*AH19)+($G$20*AH20)+($G$21*AH21)+($G$122*AH22)</f>
        <v>0</v>
      </c>
      <c r="AI23" s="110">
        <f t="shared" ref="AI23" si="37">($G$15*AI15)+($G$16*AI16)+($G$17*AI17)+($G$18*AI18)+($G$19*AI19)+($G$20*AI20)+($G$21*AI21)+($G$122*AI22)</f>
        <v>0</v>
      </c>
      <c r="AJ23" s="110">
        <f t="shared" ref="AJ23" si="38">($G$15*AJ15)+($G$16*AJ16)+($G$17*AJ17)+($G$18*AJ18)+($G$19*AJ19)+($G$20*AJ20)+($G$21*AJ21)+($G$122*AJ22)</f>
        <v>0</v>
      </c>
      <c r="AK23" s="110">
        <f t="shared" ref="AK23" si="39">($G$15*AK15)+($G$16*AK16)+($G$17*AK17)+($G$18*AK18)+($G$19*AK19)+($G$20*AK20)+($G$21*AK21)+($G$122*AK22)</f>
        <v>0</v>
      </c>
      <c r="AL23" s="110">
        <f t="shared" ref="AL23" si="40">($G$15*AL15)+($G$16*AL16)+($G$17*AL17)+($G$18*AL18)+($G$19*AL19)+($G$20*AL20)+($G$21*AL21)+($G$122*AL22)</f>
        <v>0</v>
      </c>
      <c r="AM23" s="110">
        <f t="shared" ref="AM23" si="41">($G$15*AM15)+($G$16*AM16)+($G$17*AM17)+($G$18*AM18)+($G$19*AM19)+($G$20*AM20)+($G$21*AM21)+($G$122*AM22)</f>
        <v>0</v>
      </c>
      <c r="AN23" s="35">
        <f>(((1+AG23)*(1+AF23)*(1+AE23)*(1+AD23)*(1+AC23)*(1+AB23)*(1+AH23)*(1+AI23)*(1+AJ23)*(1+AK23)*(1+AL23)*(1+AM23))^(1/(11+(1/12))))-1</f>
        <v>0</v>
      </c>
      <c r="AP23" s="5" t="s">
        <v>9</v>
      </c>
      <c r="AQ23" s="6"/>
      <c r="AR23" s="6"/>
      <c r="AS23" s="6"/>
      <c r="AT23" s="29">
        <f>SUM(AT17:AT22)</f>
        <v>0.21000000000000002</v>
      </c>
      <c r="AU23" s="99">
        <f>SUM(AU17:AU22)</f>
        <v>1</v>
      </c>
      <c r="AV23" s="110">
        <f>($AU$17*AV17)+($AU$18*AV18)+($AU$19*AV19)+($AU$20*AV20)+($AU$21*AV21)+($AU$22*AV22)</f>
        <v>0</v>
      </c>
      <c r="AW23" s="110">
        <f t="shared" ref="AW23:BG23" si="42">($AU$17*AW17)+($AU$18*AW18)+($AU$19*AW19)+($AU$20*AW20)+($AU$21*AW21)+($AU$22*AW22)</f>
        <v>0</v>
      </c>
      <c r="AX23" s="110">
        <f t="shared" si="42"/>
        <v>0</v>
      </c>
      <c r="AY23" s="110">
        <f t="shared" si="42"/>
        <v>0</v>
      </c>
      <c r="AZ23" s="110">
        <f t="shared" si="42"/>
        <v>0</v>
      </c>
      <c r="BA23" s="110">
        <f t="shared" si="42"/>
        <v>0</v>
      </c>
      <c r="BB23" s="110">
        <f t="shared" si="42"/>
        <v>0</v>
      </c>
      <c r="BC23" s="110">
        <f t="shared" si="42"/>
        <v>0</v>
      </c>
      <c r="BD23" s="110">
        <f t="shared" si="42"/>
        <v>0</v>
      </c>
      <c r="BE23" s="110">
        <f t="shared" si="42"/>
        <v>0</v>
      </c>
      <c r="BF23" s="110">
        <f t="shared" si="42"/>
        <v>-0.14820476190476192</v>
      </c>
      <c r="BG23" s="110">
        <f t="shared" si="42"/>
        <v>6.7828571428571419E-2</v>
      </c>
      <c r="BH23" s="119">
        <f t="shared" ref="BH23" si="43">(((1+BA23)*(1+AZ23)*(1+AY23)*(1+AX23)*(1+AW23)*(1+AV23)*(1+BB23)*(1+BC23)*(1+BD23)*(1+BE23)*(1+BF23)*(1+BG23))^(1/(11+(5/12))))-1</f>
        <v>-8.2676970872631594E-3</v>
      </c>
      <c r="BI23" s="35"/>
      <c r="BJ23" s="5" t="s">
        <v>9</v>
      </c>
      <c r="BK23" s="6"/>
      <c r="BL23" s="6"/>
      <c r="BM23" s="6"/>
      <c r="BN23" s="29">
        <f>SUM(BN17:BN22)</f>
        <v>0.16000000000000003</v>
      </c>
      <c r="BO23" s="99">
        <f>SUM(BO17:BO22)</f>
        <v>0.99999999999999978</v>
      </c>
      <c r="BP23" s="110">
        <f>($BO$17*BP17)+($BO$18*BP18)+($BO$19*BP19)+($BO$20*BP20)+($BO$21*BP21)+($BO$22*BP22)</f>
        <v>0</v>
      </c>
      <c r="BQ23" s="110">
        <f t="shared" ref="BQ23:CA23" si="44">($BO$17*BQ17)+($BO$18*BQ18)+($BO$19*BQ19)+($BO$20*BQ20)+($BO$21*BQ21)+($BO$22*BQ22)</f>
        <v>0</v>
      </c>
      <c r="BR23" s="110">
        <f t="shared" si="44"/>
        <v>0</v>
      </c>
      <c r="BS23" s="110">
        <f t="shared" si="44"/>
        <v>0</v>
      </c>
      <c r="BT23" s="110">
        <f t="shared" si="44"/>
        <v>0</v>
      </c>
      <c r="BU23" s="110">
        <f t="shared" si="44"/>
        <v>0</v>
      </c>
      <c r="BV23" s="110">
        <f t="shared" si="44"/>
        <v>0</v>
      </c>
      <c r="BW23" s="110">
        <f t="shared" si="44"/>
        <v>0</v>
      </c>
      <c r="BX23" s="110">
        <f t="shared" si="44"/>
        <v>0</v>
      </c>
      <c r="BY23" s="110">
        <f t="shared" si="44"/>
        <v>0</v>
      </c>
      <c r="BZ23" s="110">
        <f t="shared" si="44"/>
        <v>-0.14794374999999998</v>
      </c>
      <c r="CA23" s="110">
        <f t="shared" si="44"/>
        <v>6.9543749999999988E-2</v>
      </c>
      <c r="CB23" s="119">
        <f t="shared" ref="CB23" si="45">(((1+BU23)*(1+BT23)*(1+BS23)*(1+BR23)*(1+BQ23)*(1+BP23)*(1+BV23)*(1+BW23)*(1+BX23)*(1+BY23)*(1+BZ23)*(1+CA23))^(1/(11+(5/12))))-1</f>
        <v>-8.1016524018947544E-3</v>
      </c>
      <c r="CD23" s="5" t="s">
        <v>9</v>
      </c>
      <c r="CE23" s="6"/>
      <c r="CF23" s="6"/>
      <c r="CG23" s="6"/>
      <c r="CH23" s="29">
        <f>SUM(CH17:CH22)</f>
        <v>0.21000000000000002</v>
      </c>
      <c r="CI23" s="99">
        <f>SUM(CI17:CI22)</f>
        <v>1</v>
      </c>
      <c r="CJ23" s="110">
        <f>($CI$17*CJ17)+($CI$18*CJ18)+($CI$19*CJ19)+($CI$20*CJ20)+($CI$21*CJ21)+($CI$22*CJ22)</f>
        <v>0</v>
      </c>
      <c r="CK23" s="110">
        <f t="shared" ref="CK23:CU23" si="46">($CI$17*CK17)+($CI$18*CK18)+($CI$19*CK19)+($CI$20*CK20)+($CI$21*CK21)+($CI$22*CK22)</f>
        <v>0</v>
      </c>
      <c r="CL23" s="110">
        <f t="shared" si="46"/>
        <v>0</v>
      </c>
      <c r="CM23" s="110">
        <f t="shared" si="46"/>
        <v>0</v>
      </c>
      <c r="CN23" s="110">
        <f t="shared" si="46"/>
        <v>0</v>
      </c>
      <c r="CO23" s="110">
        <f t="shared" si="46"/>
        <v>0</v>
      </c>
      <c r="CP23" s="110">
        <f t="shared" si="46"/>
        <v>0</v>
      </c>
      <c r="CQ23" s="110">
        <f t="shared" si="46"/>
        <v>0</v>
      </c>
      <c r="CR23" s="110">
        <f t="shared" si="46"/>
        <v>3.3033333333333331E-2</v>
      </c>
      <c r="CS23" s="110">
        <f t="shared" si="46"/>
        <v>0.27586666666666665</v>
      </c>
      <c r="CT23" s="110">
        <f t="shared" si="46"/>
        <v>-0.13899047619047619</v>
      </c>
      <c r="CU23" s="110">
        <f t="shared" si="46"/>
        <v>6.8161904761904757E-2</v>
      </c>
      <c r="CV23" s="35">
        <f t="shared" ref="CV23" si="47">(((1+CO23)*(1+CN23)*(1+CM23)*(1+CL23)*(1+CK23)*(1+CJ23)*(1+CP23)*(1+CQ23)*(1+CR23)*(1+CS23)*(1+CT23)*(1+CU23))^(1/(11+(5/12))))-1</f>
        <v>1.699667462246901E-2</v>
      </c>
      <c r="CX23" s="5" t="s">
        <v>9</v>
      </c>
      <c r="CY23" s="6"/>
      <c r="CZ23" s="6"/>
      <c r="DA23" s="6"/>
      <c r="DB23" s="29">
        <f>SUM(DB17:DB22)</f>
        <v>0.31</v>
      </c>
      <c r="DC23" s="99">
        <f>SUM(DC17:DC22)</f>
        <v>1</v>
      </c>
      <c r="DD23" s="110">
        <f>($DC$17*DD17)+($DC$18*DD18)+($DC$19*DD19)+($DC$20*DD20)+($DC$21*DD21)+($DC$22*DD22)</f>
        <v>0</v>
      </c>
      <c r="DE23" s="110">
        <f t="shared" ref="DE23:DO23" si="48">($DC$17*DE17)+($DC$18*DE18)+($DC$19*DE19)+($DC$20*DE20)+($DC$21*DE21)+($DC$22*DE22)</f>
        <v>0</v>
      </c>
      <c r="DF23" s="110">
        <f t="shared" si="48"/>
        <v>0</v>
      </c>
      <c r="DG23" s="110">
        <f t="shared" si="48"/>
        <v>0</v>
      </c>
      <c r="DH23" s="110">
        <f t="shared" si="48"/>
        <v>0</v>
      </c>
      <c r="DI23" s="110">
        <f t="shared" si="48"/>
        <v>0</v>
      </c>
      <c r="DJ23" s="110">
        <f t="shared" si="48"/>
        <v>0</v>
      </c>
      <c r="DK23" s="110">
        <f t="shared" si="48"/>
        <v>0</v>
      </c>
      <c r="DL23" s="110">
        <f t="shared" si="48"/>
        <v>3.3385483870967743E-2</v>
      </c>
      <c r="DM23" s="110">
        <f t="shared" si="48"/>
        <v>0.27636129032258061</v>
      </c>
      <c r="DN23" s="110">
        <f t="shared" si="48"/>
        <v>-0.13904193548387095</v>
      </c>
      <c r="DO23" s="110">
        <f t="shared" si="48"/>
        <v>6.8029032258064503E-2</v>
      </c>
      <c r="DP23" s="35">
        <f t="shared" ref="DP23" si="49">(((1+DI23)*(1+DH23)*(1+DG23)*(1+DF23)*(1+DE23)*(1+DD23)*(1+DJ23)*(1+DK23)*(1+DL23)*(1+DM23)*(1+DN23)*(1+DO23))^(1/(11+(5/12))))-1</f>
        <v>1.7045158801800797E-2</v>
      </c>
      <c r="DR23" s="5" t="s">
        <v>9</v>
      </c>
      <c r="DS23" s="6"/>
      <c r="DT23" s="6"/>
      <c r="DU23" s="6"/>
      <c r="DV23" s="29">
        <f>SUM(DV17:DV22)</f>
        <v>0</v>
      </c>
      <c r="DW23" s="99">
        <f>SUM(DW17:DW22)</f>
        <v>0</v>
      </c>
      <c r="DX23" s="110">
        <f>($DW$17*DX17)</f>
        <v>0</v>
      </c>
      <c r="DY23" s="110">
        <f t="shared" ref="DY23:EI23" si="50">($DW$17*DY17)</f>
        <v>0</v>
      </c>
      <c r="DZ23" s="110">
        <f t="shared" si="50"/>
        <v>0</v>
      </c>
      <c r="EA23" s="110">
        <f t="shared" si="50"/>
        <v>0</v>
      </c>
      <c r="EB23" s="110">
        <f t="shared" si="50"/>
        <v>0</v>
      </c>
      <c r="EC23" s="110">
        <f t="shared" si="50"/>
        <v>0</v>
      </c>
      <c r="ED23" s="110">
        <f t="shared" si="50"/>
        <v>0</v>
      </c>
      <c r="EE23" s="110">
        <f t="shared" si="50"/>
        <v>0</v>
      </c>
      <c r="EF23" s="110">
        <f t="shared" si="50"/>
        <v>0</v>
      </c>
      <c r="EG23" s="110">
        <f t="shared" si="50"/>
        <v>0</v>
      </c>
      <c r="EH23" s="110">
        <f t="shared" si="50"/>
        <v>0</v>
      </c>
      <c r="EI23" s="110">
        <f t="shared" si="50"/>
        <v>0</v>
      </c>
      <c r="EJ23" s="35">
        <f>(((1+EC23)*(1+EB23)*(1+EA23)*(1+DZ23)*(1+DY23)*(1+DX23)*(1+ED23)*(1+EE23)*(1+EF23)*(1+EG23)*(1+EH23)*(1+EI23))^(1/(11+(1/12))))-1</f>
        <v>0</v>
      </c>
    </row>
    <row r="24" spans="2:140" x14ac:dyDescent="0.2">
      <c r="B24" s="5"/>
      <c r="C24" s="6"/>
      <c r="D24" s="6"/>
      <c r="E24" s="6"/>
      <c r="F24" s="29"/>
      <c r="G24" s="100"/>
      <c r="H24" s="36"/>
      <c r="I24" s="36"/>
      <c r="J24" s="36"/>
      <c r="K24" s="36"/>
      <c r="L24" s="36"/>
      <c r="M24" s="36"/>
      <c r="N24" s="32"/>
      <c r="O24" s="32"/>
      <c r="P24" s="32"/>
      <c r="Q24" s="32"/>
      <c r="R24" s="37"/>
      <c r="S24" s="37"/>
      <c r="T24" s="35"/>
      <c r="V24" s="5"/>
      <c r="W24" s="6"/>
      <c r="X24" s="6"/>
      <c r="Y24" s="6"/>
      <c r="Z24" s="29"/>
      <c r="AA24" s="100"/>
      <c r="AB24" s="36"/>
      <c r="AC24" s="36"/>
      <c r="AD24" s="36"/>
      <c r="AE24" s="36"/>
      <c r="AF24" s="36"/>
      <c r="AG24" s="36"/>
      <c r="AH24" s="32"/>
      <c r="AI24" s="32"/>
      <c r="AJ24" s="32"/>
      <c r="AK24" s="32"/>
      <c r="AL24" s="37"/>
      <c r="AM24" s="37"/>
      <c r="AN24" s="35"/>
      <c r="AP24" s="5"/>
      <c r="AQ24" s="6"/>
      <c r="AR24" s="6"/>
      <c r="AS24" s="6"/>
      <c r="AT24" s="29"/>
      <c r="AU24" s="100"/>
      <c r="AV24" s="36"/>
      <c r="AW24" s="36"/>
      <c r="AX24" s="36"/>
      <c r="AY24" s="36"/>
      <c r="AZ24" s="36"/>
      <c r="BA24" s="36"/>
      <c r="BB24" s="32"/>
      <c r="BC24" s="32"/>
      <c r="BD24" s="32"/>
      <c r="BE24" s="32"/>
      <c r="BF24" s="37"/>
      <c r="BG24" s="37"/>
      <c r="BH24" s="35"/>
      <c r="BI24" s="35"/>
      <c r="BJ24" s="5"/>
      <c r="BK24" s="6"/>
      <c r="BL24" s="6"/>
      <c r="BM24" s="6"/>
      <c r="BN24" s="29"/>
      <c r="BO24" s="100"/>
      <c r="BP24" s="36"/>
      <c r="BQ24" s="36"/>
      <c r="BR24" s="36"/>
      <c r="BS24" s="36"/>
      <c r="BT24" s="36"/>
      <c r="BU24" s="36"/>
      <c r="BV24" s="32"/>
      <c r="BW24" s="32"/>
      <c r="BX24" s="32"/>
      <c r="BY24" s="32"/>
      <c r="BZ24" s="37"/>
      <c r="CA24" s="37"/>
      <c r="CB24" s="35"/>
      <c r="CD24" s="5"/>
      <c r="CE24" s="6"/>
      <c r="CF24" s="6"/>
      <c r="CG24" s="6"/>
      <c r="CH24" s="29"/>
      <c r="CI24" s="100"/>
      <c r="CJ24" s="36"/>
      <c r="CK24" s="36"/>
      <c r="CL24" s="36"/>
      <c r="CM24" s="36"/>
      <c r="CN24" s="36"/>
      <c r="CO24" s="36"/>
      <c r="CP24" s="32"/>
      <c r="CQ24" s="32"/>
      <c r="CR24" s="32"/>
      <c r="CS24" s="32"/>
      <c r="CT24" s="37"/>
      <c r="CU24" s="37"/>
      <c r="CV24" s="35"/>
      <c r="CX24" s="5"/>
      <c r="CY24" s="6"/>
      <c r="CZ24" s="6"/>
      <c r="DA24" s="6"/>
      <c r="DB24" s="29"/>
      <c r="DC24" s="100"/>
      <c r="DD24" s="36"/>
      <c r="DE24" s="36"/>
      <c r="DF24" s="36"/>
      <c r="DG24" s="36"/>
      <c r="DH24" s="36"/>
      <c r="DI24" s="36"/>
      <c r="DJ24" s="32"/>
      <c r="DK24" s="32"/>
      <c r="DL24" s="32"/>
      <c r="DM24" s="32"/>
      <c r="DN24" s="37"/>
      <c r="DO24" s="37"/>
      <c r="DP24" s="35"/>
      <c r="DR24" s="5"/>
      <c r="DS24" s="6"/>
      <c r="DT24" s="6"/>
      <c r="DU24" s="6"/>
      <c r="DV24" s="29"/>
      <c r="DW24" s="100"/>
      <c r="DX24" s="36"/>
      <c r="DY24" s="36"/>
      <c r="DZ24" s="36"/>
      <c r="EA24" s="36"/>
      <c r="EB24" s="36"/>
      <c r="EC24" s="36"/>
      <c r="ED24" s="32"/>
      <c r="EE24" s="32"/>
      <c r="EF24" s="32"/>
      <c r="EG24" s="32"/>
      <c r="EH24" s="37"/>
      <c r="EI24" s="37"/>
      <c r="EJ24" s="35"/>
    </row>
    <row r="25" spans="2:140" x14ac:dyDescent="0.2">
      <c r="B25" s="19" t="s">
        <v>10</v>
      </c>
      <c r="C25" s="20" t="s">
        <v>4</v>
      </c>
      <c r="D25" s="20" t="s">
        <v>5</v>
      </c>
      <c r="E25" s="20" t="s">
        <v>6</v>
      </c>
      <c r="F25" s="29"/>
      <c r="G25" s="100"/>
      <c r="H25" s="36"/>
      <c r="I25" s="36"/>
      <c r="J25" s="36"/>
      <c r="K25" s="36"/>
      <c r="L25" s="36"/>
      <c r="M25" s="36"/>
      <c r="N25" s="32"/>
      <c r="O25" s="32"/>
      <c r="P25" s="32"/>
      <c r="Q25" s="32"/>
      <c r="R25" s="37"/>
      <c r="S25" s="37"/>
      <c r="T25" s="35"/>
      <c r="V25" s="19" t="s">
        <v>10</v>
      </c>
      <c r="W25" s="20" t="s">
        <v>4</v>
      </c>
      <c r="X25" s="20" t="s">
        <v>5</v>
      </c>
      <c r="Y25" s="20" t="s">
        <v>6</v>
      </c>
      <c r="Z25" s="29"/>
      <c r="AA25" s="100"/>
      <c r="AB25" s="36"/>
      <c r="AC25" s="36"/>
      <c r="AD25" s="36"/>
      <c r="AE25" s="36"/>
      <c r="AF25" s="36"/>
      <c r="AG25" s="36"/>
      <c r="AH25" s="32"/>
      <c r="AI25" s="32"/>
      <c r="AJ25" s="32"/>
      <c r="AK25" s="32"/>
      <c r="AL25" s="37"/>
      <c r="AM25" s="37"/>
      <c r="AN25" s="35"/>
      <c r="AP25" s="19" t="s">
        <v>10</v>
      </c>
      <c r="AQ25" s="20" t="s">
        <v>4</v>
      </c>
      <c r="AR25" s="20" t="s">
        <v>5</v>
      </c>
      <c r="AS25" s="20" t="s">
        <v>6</v>
      </c>
      <c r="AT25" s="29"/>
      <c r="AU25" s="100"/>
      <c r="AV25" s="36"/>
      <c r="AW25" s="36"/>
      <c r="AX25" s="36"/>
      <c r="AY25" s="36"/>
      <c r="AZ25" s="36"/>
      <c r="BA25" s="36"/>
      <c r="BB25" s="32"/>
      <c r="BC25" s="32"/>
      <c r="BD25" s="32"/>
      <c r="BE25" s="32"/>
      <c r="BF25" s="37"/>
      <c r="BG25" s="37"/>
      <c r="BH25" s="35"/>
      <c r="BI25" s="35"/>
      <c r="BJ25" s="19" t="s">
        <v>10</v>
      </c>
      <c r="BK25" s="20" t="s">
        <v>4</v>
      </c>
      <c r="BL25" s="20" t="s">
        <v>5</v>
      </c>
      <c r="BM25" s="20" t="s">
        <v>6</v>
      </c>
      <c r="BN25" s="29"/>
      <c r="BO25" s="100"/>
      <c r="BP25" s="36"/>
      <c r="BQ25" s="36"/>
      <c r="BR25" s="36"/>
      <c r="BS25" s="36"/>
      <c r="BT25" s="36"/>
      <c r="BU25" s="36"/>
      <c r="BV25" s="32"/>
      <c r="BW25" s="32"/>
      <c r="BX25" s="32"/>
      <c r="BY25" s="32"/>
      <c r="BZ25" s="37"/>
      <c r="CA25" s="37"/>
      <c r="CB25" s="35"/>
      <c r="CD25" s="19" t="s">
        <v>10</v>
      </c>
      <c r="CE25" s="20" t="s">
        <v>4</v>
      </c>
      <c r="CF25" s="20" t="s">
        <v>5</v>
      </c>
      <c r="CG25" s="20" t="s">
        <v>6</v>
      </c>
      <c r="CH25" s="29"/>
      <c r="CI25" s="100"/>
      <c r="CJ25" s="36"/>
      <c r="CK25" s="36"/>
      <c r="CL25" s="36"/>
      <c r="CM25" s="36"/>
      <c r="CN25" s="36"/>
      <c r="CO25" s="36"/>
      <c r="CP25" s="32"/>
      <c r="CQ25" s="32"/>
      <c r="CR25" s="32"/>
      <c r="CS25" s="32"/>
      <c r="CT25" s="37"/>
      <c r="CU25" s="37"/>
      <c r="CV25" s="35"/>
      <c r="CX25" s="19" t="s">
        <v>10</v>
      </c>
      <c r="CY25" s="20" t="s">
        <v>4</v>
      </c>
      <c r="CZ25" s="20" t="s">
        <v>5</v>
      </c>
      <c r="DA25" s="20" t="s">
        <v>6</v>
      </c>
      <c r="DB25" s="29"/>
      <c r="DC25" s="100"/>
      <c r="DD25" s="36"/>
      <c r="DE25" s="36"/>
      <c r="DF25" s="36"/>
      <c r="DG25" s="36"/>
      <c r="DH25" s="36"/>
      <c r="DI25" s="36"/>
      <c r="DJ25" s="32"/>
      <c r="DK25" s="32"/>
      <c r="DL25" s="32"/>
      <c r="DM25" s="32"/>
      <c r="DN25" s="37"/>
      <c r="DO25" s="37"/>
      <c r="DP25" s="35"/>
      <c r="DR25" s="19" t="s">
        <v>10</v>
      </c>
      <c r="DS25" s="20" t="s">
        <v>4</v>
      </c>
      <c r="DT25" s="20" t="s">
        <v>5</v>
      </c>
      <c r="DU25" s="20" t="s">
        <v>6</v>
      </c>
      <c r="DV25" s="29"/>
      <c r="DW25" s="100"/>
      <c r="DX25" s="36"/>
      <c r="DY25" s="36"/>
      <c r="DZ25" s="36"/>
      <c r="EA25" s="36"/>
      <c r="EB25" s="36"/>
      <c r="EC25" s="36"/>
      <c r="ED25" s="32"/>
      <c r="EE25" s="32"/>
      <c r="EF25" s="32"/>
      <c r="EG25" s="32"/>
      <c r="EH25" s="37"/>
      <c r="EI25" s="37"/>
      <c r="EJ25" s="35"/>
    </row>
    <row r="26" spans="2:140" x14ac:dyDescent="0.2">
      <c r="B26" s="26"/>
      <c r="C26" s="27"/>
      <c r="D26" s="28"/>
      <c r="E26" s="28"/>
      <c r="F26" s="29"/>
      <c r="G26" s="97"/>
      <c r="H26" s="31"/>
      <c r="I26" s="31"/>
      <c r="J26" s="31"/>
      <c r="K26" s="31"/>
      <c r="L26" s="31"/>
      <c r="M26" s="31"/>
      <c r="N26" s="32"/>
      <c r="O26" s="32"/>
      <c r="P26" s="32"/>
      <c r="Q26" s="32"/>
      <c r="R26" s="33"/>
      <c r="S26" s="34"/>
      <c r="T26" s="35"/>
      <c r="V26" s="26"/>
      <c r="W26" s="27"/>
      <c r="X26" s="28"/>
      <c r="Y26" s="28"/>
      <c r="Z26" s="29"/>
      <c r="AA26" s="97"/>
      <c r="AB26" s="31"/>
      <c r="AC26" s="31"/>
      <c r="AD26" s="31"/>
      <c r="AE26" s="31"/>
      <c r="AF26" s="31"/>
      <c r="AG26" s="31"/>
      <c r="AH26" s="32"/>
      <c r="AI26" s="32"/>
      <c r="AJ26" s="32"/>
      <c r="AK26" s="32"/>
      <c r="AL26" s="33"/>
      <c r="AM26" s="34"/>
      <c r="AN26" s="35"/>
      <c r="AP26" s="26" t="s">
        <v>38</v>
      </c>
      <c r="AQ26" s="114">
        <v>43007</v>
      </c>
      <c r="AR26" s="28" t="s">
        <v>42</v>
      </c>
      <c r="AS26" s="115">
        <v>41927</v>
      </c>
      <c r="AT26" s="29">
        <v>0.06</v>
      </c>
      <c r="AU26" s="97">
        <f>AT26/$AT$31</f>
        <v>0.6</v>
      </c>
      <c r="AV26" s="36"/>
      <c r="AW26" s="36"/>
      <c r="AX26" s="36"/>
      <c r="AY26" s="36"/>
      <c r="AZ26" s="36"/>
      <c r="BA26" s="36"/>
      <c r="BB26" s="32"/>
      <c r="BC26" s="32"/>
      <c r="BD26" s="32"/>
      <c r="BE26" s="32"/>
      <c r="BF26" s="34">
        <v>3.2000000000000002E-3</v>
      </c>
      <c r="BG26" s="117">
        <v>3.2199999999999999E-2</v>
      </c>
      <c r="BH26" s="35">
        <f t="shared" ref="BH26:BH27" si="51">(((1+BA26)*(1+AZ26)*(1+AY26)*(1+AX26)*(1+AW26)*(1+AV26)*(1+BB26)*(1+BC26)*(1+BD26)*(1+BE26)*(1+BF26)*(1+BG26))^(1/(11+(5/12))))-1</f>
        <v>3.0604989871418908E-3</v>
      </c>
      <c r="BI26" s="35"/>
      <c r="BJ26" s="26" t="s">
        <v>38</v>
      </c>
      <c r="BK26" s="114">
        <v>43007</v>
      </c>
      <c r="BL26" s="28" t="s">
        <v>42</v>
      </c>
      <c r="BM26" s="115">
        <v>41927</v>
      </c>
      <c r="BN26" s="29">
        <v>0.3</v>
      </c>
      <c r="BO26" s="109">
        <f>BN26/$BN$31</f>
        <v>0.76923076923076927</v>
      </c>
      <c r="BP26" s="36"/>
      <c r="BQ26" s="36"/>
      <c r="BR26" s="36"/>
      <c r="BS26" s="36"/>
      <c r="BT26" s="36"/>
      <c r="BU26" s="36"/>
      <c r="BV26" s="32"/>
      <c r="BW26" s="32"/>
      <c r="BX26" s="32"/>
      <c r="BY26" s="32"/>
      <c r="BZ26" s="34">
        <v>3.2000000000000002E-3</v>
      </c>
      <c r="CA26" s="34">
        <v>4.58E-2</v>
      </c>
      <c r="CB26" s="35">
        <f t="shared" ref="CB26:CB28" si="52">(((1+BU26)*(1+BT26)*(1+BS26)*(1+BR26)*(1+BQ26)*(1+BP26)*(1+BV26)*(1+BW26)*(1+BX26)*(1+BY26)*(1+BZ26)*(1+CA26))^(1/(11+(5/12))))-1</f>
        <v>4.2112102425002629E-3</v>
      </c>
      <c r="CD26" s="26" t="s">
        <v>48</v>
      </c>
      <c r="CE26" s="27">
        <v>41173</v>
      </c>
      <c r="CF26" s="28"/>
      <c r="CG26" s="115"/>
      <c r="CH26" s="29">
        <v>0.37</v>
      </c>
      <c r="CI26" s="123">
        <f>CH26/$CH$31</f>
        <v>0.92499999999999993</v>
      </c>
      <c r="CJ26" s="31"/>
      <c r="CK26" s="31"/>
      <c r="CL26" s="31"/>
      <c r="CM26" s="31"/>
      <c r="CN26" s="31"/>
      <c r="CO26" s="31"/>
      <c r="CP26" s="32"/>
      <c r="CQ26" s="32"/>
      <c r="CR26" s="34">
        <v>3.1899999999999998E-2</v>
      </c>
      <c r="CS26" s="34">
        <v>4.5100000000000001E-2</v>
      </c>
      <c r="CT26" s="34">
        <v>3.3E-3</v>
      </c>
      <c r="CU26" s="34">
        <v>4.9000000000000002E-2</v>
      </c>
      <c r="CV26" s="35">
        <f t="shared" ref="CV26:CV28" si="53">(((1+CO26)*(1+CN26)*(1+CM26)*(1+CL26)*(1+CK26)*(1+CJ26)*(1+CP26)*(1+CQ26)*(1+CR26)*(1+CS26)*(1+CT26)*(1+CU26))^(1/(11+(5/12))))-1</f>
        <v>1.1154857387725814E-2</v>
      </c>
      <c r="CX26" s="26" t="s">
        <v>48</v>
      </c>
      <c r="CY26" s="27">
        <v>41173</v>
      </c>
      <c r="CZ26" s="28"/>
      <c r="DA26" s="115"/>
      <c r="DB26" s="29">
        <v>0.11</v>
      </c>
      <c r="DC26" s="123">
        <f>DB26/$DB$31</f>
        <v>0.84615384615384615</v>
      </c>
      <c r="DD26" s="31"/>
      <c r="DE26" s="31"/>
      <c r="DF26" s="31"/>
      <c r="DG26" s="31"/>
      <c r="DH26" s="31"/>
      <c r="DI26" s="31"/>
      <c r="DJ26" s="32"/>
      <c r="DK26" s="32"/>
      <c r="DL26" s="34">
        <v>3.1899999999999998E-2</v>
      </c>
      <c r="DM26" s="34">
        <v>4.5100000000000001E-2</v>
      </c>
      <c r="DN26" s="34">
        <v>3.3E-3</v>
      </c>
      <c r="DO26" s="34">
        <v>4.9000000000000002E-2</v>
      </c>
      <c r="DP26" s="35">
        <f t="shared" ref="DP26:DP28" si="54">(((1+DI26)*(1+DH26)*(1+DG26)*(1+DF26)*(1+DE26)*(1+DD26)*(1+DJ26)*(1+DK26)*(1+DL26)*(1+DM26)*(1+DN26)*(1+DO26))^(1/(11+(5/12))))-1</f>
        <v>1.1154857387725814E-2</v>
      </c>
      <c r="DR26" s="26"/>
      <c r="DS26" s="27"/>
      <c r="DT26" s="28"/>
      <c r="DU26" s="115"/>
      <c r="DV26" s="29"/>
      <c r="DW26" s="123"/>
      <c r="DX26" s="31"/>
      <c r="DY26" s="31"/>
      <c r="DZ26" s="31"/>
      <c r="EA26" s="31"/>
      <c r="EB26" s="31"/>
      <c r="EC26" s="31"/>
      <c r="ED26" s="32"/>
      <c r="EE26" s="32"/>
      <c r="EF26" s="34"/>
      <c r="EG26" s="34"/>
      <c r="EH26" s="34"/>
      <c r="EI26" s="34"/>
      <c r="EJ26" s="35"/>
    </row>
    <row r="27" spans="2:140" x14ac:dyDescent="0.2">
      <c r="B27" s="26"/>
      <c r="C27" s="28"/>
      <c r="D27" s="28"/>
      <c r="E27" s="28"/>
      <c r="F27" s="29"/>
      <c r="G27" s="97"/>
      <c r="H27" s="36"/>
      <c r="I27" s="36"/>
      <c r="J27" s="36"/>
      <c r="K27" s="36"/>
      <c r="L27" s="36"/>
      <c r="M27" s="36"/>
      <c r="N27" s="32"/>
      <c r="O27" s="32"/>
      <c r="P27" s="32"/>
      <c r="Q27" s="32"/>
      <c r="R27" s="45"/>
      <c r="S27" s="45"/>
      <c r="T27" s="35"/>
      <c r="V27" s="26"/>
      <c r="W27" s="28"/>
      <c r="X27" s="28"/>
      <c r="Y27" s="28"/>
      <c r="Z27" s="29"/>
      <c r="AA27" s="97"/>
      <c r="AB27" s="36"/>
      <c r="AC27" s="36"/>
      <c r="AD27" s="36"/>
      <c r="AE27" s="36"/>
      <c r="AF27" s="36"/>
      <c r="AG27" s="36"/>
      <c r="AH27" s="32"/>
      <c r="AI27" s="32"/>
      <c r="AJ27" s="32"/>
      <c r="AK27" s="32"/>
      <c r="AL27" s="45"/>
      <c r="AM27" s="45"/>
      <c r="AN27" s="35"/>
      <c r="AP27" s="26" t="s">
        <v>39</v>
      </c>
      <c r="AQ27" s="6"/>
      <c r="AR27" s="6"/>
      <c r="AS27" s="6"/>
      <c r="AT27" s="29">
        <v>0.04</v>
      </c>
      <c r="AU27" s="97">
        <f>AT27/$AT$31</f>
        <v>0.39999999999999997</v>
      </c>
      <c r="AV27" s="36"/>
      <c r="AW27" s="36"/>
      <c r="AX27" s="36"/>
      <c r="AY27" s="36"/>
      <c r="AZ27" s="36"/>
      <c r="BA27" s="36"/>
      <c r="BB27" s="32"/>
      <c r="BC27" s="32"/>
      <c r="BD27" s="32"/>
      <c r="BE27" s="32"/>
      <c r="BF27" s="34">
        <v>1.7999999999999999E-2</v>
      </c>
      <c r="BG27" s="34">
        <v>0.01</v>
      </c>
      <c r="BH27" s="35">
        <f t="shared" si="51"/>
        <v>2.437147419817709E-3</v>
      </c>
      <c r="BI27" s="35"/>
      <c r="BJ27" s="26" t="s">
        <v>64</v>
      </c>
      <c r="BK27" s="141">
        <v>40522</v>
      </c>
      <c r="BL27" s="28" t="s">
        <v>65</v>
      </c>
      <c r="BM27" s="141">
        <v>37958</v>
      </c>
      <c r="BN27" s="29">
        <v>0.05</v>
      </c>
      <c r="BO27" s="109">
        <f>BN27/$BN$31</f>
        <v>0.12820512820512822</v>
      </c>
      <c r="BZ27" s="34">
        <v>5.4000000000000003E-3</v>
      </c>
      <c r="CA27" s="34">
        <v>2.7199999999999998E-2</v>
      </c>
      <c r="CB27" s="35">
        <f t="shared" si="52"/>
        <v>2.8263626730653524E-3</v>
      </c>
      <c r="CD27" s="26" t="s">
        <v>49</v>
      </c>
      <c r="CE27" s="27">
        <v>40163</v>
      </c>
      <c r="CF27" s="28" t="s">
        <v>50</v>
      </c>
      <c r="CG27" s="27">
        <v>36934</v>
      </c>
      <c r="CH27" s="29">
        <v>0.02</v>
      </c>
      <c r="CI27" s="123">
        <f t="shared" ref="CI27:CI28" si="55">CH27/$CH$31</f>
        <v>4.9999999999999996E-2</v>
      </c>
      <c r="CJ27" s="36"/>
      <c r="CK27" s="36"/>
      <c r="CL27" s="36"/>
      <c r="CM27" s="36"/>
      <c r="CN27" s="36"/>
      <c r="CO27" s="36"/>
      <c r="CP27" s="32"/>
      <c r="CQ27" s="32"/>
      <c r="CR27" s="34">
        <v>2.0899999999999998E-2</v>
      </c>
      <c r="CS27" s="34">
        <v>1.5800000000000002E-2</v>
      </c>
      <c r="CT27" s="34">
        <v>1.4500000000000001E-2</v>
      </c>
      <c r="CU27" s="34">
        <v>2.6800000000000001E-2</v>
      </c>
      <c r="CV27" s="35">
        <f t="shared" si="53"/>
        <v>6.7853214354705038E-3</v>
      </c>
      <c r="CX27" s="26" t="s">
        <v>49</v>
      </c>
      <c r="CY27" s="27">
        <v>40163</v>
      </c>
      <c r="CZ27" s="28" t="s">
        <v>50</v>
      </c>
      <c r="DA27" s="27">
        <v>36934</v>
      </c>
      <c r="DB27" s="29">
        <v>0.01</v>
      </c>
      <c r="DC27" s="123">
        <f t="shared" ref="DC27:DC28" si="56">DB27/$DB$31</f>
        <v>7.6923076923076927E-2</v>
      </c>
      <c r="DD27" s="36"/>
      <c r="DE27" s="36"/>
      <c r="DF27" s="36"/>
      <c r="DG27" s="36"/>
      <c r="DH27" s="36"/>
      <c r="DI27" s="36"/>
      <c r="DJ27" s="32"/>
      <c r="DK27" s="32"/>
      <c r="DL27" s="34">
        <v>2.0899999999999998E-2</v>
      </c>
      <c r="DM27" s="34">
        <v>1.5800000000000002E-2</v>
      </c>
      <c r="DN27" s="34">
        <v>1.4500000000000001E-2</v>
      </c>
      <c r="DO27" s="34">
        <v>2.6800000000000001E-2</v>
      </c>
      <c r="DP27" s="35">
        <f t="shared" si="54"/>
        <v>6.7853214354705038E-3</v>
      </c>
      <c r="DR27" s="26"/>
      <c r="DS27" s="27"/>
      <c r="DT27" s="28"/>
      <c r="DU27" s="27"/>
      <c r="DV27" s="29"/>
      <c r="DW27" s="123"/>
      <c r="DX27" s="36"/>
      <c r="DY27" s="36"/>
      <c r="DZ27" s="36"/>
      <c r="EA27" s="36"/>
      <c r="EB27" s="36"/>
      <c r="EC27" s="36"/>
      <c r="ED27" s="32"/>
      <c r="EE27" s="32"/>
      <c r="EF27" s="34"/>
      <c r="EG27" s="34"/>
      <c r="EH27" s="34"/>
      <c r="EI27" s="34"/>
      <c r="EJ27" s="35"/>
    </row>
    <row r="28" spans="2:140" x14ac:dyDescent="0.2">
      <c r="B28" s="5"/>
      <c r="C28" s="6"/>
      <c r="D28" s="6"/>
      <c r="E28" s="6"/>
      <c r="F28" s="29"/>
      <c r="G28" s="97"/>
      <c r="H28" s="36"/>
      <c r="I28" s="36"/>
      <c r="J28" s="36"/>
      <c r="K28" s="36"/>
      <c r="L28" s="36"/>
      <c r="M28" s="36"/>
      <c r="N28" s="32"/>
      <c r="O28" s="32"/>
      <c r="P28" s="32"/>
      <c r="Q28" s="32"/>
      <c r="R28" s="37"/>
      <c r="S28" s="37"/>
      <c r="T28" s="35"/>
      <c r="V28" s="5"/>
      <c r="W28" s="6"/>
      <c r="X28" s="6"/>
      <c r="Y28" s="6"/>
      <c r="Z28" s="29"/>
      <c r="AA28" s="97"/>
      <c r="AB28" s="36"/>
      <c r="AC28" s="36"/>
      <c r="AD28" s="36"/>
      <c r="AE28" s="36"/>
      <c r="AF28" s="36"/>
      <c r="AG28" s="36"/>
      <c r="AH28" s="32"/>
      <c r="AI28" s="32"/>
      <c r="AJ28" s="32"/>
      <c r="AK28" s="32"/>
      <c r="AL28" s="37"/>
      <c r="AM28" s="37"/>
      <c r="AN28" s="35"/>
      <c r="AT28" s="132"/>
      <c r="AU28" s="132"/>
      <c r="AV28" s="132"/>
      <c r="BJ28" s="26" t="s">
        <v>39</v>
      </c>
      <c r="BK28" s="6"/>
      <c r="BL28" s="6"/>
      <c r="BM28" s="6"/>
      <c r="BN28" s="29">
        <v>0.04</v>
      </c>
      <c r="BO28" s="109">
        <f>BN28/$BN$31</f>
        <v>0.10256410256410257</v>
      </c>
      <c r="BP28" s="36"/>
      <c r="BQ28" s="36"/>
      <c r="BR28" s="36"/>
      <c r="BS28" s="36"/>
      <c r="BT28" s="36"/>
      <c r="BU28" s="36"/>
      <c r="BV28" s="32"/>
      <c r="BW28" s="32"/>
      <c r="BX28" s="32"/>
      <c r="BY28" s="32"/>
      <c r="BZ28" s="34">
        <v>1.7999999999999999E-2</v>
      </c>
      <c r="CA28" s="34">
        <v>0.01</v>
      </c>
      <c r="CB28" s="35">
        <f t="shared" si="52"/>
        <v>2.437147419817709E-3</v>
      </c>
      <c r="CD28" s="26" t="s">
        <v>39</v>
      </c>
      <c r="CE28" s="114"/>
      <c r="CF28" s="28"/>
      <c r="CG28" s="115"/>
      <c r="CH28" s="29">
        <v>0.01</v>
      </c>
      <c r="CI28" s="123">
        <f t="shared" si="55"/>
        <v>2.4999999999999998E-2</v>
      </c>
      <c r="CJ28" s="36"/>
      <c r="CK28" s="36"/>
      <c r="CL28" s="36"/>
      <c r="CM28" s="36"/>
      <c r="CN28" s="36"/>
      <c r="CO28" s="36"/>
      <c r="CP28" s="32"/>
      <c r="CQ28" s="32"/>
      <c r="CR28" s="34">
        <v>2.0999999999999999E-3</v>
      </c>
      <c r="CS28" s="34">
        <v>7.9000000000000008E-3</v>
      </c>
      <c r="CT28" s="34">
        <v>1.7999999999999999E-2</v>
      </c>
      <c r="CU28" s="34">
        <v>0.01</v>
      </c>
      <c r="CV28" s="35">
        <f t="shared" si="53"/>
        <v>3.3126577216977537E-3</v>
      </c>
      <c r="CX28" s="26" t="s">
        <v>39</v>
      </c>
      <c r="CY28" s="114"/>
      <c r="CZ28" s="28"/>
      <c r="DA28" s="115"/>
      <c r="DB28" s="29">
        <v>0.01</v>
      </c>
      <c r="DC28" s="123">
        <f t="shared" si="56"/>
        <v>7.6923076923076927E-2</v>
      </c>
      <c r="DD28" s="36"/>
      <c r="DE28" s="36"/>
      <c r="DF28" s="36"/>
      <c r="DG28" s="36"/>
      <c r="DH28" s="36"/>
      <c r="DI28" s="36"/>
      <c r="DJ28" s="32"/>
      <c r="DK28" s="32"/>
      <c r="DL28" s="34">
        <v>2.0999999999999999E-3</v>
      </c>
      <c r="DM28" s="34">
        <v>7.9000000000000008E-3</v>
      </c>
      <c r="DN28" s="34">
        <v>1.7999999999999999E-2</v>
      </c>
      <c r="DO28" s="34">
        <v>0.01</v>
      </c>
      <c r="DP28" s="35">
        <f t="shared" si="54"/>
        <v>3.3126577216977537E-3</v>
      </c>
      <c r="DR28" s="26"/>
      <c r="DS28" s="114"/>
      <c r="DT28" s="28"/>
      <c r="DU28" s="115"/>
      <c r="DV28" s="29"/>
      <c r="DW28" s="123"/>
      <c r="DX28" s="36"/>
      <c r="DY28" s="36"/>
      <c r="DZ28" s="36"/>
      <c r="EA28" s="36"/>
      <c r="EB28" s="36"/>
      <c r="EC28" s="36"/>
      <c r="ED28" s="32"/>
      <c r="EE28" s="32"/>
      <c r="EF28" s="34"/>
      <c r="EG28" s="34"/>
      <c r="EH28" s="34"/>
      <c r="EI28" s="34"/>
      <c r="EJ28" s="35"/>
    </row>
    <row r="29" spans="2:140" x14ac:dyDescent="0.2">
      <c r="B29" s="5"/>
      <c r="C29" s="6"/>
      <c r="D29" s="6"/>
      <c r="E29" s="6"/>
      <c r="F29" s="29"/>
      <c r="G29" s="97"/>
      <c r="H29" s="36"/>
      <c r="I29" s="36"/>
      <c r="J29" s="36"/>
      <c r="K29" s="36"/>
      <c r="L29" s="36"/>
      <c r="M29" s="36"/>
      <c r="N29" s="32"/>
      <c r="O29" s="32"/>
      <c r="P29" s="32"/>
      <c r="Q29" s="32"/>
      <c r="R29" s="37"/>
      <c r="S29" s="37"/>
      <c r="T29" s="35"/>
      <c r="V29" s="5"/>
      <c r="W29" s="6"/>
      <c r="X29" s="6"/>
      <c r="Y29" s="6"/>
      <c r="Z29" s="29"/>
      <c r="AA29" s="97"/>
      <c r="AB29" s="36"/>
      <c r="AC29" s="36"/>
      <c r="AD29" s="36"/>
      <c r="AE29" s="36"/>
      <c r="AF29" s="36"/>
      <c r="AG29" s="36"/>
      <c r="AH29" s="32"/>
      <c r="AI29" s="32"/>
      <c r="AJ29" s="32"/>
      <c r="AK29" s="32"/>
      <c r="AL29" s="37"/>
      <c r="AM29" s="37"/>
      <c r="AN29" s="35"/>
      <c r="AT29" s="132"/>
      <c r="AU29" s="132"/>
      <c r="AV29" s="132"/>
      <c r="BN29" s="132"/>
      <c r="BO29" s="132"/>
      <c r="BP29" s="132"/>
      <c r="CD29" s="26"/>
      <c r="CE29" s="6"/>
      <c r="CF29" s="6"/>
      <c r="CG29" s="6"/>
      <c r="CH29" s="29"/>
      <c r="CI29" s="97"/>
      <c r="CJ29" s="36"/>
      <c r="CK29" s="36"/>
      <c r="CL29" s="36"/>
      <c r="CM29" s="36"/>
      <c r="CN29" s="36"/>
      <c r="CO29" s="36"/>
      <c r="CP29" s="32"/>
      <c r="CQ29" s="32"/>
      <c r="CR29" s="32"/>
      <c r="CS29" s="32"/>
      <c r="CT29" s="120"/>
      <c r="CU29" s="120"/>
      <c r="CV29" s="35"/>
      <c r="CX29" s="26"/>
      <c r="CY29" s="6"/>
      <c r="CZ29" s="6"/>
      <c r="DA29" s="6"/>
      <c r="DB29" s="29"/>
      <c r="DC29" s="97"/>
      <c r="DD29" s="36"/>
      <c r="DE29" s="36"/>
      <c r="DF29" s="36"/>
      <c r="DG29" s="36"/>
      <c r="DH29" s="36"/>
      <c r="DI29" s="36"/>
      <c r="DJ29" s="32"/>
      <c r="DK29" s="32"/>
      <c r="DL29" s="32"/>
      <c r="DM29" s="32"/>
      <c r="DN29" s="120"/>
      <c r="DO29" s="120"/>
      <c r="DP29" s="35"/>
      <c r="DR29" s="26"/>
      <c r="DS29" s="6"/>
      <c r="DT29" s="6"/>
      <c r="DU29" s="6"/>
      <c r="DV29" s="29"/>
      <c r="DW29" s="97"/>
      <c r="DX29" s="36"/>
      <c r="DY29" s="36"/>
      <c r="DZ29" s="36"/>
      <c r="EA29" s="36"/>
      <c r="EB29" s="36"/>
      <c r="EC29" s="36"/>
      <c r="ED29" s="32"/>
      <c r="EE29" s="32"/>
      <c r="EF29" s="32"/>
      <c r="EG29" s="32"/>
      <c r="EH29" s="120"/>
      <c r="EI29" s="120"/>
      <c r="EJ29" s="35"/>
    </row>
    <row r="30" spans="2:140" x14ac:dyDescent="0.2">
      <c r="B30" s="38"/>
      <c r="C30" s="39"/>
      <c r="D30" s="39"/>
      <c r="E30" s="39"/>
      <c r="F30" s="40"/>
      <c r="G30" s="97"/>
      <c r="H30" s="41"/>
      <c r="I30" s="41"/>
      <c r="J30" s="41"/>
      <c r="K30" s="41"/>
      <c r="L30" s="41"/>
      <c r="M30" s="41"/>
      <c r="N30" s="42"/>
      <c r="O30" s="42"/>
      <c r="P30" s="42"/>
      <c r="Q30" s="42"/>
      <c r="R30" s="43"/>
      <c r="S30" s="43"/>
      <c r="T30" s="43"/>
      <c r="V30" s="38"/>
      <c r="W30" s="39"/>
      <c r="X30" s="39"/>
      <c r="Y30" s="39"/>
      <c r="Z30" s="40"/>
      <c r="AA30" s="97"/>
      <c r="AB30" s="41"/>
      <c r="AC30" s="41"/>
      <c r="AD30" s="41"/>
      <c r="AE30" s="41"/>
      <c r="AF30" s="41"/>
      <c r="AG30" s="41"/>
      <c r="AH30" s="42"/>
      <c r="AI30" s="42"/>
      <c r="AJ30" s="42"/>
      <c r="AK30" s="42"/>
      <c r="AL30" s="43"/>
      <c r="AM30" s="43"/>
      <c r="AN30" s="43"/>
      <c r="AP30" s="38"/>
      <c r="AQ30" s="39"/>
      <c r="AR30" s="39"/>
      <c r="AS30" s="39"/>
      <c r="AT30" s="40"/>
      <c r="AU30" s="97"/>
      <c r="AV30" s="41"/>
      <c r="AW30" s="41"/>
      <c r="AX30" s="41"/>
      <c r="AY30" s="41"/>
      <c r="AZ30" s="41"/>
      <c r="BA30" s="41"/>
      <c r="BB30" s="42"/>
      <c r="BC30" s="42"/>
      <c r="BD30" s="42"/>
      <c r="BE30" s="42"/>
      <c r="BF30" s="43"/>
      <c r="BG30" s="43"/>
      <c r="BH30" s="43"/>
      <c r="BI30" s="35"/>
      <c r="BJ30" s="38"/>
      <c r="BK30" s="39"/>
      <c r="BL30" s="39"/>
      <c r="BM30" s="39"/>
      <c r="BN30" s="40"/>
      <c r="BO30" s="97"/>
      <c r="BP30" s="41"/>
      <c r="BQ30" s="41"/>
      <c r="BR30" s="41"/>
      <c r="BS30" s="41"/>
      <c r="BT30" s="41"/>
      <c r="BU30" s="41"/>
      <c r="BV30" s="42"/>
      <c r="BW30" s="42"/>
      <c r="BX30" s="42"/>
      <c r="BY30" s="42"/>
      <c r="BZ30" s="43"/>
      <c r="CA30" s="43"/>
      <c r="CB30" s="43"/>
      <c r="CD30" s="38"/>
      <c r="CE30" s="39"/>
      <c r="CF30" s="39"/>
      <c r="CG30" s="39"/>
      <c r="CH30" s="40"/>
      <c r="CI30" s="97"/>
      <c r="CJ30" s="41"/>
      <c r="CK30" s="41"/>
      <c r="CL30" s="41"/>
      <c r="CM30" s="41"/>
      <c r="CN30" s="41"/>
      <c r="CO30" s="41"/>
      <c r="CP30" s="42"/>
      <c r="CQ30" s="42"/>
      <c r="CR30" s="42"/>
      <c r="CS30" s="42"/>
      <c r="CT30" s="43"/>
      <c r="CU30" s="43"/>
      <c r="CV30" s="43"/>
      <c r="CX30" s="38"/>
      <c r="CY30" s="39"/>
      <c r="CZ30" s="39"/>
      <c r="DA30" s="39"/>
      <c r="DB30" s="40"/>
      <c r="DC30" s="97"/>
      <c r="DD30" s="41"/>
      <c r="DE30" s="41"/>
      <c r="DF30" s="41"/>
      <c r="DG30" s="41"/>
      <c r="DH30" s="41"/>
      <c r="DI30" s="41"/>
      <c r="DJ30" s="42"/>
      <c r="DK30" s="42"/>
      <c r="DL30" s="42"/>
      <c r="DM30" s="42"/>
      <c r="DN30" s="43"/>
      <c r="DO30" s="43"/>
      <c r="DP30" s="43"/>
      <c r="DR30" s="38"/>
      <c r="DS30" s="39"/>
      <c r="DT30" s="39"/>
      <c r="DU30" s="39"/>
      <c r="DV30" s="40"/>
      <c r="DW30" s="97"/>
      <c r="DX30" s="41"/>
      <c r="DY30" s="41"/>
      <c r="DZ30" s="41"/>
      <c r="EA30" s="41"/>
      <c r="EB30" s="41"/>
      <c r="EC30" s="41"/>
      <c r="ED30" s="42"/>
      <c r="EE30" s="42"/>
      <c r="EF30" s="42"/>
      <c r="EG30" s="42"/>
      <c r="EH30" s="43"/>
      <c r="EI30" s="43"/>
      <c r="EJ30" s="43"/>
    </row>
    <row r="31" spans="2:140" x14ac:dyDescent="0.2">
      <c r="B31" s="5" t="s">
        <v>9</v>
      </c>
      <c r="C31" s="6"/>
      <c r="D31" s="6"/>
      <c r="E31" s="6"/>
      <c r="F31" s="29">
        <f>SUM(F26:F30)</f>
        <v>0</v>
      </c>
      <c r="G31" s="102">
        <f>SUM(G26:G30)</f>
        <v>0</v>
      </c>
      <c r="H31" s="32">
        <f t="shared" ref="H31:S31" si="57">SUM(H26:H30)</f>
        <v>0</v>
      </c>
      <c r="I31" s="32">
        <f t="shared" si="57"/>
        <v>0</v>
      </c>
      <c r="J31" s="32">
        <f t="shared" si="57"/>
        <v>0</v>
      </c>
      <c r="K31" s="32">
        <f t="shared" si="57"/>
        <v>0</v>
      </c>
      <c r="L31" s="32">
        <f t="shared" si="57"/>
        <v>0</v>
      </c>
      <c r="M31" s="32">
        <f t="shared" si="57"/>
        <v>0</v>
      </c>
      <c r="N31" s="32">
        <f t="shared" si="57"/>
        <v>0</v>
      </c>
      <c r="O31" s="32">
        <f t="shared" si="57"/>
        <v>0</v>
      </c>
      <c r="P31" s="32">
        <f t="shared" si="57"/>
        <v>0</v>
      </c>
      <c r="Q31" s="32">
        <f t="shared" si="57"/>
        <v>0</v>
      </c>
      <c r="R31" s="37">
        <f t="shared" si="57"/>
        <v>0</v>
      </c>
      <c r="S31" s="37">
        <f t="shared" si="57"/>
        <v>0</v>
      </c>
      <c r="T31" s="35">
        <f>(((1+M31)*(1+L31)*(1+K31)*(1+J31)*(1+I31)*(1+H31)*(1+N31)*(1+O31)*(1+P31)*(1+Q31)*(1+R31)*(1+S31))^(1/(11+(1/12))))-1</f>
        <v>0</v>
      </c>
      <c r="V31" s="5" t="s">
        <v>9</v>
      </c>
      <c r="W31" s="6"/>
      <c r="X31" s="6"/>
      <c r="Y31" s="6"/>
      <c r="Z31" s="29">
        <f>SUM(Z26:Z30)</f>
        <v>0</v>
      </c>
      <c r="AA31" s="102">
        <f>SUM(AA26:AA30)</f>
        <v>0</v>
      </c>
      <c r="AB31" s="32">
        <f t="shared" ref="AB31:AM31" si="58">SUM(AB26:AB30)</f>
        <v>0</v>
      </c>
      <c r="AC31" s="32">
        <f t="shared" si="58"/>
        <v>0</v>
      </c>
      <c r="AD31" s="32">
        <f t="shared" si="58"/>
        <v>0</v>
      </c>
      <c r="AE31" s="32">
        <f t="shared" si="58"/>
        <v>0</v>
      </c>
      <c r="AF31" s="32">
        <f t="shared" si="58"/>
        <v>0</v>
      </c>
      <c r="AG31" s="32">
        <f t="shared" si="58"/>
        <v>0</v>
      </c>
      <c r="AH31" s="32">
        <f t="shared" si="58"/>
        <v>0</v>
      </c>
      <c r="AI31" s="32">
        <f t="shared" si="58"/>
        <v>0</v>
      </c>
      <c r="AJ31" s="32">
        <f t="shared" si="58"/>
        <v>0</v>
      </c>
      <c r="AK31" s="32">
        <f t="shared" si="58"/>
        <v>0</v>
      </c>
      <c r="AL31" s="37">
        <f t="shared" si="58"/>
        <v>0</v>
      </c>
      <c r="AM31" s="37">
        <f t="shared" si="58"/>
        <v>0</v>
      </c>
      <c r="AN31" s="35">
        <f>(((1+AG31)*(1+AF31)*(1+AE31)*(1+AD31)*(1+AC31)*(1+AB31)*(1+AH31)*(1+AI31)*(1+AJ31)*(1+AK31)*(1+AL31)*(1+AM31))^(1/(11+(1/12))))-1</f>
        <v>0</v>
      </c>
      <c r="AP31" s="5" t="s">
        <v>9</v>
      </c>
      <c r="AQ31" s="6"/>
      <c r="AR31" s="6"/>
      <c r="AS31" s="6"/>
      <c r="AT31" s="29">
        <f>SUM(AT26:AT30)</f>
        <v>0.1</v>
      </c>
      <c r="AU31" s="102">
        <f>SUM(AU26:AU30)</f>
        <v>1</v>
      </c>
      <c r="AV31" s="110">
        <f>($AU$28*AV28)+($AU$29*AV29)+($AU$26*AV26)+($AU$27*AV27)+($AU$30*AV30)</f>
        <v>0</v>
      </c>
      <c r="AW31" s="110">
        <f t="shared" ref="AW31:BG31" si="59">($AU$28*AW28)+($AU$29*AW29)+($AU$26*AW26)+($AU$27*AW27)+($AU$30*AW30)</f>
        <v>0</v>
      </c>
      <c r="AX31" s="110">
        <f t="shared" si="59"/>
        <v>0</v>
      </c>
      <c r="AY31" s="110">
        <f t="shared" si="59"/>
        <v>0</v>
      </c>
      <c r="AZ31" s="110">
        <f t="shared" si="59"/>
        <v>0</v>
      </c>
      <c r="BA31" s="110">
        <f t="shared" si="59"/>
        <v>0</v>
      </c>
      <c r="BB31" s="110">
        <f t="shared" si="59"/>
        <v>0</v>
      </c>
      <c r="BC31" s="110">
        <f t="shared" si="59"/>
        <v>0</v>
      </c>
      <c r="BD31" s="110">
        <f t="shared" si="59"/>
        <v>0</v>
      </c>
      <c r="BE31" s="110">
        <f t="shared" si="59"/>
        <v>0</v>
      </c>
      <c r="BF31" s="110">
        <f t="shared" si="59"/>
        <v>9.1199999999999996E-3</v>
      </c>
      <c r="BG31" s="110">
        <f t="shared" si="59"/>
        <v>2.332E-2</v>
      </c>
      <c r="BH31" s="35">
        <f t="shared" ref="BH31" si="60">(((1+BA31)*(1+AZ31)*(1+AY31)*(1+AX31)*(1+AW31)*(1+AV31)*(1+BB31)*(1+BC31)*(1+BD31)*(1+BE31)*(1+BF31)*(1+BG31))^(1/(11+(5/12))))-1</f>
        <v>2.8183501575842484E-3</v>
      </c>
      <c r="BI31" s="35"/>
      <c r="BJ31" s="5" t="s">
        <v>9</v>
      </c>
      <c r="BK31" s="6"/>
      <c r="BL31" s="6"/>
      <c r="BM31" s="6"/>
      <c r="BN31" s="29">
        <f>SUM(BN26:BN30)</f>
        <v>0.38999999999999996</v>
      </c>
      <c r="BO31" s="102">
        <f>SUM(BO26:BO30)</f>
        <v>1</v>
      </c>
      <c r="BP31" s="110">
        <f>($BO$27*BP27)+($BO$29*BP29)+($BO$26*BP26)+($BO$28*BP28)+($BO$30*BP30)</f>
        <v>0</v>
      </c>
      <c r="BQ31" s="110">
        <f t="shared" ref="BQ31:CA31" si="61">($BO$27*BQ27)+($BO$29*BQ29)+($BO$26*BQ26)+($BO$28*BQ28)+($BO$30*BQ30)</f>
        <v>0</v>
      </c>
      <c r="BR31" s="110">
        <f t="shared" si="61"/>
        <v>0</v>
      </c>
      <c r="BS31" s="110">
        <f t="shared" si="61"/>
        <v>0</v>
      </c>
      <c r="BT31" s="110">
        <f t="shared" si="61"/>
        <v>0</v>
      </c>
      <c r="BU31" s="110">
        <f t="shared" si="61"/>
        <v>0</v>
      </c>
      <c r="BV31" s="110">
        <f t="shared" si="61"/>
        <v>0</v>
      </c>
      <c r="BW31" s="110">
        <f t="shared" si="61"/>
        <v>0</v>
      </c>
      <c r="BX31" s="110">
        <f t="shared" si="61"/>
        <v>0</v>
      </c>
      <c r="BY31" s="110">
        <f t="shared" si="61"/>
        <v>0</v>
      </c>
      <c r="BZ31" s="110">
        <f t="shared" si="61"/>
        <v>5.0000000000000001E-3</v>
      </c>
      <c r="CA31" s="110">
        <f t="shared" si="61"/>
        <v>3.9743589743589741E-2</v>
      </c>
      <c r="CB31" s="35">
        <f t="shared" ref="CB31" si="62">(((1+BU31)*(1+BT31)*(1+BS31)*(1+BR31)*(1+BQ31)*(1+BP31)*(1+BV31)*(1+BW31)*(1+BX31)*(1+BY31)*(1+BZ31)*(1+CA31))^(1/(11+(5/12))))-1</f>
        <v>3.8580810545048028E-3</v>
      </c>
      <c r="CD31" s="5" t="s">
        <v>9</v>
      </c>
      <c r="CE31" s="6"/>
      <c r="CF31" s="6"/>
      <c r="CG31" s="6"/>
      <c r="CH31" s="29">
        <f>SUM(CH26:CH30)</f>
        <v>0.4</v>
      </c>
      <c r="CI31" s="102">
        <f>SUM(CI26:CI30)</f>
        <v>1</v>
      </c>
      <c r="CJ31" s="110">
        <f>($CI$26*CJ26)+($CI$27*CJ27)+($CI$28*CJ28)+($CI$29*CJ29)+($CI$30*CJ30)</f>
        <v>0</v>
      </c>
      <c r="CK31" s="110">
        <f t="shared" ref="CK31:CU31" si="63">($CI$26*CK26)+($CI$27*CK27)+($CI$28*CK28)+($CI$29*CK29)+($CI$30*CK30)</f>
        <v>0</v>
      </c>
      <c r="CL31" s="110">
        <f t="shared" si="63"/>
        <v>0</v>
      </c>
      <c r="CM31" s="110">
        <f t="shared" si="63"/>
        <v>0</v>
      </c>
      <c r="CN31" s="110">
        <f t="shared" si="63"/>
        <v>0</v>
      </c>
      <c r="CO31" s="110">
        <f t="shared" si="63"/>
        <v>0</v>
      </c>
      <c r="CP31" s="110">
        <f t="shared" si="63"/>
        <v>0</v>
      </c>
      <c r="CQ31" s="110">
        <f t="shared" si="63"/>
        <v>0</v>
      </c>
      <c r="CR31" s="110">
        <f t="shared" si="63"/>
        <v>3.0604999999999997E-2</v>
      </c>
      <c r="CS31" s="110">
        <f t="shared" si="63"/>
        <v>4.2705E-2</v>
      </c>
      <c r="CT31" s="110">
        <f t="shared" si="63"/>
        <v>4.2274999999999995E-3</v>
      </c>
      <c r="CU31" s="110">
        <f t="shared" si="63"/>
        <v>4.6914999999999998E-2</v>
      </c>
      <c r="CV31" s="35">
        <f t="shared" ref="CV31" si="64">(((1+CO31)*(1+CN31)*(1+CM31)*(1+CL31)*(1+CK31)*(1+CJ31)*(1+CP31)*(1+CQ31)*(1+CR31)*(1+CS31)*(1+CT31)*(1+CU31))^(1/(11+(5/12))))-1</f>
        <v>1.0746144644211197E-2</v>
      </c>
      <c r="CX31" s="5" t="s">
        <v>9</v>
      </c>
      <c r="CY31" s="6"/>
      <c r="CZ31" s="6"/>
      <c r="DA31" s="6"/>
      <c r="DB31" s="29">
        <f>SUM(DB26:DB30)</f>
        <v>0.13</v>
      </c>
      <c r="DC31" s="102">
        <f>SUM(DC26:DC30)</f>
        <v>1</v>
      </c>
      <c r="DD31" s="110">
        <f>($DC$26*DD26)+($DC$27*DD27)+($DC$28*DD28)+($DC$29*DD29)+($DC$30*DD30)</f>
        <v>0</v>
      </c>
      <c r="DE31" s="110">
        <f t="shared" ref="DE31:DO31" si="65">($DC$26*DE26)+($DC$27*DE27)+($DC$28*DE28)+($DC$29*DE29)+($DC$30*DE30)</f>
        <v>0</v>
      </c>
      <c r="DF31" s="110">
        <f t="shared" si="65"/>
        <v>0</v>
      </c>
      <c r="DG31" s="110">
        <f t="shared" si="65"/>
        <v>0</v>
      </c>
      <c r="DH31" s="110">
        <f t="shared" si="65"/>
        <v>0</v>
      </c>
      <c r="DI31" s="110">
        <f t="shared" si="65"/>
        <v>0</v>
      </c>
      <c r="DJ31" s="110">
        <f t="shared" si="65"/>
        <v>0</v>
      </c>
      <c r="DK31" s="110">
        <f t="shared" si="65"/>
        <v>0</v>
      </c>
      <c r="DL31" s="110">
        <f t="shared" si="65"/>
        <v>2.876153846153846E-2</v>
      </c>
      <c r="DM31" s="110">
        <f t="shared" si="65"/>
        <v>3.9984615384615389E-2</v>
      </c>
      <c r="DN31" s="110">
        <f t="shared" si="65"/>
        <v>5.2923076923076925E-3</v>
      </c>
      <c r="DO31" s="110">
        <f t="shared" si="65"/>
        <v>4.4292307692307693E-2</v>
      </c>
      <c r="DP31" s="35">
        <f t="shared" ref="DP31" si="66">(((1+DI31)*(1+DH31)*(1+DG31)*(1+DF31)*(1+DE31)*(1+DD31)*(1+DJ31)*(1+DK31)*(1+DL31)*(1+DM31)*(1+DN31)*(1+DO31))^(1/(11+(5/12))))-1</f>
        <v>1.0228252433943874E-2</v>
      </c>
      <c r="DR31" s="5" t="s">
        <v>9</v>
      </c>
      <c r="DS31" s="6"/>
      <c r="DT31" s="6"/>
      <c r="DU31" s="6"/>
      <c r="DV31" s="29">
        <f>SUM(DV26:DV30)</f>
        <v>0</v>
      </c>
      <c r="DW31" s="102">
        <f>SUM(DW26:DW30)</f>
        <v>0</v>
      </c>
      <c r="DX31" s="110">
        <f>($DW$26*DX26)</f>
        <v>0</v>
      </c>
      <c r="DY31" s="110">
        <f t="shared" ref="DY31:EI31" si="67">($DW$26*DY26)</f>
        <v>0</v>
      </c>
      <c r="DZ31" s="110">
        <f t="shared" si="67"/>
        <v>0</v>
      </c>
      <c r="EA31" s="110">
        <f t="shared" si="67"/>
        <v>0</v>
      </c>
      <c r="EB31" s="110">
        <f t="shared" si="67"/>
        <v>0</v>
      </c>
      <c r="EC31" s="110">
        <f t="shared" si="67"/>
        <v>0</v>
      </c>
      <c r="ED31" s="110">
        <f t="shared" si="67"/>
        <v>0</v>
      </c>
      <c r="EE31" s="110">
        <f t="shared" si="67"/>
        <v>0</v>
      </c>
      <c r="EF31" s="110">
        <f t="shared" si="67"/>
        <v>0</v>
      </c>
      <c r="EG31" s="110">
        <f t="shared" si="67"/>
        <v>0</v>
      </c>
      <c r="EH31" s="110">
        <f t="shared" si="67"/>
        <v>0</v>
      </c>
      <c r="EI31" s="110">
        <f t="shared" si="67"/>
        <v>0</v>
      </c>
      <c r="EJ31" s="35">
        <f>(((1+EC31)*(1+EB31)*(1+EA31)*(1+DZ31)*(1+DY31)*(1+DX31)*(1+ED31)*(1+EE31)*(1+EF31)*(1+EG31)*(1+EH31)*(1+EI31))^(1/(11+(1/12))))-1</f>
        <v>0</v>
      </c>
    </row>
    <row r="32" spans="2:140" x14ac:dyDescent="0.2">
      <c r="B32" s="5"/>
      <c r="C32" s="6"/>
      <c r="D32" s="6"/>
      <c r="E32" s="6"/>
      <c r="F32" s="29"/>
      <c r="G32" s="99"/>
      <c r="H32" s="36"/>
      <c r="I32" s="36"/>
      <c r="J32" s="36"/>
      <c r="K32" s="36"/>
      <c r="L32" s="36"/>
      <c r="M32" s="36"/>
      <c r="N32" s="32"/>
      <c r="O32" s="32"/>
      <c r="P32" s="32"/>
      <c r="Q32" s="32"/>
      <c r="R32" s="37"/>
      <c r="S32" s="37"/>
      <c r="T32" s="35"/>
      <c r="V32" s="5"/>
      <c r="W32" s="6"/>
      <c r="X32" s="6"/>
      <c r="Y32" s="6"/>
      <c r="Z32" s="29"/>
      <c r="AA32" s="99"/>
      <c r="AB32" s="36"/>
      <c r="AC32" s="36"/>
      <c r="AD32" s="36"/>
      <c r="AE32" s="36"/>
      <c r="AF32" s="36"/>
      <c r="AG32" s="36"/>
      <c r="AH32" s="32"/>
      <c r="AI32" s="32"/>
      <c r="AJ32" s="32"/>
      <c r="AK32" s="32"/>
      <c r="AL32" s="37"/>
      <c r="AM32" s="37"/>
      <c r="AN32" s="35"/>
      <c r="AP32" s="5"/>
      <c r="AQ32" s="6"/>
      <c r="AR32" s="6"/>
      <c r="AS32" s="6"/>
      <c r="AT32" s="29"/>
      <c r="AU32" s="99"/>
      <c r="AV32" s="36"/>
      <c r="AW32" s="36"/>
      <c r="AX32" s="36"/>
      <c r="AY32" s="36"/>
      <c r="AZ32" s="36"/>
      <c r="BA32" s="36"/>
      <c r="BB32" s="32"/>
      <c r="BC32" s="32"/>
      <c r="BD32" s="32"/>
      <c r="BE32" s="32"/>
      <c r="BF32" s="37"/>
      <c r="BG32" s="37"/>
      <c r="BH32" s="119"/>
      <c r="BI32" s="35"/>
      <c r="BJ32" s="5"/>
      <c r="BK32" s="6"/>
      <c r="BL32" s="6"/>
      <c r="BM32" s="6"/>
      <c r="BN32" s="29"/>
      <c r="BO32" s="99"/>
      <c r="BP32" s="36"/>
      <c r="BQ32" s="36"/>
      <c r="BR32" s="36"/>
      <c r="BS32" s="36"/>
      <c r="BT32" s="36"/>
      <c r="BU32" s="36"/>
      <c r="BV32" s="32"/>
      <c r="BW32" s="32"/>
      <c r="BX32" s="32"/>
      <c r="BY32" s="32"/>
      <c r="BZ32" s="37"/>
      <c r="CA32" s="37"/>
      <c r="CB32" s="35"/>
      <c r="CD32" s="5"/>
      <c r="CE32" s="6"/>
      <c r="CF32" s="6"/>
      <c r="CG32" s="6"/>
      <c r="CH32" s="29"/>
      <c r="CI32" s="99"/>
      <c r="CJ32" s="36"/>
      <c r="CK32" s="36"/>
      <c r="CL32" s="36"/>
      <c r="CM32" s="36"/>
      <c r="CN32" s="36"/>
      <c r="CO32" s="36"/>
      <c r="CP32" s="32"/>
      <c r="CQ32" s="32"/>
      <c r="CR32" s="32"/>
      <c r="CS32" s="32"/>
      <c r="CT32" s="37"/>
      <c r="CU32" s="37"/>
      <c r="CV32" s="35"/>
      <c r="CX32" s="5"/>
      <c r="CY32" s="6"/>
      <c r="CZ32" s="6"/>
      <c r="DA32" s="6"/>
      <c r="DB32" s="29"/>
      <c r="DC32" s="99"/>
      <c r="DD32" s="36"/>
      <c r="DE32" s="36"/>
      <c r="DF32" s="36"/>
      <c r="DG32" s="36"/>
      <c r="DH32" s="36"/>
      <c r="DI32" s="36"/>
      <c r="DJ32" s="32"/>
      <c r="DK32" s="32"/>
      <c r="DL32" s="32"/>
      <c r="DM32" s="32"/>
      <c r="DN32" s="37"/>
      <c r="DO32" s="37"/>
      <c r="DP32" s="35"/>
      <c r="DR32" s="5"/>
      <c r="DS32" s="6"/>
      <c r="DT32" s="6"/>
      <c r="DU32" s="6"/>
      <c r="DV32" s="29"/>
      <c r="DW32" s="99"/>
      <c r="DX32" s="36"/>
      <c r="DY32" s="36"/>
      <c r="DZ32" s="36"/>
      <c r="EA32" s="36"/>
      <c r="EB32" s="36"/>
      <c r="EC32" s="36"/>
      <c r="ED32" s="32"/>
      <c r="EE32" s="32"/>
      <c r="EF32" s="32"/>
      <c r="EG32" s="32"/>
      <c r="EH32" s="37"/>
      <c r="EI32" s="37"/>
      <c r="EJ32" s="35"/>
    </row>
    <row r="33" spans="2:140" x14ac:dyDescent="0.2">
      <c r="B33" s="19" t="s">
        <v>11</v>
      </c>
      <c r="C33" s="20" t="s">
        <v>4</v>
      </c>
      <c r="D33" s="20" t="s">
        <v>5</v>
      </c>
      <c r="E33" s="20" t="s">
        <v>6</v>
      </c>
      <c r="F33" s="29"/>
      <c r="G33" s="100"/>
      <c r="H33" s="36"/>
      <c r="I33" s="36"/>
      <c r="J33" s="36"/>
      <c r="K33" s="36"/>
      <c r="L33" s="36"/>
      <c r="M33" s="36"/>
      <c r="N33" s="32"/>
      <c r="O33" s="32"/>
      <c r="P33" s="32"/>
      <c r="Q33" s="32"/>
      <c r="R33" s="37"/>
      <c r="S33" s="37"/>
      <c r="T33" s="35"/>
      <c r="V33" s="19" t="s">
        <v>11</v>
      </c>
      <c r="W33" s="20" t="s">
        <v>4</v>
      </c>
      <c r="X33" s="20" t="s">
        <v>5</v>
      </c>
      <c r="Y33" s="20" t="s">
        <v>6</v>
      </c>
      <c r="Z33" s="29"/>
      <c r="AA33" s="100"/>
      <c r="AB33" s="36"/>
      <c r="AC33" s="36"/>
      <c r="AD33" s="36"/>
      <c r="AE33" s="36"/>
      <c r="AF33" s="36"/>
      <c r="AG33" s="36"/>
      <c r="AH33" s="32"/>
      <c r="AI33" s="32"/>
      <c r="AJ33" s="32"/>
      <c r="AK33" s="32"/>
      <c r="AL33" s="37"/>
      <c r="AM33" s="37"/>
      <c r="AN33" s="35"/>
      <c r="AP33" s="19" t="s">
        <v>11</v>
      </c>
      <c r="AQ33" s="20" t="s">
        <v>4</v>
      </c>
      <c r="AR33" s="20" t="s">
        <v>5</v>
      </c>
      <c r="AS33" s="20" t="s">
        <v>6</v>
      </c>
      <c r="AT33" s="29"/>
      <c r="AU33" s="100"/>
      <c r="AV33" s="36"/>
      <c r="AW33" s="36"/>
      <c r="AX33" s="36"/>
      <c r="AY33" s="36"/>
      <c r="AZ33" s="36"/>
      <c r="BA33" s="36"/>
      <c r="BB33" s="32"/>
      <c r="BC33" s="32"/>
      <c r="BD33" s="32"/>
      <c r="BE33" s="32"/>
      <c r="BF33" s="37"/>
      <c r="BG33" s="37"/>
      <c r="BH33" s="35"/>
      <c r="BI33" s="35"/>
      <c r="BJ33" s="19" t="s">
        <v>11</v>
      </c>
      <c r="BK33" s="20" t="s">
        <v>4</v>
      </c>
      <c r="BL33" s="20" t="s">
        <v>5</v>
      </c>
      <c r="BM33" s="20" t="s">
        <v>6</v>
      </c>
      <c r="BN33" s="29"/>
      <c r="BO33" s="100"/>
      <c r="BP33" s="36"/>
      <c r="BQ33" s="36"/>
      <c r="BR33" s="36"/>
      <c r="BS33" s="36"/>
      <c r="BT33" s="36"/>
      <c r="BU33" s="36"/>
      <c r="BV33" s="32"/>
      <c r="BW33" s="32"/>
      <c r="BX33" s="32"/>
      <c r="BY33" s="32"/>
      <c r="BZ33" s="37"/>
      <c r="CA33" s="37"/>
      <c r="CB33" s="35"/>
      <c r="CD33" s="19" t="s">
        <v>11</v>
      </c>
      <c r="CE33" s="20" t="s">
        <v>4</v>
      </c>
      <c r="CF33" s="20" t="s">
        <v>5</v>
      </c>
      <c r="CG33" s="20" t="s">
        <v>6</v>
      </c>
      <c r="CH33" s="29"/>
      <c r="CI33" s="100"/>
      <c r="CJ33" s="36"/>
      <c r="CK33" s="36"/>
      <c r="CL33" s="36"/>
      <c r="CM33" s="36"/>
      <c r="CN33" s="36"/>
      <c r="CO33" s="36"/>
      <c r="CP33" s="32"/>
      <c r="CQ33" s="32"/>
      <c r="CR33" s="32"/>
      <c r="CS33" s="32"/>
      <c r="CT33" s="37"/>
      <c r="CU33" s="37"/>
      <c r="CV33" s="35"/>
      <c r="CX33" s="19" t="s">
        <v>11</v>
      </c>
      <c r="CY33" s="20" t="s">
        <v>4</v>
      </c>
      <c r="CZ33" s="20" t="s">
        <v>5</v>
      </c>
      <c r="DA33" s="20" t="s">
        <v>6</v>
      </c>
      <c r="DB33" s="29"/>
      <c r="DC33" s="100"/>
      <c r="DD33" s="36"/>
      <c r="DE33" s="36"/>
      <c r="DF33" s="36"/>
      <c r="DG33" s="36"/>
      <c r="DH33" s="36"/>
      <c r="DI33" s="36"/>
      <c r="DJ33" s="32"/>
      <c r="DK33" s="32"/>
      <c r="DL33" s="32"/>
      <c r="DM33" s="32"/>
      <c r="DN33" s="37"/>
      <c r="DO33" s="37"/>
      <c r="DP33" s="35"/>
      <c r="DR33" s="19" t="s">
        <v>11</v>
      </c>
      <c r="DS33" s="20" t="s">
        <v>4</v>
      </c>
      <c r="DT33" s="20" t="s">
        <v>5</v>
      </c>
      <c r="DU33" s="20" t="s">
        <v>6</v>
      </c>
      <c r="DV33" s="29"/>
      <c r="DW33" s="100"/>
      <c r="DX33" s="36"/>
      <c r="DY33" s="36"/>
      <c r="DZ33" s="36"/>
      <c r="EA33" s="36"/>
      <c r="EB33" s="36"/>
      <c r="EC33" s="36"/>
      <c r="ED33" s="32"/>
      <c r="EE33" s="32"/>
      <c r="EF33" s="32"/>
      <c r="EG33" s="32"/>
      <c r="EH33" s="37"/>
      <c r="EI33" s="37"/>
      <c r="EJ33" s="35"/>
    </row>
    <row r="34" spans="2:140" x14ac:dyDescent="0.2">
      <c r="B34" s="5"/>
      <c r="C34" s="6"/>
      <c r="D34" s="6"/>
      <c r="E34" s="6"/>
      <c r="F34" s="29"/>
      <c r="G34" s="97"/>
      <c r="H34" s="36"/>
      <c r="I34" s="36"/>
      <c r="J34" s="36"/>
      <c r="K34" s="36"/>
      <c r="L34" s="36"/>
      <c r="M34" s="36"/>
      <c r="N34" s="32"/>
      <c r="O34" s="32"/>
      <c r="P34" s="32"/>
      <c r="Q34" s="32"/>
      <c r="R34" s="37"/>
      <c r="S34" s="37"/>
      <c r="T34" s="35"/>
      <c r="V34" s="5"/>
      <c r="W34" s="6"/>
      <c r="X34" s="6"/>
      <c r="Y34" s="6"/>
      <c r="Z34" s="29"/>
      <c r="AA34" s="97"/>
      <c r="AB34" s="36"/>
      <c r="AC34" s="36"/>
      <c r="AD34" s="36"/>
      <c r="AE34" s="36"/>
      <c r="AF34" s="36"/>
      <c r="AG34" s="36"/>
      <c r="AH34" s="32"/>
      <c r="AI34" s="32"/>
      <c r="AJ34" s="32"/>
      <c r="AK34" s="32"/>
      <c r="AL34" s="37"/>
      <c r="AM34" s="37"/>
      <c r="AN34" s="35"/>
      <c r="AP34" s="5"/>
      <c r="AQ34" s="6"/>
      <c r="AR34" s="6"/>
      <c r="AS34" s="6"/>
      <c r="AT34" s="29"/>
      <c r="AU34" s="97"/>
      <c r="AV34" s="36"/>
      <c r="AW34" s="36"/>
      <c r="AX34" s="36"/>
      <c r="AY34" s="36"/>
      <c r="AZ34" s="36"/>
      <c r="BA34" s="36"/>
      <c r="BB34" s="32"/>
      <c r="BC34" s="32"/>
      <c r="BD34" s="32"/>
      <c r="BE34" s="32"/>
      <c r="BF34" s="37"/>
      <c r="BG34" s="37"/>
      <c r="BH34" s="35"/>
      <c r="BI34" s="35"/>
      <c r="BJ34" s="5"/>
      <c r="BK34" s="6"/>
      <c r="BL34" s="6"/>
      <c r="BM34" s="6"/>
      <c r="BN34" s="29"/>
      <c r="BO34" s="97"/>
      <c r="BP34" s="36"/>
      <c r="BQ34" s="36"/>
      <c r="BR34" s="36"/>
      <c r="BS34" s="36"/>
      <c r="BT34" s="36"/>
      <c r="BU34" s="36"/>
      <c r="BV34" s="32"/>
      <c r="BW34" s="32"/>
      <c r="BX34" s="32"/>
      <c r="BY34" s="32"/>
      <c r="BZ34" s="37"/>
      <c r="CA34" s="37"/>
      <c r="CB34" s="35"/>
      <c r="CD34" s="5"/>
      <c r="CE34" s="6"/>
      <c r="CF34" s="6"/>
      <c r="CG34" s="6"/>
      <c r="CH34" s="29"/>
      <c r="CI34" s="97"/>
      <c r="CJ34" s="36"/>
      <c r="CK34" s="36"/>
      <c r="CL34" s="36"/>
      <c r="CM34" s="36"/>
      <c r="CN34" s="36"/>
      <c r="CO34" s="36"/>
      <c r="CP34" s="32"/>
      <c r="CQ34" s="32"/>
      <c r="CR34" s="32"/>
      <c r="CS34" s="32"/>
      <c r="CT34" s="37"/>
      <c r="CU34" s="37"/>
      <c r="CV34" s="35"/>
      <c r="CX34" s="5"/>
      <c r="CY34" s="6"/>
      <c r="CZ34" s="6"/>
      <c r="DA34" s="6"/>
      <c r="DB34" s="29"/>
      <c r="DC34" s="97"/>
      <c r="DD34" s="36"/>
      <c r="DE34" s="36"/>
      <c r="DF34" s="36"/>
      <c r="DG34" s="36"/>
      <c r="DH34" s="36"/>
      <c r="DI34" s="36"/>
      <c r="DJ34" s="32"/>
      <c r="DK34" s="32"/>
      <c r="DL34" s="32"/>
      <c r="DM34" s="32"/>
      <c r="DN34" s="37"/>
      <c r="DO34" s="37"/>
      <c r="DP34" s="35"/>
      <c r="DR34" s="5"/>
      <c r="DS34" s="6"/>
      <c r="DT34" s="6"/>
      <c r="DU34" s="6"/>
      <c r="DV34" s="29">
        <f>DV14</f>
        <v>1</v>
      </c>
      <c r="DW34" s="97"/>
      <c r="DX34" s="36"/>
      <c r="DY34" s="36"/>
      <c r="DZ34" s="36"/>
      <c r="EA34" s="36"/>
      <c r="EB34" s="36"/>
      <c r="EC34" s="36"/>
      <c r="ED34" s="32"/>
      <c r="EE34" s="32"/>
      <c r="EF34" s="32"/>
      <c r="EG34" s="32"/>
      <c r="EH34" s="37"/>
      <c r="EI34" s="37"/>
      <c r="EJ34" s="35"/>
    </row>
    <row r="35" spans="2:140" x14ac:dyDescent="0.2">
      <c r="B35" s="5"/>
      <c r="C35" s="6"/>
      <c r="D35" s="6"/>
      <c r="E35" s="6"/>
      <c r="F35" s="29"/>
      <c r="G35" s="97"/>
      <c r="H35" s="36"/>
      <c r="I35" s="36"/>
      <c r="J35" s="36"/>
      <c r="K35" s="36"/>
      <c r="L35" s="36"/>
      <c r="M35" s="36"/>
      <c r="N35" s="32"/>
      <c r="O35" s="32"/>
      <c r="P35" s="32"/>
      <c r="Q35" s="32"/>
      <c r="R35" s="37"/>
      <c r="S35" s="37"/>
      <c r="T35" s="35"/>
      <c r="V35" s="5"/>
      <c r="W35" s="6"/>
      <c r="X35" s="6"/>
      <c r="Y35" s="6"/>
      <c r="Z35" s="29"/>
      <c r="AA35" s="97"/>
      <c r="AB35" s="36"/>
      <c r="AC35" s="36"/>
      <c r="AD35" s="36"/>
      <c r="AE35" s="36"/>
      <c r="AF35" s="36"/>
      <c r="AG35" s="36"/>
      <c r="AH35" s="32"/>
      <c r="AI35" s="32"/>
      <c r="AJ35" s="32"/>
      <c r="AK35" s="32"/>
      <c r="AL35" s="37"/>
      <c r="AM35" s="37"/>
      <c r="AN35" s="35"/>
      <c r="AP35" s="5"/>
      <c r="AQ35" s="6"/>
      <c r="AR35" s="6"/>
      <c r="AS35" s="6"/>
      <c r="AT35" s="29"/>
      <c r="AU35" s="97"/>
      <c r="AV35" s="36"/>
      <c r="AW35" s="36"/>
      <c r="AX35" s="36"/>
      <c r="AY35" s="36"/>
      <c r="AZ35" s="36"/>
      <c r="BA35" s="36"/>
      <c r="BB35" s="32"/>
      <c r="BC35" s="32"/>
      <c r="BD35" s="32"/>
      <c r="BE35" s="32"/>
      <c r="BF35" s="37"/>
      <c r="BG35" s="37"/>
      <c r="BH35" s="35"/>
      <c r="BI35" s="35"/>
      <c r="BJ35" s="5"/>
      <c r="BK35" s="6"/>
      <c r="BL35" s="6"/>
      <c r="BM35" s="6"/>
      <c r="BN35" s="29"/>
      <c r="BO35" s="97"/>
      <c r="BP35" s="36"/>
      <c r="BQ35" s="36"/>
      <c r="BR35" s="36"/>
      <c r="BS35" s="36"/>
      <c r="BT35" s="36"/>
      <c r="BU35" s="36"/>
      <c r="BV35" s="32"/>
      <c r="BW35" s="32"/>
      <c r="BX35" s="32"/>
      <c r="BY35" s="32"/>
      <c r="BZ35" s="37"/>
      <c r="CA35" s="37"/>
      <c r="CB35" s="35"/>
      <c r="CD35" s="5"/>
      <c r="CE35" s="6"/>
      <c r="CF35" s="6"/>
      <c r="CG35" s="6"/>
      <c r="CH35" s="29"/>
      <c r="CI35" s="97"/>
      <c r="CJ35" s="36"/>
      <c r="CK35" s="36"/>
      <c r="CL35" s="36"/>
      <c r="CM35" s="36"/>
      <c r="CN35" s="36"/>
      <c r="CO35" s="36"/>
      <c r="CP35" s="32"/>
      <c r="CQ35" s="32"/>
      <c r="CR35" s="32"/>
      <c r="CS35" s="32"/>
      <c r="CT35" s="37"/>
      <c r="CU35" s="37"/>
      <c r="CV35" s="35"/>
      <c r="CX35" s="5"/>
      <c r="CY35" s="6"/>
      <c r="CZ35" s="6"/>
      <c r="DA35" s="6"/>
      <c r="DB35" s="29"/>
      <c r="DC35" s="97"/>
      <c r="DD35" s="36"/>
      <c r="DE35" s="36"/>
      <c r="DF35" s="36"/>
      <c r="DG35" s="36"/>
      <c r="DH35" s="36"/>
      <c r="DI35" s="36"/>
      <c r="DJ35" s="32"/>
      <c r="DK35" s="32"/>
      <c r="DL35" s="32"/>
      <c r="DM35" s="32"/>
      <c r="DN35" s="37"/>
      <c r="DO35" s="37"/>
      <c r="DP35" s="35"/>
      <c r="DR35" s="5"/>
      <c r="DS35" s="6"/>
      <c r="DT35" s="6"/>
      <c r="DU35" s="6"/>
      <c r="DV35" s="29"/>
      <c r="DW35" s="97"/>
      <c r="DX35" s="36"/>
      <c r="DY35" s="36"/>
      <c r="DZ35" s="36"/>
      <c r="EA35" s="36"/>
      <c r="EB35" s="36"/>
      <c r="EC35" s="36"/>
      <c r="ED35" s="32"/>
      <c r="EE35" s="32"/>
      <c r="EF35" s="32"/>
      <c r="EG35" s="32"/>
      <c r="EH35" s="37"/>
      <c r="EI35" s="37"/>
      <c r="EJ35" s="35"/>
    </row>
    <row r="36" spans="2:140" x14ac:dyDescent="0.2">
      <c r="B36" s="38"/>
      <c r="C36" s="39"/>
      <c r="D36" s="39"/>
      <c r="E36" s="39"/>
      <c r="F36" s="40"/>
      <c r="G36" s="98"/>
      <c r="H36" s="41"/>
      <c r="I36" s="41"/>
      <c r="J36" s="41"/>
      <c r="K36" s="41"/>
      <c r="L36" s="41"/>
      <c r="M36" s="41"/>
      <c r="N36" s="42"/>
      <c r="O36" s="42"/>
      <c r="P36" s="42"/>
      <c r="Q36" s="42"/>
      <c r="R36" s="43"/>
      <c r="S36" s="43"/>
      <c r="T36" s="35"/>
      <c r="V36" s="38"/>
      <c r="W36" s="39"/>
      <c r="X36" s="39"/>
      <c r="Y36" s="39"/>
      <c r="Z36" s="40"/>
      <c r="AA36" s="98"/>
      <c r="AB36" s="41"/>
      <c r="AC36" s="41"/>
      <c r="AD36" s="41"/>
      <c r="AE36" s="41"/>
      <c r="AF36" s="41"/>
      <c r="AG36" s="41"/>
      <c r="AH36" s="42"/>
      <c r="AI36" s="42"/>
      <c r="AJ36" s="42"/>
      <c r="AK36" s="42"/>
      <c r="AL36" s="43"/>
      <c r="AM36" s="43"/>
      <c r="AN36" s="35"/>
      <c r="AP36" s="38"/>
      <c r="AQ36" s="39"/>
      <c r="AR36" s="39"/>
      <c r="AS36" s="39"/>
      <c r="AT36" s="40"/>
      <c r="AU36" s="98"/>
      <c r="AV36" s="41"/>
      <c r="AW36" s="41"/>
      <c r="AX36" s="41"/>
      <c r="AY36" s="41"/>
      <c r="AZ36" s="41"/>
      <c r="BA36" s="41"/>
      <c r="BB36" s="42"/>
      <c r="BC36" s="42"/>
      <c r="BD36" s="42"/>
      <c r="BE36" s="42"/>
      <c r="BF36" s="43"/>
      <c r="BG36" s="43"/>
      <c r="BH36" s="35"/>
      <c r="BI36" s="35"/>
      <c r="BJ36" s="38"/>
      <c r="BK36" s="39"/>
      <c r="BL36" s="39"/>
      <c r="BM36" s="39"/>
      <c r="BN36" s="40"/>
      <c r="BO36" s="98"/>
      <c r="BP36" s="41"/>
      <c r="BQ36" s="41"/>
      <c r="BR36" s="41"/>
      <c r="BS36" s="41"/>
      <c r="BT36" s="41"/>
      <c r="BU36" s="41"/>
      <c r="BV36" s="42"/>
      <c r="BW36" s="42"/>
      <c r="BX36" s="42"/>
      <c r="BY36" s="42"/>
      <c r="BZ36" s="43"/>
      <c r="CA36" s="43"/>
      <c r="CB36" s="35"/>
      <c r="CD36" s="38"/>
      <c r="CE36" s="39"/>
      <c r="CF36" s="39"/>
      <c r="CG36" s="39"/>
      <c r="CH36" s="40"/>
      <c r="CI36" s="98"/>
      <c r="CJ36" s="41"/>
      <c r="CK36" s="41"/>
      <c r="CL36" s="41"/>
      <c r="CM36" s="41"/>
      <c r="CN36" s="41"/>
      <c r="CO36" s="41"/>
      <c r="CP36" s="42"/>
      <c r="CQ36" s="42"/>
      <c r="CR36" s="42"/>
      <c r="CS36" s="42"/>
      <c r="CT36" s="43"/>
      <c r="CU36" s="43"/>
      <c r="CV36" s="35"/>
      <c r="CX36" s="38"/>
      <c r="CY36" s="39"/>
      <c r="CZ36" s="39"/>
      <c r="DA36" s="39"/>
      <c r="DB36" s="40"/>
      <c r="DC36" s="98"/>
      <c r="DD36" s="41"/>
      <c r="DE36" s="41"/>
      <c r="DF36" s="41"/>
      <c r="DG36" s="41"/>
      <c r="DH36" s="41"/>
      <c r="DI36" s="41"/>
      <c r="DJ36" s="42"/>
      <c r="DK36" s="42"/>
      <c r="DL36" s="42"/>
      <c r="DM36" s="42"/>
      <c r="DN36" s="43"/>
      <c r="DO36" s="43"/>
      <c r="DP36" s="35"/>
      <c r="DR36" s="38"/>
      <c r="DS36" s="39"/>
      <c r="DT36" s="39"/>
      <c r="DU36" s="39"/>
      <c r="DV36" s="40"/>
      <c r="DW36" s="98"/>
      <c r="DX36" s="41"/>
      <c r="DY36" s="41"/>
      <c r="DZ36" s="41"/>
      <c r="EA36" s="41"/>
      <c r="EB36" s="41"/>
      <c r="EC36" s="41"/>
      <c r="ED36" s="42"/>
      <c r="EE36" s="42"/>
      <c r="EF36" s="42"/>
      <c r="EG36" s="42"/>
      <c r="EH36" s="43"/>
      <c r="EI36" s="43"/>
      <c r="EJ36" s="35"/>
    </row>
    <row r="37" spans="2:140" x14ac:dyDescent="0.2">
      <c r="B37" s="5" t="s">
        <v>7</v>
      </c>
      <c r="C37" s="6"/>
      <c r="D37" s="6"/>
      <c r="E37" s="6"/>
      <c r="F37" s="29">
        <f>SUM(F34:F36)</f>
        <v>0</v>
      </c>
      <c r="G37" s="99">
        <f>SUM(G34:G36)</f>
        <v>0</v>
      </c>
      <c r="H37" s="32">
        <f t="shared" ref="H37:S37" si="68">SUM(H34:H36)</f>
        <v>0</v>
      </c>
      <c r="I37" s="32">
        <f t="shared" si="68"/>
        <v>0</v>
      </c>
      <c r="J37" s="32">
        <f t="shared" si="68"/>
        <v>0</v>
      </c>
      <c r="K37" s="32">
        <f t="shared" si="68"/>
        <v>0</v>
      </c>
      <c r="L37" s="32">
        <f t="shared" si="68"/>
        <v>0</v>
      </c>
      <c r="M37" s="32">
        <f t="shared" si="68"/>
        <v>0</v>
      </c>
      <c r="N37" s="32">
        <f t="shared" si="68"/>
        <v>0</v>
      </c>
      <c r="O37" s="32">
        <f t="shared" si="68"/>
        <v>0</v>
      </c>
      <c r="P37" s="32">
        <f t="shared" si="68"/>
        <v>0</v>
      </c>
      <c r="Q37" s="32">
        <f t="shared" si="68"/>
        <v>0</v>
      </c>
      <c r="R37" s="37">
        <f t="shared" si="68"/>
        <v>0</v>
      </c>
      <c r="S37" s="37">
        <f t="shared" si="68"/>
        <v>0</v>
      </c>
      <c r="T37" s="52">
        <f>(((1+M37)*(1+L37)*(1+K37)*(1+J37)*(1+I37)*(1+H37)*(1+N37)*(1+O37)*(1+P37)*(1+Q37)*(1+R37))^(1/(11)))-1</f>
        <v>0</v>
      </c>
      <c r="V37" s="5" t="s">
        <v>7</v>
      </c>
      <c r="W37" s="6"/>
      <c r="X37" s="6"/>
      <c r="Y37" s="6"/>
      <c r="Z37" s="29">
        <f>SUM(Z34:Z36)</f>
        <v>0</v>
      </c>
      <c r="AA37" s="99">
        <f>SUM(AA34:AA36)</f>
        <v>0</v>
      </c>
      <c r="AB37" s="32">
        <f t="shared" ref="AB37:AM37" si="69">SUM(AB34:AB36)</f>
        <v>0</v>
      </c>
      <c r="AC37" s="32">
        <f t="shared" si="69"/>
        <v>0</v>
      </c>
      <c r="AD37" s="32">
        <f t="shared" si="69"/>
        <v>0</v>
      </c>
      <c r="AE37" s="32">
        <f t="shared" si="69"/>
        <v>0</v>
      </c>
      <c r="AF37" s="32">
        <f t="shared" si="69"/>
        <v>0</v>
      </c>
      <c r="AG37" s="32">
        <f t="shared" si="69"/>
        <v>0</v>
      </c>
      <c r="AH37" s="32">
        <f t="shared" si="69"/>
        <v>0</v>
      </c>
      <c r="AI37" s="32">
        <f t="shared" si="69"/>
        <v>0</v>
      </c>
      <c r="AJ37" s="32">
        <f t="shared" si="69"/>
        <v>0</v>
      </c>
      <c r="AK37" s="32">
        <f t="shared" si="69"/>
        <v>0</v>
      </c>
      <c r="AL37" s="37">
        <f t="shared" si="69"/>
        <v>0</v>
      </c>
      <c r="AM37" s="37">
        <f t="shared" si="69"/>
        <v>0</v>
      </c>
      <c r="AN37" s="52">
        <f>(((1+AG37)*(1+AF37)*(1+AE37)*(1+AD37)*(1+AC37)*(1+AB37)*(1+AH37)*(1+AI37)*(1+AJ37)*(1+AK37)*(1+AL37))^(1/(11)))-1</f>
        <v>0</v>
      </c>
      <c r="AP37" s="5" t="s">
        <v>7</v>
      </c>
      <c r="AQ37" s="6"/>
      <c r="AR37" s="6"/>
      <c r="AS37" s="6"/>
      <c r="AT37" s="29">
        <f>SUM(AT34:AT36)</f>
        <v>0</v>
      </c>
      <c r="AU37" s="99">
        <f>SUM(AU34:AU36)</f>
        <v>0</v>
      </c>
      <c r="AV37" s="32">
        <f t="shared" ref="AV37:BG37" si="70">SUM(AV34:AV36)</f>
        <v>0</v>
      </c>
      <c r="AW37" s="32">
        <f t="shared" si="70"/>
        <v>0</v>
      </c>
      <c r="AX37" s="32">
        <f t="shared" si="70"/>
        <v>0</v>
      </c>
      <c r="AY37" s="32">
        <f t="shared" si="70"/>
        <v>0</v>
      </c>
      <c r="AZ37" s="32">
        <f t="shared" si="70"/>
        <v>0</v>
      </c>
      <c r="BA37" s="32">
        <f t="shared" si="70"/>
        <v>0</v>
      </c>
      <c r="BB37" s="32">
        <f t="shared" si="70"/>
        <v>0</v>
      </c>
      <c r="BC37" s="32">
        <f t="shared" si="70"/>
        <v>0</v>
      </c>
      <c r="BD37" s="32">
        <f t="shared" si="70"/>
        <v>0</v>
      </c>
      <c r="BE37" s="32">
        <f t="shared" si="70"/>
        <v>0</v>
      </c>
      <c r="BF37" s="37">
        <f t="shared" si="70"/>
        <v>0</v>
      </c>
      <c r="BG37" s="37">
        <f t="shared" si="70"/>
        <v>0</v>
      </c>
      <c r="BH37" s="52">
        <f>(((1+BA37)*(1+AZ37)*(1+AY37)*(1+AX37)*(1+AW37)*(1+AV37)*(1+BB37)*(1+BC37)*(1+BD37)*(1+BE37)*(1+BF37))^(1/(11)))-1</f>
        <v>0</v>
      </c>
      <c r="BI37" s="35"/>
      <c r="BJ37" s="5" t="s">
        <v>7</v>
      </c>
      <c r="BK37" s="6"/>
      <c r="BL37" s="6"/>
      <c r="BM37" s="6"/>
      <c r="BN37" s="29">
        <f>SUM(BN34:BN36)</f>
        <v>0</v>
      </c>
      <c r="BO37" s="99">
        <f>SUM(BO34:BO36)</f>
        <v>0</v>
      </c>
      <c r="BP37" s="32">
        <f t="shared" ref="BP37:CA37" si="71">SUM(BP34:BP36)</f>
        <v>0</v>
      </c>
      <c r="BQ37" s="32">
        <f t="shared" si="71"/>
        <v>0</v>
      </c>
      <c r="BR37" s="32">
        <f t="shared" si="71"/>
        <v>0</v>
      </c>
      <c r="BS37" s="32">
        <f t="shared" si="71"/>
        <v>0</v>
      </c>
      <c r="BT37" s="32">
        <f t="shared" si="71"/>
        <v>0</v>
      </c>
      <c r="BU37" s="32">
        <f t="shared" si="71"/>
        <v>0</v>
      </c>
      <c r="BV37" s="32">
        <f t="shared" si="71"/>
        <v>0</v>
      </c>
      <c r="BW37" s="32">
        <f t="shared" si="71"/>
        <v>0</v>
      </c>
      <c r="BX37" s="32">
        <f t="shared" si="71"/>
        <v>0</v>
      </c>
      <c r="BY37" s="32">
        <f t="shared" si="71"/>
        <v>0</v>
      </c>
      <c r="BZ37" s="37">
        <f t="shared" si="71"/>
        <v>0</v>
      </c>
      <c r="CA37" s="37">
        <f t="shared" si="71"/>
        <v>0</v>
      </c>
      <c r="CB37" s="52">
        <f>(((1+BU37)*(1+BT37)*(1+BS37)*(1+BR37)*(1+BQ37)*(1+BP37)*(1+BV37)*(1+BW37)*(1+BX37)*(1+BY37)*(1+BZ37))^(1/(11)))-1</f>
        <v>0</v>
      </c>
      <c r="CD37" s="5" t="s">
        <v>7</v>
      </c>
      <c r="CE37" s="6"/>
      <c r="CF37" s="6"/>
      <c r="CG37" s="6"/>
      <c r="CH37" s="29">
        <f>SUM(CH34:CH36)</f>
        <v>0</v>
      </c>
      <c r="CI37" s="99">
        <f>SUM(CI34:CI36)</f>
        <v>0</v>
      </c>
      <c r="CJ37" s="32">
        <f t="shared" ref="CJ37:CU37" si="72">SUM(CJ34:CJ36)</f>
        <v>0</v>
      </c>
      <c r="CK37" s="32">
        <f t="shared" si="72"/>
        <v>0</v>
      </c>
      <c r="CL37" s="32">
        <f t="shared" si="72"/>
        <v>0</v>
      </c>
      <c r="CM37" s="32">
        <f t="shared" si="72"/>
        <v>0</v>
      </c>
      <c r="CN37" s="32">
        <f t="shared" si="72"/>
        <v>0</v>
      </c>
      <c r="CO37" s="32">
        <f t="shared" si="72"/>
        <v>0</v>
      </c>
      <c r="CP37" s="32">
        <f t="shared" si="72"/>
        <v>0</v>
      </c>
      <c r="CQ37" s="32">
        <f t="shared" si="72"/>
        <v>0</v>
      </c>
      <c r="CR37" s="32">
        <f t="shared" si="72"/>
        <v>0</v>
      </c>
      <c r="CS37" s="32">
        <f t="shared" si="72"/>
        <v>0</v>
      </c>
      <c r="CT37" s="37">
        <f t="shared" si="72"/>
        <v>0</v>
      </c>
      <c r="CU37" s="37">
        <f t="shared" si="72"/>
        <v>0</v>
      </c>
      <c r="CV37" s="52">
        <f>(((1+CO37)*(1+CN37)*(1+CM37)*(1+CL37)*(1+CK37)*(1+CJ37)*(1+CP37)*(1+CQ37)*(1+CR37)*(1+CS37)*(1+CT37))^(1/(11)))-1</f>
        <v>0</v>
      </c>
      <c r="CX37" s="5" t="s">
        <v>7</v>
      </c>
      <c r="CY37" s="6"/>
      <c r="CZ37" s="6"/>
      <c r="DA37" s="6"/>
      <c r="DB37" s="29">
        <f>SUM(DB34:DB36)</f>
        <v>0</v>
      </c>
      <c r="DC37" s="99">
        <f>SUM(DC34:DC36)</f>
        <v>0</v>
      </c>
      <c r="DD37" s="32">
        <f t="shared" ref="DD37:DO37" si="73">SUM(DD34:DD36)</f>
        <v>0</v>
      </c>
      <c r="DE37" s="32">
        <f t="shared" si="73"/>
        <v>0</v>
      </c>
      <c r="DF37" s="32">
        <f t="shared" si="73"/>
        <v>0</v>
      </c>
      <c r="DG37" s="32">
        <f t="shared" si="73"/>
        <v>0</v>
      </c>
      <c r="DH37" s="32">
        <f t="shared" si="73"/>
        <v>0</v>
      </c>
      <c r="DI37" s="32">
        <f t="shared" si="73"/>
        <v>0</v>
      </c>
      <c r="DJ37" s="32">
        <f t="shared" si="73"/>
        <v>0</v>
      </c>
      <c r="DK37" s="32">
        <f t="shared" si="73"/>
        <v>0</v>
      </c>
      <c r="DL37" s="32">
        <f t="shared" si="73"/>
        <v>0</v>
      </c>
      <c r="DM37" s="32">
        <f t="shared" si="73"/>
        <v>0</v>
      </c>
      <c r="DN37" s="37">
        <f t="shared" si="73"/>
        <v>0</v>
      </c>
      <c r="DO37" s="37">
        <f t="shared" si="73"/>
        <v>0</v>
      </c>
      <c r="DP37" s="52">
        <f>(((1+DI37)*(1+DH37)*(1+DG37)*(1+DF37)*(1+DE37)*(1+DD37)*(1+DJ37)*(1+DK37)*(1+DL37)*(1+DM37)*(1+DN37))^(1/(11)))-1</f>
        <v>0</v>
      </c>
      <c r="DR37" s="5" t="s">
        <v>7</v>
      </c>
      <c r="DS37" s="6"/>
      <c r="DT37" s="6"/>
      <c r="DU37" s="6"/>
      <c r="DV37" s="29">
        <f>SUM(DV34:DV36)</f>
        <v>1</v>
      </c>
      <c r="DW37" s="99">
        <f>SUM(DW34:DW36)</f>
        <v>0</v>
      </c>
      <c r="DX37" s="32">
        <f t="shared" ref="DX37:EI37" si="74">SUM(DX34:DX36)</f>
        <v>0</v>
      </c>
      <c r="DY37" s="32">
        <f t="shared" si="74"/>
        <v>0</v>
      </c>
      <c r="DZ37" s="32">
        <f t="shared" si="74"/>
        <v>0</v>
      </c>
      <c r="EA37" s="32">
        <f t="shared" si="74"/>
        <v>0</v>
      </c>
      <c r="EB37" s="32">
        <f t="shared" si="74"/>
        <v>0</v>
      </c>
      <c r="EC37" s="32">
        <f t="shared" si="74"/>
        <v>0</v>
      </c>
      <c r="ED37" s="32">
        <f t="shared" si="74"/>
        <v>0</v>
      </c>
      <c r="EE37" s="32">
        <f t="shared" si="74"/>
        <v>0</v>
      </c>
      <c r="EF37" s="32">
        <f t="shared" si="74"/>
        <v>0</v>
      </c>
      <c r="EG37" s="32">
        <f t="shared" si="74"/>
        <v>0</v>
      </c>
      <c r="EH37" s="37">
        <f t="shared" si="74"/>
        <v>0</v>
      </c>
      <c r="EI37" s="37">
        <f t="shared" si="74"/>
        <v>0</v>
      </c>
      <c r="EJ37" s="52">
        <f>(((1+EC37)*(1+EB37)*(1+EA37)*(1+DZ37)*(1+DY37)*(1+DX37)*(1+ED37)*(1+EE37)*(1+EF37)*(1+EG37)*(1+EH37))^(1/(11)))-1</f>
        <v>0</v>
      </c>
    </row>
    <row r="38" spans="2:140" x14ac:dyDescent="0.2">
      <c r="B38" s="5"/>
      <c r="C38" s="6"/>
      <c r="D38" s="6"/>
      <c r="E38" s="6"/>
      <c r="F38" s="53"/>
      <c r="G38" s="99"/>
      <c r="H38" s="31"/>
      <c r="I38" s="31"/>
      <c r="J38" s="31"/>
      <c r="K38" s="31"/>
      <c r="L38" s="31"/>
      <c r="M38" s="31"/>
      <c r="N38" s="32"/>
      <c r="O38" s="32"/>
      <c r="P38" s="32"/>
      <c r="Q38" s="32"/>
      <c r="R38" s="37"/>
      <c r="S38" s="37"/>
      <c r="T38" s="35"/>
      <c r="V38" s="5"/>
      <c r="W38" s="6"/>
      <c r="X38" s="6"/>
      <c r="Y38" s="6"/>
      <c r="Z38" s="53"/>
      <c r="AA38" s="99"/>
      <c r="AB38" s="31"/>
      <c r="AC38" s="31"/>
      <c r="AD38" s="31"/>
      <c r="AE38" s="31"/>
      <c r="AF38" s="31"/>
      <c r="AG38" s="31"/>
      <c r="AH38" s="32"/>
      <c r="AI38" s="32"/>
      <c r="AJ38" s="32"/>
      <c r="AK38" s="32"/>
      <c r="AL38" s="37"/>
      <c r="AM38" s="37"/>
      <c r="AN38" s="35"/>
      <c r="AP38" s="5"/>
      <c r="AQ38" s="6"/>
      <c r="AR38" s="6"/>
      <c r="AS38" s="6"/>
      <c r="AT38" s="53"/>
      <c r="AU38" s="99"/>
      <c r="AV38" s="31"/>
      <c r="AW38" s="31"/>
      <c r="AX38" s="31"/>
      <c r="AY38" s="31"/>
      <c r="AZ38" s="31"/>
      <c r="BA38" s="31"/>
      <c r="BB38" s="32"/>
      <c r="BC38" s="32"/>
      <c r="BD38" s="32"/>
      <c r="BE38" s="32"/>
      <c r="BF38" s="37"/>
      <c r="BG38" s="37"/>
      <c r="BH38" s="35"/>
      <c r="BI38" s="35"/>
      <c r="BJ38" s="5"/>
      <c r="BK38" s="6"/>
      <c r="BL38" s="6"/>
      <c r="BM38" s="6"/>
      <c r="BN38" s="53"/>
      <c r="BO38" s="99"/>
      <c r="BP38" s="31"/>
      <c r="BQ38" s="31"/>
      <c r="BR38" s="31"/>
      <c r="BS38" s="31"/>
      <c r="BT38" s="31"/>
      <c r="BU38" s="31"/>
      <c r="BV38" s="32"/>
      <c r="BW38" s="32"/>
      <c r="BX38" s="32"/>
      <c r="BY38" s="32"/>
      <c r="BZ38" s="37"/>
      <c r="CA38" s="37"/>
      <c r="CB38" s="35"/>
      <c r="CD38" s="5"/>
      <c r="CE38" s="6"/>
      <c r="CF38" s="6"/>
      <c r="CG38" s="6"/>
      <c r="CH38" s="53"/>
      <c r="CI38" s="99"/>
      <c r="CJ38" s="31"/>
      <c r="CK38" s="31"/>
      <c r="CL38" s="31"/>
      <c r="CM38" s="31"/>
      <c r="CN38" s="31"/>
      <c r="CO38" s="31"/>
      <c r="CP38" s="32"/>
      <c r="CQ38" s="32"/>
      <c r="CR38" s="32"/>
      <c r="CS38" s="32"/>
      <c r="CT38" s="37"/>
      <c r="CU38" s="37"/>
      <c r="CV38" s="35"/>
      <c r="CX38" s="5"/>
      <c r="CY38" s="6"/>
      <c r="CZ38" s="6"/>
      <c r="DA38" s="6"/>
      <c r="DB38" s="53"/>
      <c r="DC38" s="99"/>
      <c r="DD38" s="31"/>
      <c r="DE38" s="31"/>
      <c r="DF38" s="31"/>
      <c r="DG38" s="31"/>
      <c r="DH38" s="31"/>
      <c r="DI38" s="31"/>
      <c r="DJ38" s="32"/>
      <c r="DK38" s="32"/>
      <c r="DL38" s="32"/>
      <c r="DM38" s="32"/>
      <c r="DN38" s="37"/>
      <c r="DO38" s="37"/>
      <c r="DP38" s="35"/>
      <c r="DR38" s="5"/>
      <c r="DS38" s="6"/>
      <c r="DT38" s="6"/>
      <c r="DU38" s="6"/>
      <c r="DV38" s="53"/>
      <c r="DW38" s="99"/>
      <c r="DX38" s="31"/>
      <c r="DY38" s="31"/>
      <c r="DZ38" s="31"/>
      <c r="EA38" s="31"/>
      <c r="EB38" s="31"/>
      <c r="EC38" s="31"/>
      <c r="ED38" s="32"/>
      <c r="EE38" s="32"/>
      <c r="EF38" s="32"/>
      <c r="EG38" s="32"/>
      <c r="EH38" s="37"/>
      <c r="EI38" s="37"/>
      <c r="EJ38" s="35"/>
    </row>
    <row r="39" spans="2:140" x14ac:dyDescent="0.2">
      <c r="B39" s="54" t="s">
        <v>12</v>
      </c>
      <c r="C39" s="55"/>
      <c r="D39" s="55"/>
      <c r="E39" s="55"/>
      <c r="F39" s="53"/>
      <c r="G39" s="99"/>
      <c r="H39" s="31"/>
      <c r="I39" s="31"/>
      <c r="J39" s="31"/>
      <c r="K39" s="31"/>
      <c r="L39" s="31"/>
      <c r="M39" s="31"/>
      <c r="N39" s="32"/>
      <c r="O39" s="32"/>
      <c r="P39" s="32"/>
      <c r="Q39" s="32"/>
      <c r="R39" s="37"/>
      <c r="S39" s="37"/>
      <c r="T39" s="35"/>
      <c r="V39" s="54" t="s">
        <v>12</v>
      </c>
      <c r="W39" s="55"/>
      <c r="X39" s="55"/>
      <c r="Y39" s="55"/>
      <c r="Z39" s="53"/>
      <c r="AA39" s="99"/>
      <c r="AB39" s="31"/>
      <c r="AC39" s="31"/>
      <c r="AD39" s="31"/>
      <c r="AE39" s="31"/>
      <c r="AF39" s="31"/>
      <c r="AG39" s="31"/>
      <c r="AH39" s="32"/>
      <c r="AI39" s="32"/>
      <c r="AJ39" s="32"/>
      <c r="AK39" s="32"/>
      <c r="AL39" s="37"/>
      <c r="AM39" s="37"/>
      <c r="AN39" s="35"/>
      <c r="AP39" s="54" t="s">
        <v>12</v>
      </c>
      <c r="AQ39" s="55"/>
      <c r="AR39" s="55"/>
      <c r="AS39" s="55"/>
      <c r="AT39" s="53"/>
      <c r="AU39" s="99"/>
      <c r="AV39" s="31"/>
      <c r="AW39" s="31"/>
      <c r="AX39" s="31"/>
      <c r="AY39" s="31"/>
      <c r="AZ39" s="31"/>
      <c r="BA39" s="31"/>
      <c r="BB39" s="32"/>
      <c r="BC39" s="32"/>
      <c r="BD39" s="32"/>
      <c r="BE39" s="32"/>
      <c r="BF39" s="37"/>
      <c r="BG39" s="37"/>
      <c r="BH39" s="35"/>
      <c r="BI39" s="35"/>
      <c r="BJ39" s="54" t="s">
        <v>12</v>
      </c>
      <c r="BK39" s="55"/>
      <c r="BL39" s="55"/>
      <c r="BM39" s="55"/>
      <c r="BN39" s="53"/>
      <c r="BO39" s="99"/>
      <c r="BP39" s="31"/>
      <c r="BQ39" s="31"/>
      <c r="BR39" s="31"/>
      <c r="BS39" s="31"/>
      <c r="BT39" s="31"/>
      <c r="BU39" s="31"/>
      <c r="BV39" s="32"/>
      <c r="BW39" s="32"/>
      <c r="BX39" s="32"/>
      <c r="BY39" s="32"/>
      <c r="BZ39" s="37"/>
      <c r="CA39" s="37"/>
      <c r="CB39" s="35"/>
      <c r="CD39" s="54" t="s">
        <v>12</v>
      </c>
      <c r="CE39" s="55"/>
      <c r="CF39" s="55"/>
      <c r="CG39" s="55"/>
      <c r="CH39" s="53"/>
      <c r="CI39" s="99"/>
      <c r="CJ39" s="31"/>
      <c r="CK39" s="31"/>
      <c r="CL39" s="31"/>
      <c r="CM39" s="31"/>
      <c r="CN39" s="31"/>
      <c r="CO39" s="31"/>
      <c r="CP39" s="32"/>
      <c r="CQ39" s="32"/>
      <c r="CR39" s="32"/>
      <c r="CS39" s="32"/>
      <c r="CT39" s="37"/>
      <c r="CU39" s="37"/>
      <c r="CV39" s="35"/>
      <c r="CX39" s="54" t="s">
        <v>12</v>
      </c>
      <c r="CY39" s="55"/>
      <c r="CZ39" s="55"/>
      <c r="DA39" s="55"/>
      <c r="DB39" s="53"/>
      <c r="DC39" s="99"/>
      <c r="DD39" s="31"/>
      <c r="DE39" s="31"/>
      <c r="DF39" s="31"/>
      <c r="DG39" s="31"/>
      <c r="DH39" s="31"/>
      <c r="DI39" s="31"/>
      <c r="DJ39" s="32"/>
      <c r="DK39" s="32"/>
      <c r="DL39" s="32"/>
      <c r="DM39" s="32"/>
      <c r="DN39" s="37"/>
      <c r="DO39" s="37"/>
      <c r="DP39" s="35"/>
      <c r="DR39" s="54" t="s">
        <v>12</v>
      </c>
      <c r="DS39" s="55"/>
      <c r="DT39" s="55"/>
      <c r="DU39" s="55"/>
      <c r="DV39" s="53"/>
      <c r="DW39" s="99"/>
      <c r="DX39" s="31"/>
      <c r="DY39" s="31"/>
      <c r="DZ39" s="31"/>
      <c r="EA39" s="31"/>
      <c r="EB39" s="31"/>
      <c r="EC39" s="31"/>
      <c r="ED39" s="32"/>
      <c r="EE39" s="32"/>
      <c r="EF39" s="32"/>
      <c r="EG39" s="32"/>
      <c r="EH39" s="37"/>
      <c r="EI39" s="37"/>
      <c r="EJ39" s="35"/>
    </row>
    <row r="40" spans="2:140" x14ac:dyDescent="0.2">
      <c r="B40" s="5" t="s">
        <v>13</v>
      </c>
      <c r="C40" s="6"/>
      <c r="D40" s="6"/>
      <c r="E40" s="6"/>
      <c r="F40" s="53">
        <f>F14+F23</f>
        <v>1</v>
      </c>
      <c r="G40" s="99"/>
      <c r="H40" s="31"/>
      <c r="I40" s="31"/>
      <c r="J40" s="31"/>
      <c r="K40" s="31"/>
      <c r="L40" s="31"/>
      <c r="M40" s="31"/>
      <c r="N40" s="32"/>
      <c r="O40" s="32"/>
      <c r="P40" s="32"/>
      <c r="Q40" s="32"/>
      <c r="R40" s="37"/>
      <c r="S40" s="37"/>
      <c r="T40" s="35"/>
      <c r="V40" s="5" t="s">
        <v>13</v>
      </c>
      <c r="W40" s="6"/>
      <c r="X40" s="6"/>
      <c r="Y40" s="6"/>
      <c r="Z40" s="53">
        <f>Z14+Z23</f>
        <v>1</v>
      </c>
      <c r="AA40" s="99"/>
      <c r="AB40" s="31"/>
      <c r="AC40" s="31"/>
      <c r="AD40" s="31"/>
      <c r="AE40" s="31"/>
      <c r="AF40" s="31"/>
      <c r="AG40" s="31"/>
      <c r="AH40" s="32"/>
      <c r="AI40" s="32"/>
      <c r="AJ40" s="32"/>
      <c r="AK40" s="32"/>
      <c r="AL40" s="37"/>
      <c r="AM40" s="37"/>
      <c r="AN40" s="35"/>
      <c r="AP40" s="5" t="s">
        <v>13</v>
      </c>
      <c r="AQ40" s="6"/>
      <c r="AR40" s="6"/>
      <c r="AS40" s="6"/>
      <c r="AT40" s="53">
        <f>AT14+AT23</f>
        <v>0.90000000000000013</v>
      </c>
      <c r="AU40" s="99"/>
      <c r="AV40" s="31"/>
      <c r="AW40" s="31"/>
      <c r="AX40" s="31"/>
      <c r="AY40" s="31"/>
      <c r="AZ40" s="31"/>
      <c r="BA40" s="31"/>
      <c r="BB40" s="32"/>
      <c r="BC40" s="32"/>
      <c r="BD40" s="32"/>
      <c r="BE40" s="32"/>
      <c r="BF40" s="37"/>
      <c r="BG40" s="37"/>
      <c r="BH40" s="35"/>
      <c r="BI40" s="35"/>
      <c r="BJ40" s="5" t="s">
        <v>13</v>
      </c>
      <c r="BK40" s="6"/>
      <c r="BL40" s="6"/>
      <c r="BM40" s="6"/>
      <c r="BN40" s="53">
        <f>BN14+BN23</f>
        <v>0.61</v>
      </c>
      <c r="BO40" s="99"/>
      <c r="BP40" s="31"/>
      <c r="BQ40" s="31"/>
      <c r="BR40" s="31"/>
      <c r="BS40" s="31"/>
      <c r="BT40" s="31"/>
      <c r="BU40" s="31"/>
      <c r="BV40" s="32"/>
      <c r="BW40" s="32"/>
      <c r="BX40" s="32"/>
      <c r="BY40" s="32"/>
      <c r="BZ40" s="37"/>
      <c r="CA40" s="37"/>
      <c r="CB40" s="35"/>
      <c r="CD40" s="5" t="s">
        <v>13</v>
      </c>
      <c r="CE40" s="6"/>
      <c r="CF40" s="6"/>
      <c r="CG40" s="6"/>
      <c r="CH40" s="53">
        <f>CH14+CH23</f>
        <v>0.60000000000000009</v>
      </c>
      <c r="CI40" s="99"/>
      <c r="CJ40" s="31"/>
      <c r="CK40" s="31"/>
      <c r="CL40" s="31"/>
      <c r="CM40" s="31"/>
      <c r="CN40" s="31"/>
      <c r="CO40" s="31"/>
      <c r="CP40" s="32"/>
      <c r="CQ40" s="32"/>
      <c r="CR40" s="32"/>
      <c r="CS40" s="32"/>
      <c r="CT40" s="37"/>
      <c r="CU40" s="37"/>
      <c r="CV40" s="35"/>
      <c r="CX40" s="5" t="s">
        <v>13</v>
      </c>
      <c r="CY40" s="6"/>
      <c r="CZ40" s="6"/>
      <c r="DA40" s="6"/>
      <c r="DB40" s="53">
        <f>DB14+DB23</f>
        <v>0.87000000000000011</v>
      </c>
      <c r="DC40" s="99"/>
      <c r="DD40" s="31"/>
      <c r="DE40" s="31"/>
      <c r="DF40" s="31"/>
      <c r="DG40" s="31"/>
      <c r="DH40" s="31"/>
      <c r="DI40" s="31"/>
      <c r="DJ40" s="32"/>
      <c r="DK40" s="32"/>
      <c r="DL40" s="32"/>
      <c r="DM40" s="32"/>
      <c r="DN40" s="37"/>
      <c r="DO40" s="37"/>
      <c r="DP40" s="35"/>
      <c r="DR40" s="5" t="s">
        <v>13</v>
      </c>
      <c r="DS40" s="6"/>
      <c r="DT40" s="6"/>
      <c r="DU40" s="6"/>
      <c r="DV40" s="53">
        <f>DV14+DV23</f>
        <v>1</v>
      </c>
      <c r="DW40" s="99"/>
      <c r="DX40" s="31"/>
      <c r="DY40" s="31"/>
      <c r="DZ40" s="31"/>
      <c r="EA40" s="31"/>
      <c r="EB40" s="31"/>
      <c r="EC40" s="31"/>
      <c r="ED40" s="32"/>
      <c r="EE40" s="32"/>
      <c r="EF40" s="32"/>
      <c r="EG40" s="32"/>
      <c r="EH40" s="37"/>
      <c r="EI40" s="37"/>
      <c r="EJ40" s="35"/>
    </row>
    <row r="41" spans="2:140" x14ac:dyDescent="0.2">
      <c r="B41" s="5" t="s">
        <v>10</v>
      </c>
      <c r="C41" s="6"/>
      <c r="D41" s="6"/>
      <c r="E41" s="6"/>
      <c r="F41" s="53">
        <f>F31</f>
        <v>0</v>
      </c>
      <c r="G41" s="99"/>
      <c r="H41" s="31"/>
      <c r="I41" s="31"/>
      <c r="J41" s="31"/>
      <c r="K41" s="31"/>
      <c r="L41" s="31"/>
      <c r="M41" s="31"/>
      <c r="N41" s="32"/>
      <c r="O41" s="32"/>
      <c r="P41" s="32"/>
      <c r="Q41" s="32"/>
      <c r="R41" s="37"/>
      <c r="S41" s="37"/>
      <c r="T41" s="35"/>
      <c r="V41" s="5" t="s">
        <v>10</v>
      </c>
      <c r="W41" s="6"/>
      <c r="X41" s="6"/>
      <c r="Y41" s="6"/>
      <c r="Z41" s="53">
        <f>Z31</f>
        <v>0</v>
      </c>
      <c r="AA41" s="99"/>
      <c r="AB41" s="31"/>
      <c r="AC41" s="31"/>
      <c r="AD41" s="31"/>
      <c r="AE41" s="31"/>
      <c r="AF41" s="31"/>
      <c r="AG41" s="31"/>
      <c r="AH41" s="32"/>
      <c r="AI41" s="32"/>
      <c r="AJ41" s="32"/>
      <c r="AK41" s="32"/>
      <c r="AL41" s="37"/>
      <c r="AM41" s="37"/>
      <c r="AN41" s="35"/>
      <c r="AP41" s="5" t="s">
        <v>10</v>
      </c>
      <c r="AQ41" s="6"/>
      <c r="AR41" s="6"/>
      <c r="AS41" s="6"/>
      <c r="AT41" s="53">
        <f>AT31</f>
        <v>0.1</v>
      </c>
      <c r="AU41" s="99"/>
      <c r="AV41" s="31"/>
      <c r="AW41" s="31"/>
      <c r="AX41" s="31"/>
      <c r="AY41" s="31"/>
      <c r="AZ41" s="31"/>
      <c r="BA41" s="31"/>
      <c r="BB41" s="32"/>
      <c r="BC41" s="32"/>
      <c r="BD41" s="32"/>
      <c r="BE41" s="32"/>
      <c r="BF41" s="37"/>
      <c r="BG41" s="37"/>
      <c r="BH41" s="35"/>
      <c r="BI41" s="35"/>
      <c r="BJ41" s="5" t="s">
        <v>10</v>
      </c>
      <c r="BK41" s="6"/>
      <c r="BL41" s="6"/>
      <c r="BM41" s="6"/>
      <c r="BN41" s="53">
        <f>BN31</f>
        <v>0.38999999999999996</v>
      </c>
      <c r="BO41" s="99"/>
      <c r="BP41" s="31"/>
      <c r="BQ41" s="31"/>
      <c r="BR41" s="31"/>
      <c r="BS41" s="31"/>
      <c r="BT41" s="31"/>
      <c r="BU41" s="31"/>
      <c r="BV41" s="32"/>
      <c r="BW41" s="32"/>
      <c r="BX41" s="32"/>
      <c r="BY41" s="32"/>
      <c r="BZ41" s="37"/>
      <c r="CA41" s="37"/>
      <c r="CB41" s="35"/>
      <c r="CD41" s="5" t="s">
        <v>10</v>
      </c>
      <c r="CE41" s="6"/>
      <c r="CF41" s="6"/>
      <c r="CG41" s="6"/>
      <c r="CH41" s="53">
        <f>CH31</f>
        <v>0.4</v>
      </c>
      <c r="CI41" s="99"/>
      <c r="CJ41" s="31"/>
      <c r="CK41" s="31"/>
      <c r="CL41" s="31"/>
      <c r="CM41" s="31"/>
      <c r="CN41" s="31"/>
      <c r="CO41" s="31"/>
      <c r="CP41" s="32"/>
      <c r="CQ41" s="32"/>
      <c r="CR41" s="32"/>
      <c r="CS41" s="32"/>
      <c r="CT41" s="37"/>
      <c r="CU41" s="37"/>
      <c r="CV41" s="35"/>
      <c r="CX41" s="5" t="s">
        <v>10</v>
      </c>
      <c r="CY41" s="6"/>
      <c r="CZ41" s="6"/>
      <c r="DA41" s="6"/>
      <c r="DB41" s="53">
        <f>DB31</f>
        <v>0.13</v>
      </c>
      <c r="DC41" s="99"/>
      <c r="DD41" s="31"/>
      <c r="DE41" s="31"/>
      <c r="DF41" s="31"/>
      <c r="DG41" s="31"/>
      <c r="DH41" s="31"/>
      <c r="DI41" s="31"/>
      <c r="DJ41" s="32"/>
      <c r="DK41" s="32"/>
      <c r="DL41" s="32"/>
      <c r="DM41" s="32"/>
      <c r="DN41" s="37"/>
      <c r="DO41" s="37"/>
      <c r="DP41" s="35"/>
      <c r="DR41" s="5" t="s">
        <v>10</v>
      </c>
      <c r="DS41" s="6"/>
      <c r="DT41" s="6"/>
      <c r="DU41" s="6"/>
      <c r="DV41" s="53">
        <f>DV31</f>
        <v>0</v>
      </c>
      <c r="DW41" s="99"/>
      <c r="DX41" s="31"/>
      <c r="DY41" s="31"/>
      <c r="DZ41" s="31"/>
      <c r="EA41" s="31"/>
      <c r="EB41" s="31"/>
      <c r="EC41" s="31"/>
      <c r="ED41" s="32"/>
      <c r="EE41" s="32"/>
      <c r="EF41" s="32"/>
      <c r="EG41" s="32"/>
      <c r="EH41" s="37"/>
      <c r="EI41" s="37"/>
      <c r="EJ41" s="35"/>
    </row>
    <row r="42" spans="2:140" x14ac:dyDescent="0.2">
      <c r="B42" s="5" t="s">
        <v>11</v>
      </c>
      <c r="C42" s="6"/>
      <c r="D42" s="6"/>
      <c r="E42" s="6"/>
      <c r="F42" s="53">
        <f>F37</f>
        <v>0</v>
      </c>
      <c r="G42" s="99"/>
      <c r="H42" s="31"/>
      <c r="I42" s="31"/>
      <c r="J42" s="31"/>
      <c r="K42" s="31"/>
      <c r="L42" s="31"/>
      <c r="M42" s="31"/>
      <c r="N42" s="32"/>
      <c r="O42" s="32"/>
      <c r="P42" s="32"/>
      <c r="Q42" s="32"/>
      <c r="R42" s="37"/>
      <c r="S42" s="37"/>
      <c r="T42" s="35"/>
      <c r="V42" s="5" t="s">
        <v>11</v>
      </c>
      <c r="W42" s="6"/>
      <c r="X42" s="6"/>
      <c r="Y42" s="6"/>
      <c r="Z42" s="53">
        <f>Z37</f>
        <v>0</v>
      </c>
      <c r="AA42" s="99"/>
      <c r="AB42" s="31"/>
      <c r="AC42" s="31"/>
      <c r="AD42" s="31"/>
      <c r="AE42" s="31"/>
      <c r="AF42" s="31"/>
      <c r="AG42" s="31"/>
      <c r="AH42" s="32"/>
      <c r="AI42" s="32"/>
      <c r="AJ42" s="32"/>
      <c r="AK42" s="32"/>
      <c r="AL42" s="37"/>
      <c r="AM42" s="37"/>
      <c r="AN42" s="35"/>
      <c r="AP42" s="5" t="s">
        <v>11</v>
      </c>
      <c r="AQ42" s="6"/>
      <c r="AR42" s="6"/>
      <c r="AS42" s="6"/>
      <c r="AT42" s="53">
        <f>AT37</f>
        <v>0</v>
      </c>
      <c r="AU42" s="99"/>
      <c r="AV42" s="31"/>
      <c r="AW42" s="31"/>
      <c r="AX42" s="31"/>
      <c r="AY42" s="31"/>
      <c r="AZ42" s="31"/>
      <c r="BA42" s="31"/>
      <c r="BB42" s="32"/>
      <c r="BC42" s="32"/>
      <c r="BD42" s="32"/>
      <c r="BE42" s="32"/>
      <c r="BF42" s="37"/>
      <c r="BG42" s="37"/>
      <c r="BH42" s="35"/>
      <c r="BI42" s="35"/>
      <c r="BJ42" s="5" t="s">
        <v>11</v>
      </c>
      <c r="BK42" s="6"/>
      <c r="BL42" s="6"/>
      <c r="BM42" s="6"/>
      <c r="BN42" s="53">
        <f>BN37</f>
        <v>0</v>
      </c>
      <c r="BO42" s="99"/>
      <c r="BP42" s="31"/>
      <c r="BQ42" s="31"/>
      <c r="BR42" s="31"/>
      <c r="BS42" s="31"/>
      <c r="BT42" s="31"/>
      <c r="BU42" s="31"/>
      <c r="BV42" s="32"/>
      <c r="BW42" s="32"/>
      <c r="BX42" s="32"/>
      <c r="BY42" s="32"/>
      <c r="BZ42" s="37"/>
      <c r="CA42" s="37"/>
      <c r="CB42" s="35"/>
      <c r="CD42" s="5" t="s">
        <v>11</v>
      </c>
      <c r="CE42" s="6"/>
      <c r="CF42" s="6"/>
      <c r="CG42" s="6"/>
      <c r="CH42" s="53">
        <f>CH37</f>
        <v>0</v>
      </c>
      <c r="CI42" s="99"/>
      <c r="CJ42" s="31"/>
      <c r="CK42" s="31"/>
      <c r="CL42" s="31"/>
      <c r="CM42" s="31"/>
      <c r="CN42" s="31"/>
      <c r="CO42" s="31"/>
      <c r="CP42" s="32"/>
      <c r="CQ42" s="32"/>
      <c r="CR42" s="32"/>
      <c r="CS42" s="32"/>
      <c r="CT42" s="37"/>
      <c r="CU42" s="37"/>
      <c r="CV42" s="35"/>
      <c r="CX42" s="5" t="s">
        <v>11</v>
      </c>
      <c r="CY42" s="6"/>
      <c r="CZ42" s="6"/>
      <c r="DA42" s="6"/>
      <c r="DB42" s="53">
        <f>DB37</f>
        <v>0</v>
      </c>
      <c r="DC42" s="99"/>
      <c r="DD42" s="31"/>
      <c r="DE42" s="31"/>
      <c r="DF42" s="31"/>
      <c r="DG42" s="31"/>
      <c r="DH42" s="31"/>
      <c r="DI42" s="31"/>
      <c r="DJ42" s="32"/>
      <c r="DK42" s="32"/>
      <c r="DL42" s="32"/>
      <c r="DM42" s="32"/>
      <c r="DN42" s="37"/>
      <c r="DO42" s="37"/>
      <c r="DP42" s="35"/>
      <c r="DR42" s="5" t="s">
        <v>11</v>
      </c>
      <c r="DS42" s="6"/>
      <c r="DT42" s="6"/>
      <c r="DU42" s="6"/>
      <c r="DV42" s="53">
        <f>DV37</f>
        <v>1</v>
      </c>
      <c r="DW42" s="99"/>
      <c r="DX42" s="31"/>
      <c r="DY42" s="31"/>
      <c r="DZ42" s="31"/>
      <c r="EA42" s="31"/>
      <c r="EB42" s="31"/>
      <c r="EC42" s="31"/>
      <c r="ED42" s="32"/>
      <c r="EE42" s="32"/>
      <c r="EF42" s="32"/>
      <c r="EG42" s="32"/>
      <c r="EH42" s="37"/>
      <c r="EI42" s="37"/>
      <c r="EJ42" s="35"/>
    </row>
    <row r="43" spans="2:140" x14ac:dyDescent="0.2">
      <c r="B43" s="56" t="s">
        <v>14</v>
      </c>
      <c r="C43" s="57"/>
      <c r="D43" s="57"/>
      <c r="E43" s="57"/>
      <c r="F43" s="58">
        <f>SUM(F$31,F$23,F$14,F$37)</f>
        <v>1</v>
      </c>
      <c r="G43" s="103"/>
      <c r="H43" s="59"/>
      <c r="I43" s="59"/>
      <c r="J43" s="59"/>
      <c r="K43" s="59"/>
      <c r="L43" s="59"/>
      <c r="M43" s="59"/>
      <c r="N43" s="42"/>
      <c r="O43" s="42"/>
      <c r="P43" s="42"/>
      <c r="Q43" s="42"/>
      <c r="R43" s="43"/>
      <c r="S43" s="43"/>
      <c r="T43" s="43"/>
      <c r="V43" s="56" t="s">
        <v>14</v>
      </c>
      <c r="W43" s="57"/>
      <c r="X43" s="57"/>
      <c r="Y43" s="57"/>
      <c r="Z43" s="58">
        <f>SUM(Z$31,Z$23,Z$14,Z$37)</f>
        <v>1</v>
      </c>
      <c r="AA43" s="103"/>
      <c r="AB43" s="59"/>
      <c r="AC43" s="59"/>
      <c r="AD43" s="59"/>
      <c r="AE43" s="59"/>
      <c r="AF43" s="59"/>
      <c r="AG43" s="59"/>
      <c r="AH43" s="42"/>
      <c r="AI43" s="42"/>
      <c r="AJ43" s="42"/>
      <c r="AK43" s="42"/>
      <c r="AL43" s="43"/>
      <c r="AM43" s="43"/>
      <c r="AN43" s="43"/>
      <c r="AP43" s="56" t="s">
        <v>14</v>
      </c>
      <c r="AQ43" s="57"/>
      <c r="AR43" s="57"/>
      <c r="AS43" s="57"/>
      <c r="AT43" s="58">
        <f>SUM(AT$31,AT$23,AT$14,AT$37)</f>
        <v>1</v>
      </c>
      <c r="AU43" s="103"/>
      <c r="AV43" s="59"/>
      <c r="AW43" s="59"/>
      <c r="AX43" s="59"/>
      <c r="AY43" s="59"/>
      <c r="AZ43" s="59"/>
      <c r="BA43" s="59"/>
      <c r="BB43" s="42"/>
      <c r="BC43" s="42"/>
      <c r="BD43" s="42"/>
      <c r="BE43" s="42"/>
      <c r="BF43" s="43"/>
      <c r="BG43" s="43"/>
      <c r="BH43" s="43"/>
      <c r="BI43" s="35"/>
      <c r="BJ43" s="56" t="s">
        <v>14</v>
      </c>
      <c r="BK43" s="57"/>
      <c r="BL43" s="57"/>
      <c r="BM43" s="57"/>
      <c r="BN43" s="58">
        <f>SUM(BN$31,BN$23,BN$14,BN$37)</f>
        <v>1</v>
      </c>
      <c r="BO43" s="103"/>
      <c r="BP43" s="59"/>
      <c r="BQ43" s="59"/>
      <c r="BR43" s="59"/>
      <c r="BS43" s="59"/>
      <c r="BT43" s="59"/>
      <c r="BU43" s="59"/>
      <c r="BV43" s="42"/>
      <c r="BW43" s="42"/>
      <c r="BX43" s="42"/>
      <c r="BY43" s="42"/>
      <c r="BZ43" s="43"/>
      <c r="CA43" s="43"/>
      <c r="CB43" s="43"/>
      <c r="CD43" s="56" t="s">
        <v>14</v>
      </c>
      <c r="CE43" s="57"/>
      <c r="CF43" s="57"/>
      <c r="CG43" s="57"/>
      <c r="CH43" s="58">
        <f>SUM(CH$31,CH$23,CH$14,CH$37)</f>
        <v>1</v>
      </c>
      <c r="CI43" s="103"/>
      <c r="CJ43" s="59"/>
      <c r="CK43" s="59"/>
      <c r="CL43" s="59"/>
      <c r="CM43" s="59"/>
      <c r="CN43" s="59"/>
      <c r="CO43" s="59"/>
      <c r="CP43" s="42"/>
      <c r="CQ43" s="42"/>
      <c r="CR43" s="42"/>
      <c r="CS43" s="42"/>
      <c r="CT43" s="43"/>
      <c r="CU43" s="43"/>
      <c r="CV43" s="43"/>
      <c r="CX43" s="56" t="s">
        <v>14</v>
      </c>
      <c r="CY43" s="57"/>
      <c r="CZ43" s="57"/>
      <c r="DA43" s="57"/>
      <c r="DB43" s="58">
        <f>SUM(DB$31,DB$23,DB$14,DB$37)</f>
        <v>1</v>
      </c>
      <c r="DC43" s="103"/>
      <c r="DD43" s="59"/>
      <c r="DE43" s="59"/>
      <c r="DF43" s="59"/>
      <c r="DG43" s="59"/>
      <c r="DH43" s="59"/>
      <c r="DI43" s="59"/>
      <c r="DJ43" s="42"/>
      <c r="DK43" s="42"/>
      <c r="DL43" s="42"/>
      <c r="DM43" s="42"/>
      <c r="DN43" s="43"/>
      <c r="DO43" s="43"/>
      <c r="DP43" s="43"/>
      <c r="DR43" s="56" t="s">
        <v>14</v>
      </c>
      <c r="DS43" s="57"/>
      <c r="DT43" s="57"/>
      <c r="DU43" s="57"/>
      <c r="DV43" s="58">
        <f>SUM(DV$31,DV$23,DV$14,DV$37)</f>
        <v>2</v>
      </c>
      <c r="DW43" s="103"/>
      <c r="DX43" s="59"/>
      <c r="DY43" s="59"/>
      <c r="DZ43" s="59"/>
      <c r="EA43" s="59"/>
      <c r="EB43" s="59"/>
      <c r="EC43" s="59"/>
      <c r="ED43" s="42"/>
      <c r="EE43" s="42"/>
      <c r="EF43" s="42"/>
      <c r="EG43" s="42"/>
      <c r="EH43" s="43"/>
      <c r="EI43" s="43"/>
      <c r="EJ43" s="43"/>
    </row>
    <row r="44" spans="2:140" x14ac:dyDescent="0.2">
      <c r="B44" s="5"/>
      <c r="C44" s="6"/>
      <c r="D44" s="6"/>
      <c r="E44" s="6"/>
      <c r="F44" s="29"/>
      <c r="G44" s="99"/>
      <c r="H44" s="36"/>
      <c r="I44" s="36"/>
      <c r="J44" s="36"/>
      <c r="K44" s="36"/>
      <c r="L44" s="36"/>
      <c r="M44" s="36"/>
      <c r="N44" s="32"/>
      <c r="O44" s="32"/>
      <c r="P44" s="32"/>
      <c r="Q44" s="32"/>
      <c r="R44" s="37"/>
      <c r="S44" s="37"/>
      <c r="T44" s="35"/>
      <c r="V44" s="5"/>
      <c r="W44" s="6"/>
      <c r="X44" s="6"/>
      <c r="Y44" s="6"/>
      <c r="Z44" s="29"/>
      <c r="AA44" s="99"/>
      <c r="AB44" s="36"/>
      <c r="AC44" s="36"/>
      <c r="AD44" s="36"/>
      <c r="AE44" s="36"/>
      <c r="AF44" s="36"/>
      <c r="AG44" s="36"/>
      <c r="AH44" s="32"/>
      <c r="AI44" s="32"/>
      <c r="AJ44" s="32"/>
      <c r="AK44" s="32"/>
      <c r="AL44" s="37"/>
      <c r="AM44" s="37"/>
      <c r="AN44" s="35"/>
      <c r="AP44" s="5"/>
      <c r="AQ44" s="6"/>
      <c r="AR44" s="6"/>
      <c r="AS44" s="6"/>
      <c r="AT44" s="29"/>
      <c r="AU44" s="99"/>
      <c r="AV44" s="36"/>
      <c r="AW44" s="36"/>
      <c r="AX44" s="36"/>
      <c r="AY44" s="36"/>
      <c r="AZ44" s="36"/>
      <c r="BA44" s="36"/>
      <c r="BB44" s="32"/>
      <c r="BC44" s="32"/>
      <c r="BD44" s="32"/>
      <c r="BE44" s="32"/>
      <c r="BF44" s="37"/>
      <c r="BG44" s="37"/>
      <c r="BH44" s="35"/>
      <c r="BI44" s="35"/>
      <c r="BJ44" s="5"/>
      <c r="BK44" s="6"/>
      <c r="BL44" s="6"/>
      <c r="BM44" s="6"/>
      <c r="BN44" s="29"/>
      <c r="BO44" s="99"/>
      <c r="BP44" s="36"/>
      <c r="BQ44" s="36"/>
      <c r="BR44" s="36"/>
      <c r="BS44" s="36"/>
      <c r="BT44" s="36"/>
      <c r="BU44" s="36"/>
      <c r="BV44" s="32"/>
      <c r="BW44" s="32"/>
      <c r="BX44" s="32"/>
      <c r="BY44" s="32"/>
      <c r="BZ44" s="37"/>
      <c r="CA44" s="37"/>
      <c r="CB44" s="35"/>
      <c r="CD44" s="5"/>
      <c r="CE44" s="6"/>
      <c r="CF44" s="6"/>
      <c r="CG44" s="6"/>
      <c r="CH44" s="29"/>
      <c r="CI44" s="99"/>
      <c r="CJ44" s="36"/>
      <c r="CK44" s="36"/>
      <c r="CL44" s="36"/>
      <c r="CM44" s="36"/>
      <c r="CN44" s="36"/>
      <c r="CO44" s="36"/>
      <c r="CP44" s="32"/>
      <c r="CQ44" s="32"/>
      <c r="CR44" s="32"/>
      <c r="CS44" s="32"/>
      <c r="CT44" s="37"/>
      <c r="CU44" s="37"/>
      <c r="CV44" s="35"/>
      <c r="CX44" s="5"/>
      <c r="CY44" s="6"/>
      <c r="CZ44" s="6"/>
      <c r="DA44" s="6"/>
      <c r="DB44" s="29"/>
      <c r="DC44" s="99"/>
      <c r="DD44" s="36"/>
      <c r="DE44" s="36"/>
      <c r="DF44" s="36"/>
      <c r="DG44" s="36"/>
      <c r="DH44" s="36"/>
      <c r="DI44" s="36"/>
      <c r="DJ44" s="32"/>
      <c r="DK44" s="32"/>
      <c r="DL44" s="32"/>
      <c r="DM44" s="32"/>
      <c r="DN44" s="37"/>
      <c r="DO44" s="37"/>
      <c r="DP44" s="35"/>
      <c r="DR44" s="5"/>
      <c r="DS44" s="6"/>
      <c r="DT44" s="6"/>
      <c r="DU44" s="6"/>
      <c r="DV44" s="29"/>
      <c r="DW44" s="99"/>
      <c r="DX44" s="36"/>
      <c r="DY44" s="36"/>
      <c r="DZ44" s="36"/>
      <c r="EA44" s="36"/>
      <c r="EB44" s="36"/>
      <c r="EC44" s="36"/>
      <c r="ED44" s="32"/>
      <c r="EE44" s="32"/>
      <c r="EF44" s="32"/>
      <c r="EG44" s="32"/>
      <c r="EH44" s="37"/>
      <c r="EI44" s="37"/>
      <c r="EJ44" s="35"/>
    </row>
    <row r="45" spans="2:140" x14ac:dyDescent="0.2">
      <c r="B45" s="54" t="s">
        <v>15</v>
      </c>
      <c r="C45" s="55"/>
      <c r="D45" s="55"/>
      <c r="E45" s="55"/>
      <c r="F45" s="60"/>
      <c r="G45" s="104"/>
      <c r="H45" s="62">
        <f>(H14*$F$14)+(H23*$F$23)+(H31*$F$31)+(H37*$F$37)</f>
        <v>0</v>
      </c>
      <c r="I45" s="62">
        <f t="shared" ref="I45:S45" si="75">(I14*$F$14)+(I23*$F$23)+(I31*$F$31)+(I37*$F$37)</f>
        <v>0</v>
      </c>
      <c r="J45" s="62">
        <f t="shared" si="75"/>
        <v>0</v>
      </c>
      <c r="K45" s="62">
        <f t="shared" si="75"/>
        <v>0</v>
      </c>
      <c r="L45" s="62">
        <f t="shared" si="75"/>
        <v>0</v>
      </c>
      <c r="M45" s="62">
        <f t="shared" si="75"/>
        <v>0</v>
      </c>
      <c r="N45" s="62">
        <f t="shared" si="75"/>
        <v>0</v>
      </c>
      <c r="O45" s="62">
        <f t="shared" si="75"/>
        <v>0</v>
      </c>
      <c r="P45" s="62">
        <f t="shared" si="75"/>
        <v>0</v>
      </c>
      <c r="Q45" s="62">
        <f t="shared" si="75"/>
        <v>0</v>
      </c>
      <c r="R45" s="61">
        <f t="shared" si="75"/>
        <v>-9.3823000000000004E-2</v>
      </c>
      <c r="S45" s="62">
        <f t="shared" si="75"/>
        <v>0.11035</v>
      </c>
      <c r="T45" s="35">
        <f t="shared" ref="T45:T46" si="76">(((1+M45)*(1+L45)*(1+K45)*(1+J45)*(1+I45)*(1+H45)*(1+N45)*(1+O45)*(1+P45)*(1+Q45)*(1+R45)*(1+S45))^(1/(11+(5/12))))-1</f>
        <v>5.3923904424735269E-4</v>
      </c>
      <c r="V45" s="54" t="s">
        <v>15</v>
      </c>
      <c r="W45" s="55"/>
      <c r="X45" s="55"/>
      <c r="Y45" s="55"/>
      <c r="Z45" s="60"/>
      <c r="AA45" s="104"/>
      <c r="AB45" s="61">
        <f>(AB14*$Z$14)+(AB23*$Z$23)+(AB31*$Z$31)+(AB37*$Z$37)</f>
        <v>0</v>
      </c>
      <c r="AC45" s="61">
        <f t="shared" ref="AC45:AM45" si="77">(AC14*$Z$14)+(AC23*$Z$23)+(AC31*$Z$31)+(AC37*$Z$37)</f>
        <v>0</v>
      </c>
      <c r="AD45" s="61">
        <f t="shared" si="77"/>
        <v>0</v>
      </c>
      <c r="AE45" s="61">
        <f t="shared" si="77"/>
        <v>0</v>
      </c>
      <c r="AF45" s="61">
        <f t="shared" si="77"/>
        <v>0</v>
      </c>
      <c r="AG45" s="61">
        <f t="shared" si="77"/>
        <v>0</v>
      </c>
      <c r="AH45" s="61">
        <f t="shared" si="77"/>
        <v>0</v>
      </c>
      <c r="AI45" s="61">
        <f t="shared" si="77"/>
        <v>0</v>
      </c>
      <c r="AJ45" s="61">
        <f t="shared" si="77"/>
        <v>0</v>
      </c>
      <c r="AK45" s="61">
        <f t="shared" si="77"/>
        <v>0</v>
      </c>
      <c r="AL45" s="61">
        <f t="shared" si="77"/>
        <v>-6.5140000000000003E-2</v>
      </c>
      <c r="AM45" s="62">
        <f t="shared" si="77"/>
        <v>0.1318</v>
      </c>
      <c r="AN45" s="35">
        <f t="shared" ref="AN45:AN46" si="78">(((1+AG45)*(1+AF45)*(1+AE45)*(1+AD45)*(1+AC45)*(1+AB45)*(1+AH45)*(1+AI45)*(1+AJ45)*(1+AK45)*(1+AL45)*(1+AM45))^(1/(11+(5/12))))-1</f>
        <v>4.956839620249287E-3</v>
      </c>
      <c r="AP45" s="54" t="s">
        <v>15</v>
      </c>
      <c r="AQ45" s="55"/>
      <c r="AR45" s="55"/>
      <c r="AS45" s="55"/>
      <c r="AT45" s="60"/>
      <c r="AU45" s="104"/>
      <c r="AV45" s="62">
        <f>(AV14*$AT$14)+(AV23*$AT$23)+(AV31*$AT$31)+(AV37*$AT$37)</f>
        <v>0</v>
      </c>
      <c r="AW45" s="62">
        <f t="shared" ref="AW45:BG45" si="79">(AW14*$AT$14)+(AW23*$AT$23)+(AW31*$AT$31)+(AW37*$AT$37)</f>
        <v>0</v>
      </c>
      <c r="AX45" s="62">
        <f t="shared" si="79"/>
        <v>0</v>
      </c>
      <c r="AY45" s="62">
        <f t="shared" si="79"/>
        <v>0</v>
      </c>
      <c r="AZ45" s="62">
        <f t="shared" si="79"/>
        <v>0</v>
      </c>
      <c r="BA45" s="62">
        <f t="shared" si="79"/>
        <v>0</v>
      </c>
      <c r="BB45" s="62">
        <f t="shared" si="79"/>
        <v>0</v>
      </c>
      <c r="BC45" s="62">
        <f t="shared" si="79"/>
        <v>0</v>
      </c>
      <c r="BD45" s="62">
        <f t="shared" si="79"/>
        <v>0</v>
      </c>
      <c r="BE45" s="62">
        <f t="shared" si="79"/>
        <v>0</v>
      </c>
      <c r="BF45" s="61">
        <f t="shared" si="79"/>
        <v>-6.4028000000000015E-2</v>
      </c>
      <c r="BG45" s="62">
        <f t="shared" si="79"/>
        <v>0.10080100000000003</v>
      </c>
      <c r="BH45" s="35">
        <f t="shared" ref="BH45:BH46" si="80">(((1+BA45)*(1+AZ45)*(1+AY45)*(1+AX45)*(1+AW45)*(1+AV45)*(1+BB45)*(1+BC45)*(1+BD45)*(1+BE45)*(1+BF45)*(1+BG45))^(1/(11+(5/12))))-1</f>
        <v>2.6196336518387042E-3</v>
      </c>
      <c r="BI45" s="35"/>
      <c r="BJ45" s="54" t="s">
        <v>15</v>
      </c>
      <c r="BK45" s="55"/>
      <c r="BL45" s="55"/>
      <c r="BM45" s="55"/>
      <c r="BN45" s="60"/>
      <c r="BO45" s="104"/>
      <c r="BP45" s="62">
        <f>(BP14*$BN$14)+(BP23*$BN$23)+(BP31*$BN$31)+(BP37*$BN$37)</f>
        <v>0</v>
      </c>
      <c r="BQ45" s="62">
        <f t="shared" ref="BQ45:CA45" si="81">(BQ14*$BN$14)+(BQ23*$BN$23)+(BQ31*$BN$31)+(BQ37*$BN$37)</f>
        <v>0</v>
      </c>
      <c r="BR45" s="62">
        <f t="shared" si="81"/>
        <v>0</v>
      </c>
      <c r="BS45" s="62">
        <f t="shared" si="81"/>
        <v>0</v>
      </c>
      <c r="BT45" s="62">
        <f t="shared" si="81"/>
        <v>0</v>
      </c>
      <c r="BU45" s="62">
        <f t="shared" si="81"/>
        <v>0</v>
      </c>
      <c r="BV45" s="62">
        <f t="shared" si="81"/>
        <v>0</v>
      </c>
      <c r="BW45" s="62">
        <f t="shared" si="81"/>
        <v>0</v>
      </c>
      <c r="BX45" s="62">
        <f t="shared" si="81"/>
        <v>0</v>
      </c>
      <c r="BY45" s="62">
        <f t="shared" si="81"/>
        <v>0</v>
      </c>
      <c r="BZ45" s="61">
        <f t="shared" si="81"/>
        <v>-4.2998000000000001E-2</v>
      </c>
      <c r="CA45" s="62">
        <f t="shared" si="81"/>
        <v>8.0354000000000009E-2</v>
      </c>
      <c r="CB45" s="35">
        <f t="shared" ref="CB45:CB46" si="82">(((1+BU45)*(1+BT45)*(1+BS45)*(1+BR45)*(1+BQ45)*(1+BP45)*(1+BV45)*(1+BW45)*(1+BX45)*(1+BY45)*(1+BZ45)*(1+CA45))^(1/(11+(5/12))))-1</f>
        <v>2.9244694782009084E-3</v>
      </c>
      <c r="CD45" s="54" t="s">
        <v>15</v>
      </c>
      <c r="CE45" s="55"/>
      <c r="CF45" s="55"/>
      <c r="CG45" s="55"/>
      <c r="CH45" s="60"/>
      <c r="CI45" s="104"/>
      <c r="CJ45" s="62">
        <f>(CJ14*$CH$14)+(CJ23*$CH$23)+(CJ31*$CH$31)+(CJ37*$CH$37)</f>
        <v>0</v>
      </c>
      <c r="CK45" s="62">
        <f t="shared" ref="CK45:CU45" si="83">(CK14*$CH$14)+(CK23*$CH$23)+(CK31*$CH$31)+(CK37*$CH$37)</f>
        <v>0</v>
      </c>
      <c r="CL45" s="62">
        <f t="shared" si="83"/>
        <v>0</v>
      </c>
      <c r="CM45" s="62">
        <f t="shared" si="83"/>
        <v>0</v>
      </c>
      <c r="CN45" s="62">
        <f t="shared" si="83"/>
        <v>0</v>
      </c>
      <c r="CO45" s="62">
        <f t="shared" si="83"/>
        <v>0</v>
      </c>
      <c r="CP45" s="62">
        <f t="shared" si="83"/>
        <v>0</v>
      </c>
      <c r="CQ45" s="62">
        <f t="shared" si="83"/>
        <v>0</v>
      </c>
      <c r="CR45" s="62">
        <f t="shared" si="83"/>
        <v>7.1868000000000001E-2</v>
      </c>
      <c r="CS45" s="62">
        <f t="shared" si="83"/>
        <v>0.15664100000000003</v>
      </c>
      <c r="CT45" s="61">
        <f t="shared" si="83"/>
        <v>-4.906400000000001E-2</v>
      </c>
      <c r="CU45" s="62">
        <f t="shared" si="83"/>
        <v>7.4537000000000006E-2</v>
      </c>
      <c r="CV45" s="35">
        <f t="shared" ref="CV45:CV46" si="84">(((1+CO45)*(1+CN45)*(1+CM45)*(1+CL45)*(1+CK45)*(1+CJ45)*(1+CP45)*(1+CQ45)*(1+CR45)*(1+CS45)*(1+CT45)*(1+CU45))^(1/(11+(5/12))))-1</f>
        <v>2.0931772778063573E-2</v>
      </c>
      <c r="CX45" s="54" t="s">
        <v>15</v>
      </c>
      <c r="CY45" s="55"/>
      <c r="CZ45" s="55"/>
      <c r="DA45" s="55"/>
      <c r="DB45" s="60"/>
      <c r="DC45" s="104"/>
      <c r="DD45" s="62">
        <f>(DD14*$DB$14)+(DD23*$DB$23)+(DD31*$DB$31)+(DD37*$DB$37)</f>
        <v>0</v>
      </c>
      <c r="DE45" s="62">
        <f t="shared" ref="DE45:DO45" si="85">(DE14*$DB$14)+(DE23*$DB$23)+(DE31*$DB$31)+(DE37*$DB$37)</f>
        <v>0</v>
      </c>
      <c r="DF45" s="62">
        <f t="shared" si="85"/>
        <v>0</v>
      </c>
      <c r="DG45" s="62">
        <f t="shared" si="85"/>
        <v>0</v>
      </c>
      <c r="DH45" s="62">
        <f t="shared" si="85"/>
        <v>0</v>
      </c>
      <c r="DI45" s="62">
        <f t="shared" si="85"/>
        <v>0</v>
      </c>
      <c r="DJ45" s="62">
        <f t="shared" si="85"/>
        <v>0</v>
      </c>
      <c r="DK45" s="62">
        <f t="shared" si="85"/>
        <v>0</v>
      </c>
      <c r="DL45" s="62">
        <f t="shared" si="85"/>
        <v>8.9744500000000005E-2</v>
      </c>
      <c r="DM45" s="62">
        <f t="shared" si="85"/>
        <v>0.20807800000000001</v>
      </c>
      <c r="DN45" s="61">
        <f t="shared" si="85"/>
        <v>-7.3383000000000004E-2</v>
      </c>
      <c r="DO45" s="62">
        <f t="shared" si="85"/>
        <v>8.6375000000000007E-2</v>
      </c>
      <c r="DP45" s="35">
        <f t="shared" ref="DP45:DP46" si="86">(((1+DI45)*(1+DH45)*(1+DG45)*(1+DF45)*(1+DE45)*(1+DD45)*(1+DJ45)*(1+DK45)*(1+DL45)*(1+DM45)*(1+DN45)*(1+DO45))^(1/(11+(5/12))))-1</f>
        <v>2.497289647669354E-2</v>
      </c>
      <c r="DR45" s="54" t="s">
        <v>15</v>
      </c>
      <c r="DS45" s="55"/>
      <c r="DT45" s="55"/>
      <c r="DU45" s="55"/>
      <c r="DV45" s="60"/>
      <c r="DW45" s="104"/>
      <c r="DX45" s="62">
        <f>(DX14*$DV$14)+(DX23*$DV$23)+(DX31*$DV$31)+(DX37*$DV$37)</f>
        <v>0</v>
      </c>
      <c r="DY45" s="62">
        <f t="shared" ref="DY45:EI45" si="87">(DY14*$DV$14)+(DY23*$DV$23)+(DY31*$DV$31)+(DY37*$DV$37)</f>
        <v>0.31359999999999999</v>
      </c>
      <c r="DZ45" s="62">
        <f t="shared" si="87"/>
        <v>0.18679999999999999</v>
      </c>
      <c r="EA45" s="61">
        <f t="shared" si="87"/>
        <v>-6.6E-3</v>
      </c>
      <c r="EB45" s="62">
        <f t="shared" si="87"/>
        <v>0.17050000000000001</v>
      </c>
      <c r="EC45" s="62">
        <f t="shared" si="87"/>
        <v>0.3669</v>
      </c>
      <c r="ED45" s="62">
        <f t="shared" si="87"/>
        <v>0.10390000000000001</v>
      </c>
      <c r="EE45" s="61">
        <f t="shared" si="87"/>
        <v>-1.23E-2</v>
      </c>
      <c r="EF45" s="62">
        <f t="shared" si="87"/>
        <v>0.1391</v>
      </c>
      <c r="EG45" s="62">
        <f t="shared" si="87"/>
        <v>0.2135</v>
      </c>
      <c r="EH45" s="61">
        <f t="shared" si="87"/>
        <v>-6.7299999999999999E-2</v>
      </c>
      <c r="EI45" s="62">
        <f t="shared" si="87"/>
        <v>0.113</v>
      </c>
      <c r="EJ45" s="35">
        <f t="shared" ref="EJ45:EJ46" si="88">(((1+EC45)*(1+EB45)*(1+EA45)*(1+DZ45)*(1+DY45)*(1+DX45)*(1+ED45)*(1+EE45)*(1+EF45)*(1+EG45)*(1+EH45)*(1+EI45))^(1/(11+(5/12))))-1</f>
        <v>0.12601588119810692</v>
      </c>
    </row>
    <row r="46" spans="2:140" x14ac:dyDescent="0.2">
      <c r="B46" s="63" t="s">
        <v>16</v>
      </c>
      <c r="C46" s="55"/>
      <c r="D46" s="55"/>
      <c r="E46" s="55"/>
      <c r="F46" s="60"/>
      <c r="G46" s="104"/>
      <c r="H46" s="64"/>
      <c r="I46" s="65"/>
      <c r="J46" s="65"/>
      <c r="K46" s="65"/>
      <c r="L46" s="65"/>
      <c r="M46" s="65"/>
      <c r="N46" s="66"/>
      <c r="O46" s="67"/>
      <c r="P46" s="66"/>
      <c r="Q46" s="66"/>
      <c r="R46" s="118">
        <v>-9.3799999999999994E-2</v>
      </c>
      <c r="S46" s="65">
        <v>0.1103</v>
      </c>
      <c r="T46" s="35">
        <f t="shared" si="76"/>
        <v>5.3751687722258801E-4</v>
      </c>
      <c r="V46" s="63" t="s">
        <v>16</v>
      </c>
      <c r="W46" s="55"/>
      <c r="X46" s="55"/>
      <c r="Y46" s="55"/>
      <c r="Z46" s="60"/>
      <c r="AA46" s="104"/>
      <c r="AB46" s="64"/>
      <c r="AC46" s="65"/>
      <c r="AD46" s="65"/>
      <c r="AE46" s="65"/>
      <c r="AF46" s="65"/>
      <c r="AG46" s="65"/>
      <c r="AH46" s="66"/>
      <c r="AI46" s="67"/>
      <c r="AJ46" s="66"/>
      <c r="AK46" s="66"/>
      <c r="AL46" s="118">
        <v>-6.5100000000000005E-2</v>
      </c>
      <c r="AM46" s="65">
        <v>0.1318</v>
      </c>
      <c r="AN46" s="35">
        <f t="shared" si="78"/>
        <v>4.9606059039035699E-3</v>
      </c>
      <c r="AP46" s="63" t="s">
        <v>16</v>
      </c>
      <c r="AQ46" s="55"/>
      <c r="AR46" s="55"/>
      <c r="AS46" s="55"/>
      <c r="AT46" s="60"/>
      <c r="AU46" s="104"/>
      <c r="AV46" s="64"/>
      <c r="AW46" s="65"/>
      <c r="AX46" s="65"/>
      <c r="AY46" s="65"/>
      <c r="AZ46" s="65"/>
      <c r="BA46" s="65"/>
      <c r="BB46" s="66"/>
      <c r="BC46" s="67"/>
      <c r="BD46" s="66"/>
      <c r="BE46" s="66"/>
      <c r="BF46" s="118">
        <v>-6.4000000000000001E-2</v>
      </c>
      <c r="BG46" s="65">
        <v>0.1008</v>
      </c>
      <c r="BH46" s="35">
        <f t="shared" si="80"/>
        <v>2.6221810303219684E-3</v>
      </c>
      <c r="BI46" s="35"/>
      <c r="BJ46" s="63" t="s">
        <v>16</v>
      </c>
      <c r="BK46" s="55"/>
      <c r="BL46" s="55"/>
      <c r="BM46" s="55"/>
      <c r="BN46" s="60"/>
      <c r="BO46" s="104"/>
      <c r="BP46" s="64"/>
      <c r="BQ46" s="65"/>
      <c r="BR46" s="65"/>
      <c r="BS46" s="65"/>
      <c r="BT46" s="65"/>
      <c r="BU46" s="65"/>
      <c r="BV46" s="66"/>
      <c r="BW46" s="67"/>
      <c r="BX46" s="66"/>
      <c r="BY46" s="66"/>
      <c r="BZ46" s="118">
        <v>-4.2999999999999997E-2</v>
      </c>
      <c r="CA46" s="65">
        <v>8.0399999999999999E-2</v>
      </c>
      <c r="CB46" s="35">
        <f t="shared" si="82"/>
        <v>2.9280262383799549E-3</v>
      </c>
      <c r="CD46" s="63" t="s">
        <v>16</v>
      </c>
      <c r="CE46" s="55"/>
      <c r="CF46" s="55"/>
      <c r="CG46" s="55"/>
      <c r="CH46" s="60"/>
      <c r="CI46" s="104"/>
      <c r="CJ46" s="64"/>
      <c r="CK46" s="65"/>
      <c r="CL46" s="65"/>
      <c r="CM46" s="65"/>
      <c r="CN46" s="65"/>
      <c r="CO46" s="65"/>
      <c r="CP46" s="66"/>
      <c r="CQ46" s="67"/>
      <c r="CR46" s="65">
        <v>7.1900000000000006E-2</v>
      </c>
      <c r="CS46" s="65">
        <v>0.15659999999999999</v>
      </c>
      <c r="CT46" s="118">
        <v>-4.9099999999999998E-2</v>
      </c>
      <c r="CU46" s="65">
        <v>7.4499999999999997E-2</v>
      </c>
      <c r="CV46" s="35">
        <f t="shared" si="84"/>
        <v>2.0924807843783366E-2</v>
      </c>
      <c r="CX46" s="63" t="s">
        <v>16</v>
      </c>
      <c r="CY46" s="55"/>
      <c r="CZ46" s="55"/>
      <c r="DA46" s="55"/>
      <c r="DB46" s="60"/>
      <c r="DC46" s="104"/>
      <c r="DD46" s="64"/>
      <c r="DE46" s="65"/>
      <c r="DF46" s="65"/>
      <c r="DG46" s="65"/>
      <c r="DH46" s="65"/>
      <c r="DI46" s="65"/>
      <c r="DJ46" s="66"/>
      <c r="DK46" s="67"/>
      <c r="DL46" s="65">
        <v>8.9700000000000002E-2</v>
      </c>
      <c r="DM46" s="65">
        <v>0.20810000000000001</v>
      </c>
      <c r="DN46" s="118">
        <v>-7.3400000000000007E-2</v>
      </c>
      <c r="DO46" s="65">
        <v>8.6300000000000002E-2</v>
      </c>
      <c r="DP46" s="35">
        <f t="shared" si="86"/>
        <v>2.4963019857779267E-2</v>
      </c>
      <c r="DR46" s="63" t="s">
        <v>16</v>
      </c>
      <c r="DS46" s="55"/>
      <c r="DT46" s="55"/>
      <c r="DU46" s="55"/>
      <c r="DV46" s="60"/>
      <c r="DW46" s="104"/>
      <c r="DX46" s="64"/>
      <c r="DY46" s="65">
        <v>0.31359999999999999</v>
      </c>
      <c r="DZ46" s="65">
        <v>0.18679999999999999</v>
      </c>
      <c r="EA46" s="118">
        <v>-6.6E-3</v>
      </c>
      <c r="EB46" s="65">
        <v>0.17050000000000001</v>
      </c>
      <c r="EC46" s="65">
        <v>0.3669</v>
      </c>
      <c r="ED46" s="65">
        <v>0.10390000000000001</v>
      </c>
      <c r="EE46" s="118">
        <v>-1.23E-2</v>
      </c>
      <c r="EF46" s="65">
        <v>0.1391</v>
      </c>
      <c r="EG46" s="65">
        <v>0.2135</v>
      </c>
      <c r="EH46" s="118">
        <v>-6.7299999999999999E-2</v>
      </c>
      <c r="EI46" s="65">
        <v>0.113</v>
      </c>
      <c r="EJ46" s="35">
        <f t="shared" si="88"/>
        <v>0.12601588119810692</v>
      </c>
    </row>
    <row r="47" spans="2:140" x14ac:dyDescent="0.2">
      <c r="B47" s="54" t="s">
        <v>17</v>
      </c>
      <c r="C47" s="55"/>
      <c r="D47" s="55"/>
      <c r="E47" s="55"/>
      <c r="F47" s="68"/>
      <c r="G47" s="105"/>
      <c r="H47" s="62">
        <f t="shared" ref="H47:T47" si="89">H45-H46</f>
        <v>0</v>
      </c>
      <c r="I47" s="62">
        <f t="shared" si="89"/>
        <v>0</v>
      </c>
      <c r="J47" s="62">
        <f t="shared" si="89"/>
        <v>0</v>
      </c>
      <c r="K47" s="62">
        <f t="shared" si="89"/>
        <v>0</v>
      </c>
      <c r="L47" s="62">
        <f t="shared" si="89"/>
        <v>0</v>
      </c>
      <c r="M47" s="62">
        <f t="shared" si="89"/>
        <v>0</v>
      </c>
      <c r="N47" s="62">
        <f t="shared" si="89"/>
        <v>0</v>
      </c>
      <c r="O47" s="62">
        <f t="shared" si="89"/>
        <v>0</v>
      </c>
      <c r="P47" s="62">
        <f t="shared" si="89"/>
        <v>0</v>
      </c>
      <c r="Q47" s="62">
        <f t="shared" si="89"/>
        <v>0</v>
      </c>
      <c r="R47" s="69">
        <f t="shared" si="89"/>
        <v>-2.3000000000009124E-5</v>
      </c>
      <c r="S47" s="69">
        <f t="shared" si="89"/>
        <v>5.0000000000008371E-5</v>
      </c>
      <c r="T47" s="70">
        <f t="shared" si="89"/>
        <v>1.722167024764687E-6</v>
      </c>
      <c r="V47" s="54" t="s">
        <v>17</v>
      </c>
      <c r="W47" s="55"/>
      <c r="X47" s="55"/>
      <c r="Y47" s="55"/>
      <c r="Z47" s="68"/>
      <c r="AA47" s="105"/>
      <c r="AB47" s="62">
        <f t="shared" ref="AB47:AN47" si="90">AB45-AB46</f>
        <v>0</v>
      </c>
      <c r="AC47" s="62">
        <f t="shared" si="90"/>
        <v>0</v>
      </c>
      <c r="AD47" s="62">
        <f t="shared" si="90"/>
        <v>0</v>
      </c>
      <c r="AE47" s="62">
        <f t="shared" si="90"/>
        <v>0</v>
      </c>
      <c r="AF47" s="62">
        <f t="shared" si="90"/>
        <v>0</v>
      </c>
      <c r="AG47" s="62">
        <f t="shared" si="90"/>
        <v>0</v>
      </c>
      <c r="AH47" s="62">
        <f t="shared" si="90"/>
        <v>0</v>
      </c>
      <c r="AI47" s="62">
        <f t="shared" si="90"/>
        <v>0</v>
      </c>
      <c r="AJ47" s="62">
        <f t="shared" si="90"/>
        <v>0</v>
      </c>
      <c r="AK47" s="62">
        <f t="shared" si="90"/>
        <v>0</v>
      </c>
      <c r="AL47" s="69">
        <f t="shared" si="90"/>
        <v>-3.999999999999837E-5</v>
      </c>
      <c r="AM47" s="69">
        <f t="shared" si="90"/>
        <v>0</v>
      </c>
      <c r="AN47" s="70">
        <f t="shared" si="90"/>
        <v>-3.766283654282887E-6</v>
      </c>
      <c r="AP47" s="54" t="s">
        <v>17</v>
      </c>
      <c r="AQ47" s="55"/>
      <c r="AR47" s="55"/>
      <c r="AS47" s="55"/>
      <c r="AT47" s="68"/>
      <c r="AU47" s="105"/>
      <c r="AV47" s="62">
        <f t="shared" ref="AV47:BH47" si="91">AV45-AV46</f>
        <v>0</v>
      </c>
      <c r="AW47" s="62">
        <f t="shared" si="91"/>
        <v>0</v>
      </c>
      <c r="AX47" s="62">
        <f t="shared" si="91"/>
        <v>0</v>
      </c>
      <c r="AY47" s="62">
        <f t="shared" si="91"/>
        <v>0</v>
      </c>
      <c r="AZ47" s="62">
        <f t="shared" si="91"/>
        <v>0</v>
      </c>
      <c r="BA47" s="62">
        <f t="shared" si="91"/>
        <v>0</v>
      </c>
      <c r="BB47" s="62">
        <f t="shared" si="91"/>
        <v>0</v>
      </c>
      <c r="BC47" s="62">
        <f t="shared" si="91"/>
        <v>0</v>
      </c>
      <c r="BD47" s="62">
        <f t="shared" si="91"/>
        <v>0</v>
      </c>
      <c r="BE47" s="62">
        <f t="shared" si="91"/>
        <v>0</v>
      </c>
      <c r="BF47" s="69">
        <f t="shared" si="91"/>
        <v>-2.8000000000014125E-5</v>
      </c>
      <c r="BG47" s="69">
        <f t="shared" si="91"/>
        <v>1.0000000000287557E-6</v>
      </c>
      <c r="BH47" s="70">
        <f t="shared" si="91"/>
        <v>-2.54737848326414E-6</v>
      </c>
      <c r="BI47" s="136"/>
      <c r="BJ47" s="54" t="s">
        <v>17</v>
      </c>
      <c r="BK47" s="55"/>
      <c r="BL47" s="55"/>
      <c r="BM47" s="55"/>
      <c r="BN47" s="68"/>
      <c r="BO47" s="105"/>
      <c r="BP47" s="62">
        <f t="shared" ref="BP47:CB47" si="92">BP45-BP46</f>
        <v>0</v>
      </c>
      <c r="BQ47" s="62">
        <f t="shared" si="92"/>
        <v>0</v>
      </c>
      <c r="BR47" s="62">
        <f t="shared" si="92"/>
        <v>0</v>
      </c>
      <c r="BS47" s="62">
        <f t="shared" si="92"/>
        <v>0</v>
      </c>
      <c r="BT47" s="62">
        <f t="shared" si="92"/>
        <v>0</v>
      </c>
      <c r="BU47" s="62">
        <f t="shared" si="92"/>
        <v>0</v>
      </c>
      <c r="BV47" s="62">
        <f t="shared" si="92"/>
        <v>0</v>
      </c>
      <c r="BW47" s="62">
        <f t="shared" si="92"/>
        <v>0</v>
      </c>
      <c r="BX47" s="62">
        <f t="shared" si="92"/>
        <v>0</v>
      </c>
      <c r="BY47" s="62">
        <f t="shared" si="92"/>
        <v>0</v>
      </c>
      <c r="BZ47" s="69">
        <f t="shared" si="92"/>
        <v>1.9999999999950613E-6</v>
      </c>
      <c r="CA47" s="69">
        <f t="shared" si="92"/>
        <v>-4.5999999999990493E-5</v>
      </c>
      <c r="CB47" s="70">
        <f t="shared" si="92"/>
        <v>-3.556760179046492E-6</v>
      </c>
      <c r="CD47" s="54" t="s">
        <v>17</v>
      </c>
      <c r="CE47" s="55"/>
      <c r="CF47" s="55"/>
      <c r="CG47" s="55"/>
      <c r="CH47" s="68"/>
      <c r="CI47" s="105"/>
      <c r="CJ47" s="62">
        <f t="shared" ref="CJ47:CV47" si="93">CJ45-CJ46</f>
        <v>0</v>
      </c>
      <c r="CK47" s="62">
        <f t="shared" si="93"/>
        <v>0</v>
      </c>
      <c r="CL47" s="62">
        <f t="shared" si="93"/>
        <v>0</v>
      </c>
      <c r="CM47" s="62">
        <f t="shared" si="93"/>
        <v>0</v>
      </c>
      <c r="CN47" s="62">
        <f t="shared" si="93"/>
        <v>0</v>
      </c>
      <c r="CO47" s="62">
        <f t="shared" si="93"/>
        <v>0</v>
      </c>
      <c r="CP47" s="62">
        <f t="shared" si="93"/>
        <v>0</v>
      </c>
      <c r="CQ47" s="62">
        <f t="shared" si="93"/>
        <v>0</v>
      </c>
      <c r="CR47" s="62">
        <f t="shared" si="93"/>
        <v>-3.2000000000004247E-5</v>
      </c>
      <c r="CS47" s="62">
        <f t="shared" si="93"/>
        <v>4.1000000000041004E-5</v>
      </c>
      <c r="CT47" s="69">
        <f t="shared" si="93"/>
        <v>3.5999999999987431E-5</v>
      </c>
      <c r="CU47" s="69">
        <f t="shared" si="93"/>
        <v>3.7000000000009248E-5</v>
      </c>
      <c r="CV47" s="70">
        <f t="shared" si="93"/>
        <v>6.9649342802069469E-6</v>
      </c>
      <c r="CX47" s="54" t="s">
        <v>17</v>
      </c>
      <c r="CY47" s="55"/>
      <c r="CZ47" s="55"/>
      <c r="DA47" s="55"/>
      <c r="DB47" s="68"/>
      <c r="DC47" s="105"/>
      <c r="DD47" s="62">
        <f t="shared" ref="DD47:DP47" si="94">DD45-DD46</f>
        <v>0</v>
      </c>
      <c r="DE47" s="62">
        <f t="shared" si="94"/>
        <v>0</v>
      </c>
      <c r="DF47" s="62">
        <f t="shared" si="94"/>
        <v>0</v>
      </c>
      <c r="DG47" s="62">
        <f t="shared" si="94"/>
        <v>0</v>
      </c>
      <c r="DH47" s="62">
        <f t="shared" si="94"/>
        <v>0</v>
      </c>
      <c r="DI47" s="62">
        <f t="shared" si="94"/>
        <v>0</v>
      </c>
      <c r="DJ47" s="62">
        <f t="shared" si="94"/>
        <v>0</v>
      </c>
      <c r="DK47" s="62">
        <f t="shared" si="94"/>
        <v>0</v>
      </c>
      <c r="DL47" s="62">
        <f t="shared" si="94"/>
        <v>4.4500000000002871E-5</v>
      </c>
      <c r="DM47" s="62">
        <f t="shared" si="94"/>
        <v>-2.1999999999994246E-5</v>
      </c>
      <c r="DN47" s="69">
        <f t="shared" si="94"/>
        <v>1.7000000000003124E-5</v>
      </c>
      <c r="DO47" s="69">
        <f t="shared" si="94"/>
        <v>7.5000000000005618E-5</v>
      </c>
      <c r="DP47" s="70">
        <f t="shared" si="94"/>
        <v>9.8766189142729388E-6</v>
      </c>
      <c r="DR47" s="54" t="s">
        <v>17</v>
      </c>
      <c r="DS47" s="55"/>
      <c r="DT47" s="55"/>
      <c r="DU47" s="55"/>
      <c r="DV47" s="68"/>
      <c r="DW47" s="105"/>
      <c r="DX47" s="62">
        <f t="shared" ref="DX47:EJ47" si="95">DX45-DX46</f>
        <v>0</v>
      </c>
      <c r="DY47" s="62">
        <f t="shared" si="95"/>
        <v>0</v>
      </c>
      <c r="DZ47" s="62">
        <f t="shared" si="95"/>
        <v>0</v>
      </c>
      <c r="EA47" s="62">
        <f t="shared" si="95"/>
        <v>0</v>
      </c>
      <c r="EB47" s="62">
        <f t="shared" si="95"/>
        <v>0</v>
      </c>
      <c r="EC47" s="62">
        <f t="shared" si="95"/>
        <v>0</v>
      </c>
      <c r="ED47" s="62">
        <f t="shared" si="95"/>
        <v>0</v>
      </c>
      <c r="EE47" s="62">
        <f t="shared" si="95"/>
        <v>0</v>
      </c>
      <c r="EF47" s="62">
        <f t="shared" si="95"/>
        <v>0</v>
      </c>
      <c r="EG47" s="62">
        <f t="shared" si="95"/>
        <v>0</v>
      </c>
      <c r="EH47" s="69">
        <f t="shared" si="95"/>
        <v>0</v>
      </c>
      <c r="EI47" s="69">
        <f t="shared" si="95"/>
        <v>0</v>
      </c>
      <c r="EJ47" s="70">
        <f t="shared" si="95"/>
        <v>0</v>
      </c>
    </row>
    <row r="48" spans="2:140" x14ac:dyDescent="0.2">
      <c r="B48" s="5"/>
      <c r="C48" s="6"/>
      <c r="D48" s="6"/>
      <c r="E48" s="6"/>
      <c r="F48" s="46"/>
      <c r="H48" s="47"/>
      <c r="I48" s="47"/>
      <c r="J48" s="47"/>
      <c r="K48" s="47"/>
      <c r="L48" s="47"/>
      <c r="M48" s="47"/>
      <c r="N48" s="48"/>
      <c r="O48" s="48"/>
      <c r="P48" s="48"/>
      <c r="Q48" s="48"/>
      <c r="R48" s="49"/>
      <c r="S48" s="49"/>
      <c r="T48" s="71"/>
      <c r="V48" s="5"/>
      <c r="W48" s="6"/>
      <c r="X48" s="6"/>
      <c r="Y48" s="6"/>
      <c r="Z48" s="46"/>
      <c r="AA48" s="101"/>
      <c r="AB48" s="47"/>
      <c r="AC48" s="47"/>
      <c r="AD48" s="47"/>
      <c r="AE48" s="47"/>
      <c r="AF48" s="47"/>
      <c r="AG48" s="47"/>
      <c r="AH48" s="48"/>
      <c r="AI48" s="48"/>
      <c r="AJ48" s="48"/>
      <c r="AK48" s="48"/>
      <c r="AL48" s="49"/>
      <c r="AM48" s="49"/>
      <c r="AN48" s="71"/>
      <c r="AP48" s="5"/>
      <c r="AQ48" s="6"/>
      <c r="AR48" s="6"/>
      <c r="AS48" s="6"/>
      <c r="AT48" s="46"/>
      <c r="AU48" s="101"/>
      <c r="AV48" s="47"/>
      <c r="AW48" s="47"/>
      <c r="AX48" s="47"/>
      <c r="AY48" s="47"/>
      <c r="AZ48" s="47"/>
      <c r="BA48" s="47"/>
      <c r="BB48" s="48"/>
      <c r="BC48" s="48"/>
      <c r="BD48" s="48"/>
      <c r="BE48" s="48"/>
      <c r="BF48" s="49"/>
      <c r="BG48" s="49"/>
      <c r="BH48" s="71"/>
      <c r="BI48" s="71"/>
      <c r="BJ48" s="5"/>
      <c r="BK48" s="6"/>
      <c r="BL48" s="6"/>
      <c r="BM48" s="6"/>
      <c r="BN48" s="46"/>
      <c r="BO48" s="101"/>
      <c r="BP48" s="47"/>
      <c r="BQ48" s="47"/>
      <c r="BR48" s="47"/>
      <c r="BS48" s="47"/>
      <c r="BT48" s="47"/>
      <c r="BU48" s="47"/>
      <c r="BV48" s="48"/>
      <c r="BW48" s="48"/>
      <c r="BX48" s="48"/>
      <c r="BY48" s="48"/>
      <c r="BZ48" s="49"/>
      <c r="CA48" s="49"/>
      <c r="CB48" s="71"/>
      <c r="CD48" s="5"/>
      <c r="CE48" s="6"/>
      <c r="CF48" s="6"/>
      <c r="CG48" s="6"/>
      <c r="CH48" s="46"/>
      <c r="CI48" s="101"/>
      <c r="CJ48" s="47"/>
      <c r="CK48" s="47"/>
      <c r="CL48" s="47"/>
      <c r="CM48" s="47"/>
      <c r="CN48" s="47"/>
      <c r="CO48" s="47"/>
      <c r="CP48" s="48"/>
      <c r="CQ48" s="48"/>
      <c r="CR48" s="48"/>
      <c r="CS48" s="48"/>
      <c r="CT48" s="49"/>
      <c r="CU48" s="49"/>
      <c r="CV48" s="71"/>
      <c r="CX48" s="5"/>
      <c r="CY48" s="6"/>
      <c r="CZ48" s="6"/>
      <c r="DA48" s="6"/>
      <c r="DB48" s="46"/>
      <c r="DC48" s="101"/>
      <c r="DD48" s="47"/>
      <c r="DE48" s="47"/>
      <c r="DF48" s="47"/>
      <c r="DG48" s="47"/>
      <c r="DH48" s="47"/>
      <c r="DI48" s="47"/>
      <c r="DJ48" s="48"/>
      <c r="DK48" s="48"/>
      <c r="DL48" s="48"/>
      <c r="DM48" s="48"/>
      <c r="DN48" s="49"/>
      <c r="DO48" s="49"/>
      <c r="DP48" s="71"/>
      <c r="DR48" s="5"/>
      <c r="DS48" s="6"/>
      <c r="DT48" s="6"/>
      <c r="DU48" s="6"/>
      <c r="DV48" s="46"/>
      <c r="DW48" s="101"/>
      <c r="DX48" s="47"/>
      <c r="DY48" s="47"/>
      <c r="DZ48" s="47"/>
      <c r="EA48" s="47"/>
      <c r="EB48" s="47"/>
      <c r="EC48" s="47"/>
      <c r="ED48" s="48"/>
      <c r="EE48" s="48"/>
      <c r="EF48" s="48"/>
      <c r="EG48" s="48"/>
      <c r="EH48" s="49"/>
      <c r="EI48" s="49"/>
      <c r="EJ48" s="71"/>
    </row>
    <row r="49" spans="2:140" x14ac:dyDescent="0.2">
      <c r="B49" s="72" t="s">
        <v>18</v>
      </c>
      <c r="C49" s="73"/>
      <c r="D49" s="73"/>
      <c r="E49" s="73"/>
      <c r="F49" s="74"/>
      <c r="G49" s="74"/>
      <c r="H49" s="74"/>
      <c r="I49" s="74"/>
      <c r="J49" s="74"/>
      <c r="K49" s="74"/>
      <c r="L49" s="74"/>
      <c r="M49" s="74"/>
      <c r="N49" s="75"/>
      <c r="O49" s="75"/>
      <c r="P49" s="75"/>
      <c r="Q49" s="75"/>
      <c r="R49" s="76"/>
      <c r="S49" s="76"/>
      <c r="T49" s="76"/>
      <c r="V49" s="72" t="s">
        <v>18</v>
      </c>
      <c r="W49" s="73"/>
      <c r="X49" s="73"/>
      <c r="Y49" s="73"/>
      <c r="Z49" s="74"/>
      <c r="AA49" s="74"/>
      <c r="AB49" s="74"/>
      <c r="AC49" s="74"/>
      <c r="AD49" s="74"/>
      <c r="AE49" s="74"/>
      <c r="AF49" s="74"/>
      <c r="AG49" s="74"/>
      <c r="AH49" s="75"/>
      <c r="AI49" s="75"/>
      <c r="AJ49" s="75"/>
      <c r="AK49" s="75"/>
      <c r="AL49" s="76"/>
      <c r="AM49" s="76"/>
      <c r="AN49" s="76"/>
      <c r="AP49" s="72" t="s">
        <v>18</v>
      </c>
      <c r="AQ49" s="73"/>
      <c r="AR49" s="73"/>
      <c r="AS49" s="73"/>
      <c r="AT49" s="74"/>
      <c r="AU49" s="74"/>
      <c r="AV49" s="74"/>
      <c r="AW49" s="74"/>
      <c r="AX49" s="74"/>
      <c r="AY49" s="74"/>
      <c r="AZ49" s="74"/>
      <c r="BA49" s="74"/>
      <c r="BB49" s="75"/>
      <c r="BC49" s="75"/>
      <c r="BD49" s="75"/>
      <c r="BE49" s="75"/>
      <c r="BF49" s="76"/>
      <c r="BG49" s="76"/>
      <c r="BH49" s="76"/>
      <c r="BI49" s="71"/>
      <c r="BJ49" s="72" t="s">
        <v>18</v>
      </c>
      <c r="BK49" s="73"/>
      <c r="BL49" s="73"/>
      <c r="BM49" s="73"/>
      <c r="BN49" s="74"/>
      <c r="BO49" s="74"/>
      <c r="BP49" s="74"/>
      <c r="BQ49" s="74"/>
      <c r="BR49" s="74"/>
      <c r="BS49" s="74"/>
      <c r="BT49" s="74"/>
      <c r="BU49" s="74"/>
      <c r="BV49" s="75"/>
      <c r="BW49" s="75"/>
      <c r="BX49" s="75"/>
      <c r="BY49" s="75"/>
      <c r="BZ49" s="76"/>
      <c r="CA49" s="76"/>
      <c r="CB49" s="76"/>
      <c r="CD49" s="72" t="s">
        <v>18</v>
      </c>
      <c r="CE49" s="73"/>
      <c r="CF49" s="73"/>
      <c r="CG49" s="73"/>
      <c r="CH49" s="74"/>
      <c r="CI49" s="74"/>
      <c r="CJ49" s="74"/>
      <c r="CK49" s="74"/>
      <c r="CL49" s="74"/>
      <c r="CM49" s="74"/>
      <c r="CN49" s="74"/>
      <c r="CO49" s="74"/>
      <c r="CP49" s="75"/>
      <c r="CQ49" s="75"/>
      <c r="CR49" s="75"/>
      <c r="CS49" s="75"/>
      <c r="CT49" s="76"/>
      <c r="CU49" s="76"/>
      <c r="CV49" s="76"/>
      <c r="CX49" s="72" t="s">
        <v>18</v>
      </c>
      <c r="CY49" s="73"/>
      <c r="CZ49" s="73"/>
      <c r="DA49" s="73"/>
      <c r="DB49" s="74"/>
      <c r="DC49" s="74"/>
      <c r="DD49" s="74"/>
      <c r="DE49" s="74"/>
      <c r="DF49" s="74"/>
      <c r="DG49" s="74"/>
      <c r="DH49" s="74"/>
      <c r="DI49" s="74"/>
      <c r="DJ49" s="75"/>
      <c r="DK49" s="75"/>
      <c r="DL49" s="75"/>
      <c r="DM49" s="75"/>
      <c r="DN49" s="76"/>
      <c r="DO49" s="76"/>
      <c r="DP49" s="76"/>
      <c r="DR49" s="72" t="s">
        <v>18</v>
      </c>
      <c r="DS49" s="73"/>
      <c r="DT49" s="73"/>
      <c r="DU49" s="73"/>
      <c r="DV49" s="74"/>
      <c r="DW49" s="74"/>
      <c r="DX49" s="74"/>
      <c r="DY49" s="74"/>
      <c r="DZ49" s="74"/>
      <c r="EA49" s="74"/>
      <c r="EB49" s="74"/>
      <c r="EC49" s="74"/>
      <c r="ED49" s="75"/>
      <c r="EE49" s="75"/>
      <c r="EF49" s="75"/>
      <c r="EG49" s="75"/>
      <c r="EH49" s="76"/>
      <c r="EI49" s="76"/>
      <c r="EJ49" s="76"/>
    </row>
    <row r="50" spans="2:140" x14ac:dyDescent="0.2">
      <c r="B50" s="77" t="s">
        <v>19</v>
      </c>
      <c r="C50" s="78"/>
      <c r="D50" s="78"/>
      <c r="E50" s="78"/>
      <c r="F50" s="79"/>
      <c r="G50" s="74"/>
      <c r="H50" s="80">
        <f t="shared" ref="H50:T50" si="96">H45</f>
        <v>0</v>
      </c>
      <c r="I50" s="80">
        <f t="shared" si="96"/>
        <v>0</v>
      </c>
      <c r="J50" s="80">
        <f t="shared" si="96"/>
        <v>0</v>
      </c>
      <c r="K50" s="80">
        <f t="shared" si="96"/>
        <v>0</v>
      </c>
      <c r="L50" s="80">
        <f t="shared" si="96"/>
        <v>0</v>
      </c>
      <c r="M50" s="80">
        <f t="shared" si="96"/>
        <v>0</v>
      </c>
      <c r="N50" s="80">
        <f t="shared" si="96"/>
        <v>0</v>
      </c>
      <c r="O50" s="81">
        <f t="shared" si="96"/>
        <v>0</v>
      </c>
      <c r="P50" s="81">
        <f t="shared" si="96"/>
        <v>0</v>
      </c>
      <c r="Q50" s="81">
        <f t="shared" si="96"/>
        <v>0</v>
      </c>
      <c r="R50" s="81">
        <f t="shared" si="96"/>
        <v>-9.3823000000000004E-2</v>
      </c>
      <c r="S50" s="81">
        <f t="shared" si="96"/>
        <v>0.11035</v>
      </c>
      <c r="T50" s="81">
        <f t="shared" si="96"/>
        <v>5.3923904424735269E-4</v>
      </c>
      <c r="V50" s="77" t="s">
        <v>19</v>
      </c>
      <c r="W50" s="78"/>
      <c r="X50" s="78"/>
      <c r="Y50" s="78"/>
      <c r="Z50" s="79"/>
      <c r="AA50" s="74"/>
      <c r="AB50" s="80">
        <f t="shared" ref="AB50:AN50" si="97">AB45</f>
        <v>0</v>
      </c>
      <c r="AC50" s="80">
        <f t="shared" si="97"/>
        <v>0</v>
      </c>
      <c r="AD50" s="80">
        <f t="shared" si="97"/>
        <v>0</v>
      </c>
      <c r="AE50" s="80">
        <f t="shared" si="97"/>
        <v>0</v>
      </c>
      <c r="AF50" s="80">
        <f t="shared" si="97"/>
        <v>0</v>
      </c>
      <c r="AG50" s="80">
        <f t="shared" si="97"/>
        <v>0</v>
      </c>
      <c r="AH50" s="80">
        <f t="shared" si="97"/>
        <v>0</v>
      </c>
      <c r="AI50" s="81">
        <f t="shared" si="97"/>
        <v>0</v>
      </c>
      <c r="AJ50" s="81">
        <f t="shared" si="97"/>
        <v>0</v>
      </c>
      <c r="AK50" s="81">
        <f t="shared" si="97"/>
        <v>0</v>
      </c>
      <c r="AL50" s="81">
        <f t="shared" si="97"/>
        <v>-6.5140000000000003E-2</v>
      </c>
      <c r="AM50" s="81">
        <f t="shared" si="97"/>
        <v>0.1318</v>
      </c>
      <c r="AN50" s="81">
        <f t="shared" si="97"/>
        <v>4.956839620249287E-3</v>
      </c>
      <c r="AP50" s="77" t="s">
        <v>19</v>
      </c>
      <c r="AQ50" s="78"/>
      <c r="AR50" s="78"/>
      <c r="AS50" s="78"/>
      <c r="AT50" s="79"/>
      <c r="AU50" s="74"/>
      <c r="AV50" s="80">
        <f t="shared" ref="AV50:BH50" si="98">AV45</f>
        <v>0</v>
      </c>
      <c r="AW50" s="80">
        <f t="shared" si="98"/>
        <v>0</v>
      </c>
      <c r="AX50" s="80">
        <f t="shared" si="98"/>
        <v>0</v>
      </c>
      <c r="AY50" s="80">
        <f t="shared" si="98"/>
        <v>0</v>
      </c>
      <c r="AZ50" s="80">
        <f t="shared" si="98"/>
        <v>0</v>
      </c>
      <c r="BA50" s="80">
        <f t="shared" si="98"/>
        <v>0</v>
      </c>
      <c r="BB50" s="80">
        <f t="shared" si="98"/>
        <v>0</v>
      </c>
      <c r="BC50" s="81">
        <f t="shared" si="98"/>
        <v>0</v>
      </c>
      <c r="BD50" s="81">
        <f t="shared" si="98"/>
        <v>0</v>
      </c>
      <c r="BE50" s="81">
        <f t="shared" si="98"/>
        <v>0</v>
      </c>
      <c r="BF50" s="81">
        <f t="shared" si="98"/>
        <v>-6.4028000000000015E-2</v>
      </c>
      <c r="BG50" s="81">
        <f t="shared" si="98"/>
        <v>0.10080100000000003</v>
      </c>
      <c r="BH50" s="81">
        <f t="shared" si="98"/>
        <v>2.6196336518387042E-3</v>
      </c>
      <c r="BI50" s="137"/>
      <c r="BJ50" s="77" t="s">
        <v>19</v>
      </c>
      <c r="BK50" s="78"/>
      <c r="BL50" s="78"/>
      <c r="BM50" s="78"/>
      <c r="BN50" s="79"/>
      <c r="BO50" s="74"/>
      <c r="BP50" s="80">
        <f t="shared" ref="BP50:CB50" si="99">BP45</f>
        <v>0</v>
      </c>
      <c r="BQ50" s="80">
        <f t="shared" si="99"/>
        <v>0</v>
      </c>
      <c r="BR50" s="80">
        <f t="shared" si="99"/>
        <v>0</v>
      </c>
      <c r="BS50" s="80">
        <f t="shared" si="99"/>
        <v>0</v>
      </c>
      <c r="BT50" s="80">
        <f t="shared" si="99"/>
        <v>0</v>
      </c>
      <c r="BU50" s="80">
        <f t="shared" si="99"/>
        <v>0</v>
      </c>
      <c r="BV50" s="80">
        <f t="shared" si="99"/>
        <v>0</v>
      </c>
      <c r="BW50" s="81">
        <f t="shared" si="99"/>
        <v>0</v>
      </c>
      <c r="BX50" s="81">
        <f t="shared" si="99"/>
        <v>0</v>
      </c>
      <c r="BY50" s="81">
        <f t="shared" si="99"/>
        <v>0</v>
      </c>
      <c r="BZ50" s="81">
        <f t="shared" si="99"/>
        <v>-4.2998000000000001E-2</v>
      </c>
      <c r="CA50" s="81">
        <f t="shared" si="99"/>
        <v>8.0354000000000009E-2</v>
      </c>
      <c r="CB50" s="81">
        <f t="shared" si="99"/>
        <v>2.9244694782009084E-3</v>
      </c>
      <c r="CD50" s="77" t="s">
        <v>19</v>
      </c>
      <c r="CE50" s="78"/>
      <c r="CF50" s="78"/>
      <c r="CG50" s="78"/>
      <c r="CH50" s="79"/>
      <c r="CI50" s="74"/>
      <c r="CJ50" s="80">
        <f t="shared" ref="CJ50:CV50" si="100">CJ45</f>
        <v>0</v>
      </c>
      <c r="CK50" s="80">
        <f t="shared" si="100"/>
        <v>0</v>
      </c>
      <c r="CL50" s="80">
        <f t="shared" si="100"/>
        <v>0</v>
      </c>
      <c r="CM50" s="80">
        <f t="shared" si="100"/>
        <v>0</v>
      </c>
      <c r="CN50" s="80">
        <f t="shared" si="100"/>
        <v>0</v>
      </c>
      <c r="CO50" s="80">
        <f t="shared" si="100"/>
        <v>0</v>
      </c>
      <c r="CP50" s="80">
        <f t="shared" si="100"/>
        <v>0</v>
      </c>
      <c r="CQ50" s="81">
        <f t="shared" si="100"/>
        <v>0</v>
      </c>
      <c r="CR50" s="81">
        <f t="shared" si="100"/>
        <v>7.1868000000000001E-2</v>
      </c>
      <c r="CS50" s="81">
        <f t="shared" si="100"/>
        <v>0.15664100000000003</v>
      </c>
      <c r="CT50" s="81">
        <f t="shared" si="100"/>
        <v>-4.906400000000001E-2</v>
      </c>
      <c r="CU50" s="81">
        <f t="shared" si="100"/>
        <v>7.4537000000000006E-2</v>
      </c>
      <c r="CV50" s="81">
        <f t="shared" si="100"/>
        <v>2.0931772778063573E-2</v>
      </c>
      <c r="CX50" s="77" t="s">
        <v>19</v>
      </c>
      <c r="CY50" s="78"/>
      <c r="CZ50" s="78"/>
      <c r="DA50" s="78"/>
      <c r="DB50" s="79"/>
      <c r="DC50" s="74"/>
      <c r="DD50" s="80">
        <f t="shared" ref="DD50:DP50" si="101">DD45</f>
        <v>0</v>
      </c>
      <c r="DE50" s="80">
        <f t="shared" si="101"/>
        <v>0</v>
      </c>
      <c r="DF50" s="80">
        <f t="shared" si="101"/>
        <v>0</v>
      </c>
      <c r="DG50" s="80">
        <f t="shared" si="101"/>
        <v>0</v>
      </c>
      <c r="DH50" s="80">
        <f t="shared" si="101"/>
        <v>0</v>
      </c>
      <c r="DI50" s="80">
        <f t="shared" si="101"/>
        <v>0</v>
      </c>
      <c r="DJ50" s="80">
        <f t="shared" si="101"/>
        <v>0</v>
      </c>
      <c r="DK50" s="81">
        <f t="shared" si="101"/>
        <v>0</v>
      </c>
      <c r="DL50" s="81">
        <f t="shared" si="101"/>
        <v>8.9744500000000005E-2</v>
      </c>
      <c r="DM50" s="81">
        <f t="shared" si="101"/>
        <v>0.20807800000000001</v>
      </c>
      <c r="DN50" s="81">
        <f t="shared" si="101"/>
        <v>-7.3383000000000004E-2</v>
      </c>
      <c r="DO50" s="81">
        <f t="shared" si="101"/>
        <v>8.6375000000000007E-2</v>
      </c>
      <c r="DP50" s="81">
        <f t="shared" si="101"/>
        <v>2.497289647669354E-2</v>
      </c>
      <c r="DR50" s="77" t="s">
        <v>19</v>
      </c>
      <c r="DS50" s="78"/>
      <c r="DT50" s="78"/>
      <c r="DU50" s="78"/>
      <c r="DV50" s="79"/>
      <c r="DW50" s="74"/>
      <c r="DX50" s="80">
        <f t="shared" ref="DX50:EJ50" si="102">DX45</f>
        <v>0</v>
      </c>
      <c r="DY50" s="80">
        <f t="shared" si="102"/>
        <v>0.31359999999999999</v>
      </c>
      <c r="DZ50" s="80">
        <f t="shared" si="102"/>
        <v>0.18679999999999999</v>
      </c>
      <c r="EA50" s="80">
        <f t="shared" si="102"/>
        <v>-6.6E-3</v>
      </c>
      <c r="EB50" s="80">
        <f t="shared" si="102"/>
        <v>0.17050000000000001</v>
      </c>
      <c r="EC50" s="80">
        <f t="shared" si="102"/>
        <v>0.3669</v>
      </c>
      <c r="ED50" s="80">
        <f t="shared" si="102"/>
        <v>0.10390000000000001</v>
      </c>
      <c r="EE50" s="81">
        <f t="shared" si="102"/>
        <v>-1.23E-2</v>
      </c>
      <c r="EF50" s="81">
        <f t="shared" si="102"/>
        <v>0.1391</v>
      </c>
      <c r="EG50" s="81">
        <f t="shared" si="102"/>
        <v>0.2135</v>
      </c>
      <c r="EH50" s="81">
        <f t="shared" si="102"/>
        <v>-6.7299999999999999E-2</v>
      </c>
      <c r="EI50" s="81">
        <f t="shared" si="102"/>
        <v>0.113</v>
      </c>
      <c r="EJ50" s="81">
        <f t="shared" si="102"/>
        <v>0.12601588119810692</v>
      </c>
    </row>
    <row r="51" spans="2:140" x14ac:dyDescent="0.2">
      <c r="B51" s="82" t="s">
        <v>20</v>
      </c>
      <c r="C51" s="83"/>
      <c r="D51" s="83"/>
      <c r="E51" s="83"/>
      <c r="F51" s="84"/>
      <c r="G51" s="111"/>
      <c r="H51" s="85">
        <v>0</v>
      </c>
      <c r="I51" s="85">
        <v>0</v>
      </c>
      <c r="J51" s="85">
        <v>0</v>
      </c>
      <c r="K51" s="85">
        <v>0</v>
      </c>
      <c r="L51" s="85">
        <v>0</v>
      </c>
      <c r="M51" s="85">
        <v>0</v>
      </c>
      <c r="N51" s="85">
        <v>0</v>
      </c>
      <c r="O51" s="42">
        <v>0</v>
      </c>
      <c r="P51" s="42">
        <v>0</v>
      </c>
      <c r="Q51" s="42">
        <v>0</v>
      </c>
      <c r="R51" s="43">
        <v>0</v>
      </c>
      <c r="S51" s="43">
        <v>0</v>
      </c>
      <c r="T51" s="43">
        <v>0</v>
      </c>
      <c r="V51" s="82" t="s">
        <v>20</v>
      </c>
      <c r="W51" s="83"/>
      <c r="X51" s="83"/>
      <c r="Y51" s="83"/>
      <c r="Z51" s="84"/>
      <c r="AA51" s="111"/>
      <c r="AB51" s="85">
        <v>0</v>
      </c>
      <c r="AC51" s="85">
        <v>0</v>
      </c>
      <c r="AD51" s="85">
        <v>0</v>
      </c>
      <c r="AE51" s="85">
        <v>0</v>
      </c>
      <c r="AF51" s="85">
        <v>0</v>
      </c>
      <c r="AG51" s="85">
        <v>0</v>
      </c>
      <c r="AH51" s="85">
        <v>0</v>
      </c>
      <c r="AI51" s="42">
        <v>0</v>
      </c>
      <c r="AJ51" s="42">
        <v>0</v>
      </c>
      <c r="AK51" s="42">
        <v>0</v>
      </c>
      <c r="AL51" s="43">
        <v>0</v>
      </c>
      <c r="AM51" s="43">
        <v>0</v>
      </c>
      <c r="AN51" s="43">
        <v>0</v>
      </c>
      <c r="AP51" s="82" t="s">
        <v>20</v>
      </c>
      <c r="AQ51" s="83"/>
      <c r="AR51" s="83"/>
      <c r="AS51" s="83"/>
      <c r="AT51" s="84"/>
      <c r="AU51" s="111"/>
      <c r="AV51" s="85">
        <v>5.0000000000000001E-3</v>
      </c>
      <c r="AW51" s="85">
        <v>5.0000000000000001E-3</v>
      </c>
      <c r="AX51" s="85">
        <v>5.0000000000000001E-3</v>
      </c>
      <c r="AY51" s="85">
        <v>5.0000000000000001E-3</v>
      </c>
      <c r="AZ51" s="85">
        <v>5.0000000000000001E-3</v>
      </c>
      <c r="BA51" s="85">
        <v>5.0000000000000001E-3</v>
      </c>
      <c r="BB51" s="85">
        <v>5.0000000000000001E-3</v>
      </c>
      <c r="BC51" s="85">
        <v>5.0000000000000001E-3</v>
      </c>
      <c r="BD51" s="85">
        <v>5.0000000000000001E-3</v>
      </c>
      <c r="BE51" s="85">
        <v>5.0000000000000001E-3</v>
      </c>
      <c r="BF51" s="85">
        <v>5.0000000000000001E-3</v>
      </c>
      <c r="BG51" s="85">
        <v>5.0000000000000001E-3</v>
      </c>
      <c r="BH51" s="85">
        <v>5.0000000000000001E-3</v>
      </c>
      <c r="BI51" s="138"/>
      <c r="BJ51" s="82" t="s">
        <v>20</v>
      </c>
      <c r="BK51" s="83"/>
      <c r="BL51" s="83"/>
      <c r="BM51" s="83"/>
      <c r="BN51" s="84"/>
      <c r="BO51" s="111"/>
      <c r="BP51" s="85">
        <v>5.0000000000000001E-3</v>
      </c>
      <c r="BQ51" s="85">
        <v>5.0000000000000001E-3</v>
      </c>
      <c r="BR51" s="85">
        <v>5.0000000000000001E-3</v>
      </c>
      <c r="BS51" s="85">
        <v>5.0000000000000001E-3</v>
      </c>
      <c r="BT51" s="85">
        <v>5.0000000000000001E-3</v>
      </c>
      <c r="BU51" s="85">
        <v>5.0000000000000001E-3</v>
      </c>
      <c r="BV51" s="85">
        <v>5.0000000000000001E-3</v>
      </c>
      <c r="BW51" s="85">
        <v>5.0000000000000001E-3</v>
      </c>
      <c r="BX51" s="85">
        <v>5.0000000000000001E-3</v>
      </c>
      <c r="BY51" s="85">
        <v>5.0000000000000001E-3</v>
      </c>
      <c r="BZ51" s="85">
        <v>5.0000000000000001E-3</v>
      </c>
      <c r="CA51" s="85">
        <v>5.0000000000000001E-3</v>
      </c>
      <c r="CB51" s="85">
        <v>5.0000000000000001E-3</v>
      </c>
      <c r="CD51" s="82" t="s">
        <v>20</v>
      </c>
      <c r="CE51" s="83"/>
      <c r="CF51" s="83"/>
      <c r="CG51" s="83"/>
      <c r="CH51" s="84"/>
      <c r="CI51" s="111"/>
      <c r="CJ51" s="85">
        <v>3.0000000000000001E-3</v>
      </c>
      <c r="CK51" s="85">
        <v>3.0000000000000001E-3</v>
      </c>
      <c r="CL51" s="85">
        <v>3.0000000000000001E-3</v>
      </c>
      <c r="CM51" s="85">
        <v>3.0000000000000001E-3</v>
      </c>
      <c r="CN51" s="85">
        <v>3.0000000000000001E-3</v>
      </c>
      <c r="CO51" s="85">
        <v>3.0000000000000001E-3</v>
      </c>
      <c r="CP51" s="85">
        <v>3.0000000000000001E-3</v>
      </c>
      <c r="CQ51" s="85">
        <v>3.0000000000000001E-3</v>
      </c>
      <c r="CR51" s="85">
        <v>3.0000000000000001E-3</v>
      </c>
      <c r="CS51" s="85">
        <v>3.0000000000000001E-3</v>
      </c>
      <c r="CT51" s="85">
        <v>3.0000000000000001E-3</v>
      </c>
      <c r="CU51" s="85">
        <v>3.0000000000000001E-3</v>
      </c>
      <c r="CV51" s="85">
        <v>3.0000000000000001E-3</v>
      </c>
      <c r="CX51" s="82" t="s">
        <v>20</v>
      </c>
      <c r="CY51" s="83"/>
      <c r="CZ51" s="83"/>
      <c r="DA51" s="83"/>
      <c r="DB51" s="84"/>
      <c r="DC51" s="111"/>
      <c r="DD51" s="85">
        <v>3.0000000000000001E-3</v>
      </c>
      <c r="DE51" s="85">
        <v>3.0000000000000001E-3</v>
      </c>
      <c r="DF51" s="85">
        <v>3.0000000000000001E-3</v>
      </c>
      <c r="DG51" s="85">
        <v>3.0000000000000001E-3</v>
      </c>
      <c r="DH51" s="85">
        <v>3.0000000000000001E-3</v>
      </c>
      <c r="DI51" s="85">
        <v>3.0000000000000001E-3</v>
      </c>
      <c r="DJ51" s="85">
        <v>3.0000000000000001E-3</v>
      </c>
      <c r="DK51" s="85">
        <v>3.0000000000000001E-3</v>
      </c>
      <c r="DL51" s="85">
        <v>3.0000000000000001E-3</v>
      </c>
      <c r="DM51" s="85">
        <v>3.0000000000000001E-3</v>
      </c>
      <c r="DN51" s="85">
        <v>3.0000000000000001E-3</v>
      </c>
      <c r="DO51" s="85">
        <v>3.0000000000000001E-3</v>
      </c>
      <c r="DP51" s="85">
        <v>3.0000000000000001E-3</v>
      </c>
      <c r="DR51" s="82" t="s">
        <v>20</v>
      </c>
      <c r="DS51" s="83"/>
      <c r="DT51" s="83"/>
      <c r="DU51" s="83"/>
      <c r="DV51" s="84"/>
      <c r="DW51" s="111"/>
      <c r="DX51" s="85">
        <v>0</v>
      </c>
      <c r="DY51" s="85">
        <v>0</v>
      </c>
      <c r="DZ51" s="85">
        <v>0</v>
      </c>
      <c r="EA51" s="85">
        <v>0</v>
      </c>
      <c r="EB51" s="85">
        <v>0</v>
      </c>
      <c r="EC51" s="85">
        <v>0</v>
      </c>
      <c r="ED51" s="85">
        <v>0</v>
      </c>
      <c r="EE51" s="85">
        <v>0</v>
      </c>
      <c r="EF51" s="85">
        <v>0</v>
      </c>
      <c r="EG51" s="85">
        <v>0</v>
      </c>
      <c r="EH51" s="85">
        <v>0</v>
      </c>
      <c r="EI51" s="85">
        <v>0</v>
      </c>
      <c r="EJ51" s="85">
        <v>0</v>
      </c>
    </row>
    <row r="52" spans="2:140" ht="17" thickBot="1" x14ac:dyDescent="0.25">
      <c r="B52" s="86" t="s">
        <v>21</v>
      </c>
      <c r="C52" s="87"/>
      <c r="D52" s="87"/>
      <c r="E52" s="87"/>
      <c r="F52" s="88"/>
      <c r="G52" s="106"/>
      <c r="H52" s="89">
        <f t="shared" ref="H52:M52" si="103">H50-(1+H50)*H51</f>
        <v>0</v>
      </c>
      <c r="I52" s="89">
        <f t="shared" si="103"/>
        <v>0</v>
      </c>
      <c r="J52" s="89">
        <f t="shared" si="103"/>
        <v>0</v>
      </c>
      <c r="K52" s="89">
        <f t="shared" si="103"/>
        <v>0</v>
      </c>
      <c r="L52" s="89">
        <f t="shared" si="103"/>
        <v>0</v>
      </c>
      <c r="M52" s="89">
        <f t="shared" si="103"/>
        <v>0</v>
      </c>
      <c r="N52" s="89">
        <f>N50-(1+N50)*N51</f>
        <v>0</v>
      </c>
      <c r="O52" s="90">
        <f>O50-(1+O50)*O51</f>
        <v>0</v>
      </c>
      <c r="P52" s="90">
        <f>P50-(1+P50)*P51</f>
        <v>0</v>
      </c>
      <c r="Q52" s="90">
        <f>Q50-(1+Q50)*Q51</f>
        <v>0</v>
      </c>
      <c r="R52" s="90">
        <f>R50-(1+R50)*R51*9/12</f>
        <v>-9.3823000000000004E-2</v>
      </c>
      <c r="S52" s="90">
        <f>S50-(1+S50)*S51*9/12</f>
        <v>0.11035</v>
      </c>
      <c r="T52" s="90">
        <f>T50-(1+T50)*T51</f>
        <v>5.3923904424735269E-4</v>
      </c>
      <c r="V52" s="86" t="s">
        <v>21</v>
      </c>
      <c r="W52" s="87"/>
      <c r="X52" s="87"/>
      <c r="Y52" s="87"/>
      <c r="Z52" s="88"/>
      <c r="AA52" s="106"/>
      <c r="AB52" s="89">
        <f t="shared" ref="AB52:AG52" si="104">AB50-(1+AB50)*AB51</f>
        <v>0</v>
      </c>
      <c r="AC52" s="89">
        <f t="shared" si="104"/>
        <v>0</v>
      </c>
      <c r="AD52" s="89">
        <f t="shared" si="104"/>
        <v>0</v>
      </c>
      <c r="AE52" s="89">
        <f t="shared" si="104"/>
        <v>0</v>
      </c>
      <c r="AF52" s="89">
        <f t="shared" si="104"/>
        <v>0</v>
      </c>
      <c r="AG52" s="89">
        <f t="shared" si="104"/>
        <v>0</v>
      </c>
      <c r="AH52" s="89">
        <f>AH50-(1+AH50)*AH51</f>
        <v>0</v>
      </c>
      <c r="AI52" s="90">
        <f>AI50-(1+AI50)*AI51</f>
        <v>0</v>
      </c>
      <c r="AJ52" s="90">
        <f>AJ50-(1+AJ50)*AJ51</f>
        <v>0</v>
      </c>
      <c r="AK52" s="90">
        <f>AK50-(1+AK50)*AK51</f>
        <v>0</v>
      </c>
      <c r="AL52" s="90">
        <f>AL50-(1+AL50)*AL51*9/12</f>
        <v>-6.5140000000000003E-2</v>
      </c>
      <c r="AM52" s="90">
        <f>AM50-(1+AM50)*AM51*9/12</f>
        <v>0.1318</v>
      </c>
      <c r="AN52" s="90">
        <f>AN50-(1+AN50)*AN51</f>
        <v>4.956839620249287E-3</v>
      </c>
      <c r="AP52" s="86" t="s">
        <v>21</v>
      </c>
      <c r="AQ52" s="87"/>
      <c r="AR52" s="87"/>
      <c r="AS52" s="87"/>
      <c r="AT52" s="88"/>
      <c r="AU52" s="106"/>
      <c r="AV52" s="89">
        <f t="shared" ref="AV52:BA52" si="105">AV50-(1+AV50)*AV51</f>
        <v>-5.0000000000000001E-3</v>
      </c>
      <c r="AW52" s="89">
        <f t="shared" si="105"/>
        <v>-5.0000000000000001E-3</v>
      </c>
      <c r="AX52" s="89">
        <f t="shared" si="105"/>
        <v>-5.0000000000000001E-3</v>
      </c>
      <c r="AY52" s="89">
        <f t="shared" si="105"/>
        <v>-5.0000000000000001E-3</v>
      </c>
      <c r="AZ52" s="89">
        <f t="shared" si="105"/>
        <v>-5.0000000000000001E-3</v>
      </c>
      <c r="BA52" s="89">
        <f t="shared" si="105"/>
        <v>-5.0000000000000001E-3</v>
      </c>
      <c r="BB52" s="89">
        <f>BB50-(1+BB50)*BB51</f>
        <v>-5.0000000000000001E-3</v>
      </c>
      <c r="BC52" s="90">
        <f>BC50-(1+BC50)*BC51</f>
        <v>-5.0000000000000001E-3</v>
      </c>
      <c r="BD52" s="90">
        <f>BD50-(1+BD50)*BD51</f>
        <v>-5.0000000000000001E-3</v>
      </c>
      <c r="BE52" s="90">
        <f>BE50-(1+BE50)*BE51</f>
        <v>-5.0000000000000001E-3</v>
      </c>
      <c r="BF52" s="90">
        <f>BF50-(1+BF50)*BF51*9/12</f>
        <v>-6.7537895000000014E-2</v>
      </c>
      <c r="BG52" s="90">
        <f>BG50-(1+BG50)*BG51*9/12</f>
        <v>9.6672996250000032E-2</v>
      </c>
      <c r="BH52" s="90">
        <f>BH50-(1+BH50)*BH51</f>
        <v>-2.3934645164204894E-3</v>
      </c>
      <c r="BI52" s="138"/>
      <c r="BJ52" s="86" t="s">
        <v>21</v>
      </c>
      <c r="BK52" s="87"/>
      <c r="BL52" s="87"/>
      <c r="BM52" s="87"/>
      <c r="BN52" s="88"/>
      <c r="BO52" s="106"/>
      <c r="BP52" s="89">
        <f t="shared" ref="BP52:BU52" si="106">BP50-(1+BP50)*BP51</f>
        <v>-5.0000000000000001E-3</v>
      </c>
      <c r="BQ52" s="89">
        <f t="shared" si="106"/>
        <v>-5.0000000000000001E-3</v>
      </c>
      <c r="BR52" s="89">
        <f t="shared" si="106"/>
        <v>-5.0000000000000001E-3</v>
      </c>
      <c r="BS52" s="89">
        <f t="shared" si="106"/>
        <v>-5.0000000000000001E-3</v>
      </c>
      <c r="BT52" s="89">
        <f t="shared" si="106"/>
        <v>-5.0000000000000001E-3</v>
      </c>
      <c r="BU52" s="89">
        <f t="shared" si="106"/>
        <v>-5.0000000000000001E-3</v>
      </c>
      <c r="BV52" s="89">
        <f>BV50-(1+BV50)*BV51</f>
        <v>-5.0000000000000001E-3</v>
      </c>
      <c r="BW52" s="90">
        <f>BW50-(1+BW50)*BW51</f>
        <v>-5.0000000000000001E-3</v>
      </c>
      <c r="BX52" s="90">
        <f>BX50-(1+BX50)*BX51</f>
        <v>-5.0000000000000001E-3</v>
      </c>
      <c r="BY52" s="90">
        <f>BY50-(1+BY50)*BY51</f>
        <v>-5.0000000000000001E-3</v>
      </c>
      <c r="BZ52" s="90">
        <f>BZ50-(1+BZ50)*BZ51*9/12</f>
        <v>-4.6586757499999999E-2</v>
      </c>
      <c r="CA52" s="90">
        <f>CA50-(1+CA50)*CA51*9/12</f>
        <v>7.6302672500000002E-2</v>
      </c>
      <c r="CB52" s="90">
        <f>CB50-(1+CB50)*CB51</f>
        <v>-2.0901528691900963E-3</v>
      </c>
      <c r="CD52" s="86" t="s">
        <v>21</v>
      </c>
      <c r="CE52" s="87"/>
      <c r="CF52" s="87"/>
      <c r="CG52" s="87"/>
      <c r="CH52" s="88"/>
      <c r="CI52" s="106"/>
      <c r="CJ52" s="89">
        <f t="shared" ref="CJ52:CO52" si="107">CJ50-(1+CJ50)*CJ51</f>
        <v>-3.0000000000000001E-3</v>
      </c>
      <c r="CK52" s="89">
        <f t="shared" si="107"/>
        <v>-3.0000000000000001E-3</v>
      </c>
      <c r="CL52" s="89">
        <f t="shared" si="107"/>
        <v>-3.0000000000000001E-3</v>
      </c>
      <c r="CM52" s="89">
        <f t="shared" si="107"/>
        <v>-3.0000000000000001E-3</v>
      </c>
      <c r="CN52" s="89">
        <f t="shared" si="107"/>
        <v>-3.0000000000000001E-3</v>
      </c>
      <c r="CO52" s="89">
        <f t="shared" si="107"/>
        <v>-3.0000000000000001E-3</v>
      </c>
      <c r="CP52" s="89">
        <f>CP50-(1+CP50)*CP51</f>
        <v>-3.0000000000000001E-3</v>
      </c>
      <c r="CQ52" s="90">
        <f>CQ50-(1+CQ50)*CQ51</f>
        <v>-3.0000000000000001E-3</v>
      </c>
      <c r="CR52" s="90">
        <f>CR50-(1+CR50)*CR51</f>
        <v>6.8652396000000004E-2</v>
      </c>
      <c r="CS52" s="90">
        <f>CS50-(1+CS50)*CS51</f>
        <v>0.15317107700000002</v>
      </c>
      <c r="CT52" s="90">
        <f>CT50-(1+CT50)*CT51*9/12</f>
        <v>-5.1203606000000013E-2</v>
      </c>
      <c r="CU52" s="90">
        <f>CU50-(1+CU50)*CU51*9/12</f>
        <v>7.2119291750000009E-2</v>
      </c>
      <c r="CV52" s="90">
        <f>CV50-(1+CV50)*CV51</f>
        <v>1.7868977459729381E-2</v>
      </c>
      <c r="CX52" s="86" t="s">
        <v>21</v>
      </c>
      <c r="CY52" s="87"/>
      <c r="CZ52" s="87"/>
      <c r="DA52" s="87"/>
      <c r="DB52" s="88"/>
      <c r="DC52" s="106"/>
      <c r="DD52" s="89">
        <f t="shared" ref="DD52:DI52" si="108">DD50-(1+DD50)*DD51</f>
        <v>-3.0000000000000001E-3</v>
      </c>
      <c r="DE52" s="89">
        <f t="shared" si="108"/>
        <v>-3.0000000000000001E-3</v>
      </c>
      <c r="DF52" s="89">
        <f t="shared" si="108"/>
        <v>-3.0000000000000001E-3</v>
      </c>
      <c r="DG52" s="89">
        <f t="shared" si="108"/>
        <v>-3.0000000000000001E-3</v>
      </c>
      <c r="DH52" s="89">
        <f t="shared" si="108"/>
        <v>-3.0000000000000001E-3</v>
      </c>
      <c r="DI52" s="89">
        <f t="shared" si="108"/>
        <v>-3.0000000000000001E-3</v>
      </c>
      <c r="DJ52" s="89">
        <f>DJ50-(1+DJ50)*DJ51</f>
        <v>-3.0000000000000001E-3</v>
      </c>
      <c r="DK52" s="90">
        <f>DK50-(1+DK50)*DK51</f>
        <v>-3.0000000000000001E-3</v>
      </c>
      <c r="DL52" s="90">
        <f>DL50-(1+DL50)*DL51</f>
        <v>8.6475266500000009E-2</v>
      </c>
      <c r="DM52" s="90">
        <f>DM50-(1+DM50)*DM51</f>
        <v>0.20445376600000001</v>
      </c>
      <c r="DN52" s="90">
        <f>DN50-(1+DN50)*DN51*9/12</f>
        <v>-7.5467888250000004E-2</v>
      </c>
      <c r="DO52" s="90">
        <f>DO50-(1+DO50)*DO51*9/12</f>
        <v>8.3930656250000013E-2</v>
      </c>
      <c r="DP52" s="90">
        <f>DP50-(1+DP50)*DP51</f>
        <v>2.1897977787263458E-2</v>
      </c>
      <c r="DR52" s="86" t="s">
        <v>21</v>
      </c>
      <c r="DS52" s="87"/>
      <c r="DT52" s="87"/>
      <c r="DU52" s="87"/>
      <c r="DV52" s="88"/>
      <c r="DW52" s="106"/>
      <c r="DX52" s="89">
        <f t="shared" ref="DX52:EC52" si="109">DX50-(1+DX50)*DX51</f>
        <v>0</v>
      </c>
      <c r="DY52" s="89">
        <f t="shared" si="109"/>
        <v>0.31359999999999999</v>
      </c>
      <c r="DZ52" s="89">
        <f t="shared" si="109"/>
        <v>0.18679999999999999</v>
      </c>
      <c r="EA52" s="89">
        <f t="shared" si="109"/>
        <v>-6.6E-3</v>
      </c>
      <c r="EB52" s="89">
        <f t="shared" si="109"/>
        <v>0.17050000000000001</v>
      </c>
      <c r="EC52" s="89">
        <f t="shared" si="109"/>
        <v>0.3669</v>
      </c>
      <c r="ED52" s="89">
        <f>ED50-(1+ED50)*ED51</f>
        <v>0.10390000000000001</v>
      </c>
      <c r="EE52" s="90">
        <f>EE50-(1+EE50)*EE51</f>
        <v>-1.23E-2</v>
      </c>
      <c r="EF52" s="90">
        <f>EF50-(1+EF50)*EF51</f>
        <v>0.1391</v>
      </c>
      <c r="EG52" s="90">
        <f>EG50-(1+EG50)*EG51</f>
        <v>0.2135</v>
      </c>
      <c r="EH52" s="90">
        <f>EH50-(1+EH50)*EH51*9/12</f>
        <v>-6.7299999999999999E-2</v>
      </c>
      <c r="EI52" s="90">
        <f>EI50-(1+EI50)*EI51*9/12</f>
        <v>0.113</v>
      </c>
      <c r="EJ52" s="90">
        <f>EJ50-(1+EJ50)*EJ51</f>
        <v>0.12601588119810692</v>
      </c>
    </row>
    <row r="53" spans="2:140" ht="17" thickTop="1" x14ac:dyDescent="0.2"/>
    <row r="54" spans="2:140" x14ac:dyDescent="0.2">
      <c r="G54" s="107"/>
    </row>
    <row r="55" spans="2:140" x14ac:dyDescent="0.2">
      <c r="G55" s="113"/>
    </row>
    <row r="56" spans="2:140" x14ac:dyDescent="0.2">
      <c r="G56" s="108"/>
    </row>
  </sheetData>
  <mergeCells count="14">
    <mergeCell ref="DV2:EH2"/>
    <mergeCell ref="ED3:EH3"/>
    <mergeCell ref="CH2:CT2"/>
    <mergeCell ref="CP3:CT3"/>
    <mergeCell ref="DB2:DN2"/>
    <mergeCell ref="DJ3:DN3"/>
    <mergeCell ref="BN2:BZ2"/>
    <mergeCell ref="BV3:BZ3"/>
    <mergeCell ref="F2:R2"/>
    <mergeCell ref="N3:R3"/>
    <mergeCell ref="Z2:AL2"/>
    <mergeCell ref="AH3:AL3"/>
    <mergeCell ref="AT2:BF2"/>
    <mergeCell ref="BB3:BF3"/>
  </mergeCells>
  <conditionalFormatting sqref="B50:F52 T50:T52 H50:R52">
    <cfRule type="cellIs" dxfId="64" priority="80" operator="lessThan">
      <formula>0</formula>
    </cfRule>
  </conditionalFormatting>
  <conditionalFormatting sqref="B50:E50">
    <cfRule type="cellIs" dxfId="63" priority="79" operator="lessThan">
      <formula>0</formula>
    </cfRule>
  </conditionalFormatting>
  <conditionalFormatting sqref="S50:S52">
    <cfRule type="cellIs" dxfId="62" priority="78" operator="lessThan">
      <formula>0</formula>
    </cfRule>
  </conditionalFormatting>
  <conditionalFormatting sqref="H23:S23">
    <cfRule type="cellIs" dxfId="61" priority="72" operator="lessThan">
      <formula>0</formula>
    </cfRule>
  </conditionalFormatting>
  <conditionalFormatting sqref="G50:G54 G56">
    <cfRule type="cellIs" dxfId="60" priority="77" operator="lessThan">
      <formula>0</formula>
    </cfRule>
  </conditionalFormatting>
  <conditionalFormatting sqref="G55">
    <cfRule type="cellIs" dxfId="59" priority="76" operator="lessThan">
      <formula>0</formula>
    </cfRule>
  </conditionalFormatting>
  <conditionalFormatting sqref="H14">
    <cfRule type="cellIs" dxfId="58" priority="75" operator="lessThan">
      <formula>0</formula>
    </cfRule>
  </conditionalFormatting>
  <conditionalFormatting sqref="I14:S14">
    <cfRule type="cellIs" dxfId="57" priority="73" operator="lessThan">
      <formula>0</formula>
    </cfRule>
  </conditionalFormatting>
  <conditionalFormatting sqref="V50:Z52 AN50:AN52 AB50:AL52">
    <cfRule type="cellIs" dxfId="56" priority="71" operator="lessThan">
      <formula>0</formula>
    </cfRule>
  </conditionalFormatting>
  <conditionalFormatting sqref="V50:Y50">
    <cfRule type="cellIs" dxfId="55" priority="70" operator="lessThan">
      <formula>0</formula>
    </cfRule>
  </conditionalFormatting>
  <conditionalFormatting sqref="AM50:AM52">
    <cfRule type="cellIs" dxfId="54" priority="69" operator="lessThan">
      <formula>0</formula>
    </cfRule>
  </conditionalFormatting>
  <conditionalFormatting sqref="AB23:AM23">
    <cfRule type="cellIs" dxfId="53" priority="65" operator="lessThan">
      <formula>0</formula>
    </cfRule>
  </conditionalFormatting>
  <conditionalFormatting sqref="AA50:AA52">
    <cfRule type="cellIs" dxfId="52" priority="68" operator="lessThan">
      <formula>0</formula>
    </cfRule>
  </conditionalFormatting>
  <conditionalFormatting sqref="AB14">
    <cfRule type="cellIs" dxfId="51" priority="67" operator="lessThan">
      <formula>0</formula>
    </cfRule>
  </conditionalFormatting>
  <conditionalFormatting sqref="AC14:AM14">
    <cfRule type="cellIs" dxfId="50" priority="64" operator="lessThan">
      <formula>0</formula>
    </cfRule>
  </conditionalFormatting>
  <conditionalFormatting sqref="AP50:AT52 BH50:BI50 AV50:BF50 AV52:BF52 AV51 BH52:BI52">
    <cfRule type="cellIs" dxfId="49" priority="63" operator="lessThan">
      <formula>0</formula>
    </cfRule>
  </conditionalFormatting>
  <conditionalFormatting sqref="AP50:AS50">
    <cfRule type="cellIs" dxfId="48" priority="62" operator="lessThan">
      <formula>0</formula>
    </cfRule>
  </conditionalFormatting>
  <conditionalFormatting sqref="BG50 BG52">
    <cfRule type="cellIs" dxfId="47" priority="61" operator="lessThan">
      <formula>0</formula>
    </cfRule>
  </conditionalFormatting>
  <conditionalFormatting sqref="AV23:BG23">
    <cfRule type="cellIs" dxfId="46" priority="58" operator="lessThan">
      <formula>0</formula>
    </cfRule>
  </conditionalFormatting>
  <conditionalFormatting sqref="AU50:AU52">
    <cfRule type="cellIs" dxfId="45" priority="60" operator="lessThan">
      <formula>0</formula>
    </cfRule>
  </conditionalFormatting>
  <conditionalFormatting sqref="AV14">
    <cfRule type="cellIs" dxfId="44" priority="59" operator="lessThan">
      <formula>0</formula>
    </cfRule>
  </conditionalFormatting>
  <conditionalFormatting sqref="AV31">
    <cfRule type="cellIs" dxfId="43" priority="55" operator="lessThan">
      <formula>0</formula>
    </cfRule>
  </conditionalFormatting>
  <conditionalFormatting sqref="CD50:CH52 CV50 CJ50:CT50 CJ52:CT52 CJ51 CV52">
    <cfRule type="cellIs" dxfId="42" priority="53" operator="lessThan">
      <formula>0</formula>
    </cfRule>
  </conditionalFormatting>
  <conditionalFormatting sqref="CD50:CG50">
    <cfRule type="cellIs" dxfId="41" priority="52" operator="lessThan">
      <formula>0</formula>
    </cfRule>
  </conditionalFormatting>
  <conditionalFormatting sqref="CU50 CU52">
    <cfRule type="cellIs" dxfId="40" priority="51" operator="lessThan">
      <formula>0</formula>
    </cfRule>
  </conditionalFormatting>
  <conditionalFormatting sqref="CJ23:CU23">
    <cfRule type="cellIs" dxfId="39" priority="48" operator="lessThan">
      <formula>0</formula>
    </cfRule>
  </conditionalFormatting>
  <conditionalFormatting sqref="CI50:CI52">
    <cfRule type="cellIs" dxfId="38" priority="50" operator="lessThan">
      <formula>0</formula>
    </cfRule>
  </conditionalFormatting>
  <conditionalFormatting sqref="CJ14">
    <cfRule type="cellIs" dxfId="37" priority="49" operator="lessThan">
      <formula>0</formula>
    </cfRule>
  </conditionalFormatting>
  <conditionalFormatting sqref="CJ31">
    <cfRule type="cellIs" dxfId="36" priority="46" operator="lessThan">
      <formula>0</formula>
    </cfRule>
  </conditionalFormatting>
  <conditionalFormatting sqref="CK14:CU14">
    <cfRule type="cellIs" dxfId="35" priority="44" operator="lessThan">
      <formula>0</formula>
    </cfRule>
  </conditionalFormatting>
  <conditionalFormatting sqref="CK31:CU31">
    <cfRule type="cellIs" dxfId="34" priority="43" operator="lessThan">
      <formula>0</formula>
    </cfRule>
  </conditionalFormatting>
  <conditionalFormatting sqref="CX50:DB52 DP50 DD50:DN50 DD52:DN52 DD51 DP52">
    <cfRule type="cellIs" dxfId="33" priority="42" operator="lessThan">
      <formula>0</formula>
    </cfRule>
  </conditionalFormatting>
  <conditionalFormatting sqref="CX50:DA50">
    <cfRule type="cellIs" dxfId="32" priority="41" operator="lessThan">
      <formula>0</formula>
    </cfRule>
  </conditionalFormatting>
  <conditionalFormatting sqref="DO50 DO52">
    <cfRule type="cellIs" dxfId="31" priority="40" operator="lessThan">
      <formula>0</formula>
    </cfRule>
  </conditionalFormatting>
  <conditionalFormatting sqref="DD23:DO23">
    <cfRule type="cellIs" dxfId="30" priority="37" operator="lessThan">
      <formula>0</formula>
    </cfRule>
  </conditionalFormatting>
  <conditionalFormatting sqref="DC50:DC52">
    <cfRule type="cellIs" dxfId="29" priority="39" operator="lessThan">
      <formula>0</formula>
    </cfRule>
  </conditionalFormatting>
  <conditionalFormatting sqref="DD14">
    <cfRule type="cellIs" dxfId="28" priority="38" operator="lessThan">
      <formula>0</formula>
    </cfRule>
  </conditionalFormatting>
  <conditionalFormatting sqref="DD31">
    <cfRule type="cellIs" dxfId="27" priority="36" operator="lessThan">
      <formula>0</formula>
    </cfRule>
  </conditionalFormatting>
  <conditionalFormatting sqref="CK51:CV51">
    <cfRule type="cellIs" dxfId="26" priority="33" operator="lessThan">
      <formula>0</formula>
    </cfRule>
  </conditionalFormatting>
  <conditionalFormatting sqref="AW51:BI51">
    <cfRule type="cellIs" dxfId="25" priority="32" operator="lessThan">
      <formula>0</formula>
    </cfRule>
  </conditionalFormatting>
  <conditionalFormatting sqref="DE51:DP51">
    <cfRule type="cellIs" dxfId="24" priority="31" operator="lessThan">
      <formula>0</formula>
    </cfRule>
  </conditionalFormatting>
  <conditionalFormatting sqref="DE14:DO14">
    <cfRule type="cellIs" dxfId="23" priority="30" operator="lessThan">
      <formula>0</formula>
    </cfRule>
  </conditionalFormatting>
  <conditionalFormatting sqref="DE31:DO31">
    <cfRule type="cellIs" dxfId="22" priority="29" operator="lessThan">
      <formula>0</formula>
    </cfRule>
  </conditionalFormatting>
  <conditionalFormatting sqref="AW14:BG14">
    <cfRule type="cellIs" dxfId="21" priority="28" operator="lessThan">
      <formula>0</formula>
    </cfRule>
  </conditionalFormatting>
  <conditionalFormatting sqref="AW31:BG31">
    <cfRule type="cellIs" dxfId="20" priority="27" operator="lessThan">
      <formula>0</formula>
    </cfRule>
  </conditionalFormatting>
  <conditionalFormatting sqref="BJ50:BN52 CB50 BP50:BZ50 BP52:BZ52 BP51 CB52">
    <cfRule type="cellIs" dxfId="19" priority="26" operator="lessThan">
      <formula>0</formula>
    </cfRule>
  </conditionalFormatting>
  <conditionalFormatting sqref="BJ50:BM50">
    <cfRule type="cellIs" dxfId="18" priority="25" operator="lessThan">
      <formula>0</formula>
    </cfRule>
  </conditionalFormatting>
  <conditionalFormatting sqref="CA50 CA52">
    <cfRule type="cellIs" dxfId="17" priority="24" operator="lessThan">
      <formula>0</formula>
    </cfRule>
  </conditionalFormatting>
  <conditionalFormatting sqref="BP23:CA23">
    <cfRule type="cellIs" dxfId="16" priority="21" operator="lessThan">
      <formula>0</formula>
    </cfRule>
  </conditionalFormatting>
  <conditionalFormatting sqref="BO50:BO52">
    <cfRule type="cellIs" dxfId="15" priority="23" operator="lessThan">
      <formula>0</formula>
    </cfRule>
  </conditionalFormatting>
  <conditionalFormatting sqref="BP31">
    <cfRule type="cellIs" dxfId="14" priority="20" operator="lessThan">
      <formula>0</formula>
    </cfRule>
  </conditionalFormatting>
  <conditionalFormatting sqref="BQ51:CB51">
    <cfRule type="cellIs" dxfId="13" priority="19" operator="lessThan">
      <formula>0</formula>
    </cfRule>
  </conditionalFormatting>
  <conditionalFormatting sqref="BZ14:CA14">
    <cfRule type="cellIs" dxfId="12" priority="18" operator="lessThan">
      <formula>0</formula>
    </cfRule>
  </conditionalFormatting>
  <conditionalFormatting sqref="BP14:BY14">
    <cfRule type="cellIs" dxfId="11" priority="16" operator="lessThan">
      <formula>0</formula>
    </cfRule>
  </conditionalFormatting>
  <conditionalFormatting sqref="BQ31:CA31">
    <cfRule type="cellIs" dxfId="10" priority="14" operator="lessThan">
      <formula>0</formula>
    </cfRule>
  </conditionalFormatting>
  <conditionalFormatting sqref="DR50:DV52 EJ50 DX50:EH50 DX52:EH52 DX51 EJ52">
    <cfRule type="cellIs" dxfId="9" priority="13" operator="lessThan">
      <formula>0</formula>
    </cfRule>
  </conditionalFormatting>
  <conditionalFormatting sqref="DR50:DU50">
    <cfRule type="cellIs" dxfId="8" priority="12" operator="lessThan">
      <formula>0</formula>
    </cfRule>
  </conditionalFormatting>
  <conditionalFormatting sqref="EI50 EI52">
    <cfRule type="cellIs" dxfId="7" priority="11" operator="lessThan">
      <formula>0</formula>
    </cfRule>
  </conditionalFormatting>
  <conditionalFormatting sqref="DX23:EI23">
    <cfRule type="cellIs" dxfId="6" priority="8" operator="lessThan">
      <formula>0</formula>
    </cfRule>
  </conditionalFormatting>
  <conditionalFormatting sqref="DW50:DW52">
    <cfRule type="cellIs" dxfId="5" priority="10" operator="lessThan">
      <formula>0</formula>
    </cfRule>
  </conditionalFormatting>
  <conditionalFormatting sqref="DX14">
    <cfRule type="cellIs" dxfId="4" priority="9" operator="lessThan">
      <formula>0</formula>
    </cfRule>
  </conditionalFormatting>
  <conditionalFormatting sqref="DX31">
    <cfRule type="cellIs" dxfId="3" priority="7" operator="lessThan">
      <formula>0</formula>
    </cfRule>
  </conditionalFormatting>
  <conditionalFormatting sqref="DY51:EJ51">
    <cfRule type="cellIs" dxfId="2" priority="2" operator="lessThan">
      <formula>0</formula>
    </cfRule>
  </conditionalFormatting>
  <conditionalFormatting sqref="DY14:EI14">
    <cfRule type="cellIs" dxfId="1" priority="3" operator="lessThan">
      <formula>0</formula>
    </cfRule>
  </conditionalFormatting>
  <conditionalFormatting sqref="DY31:EI3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D15" sqref="D15"/>
    </sheetView>
  </sheetViews>
  <sheetFormatPr baseColWidth="10" defaultRowHeight="16" x14ac:dyDescent="0.2"/>
  <cols>
    <col min="3" max="3" width="14.83203125" customWidth="1"/>
    <col min="4" max="4" width="12.1640625" customWidth="1"/>
  </cols>
  <sheetData>
    <row r="1" spans="1:6" x14ac:dyDescent="0.2">
      <c r="A1" t="s">
        <v>73</v>
      </c>
    </row>
    <row r="3" spans="1:6" ht="17" thickBot="1" x14ac:dyDescent="0.25">
      <c r="B3" s="149" t="s">
        <v>69</v>
      </c>
      <c r="C3" s="149"/>
      <c r="D3" s="149"/>
      <c r="E3" s="149"/>
    </row>
    <row r="4" spans="1:6" x14ac:dyDescent="0.2">
      <c r="B4" s="124" t="s">
        <v>52</v>
      </c>
      <c r="C4" s="124" t="s">
        <v>53</v>
      </c>
      <c r="D4" s="125" t="s">
        <v>54</v>
      </c>
      <c r="E4" s="125" t="s">
        <v>17</v>
      </c>
    </row>
    <row r="5" spans="1:6" x14ac:dyDescent="0.2">
      <c r="B5">
        <v>1</v>
      </c>
      <c r="C5" t="s">
        <v>67</v>
      </c>
      <c r="D5" s="34">
        <f>Portfolios!EJ52</f>
        <v>0.12601588119810692</v>
      </c>
      <c r="E5" s="127">
        <f>D5-$D$5</f>
        <v>0</v>
      </c>
      <c r="F5" t="s">
        <v>70</v>
      </c>
    </row>
    <row r="6" spans="1:6" x14ac:dyDescent="0.2">
      <c r="B6" s="128">
        <v>2</v>
      </c>
      <c r="C6" s="128" t="s">
        <v>57</v>
      </c>
      <c r="D6" s="34">
        <f>Portfolios!DP52</f>
        <v>2.1897977787263458E-2</v>
      </c>
      <c r="E6" s="127">
        <f t="shared" ref="E6:E9" si="0">D6-$D$5</f>
        <v>-0.10411790341084345</v>
      </c>
      <c r="F6" t="s">
        <v>71</v>
      </c>
    </row>
    <row r="7" spans="1:6" x14ac:dyDescent="0.2">
      <c r="B7" s="128">
        <v>3</v>
      </c>
      <c r="C7" s="128" t="s">
        <v>58</v>
      </c>
      <c r="D7" s="34">
        <f>Portfolios!CV52</f>
        <v>1.7868977459729381E-2</v>
      </c>
      <c r="E7" s="127">
        <f t="shared" si="0"/>
        <v>-0.10814690373837754</v>
      </c>
      <c r="F7" t="s">
        <v>71</v>
      </c>
    </row>
    <row r="8" spans="1:6" x14ac:dyDescent="0.2">
      <c r="B8" s="126">
        <v>4</v>
      </c>
      <c r="C8" s="126" t="s">
        <v>55</v>
      </c>
      <c r="D8" s="34">
        <f>Portfolios!AN52</f>
        <v>4.956839620249287E-3</v>
      </c>
      <c r="E8" s="127">
        <f t="shared" si="0"/>
        <v>-0.12105904157785763</v>
      </c>
      <c r="F8" t="s">
        <v>72</v>
      </c>
    </row>
    <row r="9" spans="1:6" x14ac:dyDescent="0.2">
      <c r="B9" s="128">
        <v>5</v>
      </c>
      <c r="C9" s="128" t="s">
        <v>56</v>
      </c>
      <c r="D9" s="146">
        <f>Portfolios!T52</f>
        <v>5.3923904424735269E-4</v>
      </c>
      <c r="E9" s="127">
        <f t="shared" si="0"/>
        <v>-0.12547664215385956</v>
      </c>
      <c r="F9" t="s">
        <v>72</v>
      </c>
    </row>
    <row r="10" spans="1:6" x14ac:dyDescent="0.2">
      <c r="B10" s="128">
        <v>6</v>
      </c>
      <c r="C10" s="128" t="s">
        <v>66</v>
      </c>
      <c r="D10" s="33">
        <f>Portfolios!BH52</f>
        <v>-2.3934645164204894E-3</v>
      </c>
      <c r="E10" s="127">
        <f>D10-$D$5</f>
        <v>-0.12840934571452742</v>
      </c>
      <c r="F10" t="s">
        <v>72</v>
      </c>
    </row>
    <row r="11" spans="1:6" x14ac:dyDescent="0.2">
      <c r="B11" s="128">
        <v>7</v>
      </c>
      <c r="C11" s="128" t="s">
        <v>63</v>
      </c>
      <c r="D11" s="33">
        <f>Portfolios!CB52</f>
        <v>-2.0901528691900963E-3</v>
      </c>
      <c r="E11" s="127">
        <f>D11-$D$5</f>
        <v>-0.12810603406729701</v>
      </c>
      <c r="F11" t="s">
        <v>72</v>
      </c>
    </row>
    <row r="13" spans="1:6" ht="17" thickBot="1" x14ac:dyDescent="0.25">
      <c r="B13" s="149" t="s">
        <v>68</v>
      </c>
      <c r="C13" s="149"/>
      <c r="D13" s="149"/>
      <c r="E13" s="149"/>
    </row>
    <row r="14" spans="1:6" x14ac:dyDescent="0.2">
      <c r="B14" s="124" t="s">
        <v>52</v>
      </c>
      <c r="C14" s="124" t="s">
        <v>53</v>
      </c>
      <c r="D14" s="125" t="s">
        <v>54</v>
      </c>
      <c r="E14" s="125" t="s">
        <v>17</v>
      </c>
    </row>
    <row r="15" spans="1:6" x14ac:dyDescent="0.2">
      <c r="B15" s="126">
        <v>1</v>
      </c>
      <c r="C15" s="126" t="s">
        <v>55</v>
      </c>
      <c r="D15" s="34">
        <f>Portfolios!AM50</f>
        <v>0.1318</v>
      </c>
      <c r="E15" s="127">
        <f>D15-$D$15</f>
        <v>0</v>
      </c>
    </row>
    <row r="16" spans="1:6" x14ac:dyDescent="0.2">
      <c r="B16" s="126">
        <v>2</v>
      </c>
      <c r="C16" s="126" t="s">
        <v>67</v>
      </c>
      <c r="D16" s="34">
        <f>Portfolios!EI52</f>
        <v>0.113</v>
      </c>
      <c r="E16" s="127">
        <f t="shared" ref="E16:E21" si="1">D16-$D$15</f>
        <v>-1.8799999999999997E-2</v>
      </c>
    </row>
    <row r="17" spans="2:5" x14ac:dyDescent="0.2">
      <c r="B17" s="128">
        <v>3</v>
      </c>
      <c r="C17" s="128" t="s">
        <v>56</v>
      </c>
      <c r="D17" s="34">
        <f>Portfolios!S50</f>
        <v>0.11035</v>
      </c>
      <c r="E17" s="127">
        <f t="shared" si="1"/>
        <v>-2.1449999999999997E-2</v>
      </c>
    </row>
    <row r="18" spans="2:5" x14ac:dyDescent="0.2">
      <c r="B18" s="128">
        <v>4</v>
      </c>
      <c r="C18" s="128" t="s">
        <v>66</v>
      </c>
      <c r="D18" s="34">
        <f>Portfolios!BG50</f>
        <v>0.10080100000000003</v>
      </c>
      <c r="E18" s="127">
        <f t="shared" si="1"/>
        <v>-3.0998999999999971E-2</v>
      </c>
    </row>
    <row r="19" spans="2:5" x14ac:dyDescent="0.2">
      <c r="B19" s="128">
        <v>5</v>
      </c>
      <c r="C19" s="128" t="s">
        <v>57</v>
      </c>
      <c r="D19" s="34">
        <f>Portfolios!DO50</f>
        <v>8.6375000000000007E-2</v>
      </c>
      <c r="E19" s="127">
        <f t="shared" si="1"/>
        <v>-4.5424999999999993E-2</v>
      </c>
    </row>
    <row r="20" spans="2:5" x14ac:dyDescent="0.2">
      <c r="B20" s="128">
        <v>6</v>
      </c>
      <c r="C20" s="128" t="s">
        <v>63</v>
      </c>
      <c r="D20" s="34">
        <f>Portfolios!CA50</f>
        <v>8.0354000000000009E-2</v>
      </c>
      <c r="E20" s="127">
        <f t="shared" si="1"/>
        <v>-5.1445999999999992E-2</v>
      </c>
    </row>
    <row r="21" spans="2:5" x14ac:dyDescent="0.2">
      <c r="B21" s="128">
        <v>7</v>
      </c>
      <c r="C21" s="128" t="s">
        <v>58</v>
      </c>
      <c r="D21" s="34">
        <f>Portfolios!CU50</f>
        <v>7.4537000000000006E-2</v>
      </c>
      <c r="E21" s="127">
        <f t="shared" si="1"/>
        <v>-5.7262999999999994E-2</v>
      </c>
    </row>
    <row r="22" spans="2:5" x14ac:dyDescent="0.2">
      <c r="B22" s="128"/>
      <c r="C22" s="128"/>
      <c r="D22" s="34"/>
      <c r="E22" s="127"/>
    </row>
    <row r="23" spans="2:5" ht="17" thickBot="1" x14ac:dyDescent="0.25">
      <c r="B23" s="149" t="s">
        <v>59</v>
      </c>
      <c r="C23" s="149"/>
      <c r="D23" s="149"/>
      <c r="E23" s="149"/>
    </row>
    <row r="24" spans="2:5" x14ac:dyDescent="0.2">
      <c r="B24" s="124" t="s">
        <v>52</v>
      </c>
      <c r="C24" s="124" t="s">
        <v>53</v>
      </c>
      <c r="D24" s="125" t="s">
        <v>54</v>
      </c>
      <c r="E24" s="125" t="s">
        <v>17</v>
      </c>
    </row>
    <row r="25" spans="2:5" x14ac:dyDescent="0.2">
      <c r="B25" s="142">
        <v>1</v>
      </c>
      <c r="C25" s="142" t="s">
        <v>63</v>
      </c>
      <c r="D25" s="145">
        <f>Portfolios!BZ52</f>
        <v>-4.6586757499999999E-2</v>
      </c>
      <c r="E25" s="127">
        <f>D25-$D$25</f>
        <v>0</v>
      </c>
    </row>
    <row r="26" spans="2:5" x14ac:dyDescent="0.2">
      <c r="B26" s="126">
        <v>2</v>
      </c>
      <c r="C26" s="126" t="s">
        <v>58</v>
      </c>
      <c r="D26" s="33">
        <f>Portfolios!CT52</f>
        <v>-5.1203606000000013E-2</v>
      </c>
      <c r="E26" s="127">
        <f>D26-$D$25</f>
        <v>-4.6168485000000134E-3</v>
      </c>
    </row>
    <row r="27" spans="2:5" x14ac:dyDescent="0.2">
      <c r="B27" s="128">
        <v>3</v>
      </c>
      <c r="C27" s="128" t="s">
        <v>55</v>
      </c>
      <c r="D27" s="33">
        <f>Portfolios!AL52</f>
        <v>-6.5140000000000003E-2</v>
      </c>
      <c r="E27" s="127">
        <f t="shared" ref="E27:E31" si="2">D27-$D$25</f>
        <v>-1.8553242500000004E-2</v>
      </c>
    </row>
    <row r="28" spans="2:5" x14ac:dyDescent="0.2">
      <c r="B28" s="128">
        <v>4</v>
      </c>
      <c r="C28" s="128" t="s">
        <v>67</v>
      </c>
      <c r="D28" s="33">
        <f>Portfolios!EH6</f>
        <v>-6.7299999999999999E-2</v>
      </c>
      <c r="E28" s="127">
        <f>D28-$D$25</f>
        <v>-2.07132425E-2</v>
      </c>
    </row>
    <row r="29" spans="2:5" x14ac:dyDescent="0.2">
      <c r="B29" s="128">
        <v>5</v>
      </c>
      <c r="C29" s="128" t="s">
        <v>66</v>
      </c>
      <c r="D29" s="33">
        <f>Portfolios!BF52</f>
        <v>-6.7537895000000014E-2</v>
      </c>
      <c r="E29" s="127">
        <f>D29-$D$25</f>
        <v>-2.0951137500000015E-2</v>
      </c>
    </row>
    <row r="30" spans="2:5" x14ac:dyDescent="0.2">
      <c r="B30" s="128">
        <v>6</v>
      </c>
      <c r="C30" s="128" t="s">
        <v>57</v>
      </c>
      <c r="D30" s="33">
        <f>Portfolios!DN52</f>
        <v>-7.5467888250000004E-2</v>
      </c>
      <c r="E30" s="127">
        <f t="shared" si="2"/>
        <v>-2.8881130750000004E-2</v>
      </c>
    </row>
    <row r="31" spans="2:5" x14ac:dyDescent="0.2">
      <c r="B31" s="128">
        <v>7</v>
      </c>
      <c r="C31" s="128" t="s">
        <v>56</v>
      </c>
      <c r="D31" s="33">
        <f>Portfolios!R52</f>
        <v>-9.3823000000000004E-2</v>
      </c>
      <c r="E31" s="127">
        <f t="shared" si="2"/>
        <v>-4.7236242500000004E-2</v>
      </c>
    </row>
    <row r="33" spans="2:5" ht="17" thickBot="1" x14ac:dyDescent="0.25">
      <c r="B33" s="149" t="s">
        <v>60</v>
      </c>
      <c r="C33" s="149"/>
      <c r="D33" s="149"/>
      <c r="E33" s="149"/>
    </row>
    <row r="34" spans="2:5" x14ac:dyDescent="0.2">
      <c r="B34" s="124" t="s">
        <v>52</v>
      </c>
      <c r="C34" s="124" t="s">
        <v>53</v>
      </c>
      <c r="D34" s="125" t="s">
        <v>54</v>
      </c>
      <c r="E34" s="125" t="s">
        <v>17</v>
      </c>
    </row>
    <row r="35" spans="2:5" x14ac:dyDescent="0.2">
      <c r="B35">
        <v>1</v>
      </c>
      <c r="C35" t="s">
        <v>67</v>
      </c>
      <c r="D35" s="34">
        <f>Portfolios!EG52</f>
        <v>0.2135</v>
      </c>
      <c r="E35" s="127">
        <f>D35-$D$35</f>
        <v>0</v>
      </c>
    </row>
    <row r="36" spans="2:5" x14ac:dyDescent="0.2">
      <c r="B36" s="126">
        <v>2</v>
      </c>
      <c r="C36" s="128" t="s">
        <v>57</v>
      </c>
      <c r="D36" s="34">
        <f>Portfolios!DM52</f>
        <v>0.20445376600000001</v>
      </c>
      <c r="E36" s="127">
        <f t="shared" ref="E36:E37" si="3">D36-$D$35</f>
        <v>-9.0462339999999863E-3</v>
      </c>
    </row>
    <row r="37" spans="2:5" x14ac:dyDescent="0.2">
      <c r="B37" s="128">
        <v>3</v>
      </c>
      <c r="C37" s="126" t="s">
        <v>58</v>
      </c>
      <c r="D37" s="34">
        <f>Portfolios!CS52</f>
        <v>0.15317107700000002</v>
      </c>
      <c r="E37" s="127">
        <f t="shared" si="3"/>
        <v>-6.0328922999999979E-2</v>
      </c>
    </row>
    <row r="38" spans="2:5" x14ac:dyDescent="0.2">
      <c r="B38" s="128"/>
      <c r="D38" s="34"/>
      <c r="E38" s="127"/>
    </row>
    <row r="39" spans="2:5" ht="17" thickBot="1" x14ac:dyDescent="0.25">
      <c r="B39" s="149" t="s">
        <v>61</v>
      </c>
      <c r="C39" s="149"/>
      <c r="D39" s="149"/>
      <c r="E39" s="149"/>
    </row>
    <row r="40" spans="2:5" x14ac:dyDescent="0.2">
      <c r="B40" s="124" t="s">
        <v>52</v>
      </c>
      <c r="C40" s="124" t="s">
        <v>53</v>
      </c>
      <c r="D40" s="125" t="s">
        <v>54</v>
      </c>
      <c r="E40" s="125" t="s">
        <v>17</v>
      </c>
    </row>
    <row r="41" spans="2:5" x14ac:dyDescent="0.2">
      <c r="B41">
        <v>1</v>
      </c>
      <c r="C41" t="s">
        <v>67</v>
      </c>
      <c r="D41" s="34">
        <f>Portfolios!EF52</f>
        <v>0.1391</v>
      </c>
      <c r="E41" s="127">
        <f>D41-$D$41</f>
        <v>0</v>
      </c>
    </row>
    <row r="42" spans="2:5" x14ac:dyDescent="0.2">
      <c r="B42" s="126">
        <v>2</v>
      </c>
      <c r="C42" s="128" t="s">
        <v>57</v>
      </c>
      <c r="D42" s="34">
        <f>Portfolios!DL52</f>
        <v>8.6475266500000009E-2</v>
      </c>
      <c r="E42" s="127">
        <f t="shared" ref="E42:E43" si="4">D42-$D$41</f>
        <v>-5.2624733499999993E-2</v>
      </c>
    </row>
    <row r="43" spans="2:5" x14ac:dyDescent="0.2">
      <c r="B43" s="128">
        <v>3</v>
      </c>
      <c r="C43" s="126" t="s">
        <v>58</v>
      </c>
      <c r="D43" s="34">
        <f>Portfolios!CR52</f>
        <v>6.8652396000000004E-2</v>
      </c>
      <c r="E43" s="127">
        <f t="shared" si="4"/>
        <v>-7.0447603999999997E-2</v>
      </c>
    </row>
  </sheetData>
  <mergeCells count="5">
    <mergeCell ref="B13:E13"/>
    <mergeCell ref="B23:E23"/>
    <mergeCell ref="B33:E33"/>
    <mergeCell ref="B39:E39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Portfolios</vt:lpstr>
      <vt:lpstr>Perf Backtest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2019-02-17T04:03:01Z</dcterms:created>
  <dcterms:modified xsi:type="dcterms:W3CDTF">2019-06-04T05:47:23Z</dcterms:modified>
</cp:coreProperties>
</file>