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<sst xmlns="http://schemas.openxmlformats.org/spreadsheetml/2006/main" count="10" uniqueCount="10">
  <si>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age</t>
  </si>
  <si>
    <t>Mean aortic diameter (mm)</t>
  </si>
  <si>
    <t>Ascending aorta diameter (mm)</t>
  </si>
  <si>
    <t>Arch diameter (mm)</t>
  </si>
  <si>
    <t>Descending aorta diameter (mm)</t>
  </si>
  <si>
    <t>Arch width(mm)</t>
  </si>
  <si>
    <t>Arch height(mm)</t>
  </si>
  <si>
    <t>Arch radius of curvature (mm)</t>
  </si>
  <si>
    <t>Arch angle [degree]</t>
  </si>
  <si>
    <t xml:space="preserve"> 48.9 6 17.8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</si>
</sst>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.95"/>
      <color rgb="FF131413"/>
      <name val="AdvPSHEL"/>
      <charset val="134"/>
    </font>
    <font>
      <sz val="12"/>
      <color rgb="FF333333"/>
      <name val="Segoe UI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7" workbookViewId="0">
      <selection activeCell="F19" sqref="F19"/>
    </sheetView>
  </sheetViews>
  <sheetFormatPr defaultColWidth="9" defaultRowHeight="13.5"/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3">
      <c r="A2" s="1">
        <f>48.9+17.8</f>
        <v>66.7</v>
      </c>
      <c r="B2" s="1">
        <f>27.5+3.3</f>
        <v>30.8</v>
      </c>
      <c r="C2" s="1">
        <f>30.5+4.9</f>
        <v>35.4</v>
      </c>
    </row>
    <row r="3" spans="1:3">
      <c r="A3" s="1" t="s">
        <v>9</v>
      </c>
      <c r="B3">
        <f>27.5</f>
        <v>27.5</v>
      </c>
      <c r="C3">
        <f>30.5</f>
        <v>30.5</v>
      </c>
    </row>
    <row r="4" spans="1:3">
      <c r="A4" s="1">
        <f>48.9-17.8</f>
        <v>31.1</v>
      </c>
      <c r="B4">
        <f>27.5-3.3</f>
        <v>24.2</v>
      </c>
      <c r="C4">
        <f>30.5-4.9</f>
        <v>25.6</v>
      </c>
    </row>
    <row r="5" spans="1:3">
      <c r="A5" s="1">
        <f>27.3+4</f>
        <v>31.3</v>
      </c>
      <c r="B5">
        <f>25.4+2.3</f>
        <v>27.7</v>
      </c>
      <c r="C5" s="1">
        <f>28+3.4</f>
        <v>31.4</v>
      </c>
    </row>
    <row r="6" spans="1:3">
      <c r="A6">
        <f>27.3</f>
        <v>27.3</v>
      </c>
      <c r="B6">
        <f>25.4</f>
        <v>25.4</v>
      </c>
      <c r="C6">
        <f>28</f>
        <v>28</v>
      </c>
    </row>
    <row r="7" spans="1:3">
      <c r="A7">
        <f>27.3-4</f>
        <v>23.3</v>
      </c>
      <c r="B7">
        <f>25.4-2.3</f>
        <v>23.1</v>
      </c>
      <c r="C7">
        <f>28-3.4</f>
        <v>24.6</v>
      </c>
    </row>
    <row r="8" spans="1:3">
      <c r="A8" s="1">
        <f>47.7+8.5</f>
        <v>56.2</v>
      </c>
      <c r="B8" s="1">
        <f>27.3+2.8</f>
        <v>30.1</v>
      </c>
      <c r="C8" s="1">
        <f>30.1+3.9</f>
        <v>34</v>
      </c>
    </row>
    <row r="9" spans="1:3">
      <c r="A9">
        <f>47.7</f>
        <v>47.7</v>
      </c>
      <c r="B9">
        <f>27.3</f>
        <v>27.3</v>
      </c>
      <c r="C9">
        <f>30.1</f>
        <v>30.1</v>
      </c>
    </row>
    <row r="10" spans="1:3">
      <c r="A10">
        <f>47.7-8.5</f>
        <v>39.2</v>
      </c>
      <c r="B10">
        <f>27.3-2.8</f>
        <v>24.5</v>
      </c>
      <c r="C10">
        <f>30.1-3.9</f>
        <v>26.2</v>
      </c>
    </row>
    <row r="11" spans="1:3">
      <c r="A11" s="1">
        <f>71.8+6.9</f>
        <v>78.7</v>
      </c>
      <c r="B11" s="1">
        <f>29.9+3.6</f>
        <v>33.5</v>
      </c>
      <c r="C11" s="1">
        <f>33.4+6</f>
        <v>39.4</v>
      </c>
    </row>
    <row r="12" spans="1:3">
      <c r="A12">
        <f>71.8</f>
        <v>71.8</v>
      </c>
      <c r="B12">
        <f>29.9</f>
        <v>29.9</v>
      </c>
      <c r="C12">
        <f>33.4</f>
        <v>33.4</v>
      </c>
    </row>
    <row r="13" spans="1:3">
      <c r="A13">
        <f>71.8-6.9</f>
        <v>64.9</v>
      </c>
      <c r="B13">
        <f>29.9-3.6</f>
        <v>26.3</v>
      </c>
      <c r="C13">
        <f>33.4-6</f>
        <v>27.4</v>
      </c>
    </row>
    <row r="14" spans="1:8">
      <c r="A14" s="2">
        <f>54+8</f>
        <v>62</v>
      </c>
      <c r="B14" s="1">
        <f>29+2</f>
        <v>31</v>
      </c>
      <c r="C14" s="1">
        <f>32+3</f>
        <v>35</v>
      </c>
      <c r="D14" s="1">
        <f>28+2</f>
        <v>30</v>
      </c>
      <c r="E14">
        <v>27</v>
      </c>
      <c r="F14" s="1">
        <f>76+10</f>
        <v>86</v>
      </c>
      <c r="G14">
        <f>46+6</f>
        <v>52</v>
      </c>
      <c r="H14" s="1">
        <f>31+4</f>
        <v>35</v>
      </c>
    </row>
    <row r="15" spans="1:8">
      <c r="A15">
        <f>54</f>
        <v>54</v>
      </c>
      <c r="B15">
        <f>29</f>
        <v>29</v>
      </c>
      <c r="C15">
        <f>32</f>
        <v>32</v>
      </c>
      <c r="D15">
        <f>28</f>
        <v>28</v>
      </c>
      <c r="E15">
        <v>25</v>
      </c>
      <c r="F15">
        <f>76</f>
        <v>76</v>
      </c>
      <c r="G15">
        <f>46</f>
        <v>46</v>
      </c>
      <c r="H15">
        <f>31</f>
        <v>31</v>
      </c>
    </row>
    <row r="16" ht="14.25" spans="1:8">
      <c r="A16">
        <f>54-8</f>
        <v>46</v>
      </c>
      <c r="B16">
        <f>29-2</f>
        <v>27</v>
      </c>
      <c r="C16">
        <f>32-3</f>
        <v>29</v>
      </c>
      <c r="D16">
        <f>28-2</f>
        <v>26</v>
      </c>
      <c r="E16">
        <v>23</v>
      </c>
      <c r="F16">
        <f>76-10</f>
        <v>66</v>
      </c>
      <c r="G16">
        <f>46-6</f>
        <v>40</v>
      </c>
      <c r="H16">
        <f>31-4</f>
        <v>27</v>
      </c>
    </row>
    <row r="17" ht="18" spans="1:9">
      <c r="A17" s="3">
        <f>51+13.7</f>
        <v>64.7</v>
      </c>
      <c r="C17">
        <f>32+6</f>
        <v>38</v>
      </c>
      <c r="D17">
        <v>20</v>
      </c>
      <c r="E17">
        <v>19</v>
      </c>
      <c r="I17">
        <f>140.7+12.4</f>
        <v>153.1</v>
      </c>
    </row>
    <row r="18" spans="1:9">
      <c r="A18">
        <f>51</f>
        <v>51</v>
      </c>
      <c r="C18">
        <f>32</f>
        <v>32</v>
      </c>
      <c r="D18">
        <v>24</v>
      </c>
      <c r="E18">
        <v>23</v>
      </c>
      <c r="I18">
        <f>140.7</f>
        <v>140.7</v>
      </c>
    </row>
    <row r="19" ht="14.25" spans="1:9">
      <c r="A19">
        <f>51-13.7</f>
        <v>37.3</v>
      </c>
      <c r="C19">
        <f>32-6</f>
        <v>26</v>
      </c>
      <c r="D19">
        <v>28</v>
      </c>
      <c r="E19">
        <v>27</v>
      </c>
      <c r="I19">
        <f>140.7-12.4</f>
        <v>128.3</v>
      </c>
    </row>
    <row r="20" ht="18" spans="1:5">
      <c r="A20" s="3">
        <f>51+13.7</f>
        <v>64.7</v>
      </c>
      <c r="C20">
        <f>32+7</f>
        <v>39</v>
      </c>
      <c r="D20">
        <v>20</v>
      </c>
      <c r="E20">
        <v>19</v>
      </c>
    </row>
    <row r="21" spans="1:5">
      <c r="A21">
        <f>51</f>
        <v>51</v>
      </c>
      <c r="C21">
        <f>32</f>
        <v>32</v>
      </c>
      <c r="D21">
        <v>24</v>
      </c>
      <c r="E21">
        <v>23</v>
      </c>
    </row>
    <row r="22" ht="14.25" spans="1:5">
      <c r="A22">
        <f>51-13.7</f>
        <v>37.3</v>
      </c>
      <c r="C22">
        <f>32-7</f>
        <v>25</v>
      </c>
      <c r="D22">
        <v>28</v>
      </c>
      <c r="E22">
        <v>27</v>
      </c>
    </row>
    <row r="23" ht="18" spans="1:5">
      <c r="A23" s="3">
        <f>51+13.7</f>
        <v>64.7</v>
      </c>
      <c r="C23">
        <v>27</v>
      </c>
      <c r="D23">
        <v>19</v>
      </c>
      <c r="E23">
        <v>21</v>
      </c>
    </row>
    <row r="24" spans="1:5">
      <c r="A24">
        <f>51</f>
        <v>51</v>
      </c>
      <c r="C24">
        <v>32</v>
      </c>
      <c r="D24">
        <v>25</v>
      </c>
      <c r="E24">
        <v>25</v>
      </c>
    </row>
    <row r="25" spans="1:5">
      <c r="A25">
        <f>51-13.7</f>
        <v>37.3</v>
      </c>
      <c r="C25">
        <v>37</v>
      </c>
      <c r="D25">
        <v>31</v>
      </c>
      <c r="E25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寒。</cp:lastModifiedBy>
  <dcterms:created xsi:type="dcterms:W3CDTF">2021-11-18T22:22:00Z</dcterms:created>
  <dcterms:modified xsi:type="dcterms:W3CDTF">2021-11-18T23:00:15Z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67C1C7B312C14F0AA833EA223213B0E3</vt:lpwstr>
  </property>
</Properties>
</file>