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pdated matricies - Recommendat" sheetId="1" r:id="rId4"/>
    <sheet state="visible" name="Sheet2" sheetId="2" r:id="rId5"/>
    <sheet state="visible" name="Sheet1" sheetId="3" r:id="rId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maybe we don't talk about added testing and medications because it gets complicated when dedicing if we would charge the patient for this (which could decrease customer satisfaction) or do it free of charge in which case the cost is the cost of doing the test and I can't find data on that
	-Nora Bame</t>
      </text>
    </comment>
  </commentList>
</comments>
</file>

<file path=xl/sharedStrings.xml><?xml version="1.0" encoding="utf-8"?>
<sst xmlns="http://schemas.openxmlformats.org/spreadsheetml/2006/main" count="157" uniqueCount="61">
  <si>
    <t>Cost matrix (net)</t>
  </si>
  <si>
    <t>Confusion matrix</t>
  </si>
  <si>
    <t>Net cost matrix</t>
  </si>
  <si>
    <t>Predicted class</t>
  </si>
  <si>
    <t>Actual class</t>
  </si>
  <si>
    <t>Readmitted</t>
  </si>
  <si>
    <t>Not readmitted</t>
  </si>
  <si>
    <t>Net benefit:</t>
  </si>
  <si>
    <t>Cost matrix (breakdown)</t>
  </si>
  <si>
    <t>- $7,600 (reduction of readmission fee)
- $330 (customer satisfaction)
$327 (customized proactive care cost)</t>
  </si>
  <si>
    <t>$0 (No action)</t>
  </si>
  <si>
    <t>$327 (customized proactive care cost)</t>
  </si>
  <si>
    <t>Costs/benedits of readmission</t>
  </si>
  <si>
    <t>Costs &amp; benefits of predicting readmission</t>
  </si>
  <si>
    <t>- $7,600 saved in readmission fees due to reduction of readmission</t>
  </si>
  <si>
    <r>
      <rPr>
        <rFont val="Arial"/>
        <color theme="1"/>
      </rPr>
      <t>- $327</t>
    </r>
    <r>
      <rPr>
        <rFont val="Arial"/>
        <color rgb="FFFF0000"/>
      </rPr>
      <t xml:space="preserve"> </t>
    </r>
    <r>
      <rPr>
        <rFont val="Arial"/>
        <color theme="1"/>
      </rPr>
      <t>customized proactive care
- $178</t>
    </r>
    <r>
      <rPr>
        <rFont val="Arial"/>
        <color rgb="FFFF0000"/>
      </rPr>
      <t xml:space="preserve"> </t>
    </r>
    <r>
      <rPr>
        <rFont val="Arial"/>
        <color theme="1"/>
      </rPr>
      <t>increased revenue from increased customer satisfaction from nonreadmission after proactive care</t>
    </r>
  </si>
  <si>
    <t>Supporting research:</t>
  </si>
  <si>
    <r>
      <rPr>
        <rFont val="Arial"/>
        <b/>
        <color theme="1"/>
      </rPr>
      <t xml:space="preserve">- $7,600 saved in reduction of readmission
</t>
    </r>
    <r>
      <rPr>
        <rFont val="Arial"/>
        <color theme="1"/>
      </rPr>
      <t xml:space="preserve">- $15,200 cost of readmission per patient on average (1)
- 5-79% of readmissions are deemed avoidable (2)
- 31-69% reduction in risk of readmission from IDMS Co-management
- education and medication review reduced heart failure readmissions by 56.2% [18]
-&gt; estimate 50% reduction in readmission
</t>
    </r>
  </si>
  <si>
    <r>
      <rPr>
        <rFont val="Arial"/>
        <b/>
        <color theme="1"/>
      </rPr>
      <t xml:space="preserve">$330 increased future revenue for non readmission after proactive care
</t>
    </r>
    <r>
      <rPr>
        <rFont val="Arial"/>
        <color theme="1"/>
      </rPr>
      <t xml:space="preserve">- increased customer satisfaction and competency scores increase customer retention rate 
- increasing customer retention rates by 5% increases profits by 25% to 95% (6) --&gt; estimate 40% increase in profit for non-readmission
- increase in customer satisfaction for the 27% readmissions prevented 
- The national average is around $15,000 per admission (7)
- average profit margin is 11% (8)
- $660 
- projected 50% decrease in readmission
- $660 * 50% = 330
</t>
    </r>
    <r>
      <rPr>
        <rFont val="Arial"/>
        <b/>
        <color theme="1"/>
      </rPr>
      <t xml:space="preserve">$327 average cost of proactive care
</t>
    </r>
    <r>
      <rPr>
        <rFont val="Arial"/>
        <color theme="1"/>
      </rPr>
      <t>all clusters:
-$270 for IDMS: endocrinologist ($120) [3], Nurse practitioner ($100) [4], diabetic educator ($50) [5]
- x1 (all readmitted patients)
cluster 1: 
- discharge care bundle for heart disease, including education ($100 for Pulmonologist's time) [11]
- 30 min of RN time for patient education ($20) [16]
- x13% readmitted in cluster 1 
cluster 2:
- educational pamphlet ($1) [12]
- improved communication and support at discharge - 1 hour hospital front desk staff ($15) [13]
- x42% readmitted in cluster 2
Cluster 3:
- 30 min of RN time for patient education ($20) [16]
- improved communication and support at discharge - 1 hour hospital front desk staff ($15) [13]
- x36% readmitted in cluster 3
Cluster 4:
- 30 min of RN time for patient education ($20) [16]
- improved communication and support at discharge - 1 hour hospital front desk staff ($15) [13]
- abdominal ultrasound to screen for Cholecystectomy ($205) [14,15]
- 30 min of RN time [16] for alcohol cessation intervention for 1/3 of patients that have alcohol-induced pancreatitis [17] ($20/3 = $7)
- x9% readmitted in cluster 4</t>
    </r>
  </si>
  <si>
    <t>https://hcup-us.ahrq.gov/reports/statbriefs/sb278-Conditions-Frequent-Readmissions-By-Payer-2018.jsp#:~:text=Bar%20chart%20that%20shows%20the,$16%2C400%20for%20privately%20insured%20stays.</t>
  </si>
  <si>
    <t>https://www.ncbi.nlm.nih.gov/books/NBK606114/#:~:text=Understanding%20the%20root%20causes%20of,among%20patients%20with%20serious%20illnesses.</t>
  </si>
  <si>
    <t>https://cost.sidecarhealth.com/c/endocrinologist-visit-cost</t>
  </si>
  <si>
    <t>https://cost.sidecarhealth.com/c/nurse-visit-cost</t>
  </si>
  <si>
    <t>https://marathon.health/blog/diabetes-education-reduces-cost#:~:text=Cost%20–%20Diabetes%20education%20services%20can,to%20employees%20right%20at%20work.</t>
  </si>
  <si>
    <t>https://hbr.org/2014/10/the-value-of-keeping-the-right-customers</t>
  </si>
  <si>
    <t>https://www.mdclarity.com/rcm-metrics/average-revenue-per-inpatient-admission#:~:text=their%20overall%20revenue.-,Average%20Revenue%20per%20Inpatient%20Admission%20Benchmark,and%20improve%20their%20financial%20performance.</t>
  </si>
  <si>
    <t>https://www.mathematica.org/publications/national-trends-of-hospital-revenue-profit-and-labor-costs-2011-2022#:~:text=The%20national%20median%20Operating%20Profit,in%20operating%20expenses%20in%202022.</t>
  </si>
  <si>
    <t>https://www.aha.org/fact-sheets/2020-09-23-fact-sheet-hospital-costs-explained</t>
  </si>
  <si>
    <t>https://cost.sidecarhealth.com/c/pulmonologist-visit-cost</t>
  </si>
  <si>
    <t>https://www.smartpractice.com/shop/category?id=406575&amp;m=SPM#:~:text=what%20to%20expect.-,100%20for%20$68.00%20%2D%20$0.68%20each,Reorder%20Products</t>
  </si>
  <si>
    <t>https://www.ziprecruiter.com/Salaries/Hospital-Front-Desk-Clerk-Salary</t>
  </si>
  <si>
    <t>https://www.mayoclinic.org/diseases-conditions/gallstones/diagnosis-treatment/drc-20354220#</t>
  </si>
  <si>
    <t>https://www.goodrx.com/health-topic/diagnostics/ultrasound-cost-without-insurance</t>
  </si>
  <si>
    <t>https://www.bls.gov/oes/current/oes291141.htm</t>
  </si>
  <si>
    <t>https://pmc.ncbi.nlm.nih.gov/articles/PMC4087585/#:~:text=About%20one%2Dthird%20of%20acute,history%20of%20chronic%20alcohol%20consumption.</t>
  </si>
  <si>
    <t>https://pmc.ncbi.nlm.nih.gov/articles/PMC4783289/#:~:text=Strategies%20that%20provide%20increased%20support,associated%20with%20lower%20readmission%20risk.</t>
  </si>
  <si>
    <r>
      <rPr>
        <rFont val="&quot;Times New Roman&quot;, serif"/>
        <color rgb="FF274E13"/>
        <sz val="12.0"/>
        <u/>
      </rPr>
      <t>https://pmc.ncbi.nlm.nih.gov/articles/PMC8418292/</t>
    </r>
  </si>
  <si>
    <t>Profit matrix</t>
  </si>
  <si>
    <t>- $4104 (reduction of readmission fee)
- $178 (customer satisfaction)
$682 (proactive care - RN)
$300 (proactive care - testing)</t>
  </si>
  <si>
    <t>- $660 (customer satisfaction)
$682 (proactive care - RN)
$300 (proactive care - testing)</t>
  </si>
  <si>
    <t>Costs/benefits of non readmission</t>
  </si>
  <si>
    <t>- $4104 saved in readmission fees due to reduction of readmission</t>
  </si>
  <si>
    <t>- $660 increased revenue from increased customer satisfaction and competency scores from successful visit after given proactive care 
- $178 increased revenue for true positive category where 27% of readmissions are being reduced</t>
  </si>
  <si>
    <t xml:space="preserve">- $682 increased cost of proactive RN care
- $300 increased cost of proactive testing
- $660 increased revenue from increased customer satisfaction from non readmission </t>
  </si>
  <si>
    <r>
      <rPr>
        <rFont val="Arial"/>
        <b/>
        <color theme="1"/>
      </rPr>
      <t xml:space="preserve">- $4100 saved in reduction of readmission
</t>
    </r>
    <r>
      <rPr>
        <rFont val="Arial"/>
        <color theme="1"/>
      </rPr>
      <t>- $15,200 cost of readmission per patient on average (1)
- estimated 27% of readmissions preventable (2)</t>
    </r>
  </si>
  <si>
    <r>
      <rPr>
        <rFont val="Arial"/>
        <b/>
        <color theme="1"/>
      </rPr>
      <t xml:space="preserve">$660 increased future revenue for non readmission after proactive care
</t>
    </r>
    <r>
      <rPr>
        <rFont val="Arial"/>
        <color theme="1"/>
      </rPr>
      <t>- increased customer satisfaction and competency scores increase customer retention rate 
- increasing customer retention rates by 5% increases profits by 25% to 95% (6) --&gt; estimate 40% increase in profit for non-readmission
- increase in customer satisfaction for the 27% readmissions prevented 
- The national average is around $15,000 per admission (7)
- average profit margin is 11% (8)</t>
    </r>
  </si>
  <si>
    <r>
      <rPr>
        <rFont val="Arial"/>
        <b/>
        <color theme="1"/>
      </rPr>
      <t xml:space="preserve">$682 increased cost from added proactive RN care
</t>
    </r>
    <r>
      <rPr>
        <rFont val="Arial"/>
        <color theme="1"/>
      </rPr>
      <t xml:space="preserve">- RNs paid $38.74 hourly on average in the US (9)
- average hospital stay in dataset is 4.4 days 
- RN dedicated to checking in on patient every waking hour (16 hrs per day) for ~15min
- 38.74*1/4*16*4.4 = $681.82
</t>
    </r>
    <r>
      <rPr>
        <rFont val="Arial"/>
        <b/>
        <color theme="1"/>
      </rPr>
      <t xml:space="preserve">$300 increased cost from added testing &amp; medications from proactive care
</t>
    </r>
    <r>
      <rPr>
        <rFont val="Arial"/>
        <color theme="1"/>
      </rPr>
      <t xml:space="preserve">- medical testing costs the hospital $50-150 on average per test
- estimate 3 extra tests for high-risk patients
- $100*3 = $300
</t>
    </r>
    <r>
      <rPr>
        <rFont val="Arial"/>
        <b/>
        <color theme="1"/>
      </rPr>
      <t xml:space="preserve">
</t>
    </r>
  </si>
  <si>
    <t>https://hbswk.hbs.edu/archive/the-economics-of-e-loyalty</t>
  </si>
  <si>
    <t>$31.5
-$990
$682
$300</t>
  </si>
  <si>
    <t>-$990
-$990
$682
$300</t>
  </si>
  <si>
    <t>- $31.5 CMS fee per readmission
- assumption that bed will be filled whether it is a readmitted patient or not, so no revnenue associated with readmission</t>
  </si>
  <si>
    <t xml:space="preserve">- $990 increased customer satifscation from increased customer satisfaction and competency scores from successful visit </t>
  </si>
  <si>
    <t>- $682 increased cost of proactive RN care
- $300 increased cost of proactive testing
- $990 increased revenue from increased customer satisfaction and competency scores from increased proactive care</t>
  </si>
  <si>
    <r>
      <rPr>
        <rFont val="Arial"/>
        <b/>
        <color theme="1"/>
      </rPr>
      <t xml:space="preserve">$31.5 CMS fee per readmission:
</t>
    </r>
    <r>
      <rPr>
        <rFont val="Arial"/>
        <color theme="1"/>
      </rPr>
      <t>- CMS fee is up to 3% of medicare revenue (1)
- 7% of hospitals are charged 1% or more, 71.6% are charged &gt;1% (2)
- Average CMS fee is .32% of revenue (2)
- average medicare revenue 
- 26% of Medicare fee-for-service (FFS) enrollees had a diagnosis of diabetes (3)
- average hospital stay in our dataset is 4.4 days
- for the first 60 days medicare pays everyting after $1632 deductible (4)
- Average hospital stay is $ per day $2,607
- [(2607) * (4.4) - $1632] * (.32%) = $31.5 fee per readmission</t>
    </r>
  </si>
  <si>
    <r>
      <rPr>
        <rFont val="Arial"/>
        <b/>
        <color theme="1"/>
      </rPr>
      <t xml:space="preserve">$990 increased future revenue for non readmission
</t>
    </r>
    <r>
      <rPr>
        <rFont val="Arial"/>
        <color theme="1"/>
      </rPr>
      <t>- increased customer satisfaction and competency scores increase customer retention rate 
- increasing customer retention rates by 5% increases profits by 25% to 95% (6) --&gt; estimate 60% increase in profit for non-readmission
- The national average is around $15,000 per admission (7)
- average profit margin is 11% (8)</t>
    </r>
  </si>
  <si>
    <r>
      <rPr>
        <rFont val="Arial"/>
        <b/>
        <color theme="1"/>
      </rPr>
      <t xml:space="preserve">$682 increased cost from added proactive RN care
</t>
    </r>
    <r>
      <rPr>
        <rFont val="Arial"/>
        <color theme="1"/>
      </rPr>
      <t xml:space="preserve">- RNs paid $38.74 hourly on average in the US (9)
- average hospital stay in dataset is 4.4 days 
- RN dedicated to checking in on patient every waking hour (16 hrs per day) for ~15min
- 38.74*1/4*16*4.4 = $681.82
</t>
    </r>
    <r>
      <rPr>
        <rFont val="Arial"/>
        <b/>
        <color theme="1"/>
      </rPr>
      <t xml:space="preserve">$ increased cost from added testing &amp; medications from proactive care
</t>
    </r>
    <r>
      <rPr>
        <rFont val="Arial"/>
        <color theme="1"/>
      </rPr>
      <t xml:space="preserve">- medical testing costs the hospital $50-150 on average per test
- estimate 3 extra tests for high-risk patients
- $100*3 = $300
</t>
    </r>
    <r>
      <rPr>
        <rFont val="Arial"/>
        <b/>
        <color theme="1"/>
      </rPr>
      <t xml:space="preserve">
$990 increased future revenue from improved customer satisfaction for extra care given
</t>
    </r>
    <r>
      <rPr>
        <rFont val="Arial"/>
        <color theme="1"/>
      </rPr>
      <t>- increased customer satisfaction and competency scores increase customer retention rate 
- increasing customer retention rates by 5% increases profits by 25% to 95% (6) --&gt; 
- estimate 60% increase future profit for extra care given
- The national average is around $15,000 per admission (7)
- average profit margin is 11% (8)</t>
    </r>
  </si>
  <si>
    <t>https://www.cms.gov/medicare/payment/prospective-payment-systems/acute-inpatient-pps/hospital-readmissions-reduction-program-hrrp</t>
  </si>
  <si>
    <t>https://www.modernhealthcare.com/safety-quality/hospital-readmission-penalties-cms-2025#</t>
  </si>
  <si>
    <t>https://www.cms.gov/About-CMS/Agency-Information/OMH/Downloads/Data-Snapshots-Diabetes.pdf</t>
  </si>
  <si>
    <t>https://www.medicare.gov/coverage/inpatient-hospital-care#:~:text=Days%201–60%3A%20(of,%24419%20in%202025)%20each%20day.&amp;text=In%20Original%20Medicare%2C%20these%20are,for%20more%20than%2090%20days.</t>
  </si>
  <si>
    <t>https://www.mdchealthcare.org/understanding-the-cost-of-in-home-care-and-the-cost-of-a-hospital-stay/#:~:text=How%20Much%20Is%20the%20Cost,with%20Medicare%20hovering%20around%20%2413%2C600.</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</si>
</sst>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quot;$&quot;#,##0.00"/>
  </numFmts>
  <fonts count="13">
    <font>
      <sz val="10.0"/>
      <color rgb="FF000000"/>
      <name val="Arial"/>
      <scheme val="minor"/>
    </font>
    <font>
      <b/>
      <sz val="16.0"/>
      <color theme="1"/>
      <name val="Arial"/>
      <scheme val="minor"/>
    </font>
    <font>
      <color theme="1"/>
      <name val="Arial"/>
      <scheme val="minor"/>
    </font>
    <font>
      <sz val="16.0"/>
      <color theme="1"/>
      <name val="Arial"/>
      <scheme val="minor"/>
    </font>
    <font/>
    <font>
      <sz val="12.0"/>
      <color theme="1"/>
      <name val="Arial"/>
      <scheme val="minor"/>
    </font>
    <font>
      <i/>
      <color theme="1"/>
      <name val="Arial"/>
      <scheme val="minor"/>
    </font>
    <font>
      <u/>
      <color rgb="FF274E13"/>
    </font>
    <font>
      <u/>
      <color rgb="FF274E13"/>
    </font>
    <font>
      <u/>
      <color rgb="FF0000FF"/>
      <name val="Arial"/>
    </font>
    <font>
      <u/>
      <sz val="12.0"/>
      <color rgb="FF274E13"/>
      <name val="&quot;Times New Roman&quot;"/>
    </font>
    <font>
      <u/>
      <color rgb="FF0000FF"/>
    </font>
    <font>
      <u/>
      <color rgb="FF0000FF"/>
    </font>
  </fonts>
  <fills count="6">
    <fill>
      <patternFill patternType="none"/>
    </fill>
    <fill>
      <patternFill patternType="lightGray"/>
    </fill>
    <fill>
      <patternFill patternType="solid">
        <fgColor rgb="FFCFE2F3"/>
        <bgColor rgb="FFCFE2F3"/>
      </patternFill>
    </fill>
    <fill>
      <patternFill patternType="solid">
        <fgColor rgb="FFF4CCCC"/>
        <bgColor rgb="FFF4CCCC"/>
      </patternFill>
    </fill>
    <fill>
      <patternFill patternType="solid">
        <fgColor rgb="FFD9EAD3"/>
        <bgColor rgb="FFD9EAD3"/>
      </patternFill>
    </fill>
    <fill>
      <patternFill patternType="solid">
        <fgColor rgb="FFFFFFFF"/>
        <bgColor rgb="FFFFFFFF"/>
      </patternFill>
    </fill>
  </fills>
  <borders count="9">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horizontal="center" readingOrder="0"/>
    </xf>
    <xf borderId="1" fillId="0" fontId="2" numFmtId="0" xfId="0" applyBorder="1" applyFont="1"/>
    <xf borderId="2" fillId="2" fontId="3" numFmtId="0" xfId="0" applyAlignment="1" applyBorder="1" applyFill="1" applyFont="1">
      <alignment readingOrder="0"/>
    </xf>
    <xf borderId="3" fillId="0" fontId="4" numFmtId="0" xfId="0" applyBorder="1" applyFont="1"/>
    <xf borderId="4" fillId="0" fontId="4" numFmtId="0" xfId="0" applyBorder="1" applyFont="1"/>
    <xf borderId="5" fillId="2" fontId="3" numFmtId="0" xfId="0" applyAlignment="1" applyBorder="1" applyFont="1">
      <alignment readingOrder="0" shrinkToFit="0" wrapText="1"/>
    </xf>
    <xf borderId="1" fillId="3" fontId="5" numFmtId="0" xfId="0" applyAlignment="1" applyBorder="1" applyFill="1" applyFont="1">
      <alignment readingOrder="0"/>
    </xf>
    <xf borderId="1" fillId="4" fontId="5" numFmtId="0" xfId="0" applyAlignment="1" applyBorder="1" applyFill="1" applyFont="1">
      <alignment readingOrder="0"/>
    </xf>
    <xf borderId="6" fillId="0" fontId="4" numFmtId="0" xfId="0" applyBorder="1" applyFont="1"/>
    <xf borderId="1" fillId="0" fontId="2" numFmtId="164" xfId="0" applyAlignment="1" applyBorder="1" applyFont="1" applyNumberFormat="1">
      <alignment readingOrder="0"/>
    </xf>
    <xf borderId="1" fillId="0" fontId="2" numFmtId="4" xfId="0" applyAlignment="1" applyBorder="1" applyFont="1" applyNumberFormat="1">
      <alignment readingOrder="0"/>
    </xf>
    <xf borderId="7" fillId="0" fontId="4" numFmtId="0" xfId="0" applyBorder="1" applyFont="1"/>
    <xf borderId="0" fillId="0" fontId="2" numFmtId="0" xfId="0" applyAlignment="1" applyFont="1">
      <alignment readingOrder="0"/>
    </xf>
    <xf borderId="0" fillId="0" fontId="2" numFmtId="4" xfId="0" applyFont="1" applyNumberFormat="1"/>
    <xf borderId="1" fillId="0" fontId="2" numFmtId="165" xfId="0" applyAlignment="1" applyBorder="1" applyFont="1" applyNumberFormat="1">
      <alignment readingOrder="0"/>
    </xf>
    <xf borderId="0" fillId="0" fontId="2" numFmtId="0" xfId="0" applyAlignment="1" applyFont="1">
      <alignment vertical="top"/>
    </xf>
    <xf borderId="8" fillId="0" fontId="2" numFmtId="0" xfId="0" applyAlignment="1" applyBorder="1" applyFont="1">
      <alignment readingOrder="0" vertical="top"/>
    </xf>
    <xf borderId="0" fillId="0" fontId="2" numFmtId="0" xfId="0" applyAlignment="1" applyFont="1">
      <alignment readingOrder="0" vertical="top"/>
    </xf>
    <xf borderId="0" fillId="0" fontId="2" numFmtId="164" xfId="0" applyAlignment="1" applyFont="1" applyNumberFormat="1">
      <alignment readingOrder="0" shrinkToFit="0" vertical="top" wrapText="1"/>
    </xf>
    <xf borderId="0" fillId="0" fontId="2" numFmtId="0" xfId="0" applyAlignment="1" applyFont="1">
      <alignment readingOrder="0" shrinkToFit="0" vertical="top" wrapText="1"/>
    </xf>
    <xf borderId="0" fillId="0" fontId="6" numFmtId="0" xfId="0" applyAlignment="1" applyFont="1">
      <alignment readingOrder="0" vertical="top"/>
    </xf>
    <xf borderId="0" fillId="0" fontId="7" numFmtId="0" xfId="0" applyAlignment="1" applyFont="1">
      <alignment readingOrder="0" shrinkToFit="0" vertical="top" wrapText="0"/>
    </xf>
    <xf borderId="0" fillId="0" fontId="8" numFmtId="0" xfId="0" applyAlignment="1" applyFont="1">
      <alignment readingOrder="0"/>
    </xf>
    <xf borderId="0" fillId="5" fontId="9" numFmtId="0" xfId="0" applyAlignment="1" applyFill="1" applyFont="1">
      <alignment horizontal="left" readingOrder="0"/>
    </xf>
    <xf borderId="0" fillId="0" fontId="10" numFmtId="0" xfId="0" applyAlignment="1" applyFont="1">
      <alignment readingOrder="0"/>
    </xf>
    <xf borderId="0" fillId="0" fontId="11" numFmtId="0" xfId="0" applyAlignment="1" applyFont="1">
      <alignment readingOrder="0" shrinkToFit="0" vertical="top" wrapText="0"/>
    </xf>
    <xf borderId="0" fillId="0" fontId="1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drawing" Target="../drawings/drawing1.xml"/><Relationship Id="rId11" Type="http://schemas.openxmlformats.org/officeDocument/2006/relationships/hyperlink" Target="https://cost.sidecarhealth.com/c/pulmonologist-visit-cost" TargetMode="External"/><Relationship Id="rId10" Type="http://schemas.openxmlformats.org/officeDocument/2006/relationships/hyperlink" Target="https://www.aha.org/fact-sheets/2020-09-23-fact-sheet-hospital-costs-explained" TargetMode="External"/><Relationship Id="rId21" Type="http://schemas.openxmlformats.org/officeDocument/2006/relationships/vmlDrawing" Target="../drawings/vmlDrawing1.vml"/><Relationship Id="rId13" Type="http://schemas.openxmlformats.org/officeDocument/2006/relationships/hyperlink" Target="https://www.ziprecruiter.com/Salaries/Hospital-Front-Desk-Clerk-Salary" TargetMode="External"/><Relationship Id="rId12" Type="http://schemas.openxmlformats.org/officeDocument/2006/relationships/hyperlink" Target="https://www.smartpractice.com/shop/category?id=406575&amp;m=SPM" TargetMode="External"/><Relationship Id="rId1" Type="http://schemas.openxmlformats.org/officeDocument/2006/relationships/comments" Target="../comments1.xml"/><Relationship Id="rId2" Type="http://schemas.openxmlformats.org/officeDocument/2006/relationships/hyperlink" Target="https://hcup-us.ahrq.gov/reports/statbriefs/sb278-Conditions-Frequent-Readmissions-By-Payer-2018.jsp" TargetMode="External"/><Relationship Id="rId3" Type="http://schemas.openxmlformats.org/officeDocument/2006/relationships/hyperlink" Target="https://www.ncbi.nlm.nih.gov/books/NBK606114/" TargetMode="External"/><Relationship Id="rId4" Type="http://schemas.openxmlformats.org/officeDocument/2006/relationships/hyperlink" Target="https://cost.sidecarhealth.com/c/endocrinologist-visit-cost" TargetMode="External"/><Relationship Id="rId9" Type="http://schemas.openxmlformats.org/officeDocument/2006/relationships/hyperlink" Target="https://www.mathematica.org/publications/national-trends-of-hospital-revenue-profit-and-labor-costs-2011-2022" TargetMode="External"/><Relationship Id="rId15" Type="http://schemas.openxmlformats.org/officeDocument/2006/relationships/hyperlink" Target="https://www.goodrx.com/health-topic/diagnostics/ultrasound-cost-without-insurance" TargetMode="External"/><Relationship Id="rId14" Type="http://schemas.openxmlformats.org/officeDocument/2006/relationships/hyperlink" Target="https://www.mayoclinic.org/diseases-conditions/gallstones/diagnosis-treatment/drc-20354220" TargetMode="External"/><Relationship Id="rId17" Type="http://schemas.openxmlformats.org/officeDocument/2006/relationships/hyperlink" Target="https://pmc.ncbi.nlm.nih.gov/articles/PMC4087585/" TargetMode="External"/><Relationship Id="rId16" Type="http://schemas.openxmlformats.org/officeDocument/2006/relationships/hyperlink" Target="https://www.bls.gov/oes/current/oes291141.htm" TargetMode="External"/><Relationship Id="rId5" Type="http://schemas.openxmlformats.org/officeDocument/2006/relationships/hyperlink" Target="https://cost.sidecarhealth.com/c/nurse-visit-cost" TargetMode="External"/><Relationship Id="rId19" Type="http://schemas.openxmlformats.org/officeDocument/2006/relationships/hyperlink" Target="https://pmc.ncbi.nlm.nih.gov/articles/PMC8418292/" TargetMode="External"/><Relationship Id="rId6" Type="http://schemas.openxmlformats.org/officeDocument/2006/relationships/hyperlink" Target="https://marathon.health/blog/diabetes-education-reduces-cost" TargetMode="External"/><Relationship Id="rId18" Type="http://schemas.openxmlformats.org/officeDocument/2006/relationships/hyperlink" Target="https://pmc.ncbi.nlm.nih.gov/articles/PMC4783289/" TargetMode="External"/><Relationship Id="rId7" Type="http://schemas.openxmlformats.org/officeDocument/2006/relationships/hyperlink" Target="https://hbr.org/2014/10/the-value-of-keeping-the-right-customers" TargetMode="External"/><Relationship Id="rId8" Type="http://schemas.openxmlformats.org/officeDocument/2006/relationships/hyperlink" Target="https://www.mdclarity.com/rcm-metrics/average-revenue-per-inpatient-admission"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hcup-us.ahrq.gov/reports/statbriefs/sb278-Conditions-Frequent-Readmissions-By-Payer-2018.jsp" TargetMode="External"/><Relationship Id="rId2" Type="http://schemas.openxmlformats.org/officeDocument/2006/relationships/hyperlink" Target="https://www.ncbi.nlm.nih.gov/books/NBK606114/" TargetMode="External"/><Relationship Id="rId3" Type="http://schemas.openxmlformats.org/officeDocument/2006/relationships/hyperlink" Target="https://hbswk.hbs.edu/archive/the-economics-of-e-loyalty" TargetMode="External"/><Relationship Id="rId4" Type="http://schemas.openxmlformats.org/officeDocument/2006/relationships/hyperlink" Target="https://www.mdclarity.com/rcm-metrics/average-revenue-per-inpatient-admission" TargetMode="External"/><Relationship Id="rId5" Type="http://schemas.openxmlformats.org/officeDocument/2006/relationships/hyperlink" Target="https://www.mathematica.org/publications/national-trends-of-hospital-revenue-profit-and-labor-costs-2011-2022" TargetMode="External"/><Relationship Id="rId6" Type="http://schemas.openxmlformats.org/officeDocument/2006/relationships/hyperlink" Target="https://www.bls.gov/oes/current/oes291141.htm" TargetMode="External"/><Relationship Id="rId7" Type="http://schemas.openxmlformats.org/officeDocument/2006/relationships/hyperlink" Target="https://www.aha.org/fact-sheets/2020-09-23-fact-sheet-hospital-costs-explained"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drawing" Target="../drawings/drawing3.xml"/><Relationship Id="rId10" Type="http://schemas.openxmlformats.org/officeDocument/2006/relationships/hyperlink" Target="https://www.aha.org/fact-sheets/2020-09-23-fact-sheet-hospital-costs-explained" TargetMode="External"/><Relationship Id="rId1" Type="http://schemas.openxmlformats.org/officeDocument/2006/relationships/hyperlink" Target="https://www.cms.gov/medicare/payment/prospective-payment-systems/acute-inpatient-pps/hospital-readmissions-reduction-program-hrrp" TargetMode="External"/><Relationship Id="rId2" Type="http://schemas.openxmlformats.org/officeDocument/2006/relationships/hyperlink" Target="https://www.modernhealthcare.com/safety-quality/hospital-readmission-penalties-cms-2025" TargetMode="External"/><Relationship Id="rId3" Type="http://schemas.openxmlformats.org/officeDocument/2006/relationships/hyperlink" Target="https://www.cms.gov/About-CMS/Agency-Information/OMH/Downloads/Data-Snapshots-Diabetes.pdf" TargetMode="External"/><Relationship Id="rId4" Type="http://schemas.openxmlformats.org/officeDocument/2006/relationships/hyperlink" Target="https://www.medicare.gov/coverage/inpatient-hospital-care" TargetMode="External"/><Relationship Id="rId9" Type="http://schemas.openxmlformats.org/officeDocument/2006/relationships/hyperlink" Target="https://www.bls.gov/oes/current/oes291141.htm" TargetMode="External"/><Relationship Id="rId5" Type="http://schemas.openxmlformats.org/officeDocument/2006/relationships/hyperlink" Target="https://www.mdchealthcare.org/understanding-the-cost-of-in-home-care-and-the-cost-of-a-hospital-stay/" TargetMode="External"/><Relationship Id="rId6" Type="http://schemas.openxmlformats.org/officeDocument/2006/relationships/hyperlink" Target="https://hbswk.hbs.edu/archive/the-economics-of-e-loyalty" TargetMode="External"/><Relationship Id="rId7" Type="http://schemas.openxmlformats.org/officeDocument/2006/relationships/hyperlink" Target="https://www.mdclarity.com/rcm-metrics/average-revenue-per-inpatient-admission" TargetMode="External"/><Relationship Id="rId8" Type="http://schemas.openxmlformats.org/officeDocument/2006/relationships/hyperlink" Target="https://www.mathematica.org/publications/national-trends-of-hospital-revenue-profit-and-labor-costs-2011-202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3" max="3" width="15.75"/>
    <col customWidth="1" min="4" max="4" width="28.5"/>
    <col customWidth="1" min="5" max="5" width="16.88"/>
    <col customWidth="1" min="6" max="6" width="31.38"/>
    <col customWidth="1" min="7" max="7" width="5.5"/>
    <col customWidth="1" min="8" max="8" width="28.25"/>
    <col customWidth="1" min="9" max="9" width="5.38"/>
    <col customWidth="1" min="10" max="10" width="33.63"/>
    <col customWidth="1" min="11" max="11" width="6.0"/>
    <col customWidth="1" min="12" max="12" width="36.13"/>
    <col customWidth="1" min="20" max="20" width="14.13"/>
  </cols>
  <sheetData>
    <row r="2">
      <c r="B2" s="1" t="s">
        <v>0</v>
      </c>
      <c r="L2" s="1" t="s">
        <v>1</v>
      </c>
      <c r="Q2" s="1" t="s">
        <v>2</v>
      </c>
    </row>
    <row r="3">
      <c r="B3" s="2"/>
      <c r="C3" s="3" t="s">
        <v>3</v>
      </c>
      <c r="D3" s="4"/>
      <c r="E3" s="5"/>
      <c r="L3" s="2"/>
      <c r="M3" s="3" t="s">
        <v>3</v>
      </c>
      <c r="N3" s="4"/>
      <c r="O3" s="5"/>
      <c r="Q3" s="2"/>
      <c r="R3" s="3" t="s">
        <v>3</v>
      </c>
      <c r="S3" s="4"/>
      <c r="T3" s="5"/>
    </row>
    <row r="4" ht="36.0" customHeight="1">
      <c r="B4" s="6" t="s">
        <v>4</v>
      </c>
      <c r="C4" s="2"/>
      <c r="D4" s="7" t="s">
        <v>5</v>
      </c>
      <c r="E4" s="8" t="s">
        <v>6</v>
      </c>
      <c r="L4" s="6" t="s">
        <v>4</v>
      </c>
      <c r="M4" s="2"/>
      <c r="N4" s="7" t="s">
        <v>5</v>
      </c>
      <c r="O4" s="8" t="s">
        <v>6</v>
      </c>
      <c r="Q4" s="6" t="s">
        <v>4</v>
      </c>
      <c r="R4" s="2"/>
      <c r="S4" s="7" t="s">
        <v>5</v>
      </c>
      <c r="T4" s="8" t="s">
        <v>6</v>
      </c>
    </row>
    <row r="5">
      <c r="B5" s="9"/>
      <c r="C5" s="7" t="s">
        <v>5</v>
      </c>
      <c r="D5" s="10">
        <f>-7600-330+327</f>
        <v>-7603</v>
      </c>
      <c r="E5" s="10">
        <v>0.0</v>
      </c>
      <c r="L5" s="9"/>
      <c r="M5" s="7" t="s">
        <v>5</v>
      </c>
      <c r="N5" s="11">
        <v>716.0</v>
      </c>
      <c r="O5" s="11">
        <v>694.0</v>
      </c>
      <c r="Q5" s="9"/>
      <c r="R5" s="7" t="s">
        <v>5</v>
      </c>
      <c r="S5" s="11">
        <f>716*D5</f>
        <v>-5443748</v>
      </c>
      <c r="T5" s="11">
        <f>694*E5</f>
        <v>0</v>
      </c>
    </row>
    <row r="6">
      <c r="B6" s="12"/>
      <c r="C6" s="8" t="s">
        <v>6</v>
      </c>
      <c r="D6" s="10">
        <f>327</f>
        <v>327</v>
      </c>
      <c r="E6" s="10">
        <v>0.0</v>
      </c>
      <c r="L6" s="12"/>
      <c r="M6" s="8" t="s">
        <v>6</v>
      </c>
      <c r="N6" s="11">
        <v>375.0</v>
      </c>
      <c r="O6" s="11">
        <v>1215.0</v>
      </c>
      <c r="Q6" s="12"/>
      <c r="R6" s="8" t="s">
        <v>6</v>
      </c>
      <c r="S6" s="11">
        <f>375*D6</f>
        <v>122625</v>
      </c>
      <c r="T6" s="11">
        <f>1215*E6</f>
        <v>0</v>
      </c>
    </row>
    <row r="7">
      <c r="R7" s="13" t="s">
        <v>7</v>
      </c>
      <c r="S7" s="14">
        <f>S6+S5</f>
        <v>-5321123</v>
      </c>
    </row>
    <row r="8">
      <c r="B8" s="1" t="s">
        <v>8</v>
      </c>
    </row>
    <row r="9">
      <c r="B9" s="2"/>
      <c r="C9" s="3" t="s">
        <v>3</v>
      </c>
      <c r="D9" s="4"/>
      <c r="E9" s="5"/>
    </row>
    <row r="10">
      <c r="B10" s="6" t="s">
        <v>4</v>
      </c>
      <c r="C10" s="2"/>
      <c r="D10" s="7" t="s">
        <v>5</v>
      </c>
      <c r="E10" s="8" t="s">
        <v>6</v>
      </c>
    </row>
    <row r="11">
      <c r="B11" s="9"/>
      <c r="C11" s="7" t="s">
        <v>5</v>
      </c>
      <c r="D11" s="15" t="s">
        <v>9</v>
      </c>
      <c r="E11" s="15" t="s">
        <v>10</v>
      </c>
    </row>
    <row r="12">
      <c r="B12" s="12"/>
      <c r="C12" s="8" t="s">
        <v>6</v>
      </c>
      <c r="D12" s="10" t="s">
        <v>11</v>
      </c>
      <c r="E12" s="10" t="s">
        <v>10</v>
      </c>
    </row>
    <row r="13">
      <c r="F13" s="16"/>
      <c r="G13" s="16"/>
      <c r="H13" s="16"/>
      <c r="I13" s="16"/>
      <c r="K13" s="16"/>
      <c r="L13" s="16"/>
    </row>
    <row r="14">
      <c r="F14" s="17" t="s">
        <v>12</v>
      </c>
      <c r="G14" s="16"/>
      <c r="H14" s="17" t="s">
        <v>13</v>
      </c>
      <c r="I14" s="16"/>
      <c r="K14" s="16"/>
      <c r="L14" s="18"/>
    </row>
    <row r="15">
      <c r="F15" s="19" t="s">
        <v>14</v>
      </c>
      <c r="G15" s="16"/>
      <c r="H15" s="20" t="s">
        <v>15</v>
      </c>
      <c r="I15" s="16"/>
      <c r="K15" s="16"/>
      <c r="L15" s="20"/>
    </row>
    <row r="16">
      <c r="F16" s="16"/>
      <c r="G16" s="16"/>
      <c r="H16" s="16"/>
      <c r="I16" s="16"/>
      <c r="K16" s="16"/>
      <c r="L16" s="16"/>
    </row>
    <row r="17">
      <c r="F17" s="21" t="s">
        <v>16</v>
      </c>
      <c r="G17" s="16"/>
      <c r="H17" s="16"/>
      <c r="I17" s="16"/>
      <c r="K17" s="16"/>
      <c r="L17" s="16"/>
    </row>
    <row r="18">
      <c r="F18" s="20" t="s">
        <v>17</v>
      </c>
      <c r="G18" s="16"/>
      <c r="H18" s="20" t="s">
        <v>18</v>
      </c>
      <c r="I18" s="16"/>
      <c r="K18" s="16"/>
      <c r="L18" s="16">
        <f>270+(120*0.13)+(16*0.42)+(35*0.36)+(20+15+205+7)*0.09</f>
        <v>327.15</v>
      </c>
    </row>
    <row r="21">
      <c r="B21" s="13">
        <v>1.0</v>
      </c>
      <c r="C21" s="22" t="s">
        <v>19</v>
      </c>
    </row>
    <row r="22">
      <c r="B22" s="13">
        <v>2.0</v>
      </c>
      <c r="C22" s="23" t="s">
        <v>20</v>
      </c>
    </row>
    <row r="23">
      <c r="B23" s="13">
        <v>3.0</v>
      </c>
      <c r="C23" s="23" t="s">
        <v>21</v>
      </c>
    </row>
    <row r="24">
      <c r="B24" s="13">
        <v>4.0</v>
      </c>
      <c r="C24" s="23" t="s">
        <v>22</v>
      </c>
    </row>
    <row r="25">
      <c r="B25" s="13">
        <v>5.0</v>
      </c>
      <c r="C25" s="23" t="s">
        <v>23</v>
      </c>
    </row>
    <row r="26">
      <c r="B26" s="13">
        <v>6.0</v>
      </c>
      <c r="C26" s="23" t="s">
        <v>24</v>
      </c>
    </row>
    <row r="27">
      <c r="B27" s="13">
        <v>7.0</v>
      </c>
      <c r="C27" s="23" t="s">
        <v>25</v>
      </c>
    </row>
    <row r="28">
      <c r="B28" s="13">
        <v>8.0</v>
      </c>
      <c r="C28" s="23" t="s">
        <v>26</v>
      </c>
    </row>
    <row r="30">
      <c r="B30" s="13">
        <v>10.0</v>
      </c>
      <c r="C30" s="24" t="s">
        <v>27</v>
      </c>
    </row>
    <row r="31">
      <c r="B31" s="13">
        <v>11.0</v>
      </c>
      <c r="C31" s="23" t="s">
        <v>28</v>
      </c>
    </row>
    <row r="32">
      <c r="B32" s="13">
        <v>12.0</v>
      </c>
      <c r="C32" s="23" t="s">
        <v>29</v>
      </c>
    </row>
    <row r="33">
      <c r="B33" s="13">
        <v>13.0</v>
      </c>
      <c r="C33" s="23" t="s">
        <v>30</v>
      </c>
    </row>
    <row r="34">
      <c r="B34" s="13">
        <v>14.0</v>
      </c>
      <c r="C34" s="23" t="s">
        <v>31</v>
      </c>
    </row>
    <row r="35">
      <c r="B35" s="13">
        <v>15.0</v>
      </c>
      <c r="C35" s="23" t="s">
        <v>32</v>
      </c>
    </row>
    <row r="36">
      <c r="B36" s="13">
        <v>16.0</v>
      </c>
      <c r="C36" s="23" t="s">
        <v>33</v>
      </c>
    </row>
    <row r="37">
      <c r="B37" s="13">
        <v>17.0</v>
      </c>
      <c r="C37" s="23" t="s">
        <v>34</v>
      </c>
    </row>
    <row r="38">
      <c r="B38" s="13">
        <v>18.0</v>
      </c>
      <c r="C38" s="23" t="s">
        <v>35</v>
      </c>
    </row>
    <row r="39">
      <c r="B39" s="13">
        <v>19.0</v>
      </c>
      <c r="C39" s="25" t="s">
        <v>36</v>
      </c>
    </row>
  </sheetData>
  <mergeCells count="12">
    <mergeCell ref="R3:T3"/>
    <mergeCell ref="Q4:Q6"/>
    <mergeCell ref="B8:E8"/>
    <mergeCell ref="C9:E9"/>
    <mergeCell ref="B10:B12"/>
    <mergeCell ref="B2:E2"/>
    <mergeCell ref="L2:O2"/>
    <mergeCell ref="Q2:T2"/>
    <mergeCell ref="C3:E3"/>
    <mergeCell ref="M3:O3"/>
    <mergeCell ref="B4:B6"/>
    <mergeCell ref="L4:L6"/>
  </mergeCells>
  <hyperlinks>
    <hyperlink r:id="rId2" location=":~:text=Bar%20chart%20that%20shows%20the,$16%2C400%20for%20privately%20insured%20stays." ref="C21"/>
    <hyperlink r:id="rId3" location=":~:text=Understanding%20the%20root%20causes%20of,among%20patients%20with%20serious%20illnesses." ref="C22"/>
    <hyperlink r:id="rId4" ref="C23"/>
    <hyperlink r:id="rId5" ref="C24"/>
    <hyperlink r:id="rId6" location=":~:text=Cost%20–%20Diabetes%20education%20services%20can,to%20employees%20right%20at%20work." ref="C25"/>
    <hyperlink r:id="rId7" ref="C26"/>
    <hyperlink r:id="rId8" location=":~:text=their%20overall%20revenue.-,Average%20Revenue%20per%20Inpatient%20Admission%20Benchmark,and%20improve%20their%20financial%20performance." ref="C27"/>
    <hyperlink r:id="rId9" location=":~:text=The%20national%20median%20Operating%20Profit,in%20operating%20expenses%20in%202022." ref="C28"/>
    <hyperlink r:id="rId10" ref="C30"/>
    <hyperlink r:id="rId11" ref="C31"/>
    <hyperlink r:id="rId12" location=":~:text=what%20to%20expect.-,100%20for%20$68.00%20%2D%20$0.68%20each,Reorder%20Products" ref="C32"/>
    <hyperlink r:id="rId13" ref="C33"/>
    <hyperlink r:id="rId14" ref="C34"/>
    <hyperlink r:id="rId15" ref="C35"/>
    <hyperlink r:id="rId16" ref="C36"/>
    <hyperlink r:id="rId17" location=":~:text=About%20one%2Dthird%20of%20acute,history%20of%20chronic%20alcohol%20consumption." ref="C37"/>
    <hyperlink r:id="rId18" location=":~:text=Strategies%20that%20provide%20increased%20support,associated%20with%20lower%20readmission%20risk." ref="C38"/>
    <hyperlink r:id="rId19" ref="C39"/>
  </hyperlinks>
  <drawing r:id="rId20"/>
  <legacyDrawing r:id="rId2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3" max="3" width="15.75"/>
    <col customWidth="1" min="4" max="4" width="28.5"/>
    <col customWidth="1" min="5" max="5" width="16.88"/>
    <col customWidth="1" min="6" max="6" width="31.38"/>
    <col customWidth="1" min="7" max="7" width="5.5"/>
    <col customWidth="1" min="8" max="8" width="28.25"/>
    <col customWidth="1" min="9" max="9" width="5.38"/>
    <col customWidth="1" min="10" max="10" width="33.63"/>
    <col customWidth="1" min="11" max="11" width="6.0"/>
    <col customWidth="1" min="12" max="12" width="36.13"/>
    <col customWidth="1" min="20" max="20" width="14.13"/>
  </cols>
  <sheetData>
    <row r="2">
      <c r="B2" s="1" t="s">
        <v>0</v>
      </c>
      <c r="L2" s="1" t="s">
        <v>1</v>
      </c>
      <c r="Q2" s="1" t="s">
        <v>37</v>
      </c>
    </row>
    <row r="3">
      <c r="B3" s="2"/>
      <c r="C3" s="3" t="s">
        <v>3</v>
      </c>
      <c r="D3" s="4"/>
      <c r="E3" s="5"/>
      <c r="L3" s="2"/>
      <c r="M3" s="3" t="s">
        <v>3</v>
      </c>
      <c r="N3" s="4"/>
      <c r="O3" s="5"/>
      <c r="Q3" s="2"/>
      <c r="R3" s="3" t="s">
        <v>3</v>
      </c>
      <c r="S3" s="4"/>
      <c r="T3" s="5"/>
    </row>
    <row r="4" ht="36.0" customHeight="1">
      <c r="B4" s="6" t="s">
        <v>4</v>
      </c>
      <c r="C4" s="2"/>
      <c r="D4" s="7" t="s">
        <v>5</v>
      </c>
      <c r="E4" s="8" t="s">
        <v>6</v>
      </c>
      <c r="L4" s="6" t="s">
        <v>4</v>
      </c>
      <c r="M4" s="2"/>
      <c r="N4" s="7" t="s">
        <v>5</v>
      </c>
      <c r="O4" s="8" t="s">
        <v>6</v>
      </c>
      <c r="Q4" s="6" t="s">
        <v>4</v>
      </c>
      <c r="R4" s="2"/>
      <c r="S4" s="7" t="s">
        <v>5</v>
      </c>
      <c r="T4" s="8" t="s">
        <v>6</v>
      </c>
    </row>
    <row r="5">
      <c r="B5" s="9"/>
      <c r="C5" s="7" t="s">
        <v>5</v>
      </c>
      <c r="D5" s="10">
        <f>-4104-178+682+300</f>
        <v>-3300</v>
      </c>
      <c r="E5" s="10">
        <v>0.0</v>
      </c>
      <c r="L5" s="9"/>
      <c r="M5" s="7" t="s">
        <v>5</v>
      </c>
      <c r="N5" s="11">
        <v>716.0</v>
      </c>
      <c r="O5" s="11">
        <v>694.0</v>
      </c>
      <c r="Q5" s="9"/>
      <c r="R5" s="7" t="s">
        <v>5</v>
      </c>
      <c r="S5" s="11">
        <f>716*D5</f>
        <v>-2362800</v>
      </c>
      <c r="T5" s="11">
        <f>694*E5</f>
        <v>0</v>
      </c>
    </row>
    <row r="6">
      <c r="B6" s="12"/>
      <c r="C6" s="8" t="s">
        <v>6</v>
      </c>
      <c r="D6" s="10">
        <f>-660+682+300</f>
        <v>322</v>
      </c>
      <c r="E6" s="10">
        <v>0.0</v>
      </c>
      <c r="L6" s="12"/>
      <c r="M6" s="8" t="s">
        <v>6</v>
      </c>
      <c r="N6" s="11">
        <v>375.0</v>
      </c>
      <c r="O6" s="11">
        <v>1215.0</v>
      </c>
      <c r="Q6" s="12"/>
      <c r="R6" s="8" t="s">
        <v>6</v>
      </c>
      <c r="S6" s="11">
        <f>375*D6</f>
        <v>120750</v>
      </c>
      <c r="T6" s="11">
        <f>1215*E6</f>
        <v>0</v>
      </c>
    </row>
    <row r="8">
      <c r="B8" s="1" t="s">
        <v>8</v>
      </c>
    </row>
    <row r="9">
      <c r="B9" s="2"/>
      <c r="C9" s="3" t="s">
        <v>3</v>
      </c>
      <c r="D9" s="4"/>
      <c r="E9" s="5"/>
    </row>
    <row r="10">
      <c r="B10" s="6" t="s">
        <v>4</v>
      </c>
      <c r="C10" s="2"/>
      <c r="D10" s="7" t="s">
        <v>5</v>
      </c>
      <c r="E10" s="8" t="s">
        <v>6</v>
      </c>
    </row>
    <row r="11">
      <c r="B11" s="9"/>
      <c r="C11" s="7" t="s">
        <v>5</v>
      </c>
      <c r="D11" s="15" t="s">
        <v>38</v>
      </c>
      <c r="E11" s="15" t="s">
        <v>10</v>
      </c>
    </row>
    <row r="12">
      <c r="B12" s="12"/>
      <c r="C12" s="8" t="s">
        <v>6</v>
      </c>
      <c r="D12" s="10" t="s">
        <v>39</v>
      </c>
      <c r="E12" s="10" t="s">
        <v>10</v>
      </c>
    </row>
    <row r="13">
      <c r="F13" s="16"/>
      <c r="G13" s="16"/>
      <c r="H13" s="16"/>
      <c r="I13" s="16"/>
      <c r="J13" s="16"/>
      <c r="K13" s="16"/>
      <c r="L13" s="16"/>
    </row>
    <row r="14">
      <c r="F14" s="17" t="s">
        <v>12</v>
      </c>
      <c r="G14" s="16"/>
      <c r="H14" s="17" t="s">
        <v>40</v>
      </c>
      <c r="I14" s="16"/>
      <c r="J14" s="17" t="s">
        <v>13</v>
      </c>
      <c r="K14" s="16"/>
      <c r="L14" s="18"/>
    </row>
    <row r="15">
      <c r="F15" s="19" t="s">
        <v>41</v>
      </c>
      <c r="G15" s="16"/>
      <c r="H15" s="20" t="s">
        <v>42</v>
      </c>
      <c r="I15" s="16"/>
      <c r="J15" s="20" t="s">
        <v>43</v>
      </c>
      <c r="K15" s="16"/>
      <c r="L15" s="20"/>
    </row>
    <row r="16">
      <c r="F16" s="16"/>
      <c r="G16" s="16"/>
      <c r="H16" s="16"/>
      <c r="I16" s="16"/>
      <c r="J16" s="16"/>
      <c r="K16" s="16"/>
      <c r="L16" s="16"/>
    </row>
    <row r="17">
      <c r="F17" s="21" t="s">
        <v>16</v>
      </c>
      <c r="G17" s="16"/>
      <c r="H17" s="16"/>
      <c r="I17" s="16"/>
      <c r="J17" s="16"/>
      <c r="K17" s="16"/>
      <c r="L17" s="16"/>
    </row>
    <row r="18">
      <c r="F18" s="20" t="s">
        <v>44</v>
      </c>
      <c r="G18" s="16"/>
      <c r="H18" s="20" t="s">
        <v>45</v>
      </c>
      <c r="I18" s="16"/>
      <c r="J18" s="20" t="s">
        <v>46</v>
      </c>
      <c r="K18" s="16"/>
      <c r="L18" s="16"/>
    </row>
    <row r="21">
      <c r="B21" s="13">
        <v>1.0</v>
      </c>
      <c r="C21" s="26" t="s">
        <v>19</v>
      </c>
    </row>
    <row r="22">
      <c r="B22" s="13">
        <v>2.0</v>
      </c>
      <c r="C22" s="27" t="s">
        <v>20</v>
      </c>
    </row>
    <row r="23">
      <c r="B23" s="13">
        <v>3.0</v>
      </c>
    </row>
    <row r="24">
      <c r="B24" s="13">
        <v>4.0</v>
      </c>
    </row>
    <row r="25">
      <c r="B25" s="13">
        <v>5.0</v>
      </c>
    </row>
    <row r="26">
      <c r="B26" s="13">
        <v>6.0</v>
      </c>
      <c r="C26" s="27" t="s">
        <v>47</v>
      </c>
    </row>
    <row r="27">
      <c r="B27" s="13">
        <v>7.0</v>
      </c>
      <c r="C27" s="27" t="s">
        <v>25</v>
      </c>
    </row>
    <row r="28">
      <c r="B28" s="13">
        <v>8.0</v>
      </c>
      <c r="C28" s="27" t="s">
        <v>26</v>
      </c>
    </row>
    <row r="29">
      <c r="B29" s="13">
        <v>9.0</v>
      </c>
      <c r="C29" s="27" t="s">
        <v>33</v>
      </c>
    </row>
    <row r="30">
      <c r="B30" s="13">
        <v>10.0</v>
      </c>
      <c r="C30" s="24" t="s">
        <v>27</v>
      </c>
    </row>
  </sheetData>
  <mergeCells count="12">
    <mergeCell ref="R3:T3"/>
    <mergeCell ref="Q4:Q6"/>
    <mergeCell ref="B8:E8"/>
    <mergeCell ref="C9:E9"/>
    <mergeCell ref="B10:B12"/>
    <mergeCell ref="B2:E2"/>
    <mergeCell ref="L2:O2"/>
    <mergeCell ref="Q2:T2"/>
    <mergeCell ref="C3:E3"/>
    <mergeCell ref="M3:O3"/>
    <mergeCell ref="B4:B6"/>
    <mergeCell ref="L4:L6"/>
  </mergeCells>
  <hyperlinks>
    <hyperlink r:id="rId1" location=":~:text=Bar%20chart%20that%20shows%20the,$16%2C400%20for%20privately%20insured%20stays." ref="C21"/>
    <hyperlink r:id="rId2" location=":~:text=Understanding%20the%20root%20causes%20of,among%20patients%20with%20serious%20illnesses." ref="C22"/>
    <hyperlink r:id="rId3" ref="C26"/>
    <hyperlink r:id="rId4" location=":~:text=their%20overall%20revenue.-,Average%20Revenue%20per%20Inpatient%20Admission%20Benchmark,and%20improve%20their%20financial%20performance." ref="C27"/>
    <hyperlink r:id="rId5" location=":~:text=The%20national%20median%20Operating%20Profit,in%20operating%20expenses%20in%202022." ref="C28"/>
    <hyperlink r:id="rId6" ref="C29"/>
    <hyperlink r:id="rId7" ref="C30"/>
  </hyperlinks>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3" max="3" width="15.75"/>
    <col customWidth="1" min="4" max="5" width="16.88"/>
    <col customWidth="1" min="6" max="6" width="31.38"/>
    <col customWidth="1" min="7" max="7" width="5.5"/>
    <col customWidth="1" min="8" max="8" width="25.5"/>
    <col customWidth="1" min="9" max="9" width="5.38"/>
    <col customWidth="1" min="10" max="10" width="31.38"/>
    <col customWidth="1" min="11" max="11" width="6.0"/>
    <col customWidth="1" min="12" max="12" width="36.13"/>
    <col customWidth="1" min="20" max="20" width="14.13"/>
  </cols>
  <sheetData>
    <row r="2">
      <c r="B2" s="1" t="s">
        <v>0</v>
      </c>
      <c r="L2" s="1" t="s">
        <v>1</v>
      </c>
      <c r="Q2" s="1" t="s">
        <v>37</v>
      </c>
    </row>
    <row r="3">
      <c r="B3" s="2"/>
      <c r="C3" s="3" t="s">
        <v>3</v>
      </c>
      <c r="D3" s="4"/>
      <c r="E3" s="5"/>
      <c r="L3" s="2"/>
      <c r="M3" s="3" t="s">
        <v>3</v>
      </c>
      <c r="N3" s="4"/>
      <c r="O3" s="5"/>
      <c r="Q3" s="2"/>
      <c r="R3" s="3" t="s">
        <v>3</v>
      </c>
      <c r="S3" s="4"/>
      <c r="T3" s="5"/>
    </row>
    <row r="4" ht="36.0" customHeight="1">
      <c r="B4" s="6" t="s">
        <v>4</v>
      </c>
      <c r="C4" s="2"/>
      <c r="D4" s="7" t="s">
        <v>5</v>
      </c>
      <c r="E4" s="8" t="s">
        <v>6</v>
      </c>
      <c r="L4" s="6" t="s">
        <v>4</v>
      </c>
      <c r="M4" s="2"/>
      <c r="N4" s="7" t="s">
        <v>5</v>
      </c>
      <c r="O4" s="8" t="s">
        <v>6</v>
      </c>
      <c r="Q4" s="6" t="s">
        <v>4</v>
      </c>
      <c r="R4" s="2"/>
      <c r="S4" s="7" t="s">
        <v>5</v>
      </c>
      <c r="T4" s="8" t="s">
        <v>6</v>
      </c>
    </row>
    <row r="5">
      <c r="B5" s="9"/>
      <c r="C5" s="7" t="s">
        <v>5</v>
      </c>
      <c r="D5" s="15">
        <v>23.5</v>
      </c>
      <c r="E5" s="15">
        <v>31.5</v>
      </c>
      <c r="L5" s="9"/>
      <c r="M5" s="7" t="s">
        <v>5</v>
      </c>
      <c r="N5" s="11">
        <v>716.0</v>
      </c>
      <c r="O5" s="11">
        <v>694.0</v>
      </c>
      <c r="Q5" s="9"/>
      <c r="R5" s="7" t="s">
        <v>5</v>
      </c>
      <c r="S5" s="11">
        <f>716*D5</f>
        <v>16826</v>
      </c>
      <c r="T5" s="11">
        <f>694*E5</f>
        <v>21861</v>
      </c>
    </row>
    <row r="6">
      <c r="B6" s="12"/>
      <c r="C6" s="8" t="s">
        <v>6</v>
      </c>
      <c r="D6" s="10">
        <v>-998.0</v>
      </c>
      <c r="E6" s="10">
        <v>-990.0</v>
      </c>
      <c r="L6" s="12"/>
      <c r="M6" s="8" t="s">
        <v>6</v>
      </c>
      <c r="N6" s="11">
        <v>375.0</v>
      </c>
      <c r="O6" s="11">
        <v>1215.0</v>
      </c>
      <c r="Q6" s="12"/>
      <c r="R6" s="8" t="s">
        <v>6</v>
      </c>
      <c r="S6" s="11">
        <f>375*D6</f>
        <v>-374250</v>
      </c>
      <c r="T6" s="11">
        <f>1215*E6</f>
        <v>-1202850</v>
      </c>
    </row>
    <row r="8">
      <c r="B8" s="1" t="s">
        <v>8</v>
      </c>
    </row>
    <row r="9">
      <c r="B9" s="2"/>
      <c r="C9" s="3" t="s">
        <v>3</v>
      </c>
      <c r="D9" s="4"/>
      <c r="E9" s="5"/>
    </row>
    <row r="10">
      <c r="B10" s="6" t="s">
        <v>4</v>
      </c>
      <c r="C10" s="2"/>
      <c r="D10" s="7" t="s">
        <v>5</v>
      </c>
      <c r="E10" s="8" t="s">
        <v>6</v>
      </c>
    </row>
    <row r="11">
      <c r="B11" s="9"/>
      <c r="C11" s="7" t="s">
        <v>5</v>
      </c>
      <c r="D11" s="15" t="s">
        <v>48</v>
      </c>
      <c r="E11" s="15">
        <v>31.5</v>
      </c>
    </row>
    <row r="12">
      <c r="B12" s="12"/>
      <c r="C12" s="8" t="s">
        <v>6</v>
      </c>
      <c r="D12" s="10" t="s">
        <v>49</v>
      </c>
      <c r="E12" s="10">
        <v>-990.0</v>
      </c>
    </row>
    <row r="13">
      <c r="F13" s="16"/>
      <c r="G13" s="16"/>
      <c r="H13" s="16"/>
      <c r="I13" s="16"/>
      <c r="J13" s="16"/>
      <c r="K13" s="16"/>
      <c r="L13" s="16"/>
    </row>
    <row r="14">
      <c r="F14" s="17" t="s">
        <v>12</v>
      </c>
      <c r="G14" s="16"/>
      <c r="H14" s="17" t="s">
        <v>40</v>
      </c>
      <c r="I14" s="16"/>
      <c r="J14" s="17" t="s">
        <v>13</v>
      </c>
      <c r="K14" s="16"/>
      <c r="L14" s="18"/>
    </row>
    <row r="15">
      <c r="F15" s="20" t="s">
        <v>50</v>
      </c>
      <c r="G15" s="16"/>
      <c r="H15" s="20" t="s">
        <v>51</v>
      </c>
      <c r="I15" s="16"/>
      <c r="J15" s="20" t="s">
        <v>52</v>
      </c>
      <c r="K15" s="16"/>
      <c r="L15" s="20"/>
    </row>
    <row r="16">
      <c r="F16" s="16"/>
      <c r="G16" s="16"/>
      <c r="H16" s="16"/>
      <c r="I16" s="16"/>
      <c r="J16" s="16"/>
      <c r="K16" s="16"/>
      <c r="L16" s="16"/>
    </row>
    <row r="17">
      <c r="F17" s="18" t="s">
        <v>16</v>
      </c>
      <c r="G17" s="16"/>
      <c r="H17" s="16"/>
      <c r="I17" s="16"/>
      <c r="J17" s="16"/>
      <c r="K17" s="16"/>
      <c r="L17" s="16"/>
    </row>
    <row r="18">
      <c r="F18" s="20" t="s">
        <v>53</v>
      </c>
      <c r="G18" s="16"/>
      <c r="H18" s="20" t="s">
        <v>54</v>
      </c>
      <c r="I18" s="16"/>
      <c r="J18" s="20" t="s">
        <v>55</v>
      </c>
      <c r="K18" s="16"/>
      <c r="L18" s="16"/>
    </row>
    <row r="21">
      <c r="B21" s="13">
        <v>1.0</v>
      </c>
      <c r="C21" s="27" t="s">
        <v>56</v>
      </c>
    </row>
    <row r="22">
      <c r="B22" s="13">
        <v>2.0</v>
      </c>
      <c r="C22" s="27" t="s">
        <v>57</v>
      </c>
    </row>
    <row r="23">
      <c r="B23" s="13">
        <v>3.0</v>
      </c>
      <c r="C23" s="27" t="s">
        <v>58</v>
      </c>
    </row>
    <row r="24">
      <c r="B24" s="13">
        <v>4.0</v>
      </c>
      <c r="C24" s="27" t="s">
        <v>59</v>
      </c>
    </row>
    <row r="25">
      <c r="B25" s="13">
        <v>5.0</v>
      </c>
      <c r="C25" s="27" t="s">
        <v>60</v>
      </c>
    </row>
    <row r="26">
      <c r="B26" s="13">
        <v>6.0</v>
      </c>
      <c r="C26" s="27" t="s">
        <v>47</v>
      </c>
    </row>
    <row r="27">
      <c r="B27" s="13">
        <v>7.0</v>
      </c>
      <c r="C27" s="27" t="s">
        <v>25</v>
      </c>
    </row>
    <row r="28">
      <c r="B28" s="13">
        <v>8.0</v>
      </c>
      <c r="C28" s="27" t="s">
        <v>26</v>
      </c>
    </row>
    <row r="29">
      <c r="B29" s="13">
        <v>9.0</v>
      </c>
      <c r="C29" s="27" t="s">
        <v>33</v>
      </c>
    </row>
    <row r="30">
      <c r="B30" s="13">
        <v>10.0</v>
      </c>
      <c r="C30" s="24" t="s">
        <v>27</v>
      </c>
    </row>
  </sheetData>
  <mergeCells count="12">
    <mergeCell ref="R3:T3"/>
    <mergeCell ref="Q4:Q6"/>
    <mergeCell ref="B8:E8"/>
    <mergeCell ref="C9:E9"/>
    <mergeCell ref="B10:B12"/>
    <mergeCell ref="B2:E2"/>
    <mergeCell ref="L2:O2"/>
    <mergeCell ref="Q2:T2"/>
    <mergeCell ref="C3:E3"/>
    <mergeCell ref="M3:O3"/>
    <mergeCell ref="B4:B6"/>
    <mergeCell ref="L4:L6"/>
  </mergeCells>
  <hyperlinks>
    <hyperlink r:id="rId1" ref="C21"/>
    <hyperlink r:id="rId2" ref="C22"/>
    <hyperlink r:id="rId3" ref="C23"/>
    <hyperlink r:id="rId4" location=":~:text=Days%201–60%3A%20(of,%24419%20in%202025)%20each%20day.&amp;text=In%20Original%20Medicare%2C%20these%20are,for%20more%20than%2090%20days." ref="C24"/>
    <hyperlink r:id="rId5" location=":~:text=How%20Much%20Is%20the%20Cost,with%20Medicare%20hovering%20around%20%2413%2C600." ref="C25"/>
    <hyperlink r:id="rId6" ref="C26"/>
    <hyperlink r:id="rId7" location=":~:text=their%20overall%20revenue.-,Average%20Revenue%20per%20Inpatient%20Admission%20Benchmark,and%20improve%20their%20financial%20performance." ref="C27"/>
    <hyperlink r:id="rId8" location=":~:text=The%20national%20median%20Operating%20Profit,in%20operating%20expenses%20in%202022." ref="C28"/>
    <hyperlink r:id="rId9" ref="C29"/>
    <hyperlink r:id="rId10" ref="C30"/>
  </hyperlinks>
  <drawing r:id="rId11"/>
</worksheet>
</file>