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ecutive Summary" sheetId="1" state="visible" r:id="rId1"/>
    <sheet name="Sanity Checks" sheetId="2" state="visible" r:id="rId2"/>
    <sheet name="Paired Orders" sheetId="3" state="visible" r:id="rId3"/>
    <sheet name="Buy-Side Analysis" sheetId="4" state="visible" r:id="rId4"/>
    <sheet name="Sell-Side Analysis" sheetId="5" state="visible" r:id="rId5"/>
    <sheet name="Size Calculations" sheetId="6" state="visible" r:id="rId6"/>
    <sheet name="Profit Analysis" sheetId="7" state="visible" r:id="rId7"/>
    <sheet name="Touch Probability" sheetId="8" state="visible" r:id="rId8"/>
    <sheet name="Scenario Analysis" sheetId="9" state="visible" r:id="rId9"/>
    <sheet name="Sensitivity Analysis" sheetId="10" state="visible" r:id="rId10"/>
    <sheet name="Combined Sensitivity" sheetId="11" state="visible" r:id="rId11"/>
    <sheet name="Recommendation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6"/>
    </font>
    <font>
      <b val="1"/>
      <color rgb="00FFFFFF"/>
      <sz val="16"/>
    </font>
    <font>
      <b val="1"/>
      <sz val="14"/>
    </font>
    <font>
      <b val="1"/>
    </font>
    <font>
      <b val="1"/>
      <color rgb="00FFFFFF"/>
    </font>
    <font>
      <b val="1"/>
      <sz val="12"/>
    </font>
  </fonts>
  <fills count="6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D32F2F"/>
        <bgColor rgb="00D32F2F"/>
      </patternFill>
    </fill>
    <fill>
      <patternFill patternType="solid">
        <fgColor rgb="0000FF00"/>
        <bgColor rgb="0000FF00"/>
      </patternFill>
    </fill>
    <fill>
      <patternFill patternType="solid">
        <fgColor rgb="00FFA500"/>
        <bgColor rgb="00FFA5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2" fillId="2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2" fillId="3" borderId="0" pivotButton="0" quotePrefix="0" xfId="0"/>
    <xf numFmtId="0" fontId="5" fillId="4" borderId="0" pivotButton="0" quotePrefix="0" xfId="0"/>
    <xf numFmtId="0" fontId="5" fillId="5" borderId="0" pivotButton="0" quotePrefix="0" xfId="0"/>
    <xf numFmtId="0" fontId="5" fillId="2" borderId="0" applyAlignment="1" pivotButton="0" quotePrefix="0" xfId="0">
      <alignment horizontal="center"/>
    </xf>
    <xf numFmtId="0" fontId="6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</cols>
  <sheetData>
    <row r="1">
      <c r="A1" s="1" t="inlineStr">
        <is>
          <t>EXECUTIVE SUMMARY</t>
        </is>
      </c>
    </row>
    <row r="3">
      <c r="A3" s="2" t="inlineStr">
        <is>
          <t>KEY METRICS</t>
        </is>
      </c>
    </row>
    <row r="4">
      <c r="A4" s="3" t="inlineStr">
        <is>
          <t>Total Budget</t>
        </is>
      </c>
      <c r="B4" t="inlineStr">
        <is>
          <t>$100,000</t>
        </is>
      </c>
    </row>
    <row r="5">
      <c r="A5" s="3" t="inlineStr">
        <is>
          <t>Current Price</t>
        </is>
      </c>
      <c r="B5" t="inlineStr">
        <is>
          <t>$184.82</t>
        </is>
      </c>
    </row>
    <row r="6">
      <c r="A6" s="3" t="inlineStr">
        <is>
          <t>Number of Pairs</t>
        </is>
      </c>
      <c r="B6" t="inlineStr">
        <is>
          <t>20</t>
        </is>
      </c>
    </row>
    <row r="7">
      <c r="A7" s="3" t="inlineStr">
        <is>
          <t>Total Buy Notional</t>
        </is>
      </c>
      <c r="B7" t="inlineStr">
        <is>
          <t>$99,990</t>
        </is>
      </c>
    </row>
    <row r="8">
      <c r="A8" s="3" t="inlineStr">
        <is>
          <t>Total Sell Notional</t>
        </is>
      </c>
      <c r="B8" t="inlineStr">
        <is>
          <t>$128,717</t>
        </is>
      </c>
    </row>
    <row r="9">
      <c r="A9" s="3" t="inlineStr">
        <is>
          <t>Total Expected Profit</t>
        </is>
      </c>
      <c r="B9" t="inlineStr">
        <is>
          <t>$28,727</t>
        </is>
      </c>
    </row>
    <row r="10">
      <c r="A10" s="3" t="inlineStr">
        <is>
          <t>Average Profit per Pair</t>
        </is>
      </c>
      <c r="B10" t="inlineStr">
        <is>
          <t>20.7%</t>
        </is>
      </c>
    </row>
    <row r="11">
      <c r="A11" s="3" t="inlineStr">
        <is>
          <t>Buy-Side Fit Quality</t>
        </is>
      </c>
      <c r="B11" t="inlineStr">
        <is>
          <t>excellent (R²=0.998)</t>
        </is>
      </c>
    </row>
    <row r="12">
      <c r="A12" s="3" t="inlineStr">
        <is>
          <t>Sell-Side Fit Quality</t>
        </is>
      </c>
      <c r="B12" t="inlineStr">
        <is>
          <t>excellent (R²=0.998)</t>
        </is>
      </c>
    </row>
    <row r="14">
      <c r="A14" s="2" t="inlineStr">
        <is>
          <t>STRATEGY OVERVIEW</t>
        </is>
      </c>
    </row>
    <row r="15">
      <c r="A15" t="inlineStr">
        <is>
          <t>This ladder strategy deploys 20 buy-sell pairs across different market depths.</t>
        </is>
      </c>
    </row>
    <row r="16">
      <c r="A16" t="inlineStr">
        <is>
          <t>The strategy expects to generate $28,727 in total profit</t>
        </is>
      </c>
    </row>
    <row r="17">
      <c r="A17" t="inlineStr">
        <is>
          <t>with an average profit of 20.7% per successful pair.</t>
        </is>
      </c>
    </row>
    <row r="18">
      <c r="A18" t="inlineStr"/>
    </row>
    <row r="19">
      <c r="A19" t="inlineStr">
        <is>
          <t>Buy-side analysis shows excellent fit quality with R² = 0.998.</t>
        </is>
      </c>
    </row>
    <row r="20">
      <c r="A20" t="inlineStr">
        <is>
          <t>Sell-side analysis shows excellent fit quality with R² = 0.998.</t>
        </is>
      </c>
    </row>
    <row r="21">
      <c r="A21" t="inlineStr"/>
    </row>
    <row r="22">
      <c r="A22" t="inlineStr">
        <is>
          <t>The strategy is designed to capture market wicks while maintaining</t>
        </is>
      </c>
    </row>
    <row r="23">
      <c r="A23" t="inlineStr">
        <is>
          <t>reasonable profit targets and risk management.</t>
        </is>
      </c>
    </row>
    <row r="25">
      <c r="A25" s="2" t="inlineStr">
        <is>
          <t>RISK ASSESSMENT</t>
        </is>
      </c>
    </row>
    <row r="26">
      <c r="A26" t="inlineStr">
        <is>
          <t>Profit range: 6.1% to 52.8% (range: 46.6%)</t>
        </is>
      </c>
    </row>
    <row r="27">
      <c r="A27" t="inlineStr">
        <is>
          <t>Maximum single position: $13,623</t>
        </is>
      </c>
    </row>
    <row r="28">
      <c r="A28" t="inlineStr">
        <is>
          <t>Average position size: $4,999</t>
        </is>
      </c>
    </row>
    <row r="29">
      <c r="A29" t="inlineStr"/>
    </row>
    <row r="30">
      <c r="A30" t="inlineStr">
        <is>
          <t>Risk Factors:</t>
        </is>
      </c>
    </row>
    <row r="31">
      <c r="A31" t="inlineStr">
        <is>
          <t>• Market volatility may affect fill rates</t>
        </is>
      </c>
    </row>
    <row r="32">
      <c r="A32" t="inlineStr">
        <is>
          <t>• Deeper rungs have lower probability but higher profit</t>
        </is>
      </c>
    </row>
    <row r="33">
      <c r="A33" t="inlineStr">
        <is>
          <t>• Joint probability decreases with strategy complexity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2" t="inlineStr">
        <is>
          <t>RUNG SENSITIVITY ANALYSIS</t>
        </is>
      </c>
    </row>
    <row r="2">
      <c r="A2" s="7" t="inlineStr">
        <is>
          <t>Num Rungs</t>
        </is>
      </c>
      <c r="B2" s="7" t="inlineStr">
        <is>
          <t>Expected Profit/Dollar</t>
        </is>
      </c>
      <c r="C2" s="7" t="inlineStr">
        <is>
          <t>Expected Timeframe (h)</t>
        </is>
      </c>
      <c r="D2" s="7" t="inlineStr">
        <is>
          <t>Capital Efficiency</t>
        </is>
      </c>
      <c r="E2" s="7" t="inlineStr">
        <is>
          <t>Risk-Adjusted Return</t>
        </is>
      </c>
      <c r="F2" s="7" t="inlineStr">
        <is>
          <t>Allocation Ratio</t>
        </is>
      </c>
    </row>
    <row r="3">
      <c r="A3" t="n">
        <v>20</v>
      </c>
      <c r="B3" t="n">
        <v>1.1549</v>
      </c>
      <c r="C3" t="n">
        <v>114.8</v>
      </c>
      <c r="D3" t="n">
        <v>7.2426</v>
      </c>
      <c r="E3" t="n">
        <v>0.051</v>
      </c>
      <c r="F3" t="n">
        <v>1</v>
      </c>
    </row>
    <row r="4">
      <c r="A4" t="n">
        <v>15</v>
      </c>
      <c r="B4" t="n">
        <v>1.1411</v>
      </c>
      <c r="C4" t="n">
        <v>151.7</v>
      </c>
      <c r="D4" t="n">
        <v>5.4158</v>
      </c>
      <c r="E4" t="n">
        <v>0.05</v>
      </c>
      <c r="F4" t="n">
        <v>1</v>
      </c>
    </row>
    <row r="5">
      <c r="A5" t="n">
        <v>10</v>
      </c>
      <c r="B5" t="n">
        <v>1.1101</v>
      </c>
      <c r="C5" t="n">
        <v>223.3</v>
      </c>
      <c r="D5" t="n">
        <v>3.5795</v>
      </c>
      <c r="E5" t="n">
        <v>0.047</v>
      </c>
      <c r="F5" t="n">
        <v>1</v>
      </c>
    </row>
    <row r="8">
      <c r="A8" s="2" t="inlineStr">
        <is>
          <t>DEPTH SENSITIVITY ANALYSIS</t>
        </is>
      </c>
    </row>
    <row r="9">
      <c r="A9" s="7" t="inlineStr">
        <is>
          <t>Strategy</t>
        </is>
      </c>
      <c r="B9" s="7" t="inlineStr">
        <is>
          <t>Capital Efficiency</t>
        </is>
      </c>
      <c r="C9" s="7" t="inlineStr">
        <is>
          <t>Expected Timeframe (h)</t>
        </is>
      </c>
      <c r="D9" s="7" t="inlineStr">
        <is>
          <t>Expected Fills</t>
        </is>
      </c>
      <c r="E9" s="7" t="inlineStr">
        <is>
          <t>Depth Range (%)</t>
        </is>
      </c>
      <c r="F9" s="7" t="inlineStr">
        <is>
          <t>Any Fill Probability</t>
        </is>
      </c>
    </row>
    <row r="10">
      <c r="A10" t="inlineStr">
        <is>
          <t>Moderate</t>
        </is>
      </c>
      <c r="B10" t="n">
        <v>27.6158</v>
      </c>
      <c r="C10" t="n">
        <v>51.2</v>
      </c>
      <c r="D10" t="n">
        <v>14.05</v>
      </c>
      <c r="E10" t="n">
        <v>7</v>
      </c>
      <c r="F10" t="n">
        <v>1</v>
      </c>
    </row>
    <row r="11">
      <c r="A11" t="inlineStr">
        <is>
          <t>Conservative</t>
        </is>
      </c>
      <c r="B11" t="n">
        <v>21.8551</v>
      </c>
      <c r="C11" t="n">
        <v>41</v>
      </c>
      <c r="D11" t="n">
        <v>17.56</v>
      </c>
      <c r="E11" t="n">
        <v>2.5</v>
      </c>
      <c r="F11" t="n">
        <v>1</v>
      </c>
    </row>
    <row r="12">
      <c r="A12" t="inlineStr">
        <is>
          <t>Aggressive</t>
        </is>
      </c>
      <c r="B12" t="n">
        <v>18.0988</v>
      </c>
      <c r="C12" t="n">
        <v>70.7</v>
      </c>
      <c r="D12" t="n">
        <v>10.18</v>
      </c>
      <c r="E12" t="n">
        <v>13</v>
      </c>
      <c r="F12" t="n">
        <v>1</v>
      </c>
    </row>
    <row r="13">
      <c r="A13" t="inlineStr">
        <is>
          <t>Very Aggressive</t>
        </is>
      </c>
      <c r="B13" t="n">
        <v>8.109400000000001</v>
      </c>
      <c r="C13" t="n">
        <v>105.7</v>
      </c>
      <c r="D13" t="n">
        <v>6.81</v>
      </c>
      <c r="E13" t="n">
        <v>22</v>
      </c>
      <c r="F13" t="n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1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</cols>
  <sheetData>
    <row r="1">
      <c r="A1" s="7" t="inlineStr">
        <is>
          <t>Num Rungs</t>
        </is>
      </c>
      <c r="B1" s="7" t="inlineStr">
        <is>
          <t>Strategy</t>
        </is>
      </c>
      <c r="C1" s="7" t="inlineStr">
        <is>
          <t>Profit Target (%)</t>
        </is>
      </c>
      <c r="D1" s="7" t="inlineStr">
        <is>
          <t>Buy Depth Min (%)</t>
        </is>
      </c>
      <c r="E1" s="7" t="inlineStr">
        <is>
          <t>Buy Depth Max (%)</t>
        </is>
      </c>
      <c r="F1" s="7" t="inlineStr">
        <is>
          <t>Depth Range (%)</t>
        </is>
      </c>
      <c r="G1" s="7" t="inlineStr">
        <is>
          <t>Expected Profit/Dollar</t>
        </is>
      </c>
      <c r="H1" s="7" t="inlineStr">
        <is>
          <t>Expected Timeframe (h)</t>
        </is>
      </c>
      <c r="I1" s="7" t="inlineStr">
        <is>
          <t>Capital Efficiency</t>
        </is>
      </c>
      <c r="J1" s="7" t="inlineStr">
        <is>
          <t>Risk Efficiency</t>
        </is>
      </c>
      <c r="K1" s="7" t="inlineStr">
        <is>
          <t>Combined Score</t>
        </is>
      </c>
      <c r="L1" s="7" t="inlineStr">
        <is>
          <t>Allocation Ratio</t>
        </is>
      </c>
    </row>
    <row r="2">
      <c r="A2" t="n">
        <v>15</v>
      </c>
      <c r="B2" t="inlineStr">
        <is>
          <t>Conservative</t>
        </is>
      </c>
      <c r="C2" t="n">
        <v>200</v>
      </c>
      <c r="D2" t="n">
        <v>0.5</v>
      </c>
      <c r="E2" t="n">
        <v>3</v>
      </c>
      <c r="F2" t="n">
        <v>2.5</v>
      </c>
      <c r="G2" t="n">
        <v>1.0959</v>
      </c>
      <c r="H2" t="n">
        <v>54.7</v>
      </c>
      <c r="I2" t="n">
        <v>14.4337</v>
      </c>
      <c r="J2" t="n">
        <v>0.723</v>
      </c>
      <c r="K2" t="n">
        <v>0.7652</v>
      </c>
      <c r="L2" t="n">
        <v>1</v>
      </c>
    </row>
    <row r="3">
      <c r="A3" t="n">
        <v>15</v>
      </c>
      <c r="B3" t="inlineStr">
        <is>
          <t>Moderate</t>
        </is>
      </c>
      <c r="C3" t="n">
        <v>200</v>
      </c>
      <c r="D3" t="n">
        <v>1</v>
      </c>
      <c r="E3" t="n">
        <v>8</v>
      </c>
      <c r="F3" t="n">
        <v>7</v>
      </c>
      <c r="G3" t="n">
        <v>1.878</v>
      </c>
      <c r="H3" t="n">
        <v>68.3</v>
      </c>
      <c r="I3" t="n">
        <v>19.7967</v>
      </c>
      <c r="J3" t="n">
        <v>0.424</v>
      </c>
      <c r="K3" t="n">
        <v>0.7338</v>
      </c>
      <c r="L3" t="n">
        <v>1</v>
      </c>
    </row>
    <row r="4">
      <c r="A4" t="n">
        <v>15</v>
      </c>
      <c r="B4" t="inlineStr">
        <is>
          <t>Aggressive</t>
        </is>
      </c>
      <c r="C4" t="n">
        <v>200</v>
      </c>
      <c r="D4" t="n">
        <v>2</v>
      </c>
      <c r="E4" t="n">
        <v>15</v>
      </c>
      <c r="F4" t="n">
        <v>13</v>
      </c>
      <c r="G4" t="n">
        <v>1.861</v>
      </c>
      <c r="H4" t="n">
        <v>94.09999999999999</v>
      </c>
      <c r="I4" t="n">
        <v>14.2408</v>
      </c>
      <c r="J4" t="n">
        <v>0.207</v>
      </c>
      <c r="K4" t="n">
        <v>0.6622</v>
      </c>
      <c r="L4" t="n">
        <v>1</v>
      </c>
    </row>
    <row r="6">
      <c r="A6" s="8" t="inlineStr">
        <is>
          <t>COMBINED SENSITIVITY SUMMARY</t>
        </is>
      </c>
    </row>
    <row r="7">
      <c r="A7" s="3" t="inlineStr">
        <is>
          <t>Best Combined Score</t>
        </is>
      </c>
      <c r="B7">
        <f>MAX(K2:K4)</f>
        <v/>
      </c>
    </row>
    <row r="8">
      <c r="A8" s="3" t="inlineStr">
        <is>
          <t>Best Capital Efficiency</t>
        </is>
      </c>
      <c r="B8">
        <f>MAX(I2:I4)</f>
        <v/>
      </c>
    </row>
    <row r="9">
      <c r="A9" s="3" t="inlineStr">
        <is>
          <t>Best Risk Efficiency</t>
        </is>
      </c>
      <c r="B9">
        <f>MAX(J2:J4)</f>
        <v/>
      </c>
    </row>
    <row r="10">
      <c r="A10" s="3" t="inlineStr">
        <is>
          <t>Fastest Timeframe</t>
        </is>
      </c>
      <c r="B10">
        <f>MIN(H2:H4)</f>
        <v/>
      </c>
    </row>
    <row r="11">
      <c r="A11" s="3" t="inlineStr">
        <is>
          <t>Total Configurations</t>
        </is>
      </c>
      <c r="B11" t="n">
        <v>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1">
      <c r="A1" s="9" t="inlineStr">
        <is>
          <t>RECOMMENDATIONS &amp; INSIGHTS</t>
        </is>
      </c>
    </row>
    <row r="3">
      <c r="A3" s="2" t="inlineStr">
        <is>
          <t>TOP 3 PROFIT SCENARIOS</t>
        </is>
      </c>
    </row>
    <row r="4">
      <c r="A4" s="3" t="inlineStr">
        <is>
          <t>1. 61.6% Profit Target</t>
        </is>
      </c>
      <c r="B4" t="inlineStr">
        <is>
          <t>20.0 rungs, 41.9h timeframe</t>
        </is>
      </c>
    </row>
    <row r="5">
      <c r="A5" s="3" t="inlineStr">
        <is>
          <t>2. 34.2% Profit Target</t>
        </is>
      </c>
      <c r="B5" t="inlineStr">
        <is>
          <t>20.0 rungs, 41.9h timeframe</t>
        </is>
      </c>
    </row>
    <row r="6">
      <c r="A6" s="3" t="inlineStr">
        <is>
          <t>3. 5.8% Profit Target</t>
        </is>
      </c>
      <c r="B6" t="inlineStr">
        <is>
          <t>20.0 rungs, 40.2h timeframe</t>
        </is>
      </c>
    </row>
    <row r="7">
      <c r="A7" t="inlineStr">
        <is>
          <t>Expected Value: 2.1228</t>
        </is>
      </c>
      <c r="B7" t="inlineStr">
        <is>
          <t>Risk Score: 3.393</t>
        </is>
      </c>
    </row>
    <row r="12">
      <c r="A12" s="2" t="inlineStr">
        <is>
          <t>OPTIMAL RUNG COUNT ANALYSIS</t>
        </is>
      </c>
    </row>
    <row r="13">
      <c r="A13" s="3" t="inlineStr">
        <is>
          <t>Recommended Rung Count:</t>
        </is>
      </c>
      <c r="B13" t="inlineStr">
        <is>
          <t>20 rungs</t>
        </is>
      </c>
    </row>
    <row r="14">
      <c r="A14" t="inlineStr">
        <is>
          <t>Reasoning:</t>
        </is>
      </c>
      <c r="B14" t="inlineStr">
        <is>
          <t>Maximizes capital efficiency (7.2426)</t>
        </is>
      </c>
    </row>
    <row r="15">
      <c r="A15" t="inlineStr">
        <is>
          <t>Expected Timeframe:</t>
        </is>
      </c>
      <c r="B15" t="inlineStr">
        <is>
          <t>114.8 hours</t>
        </is>
      </c>
    </row>
    <row r="18">
      <c r="A18" s="2" t="inlineStr">
        <is>
          <t>OPTIMAL DEPTH STRATEGY</t>
        </is>
      </c>
    </row>
    <row r="19">
      <c r="A19" s="3" t="inlineStr">
        <is>
          <t>Recommended Strategy:</t>
        </is>
      </c>
      <c r="B19" t="inlineStr">
        <is>
          <t>Moderate</t>
        </is>
      </c>
    </row>
    <row r="20">
      <c r="A20" t="inlineStr">
        <is>
          <t>Capital Efficiency:</t>
        </is>
      </c>
      <c r="B20" t="inlineStr">
        <is>
          <t>27.6158</t>
        </is>
      </c>
    </row>
    <row r="21">
      <c r="A21" t="inlineStr">
        <is>
          <t>Expected Fills:</t>
        </is>
      </c>
      <c r="B21" t="inlineStr">
        <is>
          <t>14.0</t>
        </is>
      </c>
    </row>
    <row r="24">
      <c r="A24" s="2" t="inlineStr">
        <is>
          <t>RISK CONSIDERATIONS</t>
        </is>
      </c>
    </row>
    <row r="25">
      <c r="A25" t="inlineStr">
        <is>
          <t>Key Risk Factors:</t>
        </is>
      </c>
    </row>
    <row r="26">
      <c r="A26" t="inlineStr">
        <is>
          <t>• Timeframe uncertainty increases with deeper rungs</t>
        </is>
      </c>
    </row>
    <row r="27">
      <c r="A27" t="inlineStr">
        <is>
          <t>• Higher profit targets require longer holding periods</t>
        </is>
      </c>
    </row>
    <row r="28">
      <c r="A28" t="inlineStr">
        <is>
          <t>• Joint touch probability decreases with deeper strategies</t>
        </is>
      </c>
    </row>
    <row r="29">
      <c r="A29" t="inlineStr">
        <is>
          <t>• Market regime changes can affect Weibull parameters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40" customWidth="1" min="3" max="3"/>
  </cols>
  <sheetData>
    <row r="1">
      <c r="A1" s="4" t="inlineStr">
        <is>
          <t>SANITY CHECKS &amp; VALIDATION</t>
        </is>
      </c>
    </row>
    <row r="3">
      <c r="A3" s="2" t="inlineStr">
        <is>
          <t>VALIDATION RESULTS</t>
        </is>
      </c>
    </row>
    <row r="4">
      <c r="A4" t="inlineStr">
        <is>
          <t>1. Profitability Check</t>
        </is>
      </c>
      <c r="B4" s="5" t="inlineStr">
        <is>
          <t>PASS</t>
        </is>
      </c>
      <c r="C4" t="inlineStr">
        <is>
          <t>All pairs profitable</t>
        </is>
      </c>
    </row>
    <row r="5">
      <c r="A5" t="inlineStr">
        <is>
          <t>2. Profit Range Check</t>
        </is>
      </c>
      <c r="B5" s="6" t="inlineStr">
        <is>
          <t>WARNING</t>
        </is>
      </c>
      <c r="C5" t="inlineStr">
        <is>
          <t>Max profit: 52.8% per pair</t>
        </is>
      </c>
    </row>
    <row r="6">
      <c r="A6" t="inlineStr">
        <is>
          <t>3. Buy-Side Fit Quality</t>
        </is>
      </c>
      <c r="B6" s="5" t="inlineStr">
        <is>
          <t>PASS</t>
        </is>
      </c>
      <c r="C6" t="inlineStr">
        <is>
          <t>Quality: excellent</t>
        </is>
      </c>
    </row>
    <row r="7">
      <c r="A7" t="inlineStr">
        <is>
          <t>4. Sell-Side Fit Quality</t>
        </is>
      </c>
      <c r="B7" s="5" t="inlineStr">
        <is>
          <t>PASS</t>
        </is>
      </c>
      <c r="C7" t="inlineStr">
        <is>
          <t>Quality: excellent</t>
        </is>
      </c>
    </row>
    <row r="8">
      <c r="A8" t="inlineStr">
        <is>
          <t>5. Position Size Distribution</t>
        </is>
      </c>
      <c r="B8" s="5" t="inlineStr">
        <is>
          <t>PASS</t>
        </is>
      </c>
      <c r="C8" t="inlineStr">
        <is>
          <t>Max/Avg ratio: 2.7</t>
        </is>
      </c>
    </row>
    <row r="10">
      <c r="A10" s="2" t="inlineStr">
        <is>
          <t>RECOMMENDATIONS</t>
        </is>
      </c>
    </row>
    <row r="11">
      <c r="A11" t="inlineStr">
        <is>
          <t>• Consider reducing maximum profit targets for realism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</cols>
  <sheetData>
    <row r="1">
      <c r="A1" s="7" t="inlineStr">
        <is>
          <t>Rung</t>
        </is>
      </c>
      <c r="B1" s="7" t="inlineStr">
        <is>
          <t>Buy Depth (%)</t>
        </is>
      </c>
      <c r="C1" s="7" t="inlineStr">
        <is>
          <t>Buy Price ($)</t>
        </is>
      </c>
      <c r="D1" s="7" t="inlineStr">
        <is>
          <t>Buy Qty</t>
        </is>
      </c>
      <c r="E1" s="7" t="inlineStr">
        <is>
          <t>Buy Notional ($)</t>
        </is>
      </c>
      <c r="F1" s="7" t="inlineStr">
        <is>
          <t>Sell Depth (%)</t>
        </is>
      </c>
      <c r="G1" s="7" t="inlineStr">
        <is>
          <t>Sell Price ($)</t>
        </is>
      </c>
      <c r="H1" s="7" t="inlineStr">
        <is>
          <t>Sell Qty</t>
        </is>
      </c>
      <c r="I1" s="7" t="inlineStr">
        <is>
          <t>Sell Notional ($)</t>
        </is>
      </c>
      <c r="J1" s="7" t="inlineStr">
        <is>
          <t>Profit (%)</t>
        </is>
      </c>
      <c r="K1" s="7" t="inlineStr">
        <is>
          <t>Profit ($)</t>
        </is>
      </c>
      <c r="L1" s="7" t="inlineStr">
        <is>
          <t>Target Profit (%)</t>
        </is>
      </c>
    </row>
    <row r="2">
      <c r="A2" t="n">
        <v>1</v>
      </c>
      <c r="B2" t="n">
        <v>2</v>
      </c>
      <c r="C2" t="n">
        <v>181.12</v>
      </c>
      <c r="D2" t="n">
        <v>5</v>
      </c>
      <c r="E2" t="n">
        <v>905.6</v>
      </c>
      <c r="F2" t="n">
        <v>4</v>
      </c>
      <c r="G2" t="n">
        <v>192.21</v>
      </c>
      <c r="H2" t="n">
        <v>5</v>
      </c>
      <c r="I2" t="n">
        <v>961.05</v>
      </c>
      <c r="J2" t="n">
        <v>6.12</v>
      </c>
      <c r="K2" t="n">
        <v>55.45</v>
      </c>
      <c r="L2" t="n">
        <v>1.93</v>
      </c>
    </row>
    <row r="3">
      <c r="A3" t="n">
        <v>2</v>
      </c>
      <c r="B3" t="n">
        <v>2.605</v>
      </c>
      <c r="C3" t="n">
        <v>180.01</v>
      </c>
      <c r="D3" t="n">
        <v>6.6</v>
      </c>
      <c r="E3" t="n">
        <v>1188.07</v>
      </c>
      <c r="F3" t="n">
        <v>5.21</v>
      </c>
      <c r="G3" t="n">
        <v>194.45</v>
      </c>
      <c r="H3" t="n">
        <v>6.6</v>
      </c>
      <c r="I3" t="n">
        <v>1283.37</v>
      </c>
      <c r="J3" t="n">
        <v>8.02</v>
      </c>
      <c r="K3" t="n">
        <v>95.3</v>
      </c>
      <c r="L3" t="n">
        <v>2.17</v>
      </c>
    </row>
    <row r="4">
      <c r="A4" t="n">
        <v>3</v>
      </c>
      <c r="B4" t="n">
        <v>3.228</v>
      </c>
      <c r="C4" t="n">
        <v>178.85</v>
      </c>
      <c r="D4" t="n">
        <v>8.199999999999999</v>
      </c>
      <c r="E4" t="n">
        <v>1466.57</v>
      </c>
      <c r="F4" t="n">
        <v>6.457</v>
      </c>
      <c r="G4" t="n">
        <v>196.75</v>
      </c>
      <c r="H4" t="n">
        <v>8.199999999999999</v>
      </c>
      <c r="I4" t="n">
        <v>1613.35</v>
      </c>
      <c r="J4" t="n">
        <v>10.01</v>
      </c>
      <c r="K4" t="n">
        <v>146.78</v>
      </c>
      <c r="L4" t="n">
        <v>2.27</v>
      </c>
    </row>
    <row r="5">
      <c r="A5" t="n">
        <v>4</v>
      </c>
      <c r="B5" t="n">
        <v>3.875</v>
      </c>
      <c r="C5" t="n">
        <v>177.66</v>
      </c>
      <c r="D5" t="n">
        <v>9.9</v>
      </c>
      <c r="E5" t="n">
        <v>1758.83</v>
      </c>
      <c r="F5" t="n">
        <v>6.489</v>
      </c>
      <c r="G5" t="n">
        <v>196.81</v>
      </c>
      <c r="H5" t="n">
        <v>9.9</v>
      </c>
      <c r="I5" t="n">
        <v>1948.42</v>
      </c>
      <c r="J5" t="n">
        <v>10.78</v>
      </c>
      <c r="K5" t="n">
        <v>189.59</v>
      </c>
      <c r="L5" t="n">
        <v>2.31</v>
      </c>
    </row>
    <row r="6">
      <c r="A6" t="n">
        <v>5</v>
      </c>
      <c r="B6" t="n">
        <v>4.55</v>
      </c>
      <c r="C6" t="n">
        <v>176.41</v>
      </c>
      <c r="D6" t="n">
        <v>11.7</v>
      </c>
      <c r="E6" t="n">
        <v>2064</v>
      </c>
      <c r="F6" t="n">
        <v>6.522</v>
      </c>
      <c r="G6" t="n">
        <v>196.87</v>
      </c>
      <c r="H6" t="n">
        <v>11.7</v>
      </c>
      <c r="I6" t="n">
        <v>2303.38</v>
      </c>
      <c r="J6" t="n">
        <v>11.6</v>
      </c>
      <c r="K6" t="n">
        <v>239.38</v>
      </c>
      <c r="L6" t="n">
        <v>2.34</v>
      </c>
    </row>
    <row r="7">
      <c r="A7" t="n">
        <v>6</v>
      </c>
      <c r="B7" t="n">
        <v>5.257</v>
      </c>
      <c r="C7" t="n">
        <v>175.1</v>
      </c>
      <c r="D7" t="n">
        <v>13.6</v>
      </c>
      <c r="E7" t="n">
        <v>2381.36</v>
      </c>
      <c r="F7" t="n">
        <v>6.554</v>
      </c>
      <c r="G7" t="n">
        <v>196.93</v>
      </c>
      <c r="H7" t="n">
        <v>13.6</v>
      </c>
      <c r="I7" t="n">
        <v>2678.25</v>
      </c>
      <c r="J7" t="n">
        <v>12.47</v>
      </c>
      <c r="K7" t="n">
        <v>296.89</v>
      </c>
      <c r="L7" t="n">
        <v>2.36</v>
      </c>
    </row>
    <row r="8">
      <c r="A8" t="n">
        <v>7</v>
      </c>
      <c r="B8" t="n">
        <v>6.003</v>
      </c>
      <c r="C8" t="n">
        <v>173.73</v>
      </c>
      <c r="D8" t="n">
        <v>15.7</v>
      </c>
      <c r="E8" t="n">
        <v>2727.56</v>
      </c>
      <c r="F8" t="n">
        <v>6.587</v>
      </c>
      <c r="G8" t="n">
        <v>196.99</v>
      </c>
      <c r="H8" t="n">
        <v>15.7</v>
      </c>
      <c r="I8" t="n">
        <v>3092.74</v>
      </c>
      <c r="J8" t="n">
        <v>13.39</v>
      </c>
      <c r="K8" t="n">
        <v>365.18</v>
      </c>
      <c r="L8" t="n">
        <v>2.37</v>
      </c>
    </row>
    <row r="9">
      <c r="A9" t="n">
        <v>8</v>
      </c>
      <c r="B9" t="n">
        <v>6.794</v>
      </c>
      <c r="C9" t="n">
        <v>172.26</v>
      </c>
      <c r="D9" t="n">
        <v>17.9</v>
      </c>
      <c r="E9" t="n">
        <v>3083.45</v>
      </c>
      <c r="F9" t="n">
        <v>6.62</v>
      </c>
      <c r="G9" t="n">
        <v>197.05</v>
      </c>
      <c r="H9" t="n">
        <v>17.9</v>
      </c>
      <c r="I9" t="n">
        <v>3527.2</v>
      </c>
      <c r="J9" t="n">
        <v>14.39</v>
      </c>
      <c r="K9" t="n">
        <v>443.74</v>
      </c>
      <c r="L9" t="n">
        <v>2.37</v>
      </c>
    </row>
    <row r="10">
      <c r="A10" t="n">
        <v>9</v>
      </c>
      <c r="B10" t="n">
        <v>7.637</v>
      </c>
      <c r="C10" t="n">
        <v>170.71</v>
      </c>
      <c r="D10" t="n">
        <v>20.3</v>
      </c>
      <c r="E10" t="n">
        <v>3465.41</v>
      </c>
      <c r="F10" t="n">
        <v>6.653</v>
      </c>
      <c r="G10" t="n">
        <v>197.12</v>
      </c>
      <c r="H10" t="n">
        <v>20.3</v>
      </c>
      <c r="I10" t="n">
        <v>4001.54</v>
      </c>
      <c r="J10" t="n">
        <v>15.47</v>
      </c>
      <c r="K10" t="n">
        <v>536.12</v>
      </c>
      <c r="L10" t="n">
        <v>2.36</v>
      </c>
    </row>
    <row r="11">
      <c r="A11" t="n">
        <v>10</v>
      </c>
      <c r="B11" t="n">
        <v>8.542</v>
      </c>
      <c r="C11" t="n">
        <v>169.03</v>
      </c>
      <c r="D11" t="n">
        <v>22.9</v>
      </c>
      <c r="E11" t="n">
        <v>3870.79</v>
      </c>
      <c r="F11" t="n">
        <v>6.686</v>
      </c>
      <c r="G11" t="n">
        <v>197.18</v>
      </c>
      <c r="H11" t="n">
        <v>22.9</v>
      </c>
      <c r="I11" t="n">
        <v>4515.42</v>
      </c>
      <c r="J11" t="n">
        <v>16.65</v>
      </c>
      <c r="K11" t="n">
        <v>644.64</v>
      </c>
      <c r="L11" t="n">
        <v>2.34</v>
      </c>
    </row>
    <row r="12">
      <c r="A12" t="n">
        <v>11</v>
      </c>
      <c r="B12" t="n">
        <v>9.521000000000001</v>
      </c>
      <c r="C12" t="n">
        <v>167.22</v>
      </c>
      <c r="D12" t="n">
        <v>25.8</v>
      </c>
      <c r="E12" t="n">
        <v>4314.28</v>
      </c>
      <c r="F12" t="n">
        <v>6.72</v>
      </c>
      <c r="G12" t="n">
        <v>197.24</v>
      </c>
      <c r="H12" t="n">
        <v>25.8</v>
      </c>
      <c r="I12" t="n">
        <v>5088.79</v>
      </c>
      <c r="J12" t="n">
        <v>17.95</v>
      </c>
      <c r="K12" t="n">
        <v>774.52</v>
      </c>
      <c r="L12" t="n">
        <v>2.3</v>
      </c>
    </row>
    <row r="13">
      <c r="A13" t="n">
        <v>12</v>
      </c>
      <c r="B13" t="n">
        <v>10.59</v>
      </c>
      <c r="C13" t="n">
        <v>165.25</v>
      </c>
      <c r="D13" t="n">
        <v>29.1</v>
      </c>
      <c r="E13" t="n">
        <v>4808.78</v>
      </c>
      <c r="F13" t="n">
        <v>6.753</v>
      </c>
      <c r="G13" t="n">
        <v>197.3</v>
      </c>
      <c r="H13" t="n">
        <v>29.1</v>
      </c>
      <c r="I13" t="n">
        <v>5741.43</v>
      </c>
      <c r="J13" t="n">
        <v>19.39</v>
      </c>
      <c r="K13" t="n">
        <v>932.65</v>
      </c>
      <c r="L13" t="n">
        <v>2.24</v>
      </c>
    </row>
    <row r="14">
      <c r="A14" t="n">
        <v>13</v>
      </c>
      <c r="B14" t="n">
        <v>11.769</v>
      </c>
      <c r="C14" t="n">
        <v>163.07</v>
      </c>
      <c r="D14" t="n">
        <v>32.8</v>
      </c>
      <c r="E14" t="n">
        <v>5348.7</v>
      </c>
      <c r="F14" t="n">
        <v>6.787</v>
      </c>
      <c r="G14" t="n">
        <v>197.36</v>
      </c>
      <c r="H14" t="n">
        <v>32.8</v>
      </c>
      <c r="I14" t="n">
        <v>6473.41</v>
      </c>
      <c r="J14" t="n">
        <v>21.03</v>
      </c>
      <c r="K14" t="n">
        <v>1124.71</v>
      </c>
      <c r="L14" t="n">
        <v>2.16</v>
      </c>
    </row>
    <row r="15">
      <c r="A15" t="n">
        <v>14</v>
      </c>
      <c r="B15" t="n">
        <v>13.087</v>
      </c>
      <c r="C15" t="n">
        <v>160.63</v>
      </c>
      <c r="D15" t="n">
        <v>37</v>
      </c>
      <c r="E15" t="n">
        <v>5943.31</v>
      </c>
      <c r="F15" t="n">
        <v>6.821</v>
      </c>
      <c r="G15" t="n">
        <v>197.43</v>
      </c>
      <c r="H15" t="n">
        <v>37</v>
      </c>
      <c r="I15" t="n">
        <v>7304.91</v>
      </c>
      <c r="J15" t="n">
        <v>22.91</v>
      </c>
      <c r="K15" t="n">
        <v>1361.6</v>
      </c>
      <c r="L15" t="n">
        <v>2.04</v>
      </c>
    </row>
    <row r="16">
      <c r="A16" t="n">
        <v>15</v>
      </c>
      <c r="B16" t="n">
        <v>14.585</v>
      </c>
      <c r="C16" t="n">
        <v>157.86</v>
      </c>
      <c r="D16" t="n">
        <v>41.9</v>
      </c>
      <c r="E16" t="n">
        <v>6614.33</v>
      </c>
      <c r="F16" t="n">
        <v>6.855</v>
      </c>
      <c r="G16" t="n">
        <v>197.49</v>
      </c>
      <c r="H16" t="n">
        <v>41.9</v>
      </c>
      <c r="I16" t="n">
        <v>8274.83</v>
      </c>
      <c r="J16" t="n">
        <v>25.1</v>
      </c>
      <c r="K16" t="n">
        <v>1660.5</v>
      </c>
      <c r="L16" t="n">
        <v>1.9</v>
      </c>
    </row>
    <row r="17">
      <c r="A17" t="n">
        <v>16</v>
      </c>
      <c r="B17" t="n">
        <v>16.325</v>
      </c>
      <c r="C17" t="n">
        <v>154.65</v>
      </c>
      <c r="D17" t="n">
        <v>47.9</v>
      </c>
      <c r="E17" t="n">
        <v>7407.74</v>
      </c>
      <c r="F17" t="n">
        <v>6.889</v>
      </c>
      <c r="G17" t="n">
        <v>197.55</v>
      </c>
      <c r="H17" t="n">
        <v>47.9</v>
      </c>
      <c r="I17" t="n">
        <v>9462.65</v>
      </c>
      <c r="J17" t="n">
        <v>27.74</v>
      </c>
      <c r="K17" t="n">
        <v>2054.91</v>
      </c>
      <c r="L17" t="n">
        <v>1.72</v>
      </c>
    </row>
    <row r="18">
      <c r="A18" t="n">
        <v>17</v>
      </c>
      <c r="B18" t="n">
        <v>18.408</v>
      </c>
      <c r="C18" t="n">
        <v>150.8</v>
      </c>
      <c r="D18" t="n">
        <v>55.4</v>
      </c>
      <c r="E18" t="n">
        <v>8354.32</v>
      </c>
      <c r="F18" t="n">
        <v>6.924</v>
      </c>
      <c r="G18" t="n">
        <v>197.62</v>
      </c>
      <c r="H18" t="n">
        <v>55.4</v>
      </c>
      <c r="I18" t="n">
        <v>10948.15</v>
      </c>
      <c r="J18" t="n">
        <v>31.05</v>
      </c>
      <c r="K18" t="n">
        <v>2593.83</v>
      </c>
      <c r="L18" t="n">
        <v>1.5</v>
      </c>
    </row>
    <row r="19">
      <c r="A19" t="n">
        <v>18</v>
      </c>
      <c r="B19" t="n">
        <v>21.016</v>
      </c>
      <c r="C19" t="n">
        <v>145.98</v>
      </c>
      <c r="D19" t="n">
        <v>65.3</v>
      </c>
      <c r="E19" t="n">
        <v>9532.49</v>
      </c>
      <c r="F19" t="n">
        <v>6.958</v>
      </c>
      <c r="G19" t="n">
        <v>197.68</v>
      </c>
      <c r="H19" t="n">
        <v>65.3</v>
      </c>
      <c r="I19" t="n">
        <v>12908.5</v>
      </c>
      <c r="J19" t="n">
        <v>35.42</v>
      </c>
      <c r="K19" t="n">
        <v>3376.01</v>
      </c>
      <c r="L19" t="n">
        <v>1.22</v>
      </c>
    </row>
    <row r="20">
      <c r="A20" t="n">
        <v>19</v>
      </c>
      <c r="B20" t="n">
        <v>24.529</v>
      </c>
      <c r="C20" t="n">
        <v>139.49</v>
      </c>
      <c r="D20" t="n">
        <v>79.8</v>
      </c>
      <c r="E20" t="n">
        <v>11131.3</v>
      </c>
      <c r="F20" t="n">
        <v>6.993</v>
      </c>
      <c r="G20" t="n">
        <v>197.74</v>
      </c>
      <c r="H20" t="n">
        <v>79.8</v>
      </c>
      <c r="I20" t="n">
        <v>15779.65</v>
      </c>
      <c r="J20" t="n">
        <v>41.76</v>
      </c>
      <c r="K20" t="n">
        <v>4648.35</v>
      </c>
      <c r="L20" t="n">
        <v>0.9</v>
      </c>
    </row>
    <row r="21">
      <c r="A21" t="n">
        <v>20</v>
      </c>
      <c r="B21" t="n">
        <v>30</v>
      </c>
      <c r="C21" t="n">
        <v>129.37</v>
      </c>
      <c r="D21" t="n">
        <v>105.3</v>
      </c>
      <c r="E21" t="n">
        <v>13622.66</v>
      </c>
      <c r="F21" t="n">
        <v>7.028</v>
      </c>
      <c r="G21" t="n">
        <v>197.81</v>
      </c>
      <c r="H21" t="n">
        <v>105.2</v>
      </c>
      <c r="I21" t="n">
        <v>20809.61</v>
      </c>
      <c r="J21" t="n">
        <v>52.76</v>
      </c>
      <c r="K21" t="n">
        <v>7186.95</v>
      </c>
      <c r="L21" t="n">
        <v>0.51</v>
      </c>
    </row>
    <row r="23">
      <c r="A23" s="3" t="inlineStr">
        <is>
          <t>TOTALS:</t>
        </is>
      </c>
      <c r="E23" s="3">
        <f>SUM(E2:E21)</f>
        <v/>
      </c>
      <c r="I23" s="3">
        <f>SUM(I2:I21)</f>
        <v/>
      </c>
      <c r="K23" s="3">
        <f>SUM(K2:K21)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BUY-SIDE PARAMETERS</t>
        </is>
      </c>
    </row>
    <row r="2">
      <c r="A2" s="3" t="inlineStr">
        <is>
          <t>Weibull Theta (scale)</t>
        </is>
      </c>
      <c r="B2" t="n">
        <v>11.29339532157828</v>
      </c>
    </row>
    <row r="3">
      <c r="A3" s="3" t="inlineStr">
        <is>
          <t>Weibull P (shape)</t>
        </is>
      </c>
      <c r="B3" t="n">
        <v>1.091589552965737</v>
      </c>
    </row>
    <row r="4">
      <c r="A4" s="3" t="inlineStr">
        <is>
          <t>Fit R²</t>
        </is>
      </c>
      <c r="B4" t="n">
        <v>0.9983283174777674</v>
      </c>
    </row>
    <row r="5">
      <c r="A5" s="3" t="inlineStr">
        <is>
          <t>Fit RMSE</t>
        </is>
      </c>
      <c r="B5" t="n">
        <v>0.006963224019950871</v>
      </c>
    </row>
    <row r="6">
      <c r="A6" s="3" t="inlineStr">
        <is>
          <t>Budget (USD)</t>
        </is>
      </c>
      <c r="B6" t="n">
        <v>100000</v>
      </c>
    </row>
    <row r="7">
      <c r="A7" s="3" t="inlineStr">
        <is>
          <t>Current Price</t>
        </is>
      </c>
      <c r="B7" t="n">
        <v>184.82</v>
      </c>
    </row>
    <row r="8">
      <c r="A8" s="3" t="inlineStr">
        <is>
          <t>Number of Rungs</t>
        </is>
      </c>
      <c r="B8" t="n">
        <v>20</v>
      </c>
    </row>
    <row r="9">
      <c r="A9" s="3" t="inlineStr">
        <is>
          <t>Depth Range</t>
        </is>
      </c>
      <c r="B9" t="inlineStr">
        <is>
          <t>2.000% - 30.000%</t>
        </is>
      </c>
    </row>
    <row r="10">
      <c r="A10" s="3" t="inlineStr">
        <is>
          <t>Total Allocation</t>
        </is>
      </c>
      <c r="B10">
        <f>SUM('Paired Orders'!E:E)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SELL-SIDE PARAMETERS</t>
        </is>
      </c>
    </row>
    <row r="2">
      <c r="A2" s="3" t="inlineStr">
        <is>
          <t>Weibull Theta (scale)</t>
        </is>
      </c>
      <c r="B2" t="n">
        <v>10.55166098444258</v>
      </c>
    </row>
    <row r="3">
      <c r="A3" s="3" t="inlineStr">
        <is>
          <t>Weibull P (shape)</t>
        </is>
      </c>
      <c r="B3" t="n">
        <v>1.258680354770891</v>
      </c>
    </row>
    <row r="4">
      <c r="A4" s="3" t="inlineStr">
        <is>
          <t>Fit R²</t>
        </is>
      </c>
      <c r="B4" t="n">
        <v>0.9978178737655301</v>
      </c>
    </row>
    <row r="5">
      <c r="A5" s="3" t="inlineStr">
        <is>
          <t>Fit RMSE</t>
        </is>
      </c>
      <c r="B5" t="n">
        <v>0.008358368293909544</v>
      </c>
    </row>
    <row r="6">
      <c r="A6" s="3" t="inlineStr">
        <is>
          <t>Number of Sell Rungs</t>
        </is>
      </c>
      <c r="B6" t="n">
        <v>20</v>
      </c>
    </row>
    <row r="7">
      <c r="A7" s="3" t="inlineStr">
        <is>
          <t>Sell Depth Range</t>
        </is>
      </c>
      <c r="B7" t="inlineStr">
        <is>
          <t>4.000% - 7.028%</t>
        </is>
      </c>
    </row>
    <row r="8">
      <c r="A8" s="3" t="inlineStr">
        <is>
          <t>Total Expected Profit</t>
        </is>
      </c>
      <c r="B8">
        <f>SUM('Paired Orders'!K:K)</f>
        <v/>
      </c>
    </row>
    <row r="9">
      <c r="A9" s="3" t="inlineStr">
        <is>
          <t>Average Profit</t>
        </is>
      </c>
      <c r="B9">
        <f>AVERAGE('Paired Orders'!J:J)</f>
        <v/>
      </c>
    </row>
    <row r="10">
      <c r="A10" s="3" t="inlineStr">
        <is>
          <t>Min Profit</t>
        </is>
      </c>
      <c r="B10">
        <f>MIN('Paired Orders'!J:J)</f>
        <v/>
      </c>
    </row>
    <row r="11">
      <c r="A11" s="3" t="inlineStr">
        <is>
          <t>Max Profit</t>
        </is>
      </c>
      <c r="B11">
        <f>MAX('Paired Orders'!J:J)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28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7" t="inlineStr">
        <is>
          <t>Rung</t>
        </is>
      </c>
      <c r="B1" s="7" t="inlineStr">
        <is>
          <t>Depth (%)</t>
        </is>
      </c>
      <c r="C1" s="7" t="inlineStr">
        <is>
          <t>Touch Prob</t>
        </is>
      </c>
      <c r="D1" s="7" t="inlineStr">
        <is>
          <t>Weight</t>
        </is>
      </c>
      <c r="E1" s="7" t="inlineStr">
        <is>
          <t>Allocation ($)</t>
        </is>
      </c>
      <c r="F1" s="7" t="inlineStr">
        <is>
          <t>Alpha</t>
        </is>
      </c>
    </row>
    <row r="2">
      <c r="A2" t="n">
        <v>1</v>
      </c>
      <c r="B2" t="n">
        <v>2</v>
      </c>
      <c r="C2" t="n">
        <v>0.8597359999999999</v>
      </c>
      <c r="D2" t="n">
        <v>7.744219</v>
      </c>
      <c r="E2" t="n">
        <v>907.77</v>
      </c>
      <c r="F2" t="n">
        <v>3.171</v>
      </c>
    </row>
    <row r="3">
      <c r="A3" t="n">
        <v>2</v>
      </c>
      <c r="B3" t="n">
        <v>2.605</v>
      </c>
      <c r="C3" t="n">
        <v>0.817368</v>
      </c>
      <c r="D3" t="n">
        <v>17.020994</v>
      </c>
      <c r="E3" t="n">
        <v>1182.35</v>
      </c>
      <c r="F3" t="n">
        <v>3.171</v>
      </c>
    </row>
    <row r="4">
      <c r="A4" t="n">
        <v>3</v>
      </c>
      <c r="B4" t="n">
        <v>3.228</v>
      </c>
      <c r="C4" t="n">
        <v>0.775</v>
      </c>
      <c r="D4" t="n">
        <v>31.870326</v>
      </c>
      <c r="E4" t="n">
        <v>1465.33</v>
      </c>
      <c r="F4" t="n">
        <v>3.171</v>
      </c>
    </row>
    <row r="5">
      <c r="A5" t="n">
        <v>4</v>
      </c>
      <c r="B5" t="n">
        <v>3.875</v>
      </c>
      <c r="C5" t="n">
        <v>0.7326319999999999</v>
      </c>
      <c r="D5" t="n">
        <v>53.756878</v>
      </c>
      <c r="E5" t="n">
        <v>1758.87</v>
      </c>
      <c r="F5" t="n">
        <v>3.171</v>
      </c>
    </row>
    <row r="6">
      <c r="A6" t="n">
        <v>5</v>
      </c>
      <c r="B6" t="n">
        <v>4.55</v>
      </c>
      <c r="C6" t="n">
        <v>0.690264</v>
      </c>
      <c r="D6" t="n">
        <v>84.254653</v>
      </c>
      <c r="E6" t="n">
        <v>2065.06</v>
      </c>
      <c r="F6" t="n">
        <v>3.171</v>
      </c>
    </row>
    <row r="7">
      <c r="A7" t="n">
        <v>6</v>
      </c>
      <c r="B7" t="n">
        <v>5.257</v>
      </c>
      <c r="C7" t="n">
        <v>0.647896</v>
      </c>
      <c r="D7" t="n">
        <v>125.061522</v>
      </c>
      <c r="E7" t="n">
        <v>2386.16</v>
      </c>
      <c r="F7" t="n">
        <v>3.171</v>
      </c>
    </row>
    <row r="8">
      <c r="A8" t="n">
        <v>7</v>
      </c>
      <c r="B8" t="n">
        <v>6.003</v>
      </c>
      <c r="C8" t="n">
        <v>0.605528</v>
      </c>
      <c r="D8" t="n">
        <v>178.013432</v>
      </c>
      <c r="E8" t="n">
        <v>2724.66</v>
      </c>
      <c r="F8" t="n">
        <v>3.171</v>
      </c>
    </row>
    <row r="9">
      <c r="A9" t="n">
        <v>8</v>
      </c>
      <c r="B9" t="n">
        <v>6.794</v>
      </c>
      <c r="C9" t="n">
        <v>0.56316</v>
      </c>
      <c r="D9" t="n">
        <v>245.097758</v>
      </c>
      <c r="E9" t="n">
        <v>3083.49</v>
      </c>
      <c r="F9" t="n">
        <v>3.171</v>
      </c>
    </row>
    <row r="10">
      <c r="A10" t="n">
        <v>9</v>
      </c>
      <c r="B10" t="n">
        <v>7.637</v>
      </c>
      <c r="C10" t="n">
        <v>0.520792</v>
      </c>
      <c r="D10" t="n">
        <v>328.464358</v>
      </c>
      <c r="E10" t="n">
        <v>3466.17</v>
      </c>
      <c r="F10" t="n">
        <v>3.171</v>
      </c>
    </row>
    <row r="11">
      <c r="A11" t="n">
        <v>10</v>
      </c>
      <c r="B11" t="n">
        <v>8.542</v>
      </c>
      <c r="C11" t="n">
        <v>0.478424</v>
      </c>
      <c r="D11" t="n">
        <v>430.431267</v>
      </c>
      <c r="E11" t="n">
        <v>3877.01</v>
      </c>
      <c r="F11" t="n">
        <v>3.171</v>
      </c>
    </row>
    <row r="12">
      <c r="A12" t="n">
        <v>11</v>
      </c>
      <c r="B12" t="n">
        <v>9.521000000000001</v>
      </c>
      <c r="C12" t="n">
        <v>0.436056</v>
      </c>
      <c r="D12" t="n">
        <v>553.479087</v>
      </c>
      <c r="E12" t="n">
        <v>4321.46</v>
      </c>
      <c r="F12" t="n">
        <v>3.171</v>
      </c>
    </row>
    <row r="13">
      <c r="A13" t="n">
        <v>12</v>
      </c>
      <c r="B13" t="n">
        <v>10.59</v>
      </c>
      <c r="C13" t="n">
        <v>0.393688</v>
      </c>
      <c r="D13" t="n">
        <v>700.222362</v>
      </c>
      <c r="E13" t="n">
        <v>4806.58</v>
      </c>
      <c r="F13" t="n">
        <v>3.171</v>
      </c>
    </row>
    <row r="14">
      <c r="A14" t="n">
        <v>13</v>
      </c>
      <c r="B14" t="n">
        <v>11.769</v>
      </c>
      <c r="C14" t="n">
        <v>0.35132</v>
      </c>
      <c r="D14" t="n">
        <v>873.334522</v>
      </c>
      <c r="E14" t="n">
        <v>5341.76</v>
      </c>
      <c r="F14" t="n">
        <v>3.171</v>
      </c>
    </row>
    <row r="15">
      <c r="A15" t="n">
        <v>14</v>
      </c>
      <c r="B15" t="n">
        <v>13.087</v>
      </c>
      <c r="C15" t="n">
        <v>0.308952</v>
      </c>
      <c r="D15" t="n">
        <v>1075.377754</v>
      </c>
      <c r="E15" t="n">
        <v>5939.98</v>
      </c>
      <c r="F15" t="n">
        <v>3.171</v>
      </c>
    </row>
    <row r="16">
      <c r="A16" t="n">
        <v>15</v>
      </c>
      <c r="B16" t="n">
        <v>14.585</v>
      </c>
      <c r="C16" t="n">
        <v>0.266584</v>
      </c>
      <c r="D16" t="n">
        <v>1308.431329</v>
      </c>
      <c r="E16" t="n">
        <v>6619.87</v>
      </c>
      <c r="F16" t="n">
        <v>3.171</v>
      </c>
    </row>
    <row r="17">
      <c r="A17" t="n">
        <v>16</v>
      </c>
      <c r="B17" t="n">
        <v>16.325</v>
      </c>
      <c r="C17" t="n">
        <v>0.224216</v>
      </c>
      <c r="D17" t="n">
        <v>1573.268386</v>
      </c>
      <c r="E17" t="n">
        <v>7409.63</v>
      </c>
      <c r="F17" t="n">
        <v>3.171</v>
      </c>
    </row>
    <row r="18">
      <c r="A18" t="n">
        <v>17</v>
      </c>
      <c r="B18" t="n">
        <v>18.408</v>
      </c>
      <c r="C18" t="n">
        <v>0.181848</v>
      </c>
      <c r="D18" t="n">
        <v>1867.434875</v>
      </c>
      <c r="E18" t="n">
        <v>8355.15</v>
      </c>
      <c r="F18" t="n">
        <v>3.171</v>
      </c>
    </row>
    <row r="19">
      <c r="A19" t="n">
        <v>18</v>
      </c>
      <c r="B19" t="n">
        <v>21.016</v>
      </c>
      <c r="C19" t="n">
        <v>0.13948</v>
      </c>
      <c r="D19" t="n">
        <v>2180.3211</v>
      </c>
      <c r="E19" t="n">
        <v>9538.83</v>
      </c>
      <c r="F19" t="n">
        <v>3.171</v>
      </c>
    </row>
    <row r="20">
      <c r="A20" t="n">
        <v>19</v>
      </c>
      <c r="B20" t="n">
        <v>24.529</v>
      </c>
      <c r="C20" t="n">
        <v>0.097112</v>
      </c>
      <c r="D20" t="n">
        <v>2478.342552</v>
      </c>
      <c r="E20" t="n">
        <v>11133.33</v>
      </c>
      <c r="F20" t="n">
        <v>3.171</v>
      </c>
    </row>
    <row r="21">
      <c r="A21" t="n">
        <v>20</v>
      </c>
      <c r="B21" t="n">
        <v>30</v>
      </c>
      <c r="C21" t="n">
        <v>0.054744</v>
      </c>
      <c r="D21" t="n">
        <v>2645.564976</v>
      </c>
      <c r="E21" t="n">
        <v>13616.55</v>
      </c>
      <c r="F21" t="n">
        <v>3.171</v>
      </c>
    </row>
    <row r="23">
      <c r="A23" s="8" t="inlineStr">
        <is>
          <t>FORMULAS FOR RECALCULATION</t>
        </is>
      </c>
    </row>
    <row r="24">
      <c r="A24" s="3" t="inlineStr">
        <is>
          <t>Touch Probability</t>
        </is>
      </c>
      <c r="B24">
        <f>EXP(-(B2/theta)^p)</f>
        <v/>
      </c>
    </row>
    <row r="25">
      <c r="A25" s="3" t="inlineStr">
        <is>
          <t>Weight Function</t>
        </is>
      </c>
      <c r="B25">
        <f>B2^alpha*EXP(-(B2/theta)^p)</f>
        <v/>
      </c>
    </row>
    <row r="26">
      <c r="A26" s="3" t="inlineStr">
        <is>
          <t>Normalized Weight</t>
        </is>
      </c>
      <c r="B26">
        <f>D2/SUM(D:D)</f>
        <v/>
      </c>
    </row>
    <row r="27">
      <c r="A27" s="3" t="inlineStr">
        <is>
          <t>New Allocation</t>
        </is>
      </c>
      <c r="B27">
        <f>budget*E2</f>
        <v/>
      </c>
    </row>
    <row r="28">
      <c r="A28" s="3" t="inlineStr">
        <is>
          <t>Alpha Calculation</t>
        </is>
      </c>
      <c r="B28">
        <f>MAX(1,p*(max_depth/theta)^p)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7" t="inlineStr">
        <is>
          <t>Rung</t>
        </is>
      </c>
      <c r="B1" s="7" t="inlineStr">
        <is>
          <t>Buy Depth (%)</t>
        </is>
      </c>
      <c r="C1" s="7" t="inlineStr">
        <is>
          <t>Sell Depth (%)</t>
        </is>
      </c>
      <c r="D1" s="7" t="inlineStr">
        <is>
          <t>Profit (%)</t>
        </is>
      </c>
      <c r="E1" s="7" t="inlineStr">
        <is>
          <t>Profit ($)</t>
        </is>
      </c>
      <c r="F1" s="7" t="inlineStr">
        <is>
          <t>Target Profit (%)</t>
        </is>
      </c>
      <c r="G1" s="7" t="inlineStr">
        <is>
          <t>Profit Ratio</t>
        </is>
      </c>
      <c r="H1" s="7" t="inlineStr">
        <is>
          <t>Buy Notional ($)</t>
        </is>
      </c>
      <c r="I1" s="7" t="inlineStr">
        <is>
          <t>Sell Notional ($)</t>
        </is>
      </c>
    </row>
    <row r="2">
      <c r="A2" t="n">
        <v>1</v>
      </c>
      <c r="B2" t="n">
        <v>2</v>
      </c>
      <c r="C2" t="n">
        <v>4</v>
      </c>
      <c r="D2" t="n">
        <v>6.12</v>
      </c>
      <c r="E2" t="n">
        <v>55.45</v>
      </c>
      <c r="F2" t="n">
        <v>1.93</v>
      </c>
      <c r="G2" t="n">
        <v>3.17</v>
      </c>
      <c r="H2" t="n">
        <v>905.6</v>
      </c>
      <c r="I2" t="n">
        <v>961.05</v>
      </c>
    </row>
    <row r="3">
      <c r="A3" t="n">
        <v>2</v>
      </c>
      <c r="B3" t="n">
        <v>2.605</v>
      </c>
      <c r="C3" t="n">
        <v>5.21</v>
      </c>
      <c r="D3" t="n">
        <v>8.02</v>
      </c>
      <c r="E3" t="n">
        <v>95.3</v>
      </c>
      <c r="F3" t="n">
        <v>2.17</v>
      </c>
      <c r="G3" t="n">
        <v>3.7</v>
      </c>
      <c r="H3" t="n">
        <v>1188.07</v>
      </c>
      <c r="I3" t="n">
        <v>1283.37</v>
      </c>
    </row>
    <row r="4">
      <c r="A4" t="n">
        <v>3</v>
      </c>
      <c r="B4" t="n">
        <v>3.228</v>
      </c>
      <c r="C4" t="n">
        <v>6.457</v>
      </c>
      <c r="D4" t="n">
        <v>10.01</v>
      </c>
      <c r="E4" t="n">
        <v>146.78</v>
      </c>
      <c r="F4" t="n">
        <v>2.27</v>
      </c>
      <c r="G4" t="n">
        <v>4.4</v>
      </c>
      <c r="H4" t="n">
        <v>1466.57</v>
      </c>
      <c r="I4" t="n">
        <v>1613.35</v>
      </c>
    </row>
    <row r="5">
      <c r="A5" t="n">
        <v>4</v>
      </c>
      <c r="B5" t="n">
        <v>3.875</v>
      </c>
      <c r="C5" t="n">
        <v>6.489</v>
      </c>
      <c r="D5" t="n">
        <v>10.78</v>
      </c>
      <c r="E5" t="n">
        <v>189.59</v>
      </c>
      <c r="F5" t="n">
        <v>2.31</v>
      </c>
      <c r="G5" t="n">
        <v>4.67</v>
      </c>
      <c r="H5" t="n">
        <v>1758.83</v>
      </c>
      <c r="I5" t="n">
        <v>1948.42</v>
      </c>
    </row>
    <row r="6">
      <c r="A6" t="n">
        <v>5</v>
      </c>
      <c r="B6" t="n">
        <v>4.55</v>
      </c>
      <c r="C6" t="n">
        <v>6.522</v>
      </c>
      <c r="D6" t="n">
        <v>11.6</v>
      </c>
      <c r="E6" t="n">
        <v>239.38</v>
      </c>
      <c r="F6" t="n">
        <v>2.34</v>
      </c>
      <c r="G6" t="n">
        <v>4.96</v>
      </c>
      <c r="H6" t="n">
        <v>2064</v>
      </c>
      <c r="I6" t="n">
        <v>2303.38</v>
      </c>
    </row>
    <row r="7">
      <c r="A7" t="n">
        <v>6</v>
      </c>
      <c r="B7" t="n">
        <v>5.257</v>
      </c>
      <c r="C7" t="n">
        <v>6.554</v>
      </c>
      <c r="D7" t="n">
        <v>12.47</v>
      </c>
      <c r="E7" t="n">
        <v>296.89</v>
      </c>
      <c r="F7" t="n">
        <v>2.36</v>
      </c>
      <c r="G7" t="n">
        <v>5.28</v>
      </c>
      <c r="H7" t="n">
        <v>2381.36</v>
      </c>
      <c r="I7" t="n">
        <v>2678.25</v>
      </c>
    </row>
    <row r="8">
      <c r="A8" t="n">
        <v>7</v>
      </c>
      <c r="B8" t="n">
        <v>6.003</v>
      </c>
      <c r="C8" t="n">
        <v>6.587</v>
      </c>
      <c r="D8" t="n">
        <v>13.39</v>
      </c>
      <c r="E8" t="n">
        <v>365.18</v>
      </c>
      <c r="F8" t="n">
        <v>2.37</v>
      </c>
      <c r="G8" t="n">
        <v>5.64</v>
      </c>
      <c r="H8" t="n">
        <v>2727.56</v>
      </c>
      <c r="I8" t="n">
        <v>3092.74</v>
      </c>
    </row>
    <row r="9">
      <c r="A9" t="n">
        <v>8</v>
      </c>
      <c r="B9" t="n">
        <v>6.794</v>
      </c>
      <c r="C9" t="n">
        <v>6.62</v>
      </c>
      <c r="D9" t="n">
        <v>14.39</v>
      </c>
      <c r="E9" t="n">
        <v>443.74</v>
      </c>
      <c r="F9" t="n">
        <v>2.37</v>
      </c>
      <c r="G9" t="n">
        <v>6.06</v>
      </c>
      <c r="H9" t="n">
        <v>3083.45</v>
      </c>
      <c r="I9" t="n">
        <v>3527.2</v>
      </c>
    </row>
    <row r="10">
      <c r="A10" t="n">
        <v>9</v>
      </c>
      <c r="B10" t="n">
        <v>7.637</v>
      </c>
      <c r="C10" t="n">
        <v>6.653</v>
      </c>
      <c r="D10" t="n">
        <v>15.47</v>
      </c>
      <c r="E10" t="n">
        <v>536.12</v>
      </c>
      <c r="F10" t="n">
        <v>2.36</v>
      </c>
      <c r="G10" t="n">
        <v>6.54</v>
      </c>
      <c r="H10" t="n">
        <v>3465.41</v>
      </c>
      <c r="I10" t="n">
        <v>4001.54</v>
      </c>
    </row>
    <row r="11">
      <c r="A11" t="n">
        <v>10</v>
      </c>
      <c r="B11" t="n">
        <v>8.542</v>
      </c>
      <c r="C11" t="n">
        <v>6.686</v>
      </c>
      <c r="D11" t="n">
        <v>16.65</v>
      </c>
      <c r="E11" t="n">
        <v>644.64</v>
      </c>
      <c r="F11" t="n">
        <v>2.34</v>
      </c>
      <c r="G11" t="n">
        <v>7.11</v>
      </c>
      <c r="H11" t="n">
        <v>3870.79</v>
      </c>
      <c r="I11" t="n">
        <v>4515.42</v>
      </c>
    </row>
    <row r="12">
      <c r="A12" t="n">
        <v>11</v>
      </c>
      <c r="B12" t="n">
        <v>9.521000000000001</v>
      </c>
      <c r="C12" t="n">
        <v>6.72</v>
      </c>
      <c r="D12" t="n">
        <v>17.95</v>
      </c>
      <c r="E12" t="n">
        <v>774.52</v>
      </c>
      <c r="F12" t="n">
        <v>2.3</v>
      </c>
      <c r="G12" t="n">
        <v>7.81</v>
      </c>
      <c r="H12" t="n">
        <v>4314.28</v>
      </c>
      <c r="I12" t="n">
        <v>5088.79</v>
      </c>
    </row>
    <row r="13">
      <c r="A13" t="n">
        <v>12</v>
      </c>
      <c r="B13" t="n">
        <v>10.59</v>
      </c>
      <c r="C13" t="n">
        <v>6.753</v>
      </c>
      <c r="D13" t="n">
        <v>19.39</v>
      </c>
      <c r="E13" t="n">
        <v>932.65</v>
      </c>
      <c r="F13" t="n">
        <v>2.24</v>
      </c>
      <c r="G13" t="n">
        <v>8.66</v>
      </c>
      <c r="H13" t="n">
        <v>4808.78</v>
      </c>
      <c r="I13" t="n">
        <v>5741.43</v>
      </c>
    </row>
    <row r="14">
      <c r="A14" t="n">
        <v>13</v>
      </c>
      <c r="B14" t="n">
        <v>11.769</v>
      </c>
      <c r="C14" t="n">
        <v>6.787</v>
      </c>
      <c r="D14" t="n">
        <v>21.03</v>
      </c>
      <c r="E14" t="n">
        <v>1124.71</v>
      </c>
      <c r="F14" t="n">
        <v>2.16</v>
      </c>
      <c r="G14" t="n">
        <v>9.75</v>
      </c>
      <c r="H14" t="n">
        <v>5348.7</v>
      </c>
      <c r="I14" t="n">
        <v>6473.41</v>
      </c>
    </row>
    <row r="15">
      <c r="A15" t="n">
        <v>14</v>
      </c>
      <c r="B15" t="n">
        <v>13.087</v>
      </c>
      <c r="C15" t="n">
        <v>6.821</v>
      </c>
      <c r="D15" t="n">
        <v>22.91</v>
      </c>
      <c r="E15" t="n">
        <v>1361.6</v>
      </c>
      <c r="F15" t="n">
        <v>2.04</v>
      </c>
      <c r="G15" t="n">
        <v>11.2</v>
      </c>
      <c r="H15" t="n">
        <v>5943.31</v>
      </c>
      <c r="I15" t="n">
        <v>7304.91</v>
      </c>
    </row>
    <row r="16">
      <c r="A16" t="n">
        <v>15</v>
      </c>
      <c r="B16" t="n">
        <v>14.585</v>
      </c>
      <c r="C16" t="n">
        <v>6.855</v>
      </c>
      <c r="D16" t="n">
        <v>25.1</v>
      </c>
      <c r="E16" t="n">
        <v>1660.5</v>
      </c>
      <c r="F16" t="n">
        <v>1.9</v>
      </c>
      <c r="G16" t="n">
        <v>13.2</v>
      </c>
      <c r="H16" t="n">
        <v>6614.33</v>
      </c>
      <c r="I16" t="n">
        <v>8274.83</v>
      </c>
    </row>
    <row r="17">
      <c r="A17" t="n">
        <v>16</v>
      </c>
      <c r="B17" t="n">
        <v>16.325</v>
      </c>
      <c r="C17" t="n">
        <v>6.889</v>
      </c>
      <c r="D17" t="n">
        <v>27.74</v>
      </c>
      <c r="E17" t="n">
        <v>2054.91</v>
      </c>
      <c r="F17" t="n">
        <v>1.72</v>
      </c>
      <c r="G17" t="n">
        <v>16.13</v>
      </c>
      <c r="H17" t="n">
        <v>7407.74</v>
      </c>
      <c r="I17" t="n">
        <v>9462.65</v>
      </c>
    </row>
    <row r="18">
      <c r="A18" t="n">
        <v>17</v>
      </c>
      <c r="B18" t="n">
        <v>18.408</v>
      </c>
      <c r="C18" t="n">
        <v>6.924</v>
      </c>
      <c r="D18" t="n">
        <v>31.05</v>
      </c>
      <c r="E18" t="n">
        <v>2593.83</v>
      </c>
      <c r="F18" t="n">
        <v>1.5</v>
      </c>
      <c r="G18" t="n">
        <v>20.75</v>
      </c>
      <c r="H18" t="n">
        <v>8354.32</v>
      </c>
      <c r="I18" t="n">
        <v>10948.15</v>
      </c>
    </row>
    <row r="19">
      <c r="A19" t="n">
        <v>18</v>
      </c>
      <c r="B19" t="n">
        <v>21.016</v>
      </c>
      <c r="C19" t="n">
        <v>6.958</v>
      </c>
      <c r="D19" t="n">
        <v>35.42</v>
      </c>
      <c r="E19" t="n">
        <v>3376.01</v>
      </c>
      <c r="F19" t="n">
        <v>1.22</v>
      </c>
      <c r="G19" t="n">
        <v>28.96</v>
      </c>
      <c r="H19" t="n">
        <v>9532.49</v>
      </c>
      <c r="I19" t="n">
        <v>12908.5</v>
      </c>
    </row>
    <row r="20">
      <c r="A20" t="n">
        <v>19</v>
      </c>
      <c r="B20" t="n">
        <v>24.529</v>
      </c>
      <c r="C20" t="n">
        <v>6.993</v>
      </c>
      <c r="D20" t="n">
        <v>41.76</v>
      </c>
      <c r="E20" t="n">
        <v>4648.35</v>
      </c>
      <c r="F20" t="n">
        <v>0.9</v>
      </c>
      <c r="G20" t="n">
        <v>46.6</v>
      </c>
      <c r="H20" t="n">
        <v>11131.3</v>
      </c>
      <c r="I20" t="n">
        <v>15779.65</v>
      </c>
    </row>
    <row r="21">
      <c r="A21" t="n">
        <v>20</v>
      </c>
      <c r="B21" t="n">
        <v>30</v>
      </c>
      <c r="C21" t="n">
        <v>7.028</v>
      </c>
      <c r="D21" t="n">
        <v>52.76</v>
      </c>
      <c r="E21" t="n">
        <v>7186.95</v>
      </c>
      <c r="F21" t="n">
        <v>0.51</v>
      </c>
      <c r="G21" t="n">
        <v>102.71</v>
      </c>
      <c r="H21" t="n">
        <v>13622.66</v>
      </c>
      <c r="I21" t="n">
        <v>20809.61</v>
      </c>
    </row>
    <row r="23">
      <c r="A23" s="8" t="inlineStr">
        <is>
          <t>PROFIT SUMMARY</t>
        </is>
      </c>
    </row>
    <row r="24">
      <c r="A24" s="3" t="inlineStr">
        <is>
          <t>Total Expected Profit</t>
        </is>
      </c>
      <c r="B24">
        <f>SUM(E2:E21)</f>
        <v/>
      </c>
    </row>
    <row r="25">
      <c r="A25" s="3" t="inlineStr">
        <is>
          <t>Average Profit %</t>
        </is>
      </c>
      <c r="B25">
        <f>AVERAGE(D2:D21)</f>
        <v/>
      </c>
    </row>
    <row r="26">
      <c r="A26" s="3" t="inlineStr">
        <is>
          <t>Min Profit %</t>
        </is>
      </c>
      <c r="B26">
        <f>MIN(D2:D21)</f>
        <v/>
      </c>
    </row>
    <row r="27">
      <c r="A27" s="3" t="inlineStr">
        <is>
          <t>Max Profit %</t>
        </is>
      </c>
      <c r="B27">
        <f>MAX(D2:D21)</f>
        <v/>
      </c>
    </row>
    <row r="28">
      <c r="A28" s="3" t="inlineStr">
        <is>
          <t>Profit Std Dev</t>
        </is>
      </c>
      <c r="B28">
        <f>STDEV(D2:D21)</f>
        <v/>
      </c>
    </row>
    <row r="29">
      <c r="A29" s="3" t="inlineStr">
        <is>
          <t>Average Profit Ratio</t>
        </is>
      </c>
      <c r="B29">
        <f>AVERAGE(G2:G21)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0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</cols>
  <sheetData>
    <row r="1">
      <c r="A1" s="7" t="inlineStr">
        <is>
          <t>Depth (%)</t>
        </is>
      </c>
      <c r="B1" s="7" t="inlineStr">
        <is>
          <t>Touch Probability</t>
        </is>
      </c>
      <c r="C1" s="7" t="inlineStr">
        <is>
          <t>Expected Return</t>
        </is>
      </c>
      <c r="D1" s="7" t="inlineStr">
        <is>
          <t>Cumulative Prob</t>
        </is>
      </c>
    </row>
    <row r="2">
      <c r="A2" t="n">
        <v>0.1</v>
      </c>
      <c r="B2" t="n">
        <v>0.994273</v>
      </c>
      <c r="C2" t="n">
        <v>0.099427</v>
      </c>
      <c r="D2" t="n">
        <v>0.005727</v>
      </c>
    </row>
    <row r="3">
      <c r="A3" t="n">
        <v>0.554</v>
      </c>
      <c r="B3" t="n">
        <v>0.963498</v>
      </c>
      <c r="C3" t="n">
        <v>0.53333</v>
      </c>
      <c r="D3" t="n">
        <v>0.036502</v>
      </c>
    </row>
    <row r="4">
      <c r="A4" t="n">
        <v>1.007</v>
      </c>
      <c r="B4" t="n">
        <v>0.93103</v>
      </c>
      <c r="C4" t="n">
        <v>0.937613</v>
      </c>
      <c r="D4" t="n">
        <v>0.06897</v>
      </c>
    </row>
    <row r="5">
      <c r="A5" t="n">
        <v>1.461</v>
      </c>
      <c r="B5" t="n">
        <v>0.898311</v>
      </c>
      <c r="C5" t="n">
        <v>1.312079</v>
      </c>
      <c r="D5" t="n">
        <v>0.101689</v>
      </c>
    </row>
    <row r="6">
      <c r="A6" t="n">
        <v>1.914</v>
      </c>
      <c r="B6" t="n">
        <v>0.865835</v>
      </c>
      <c r="C6" t="n">
        <v>1.65733</v>
      </c>
      <c r="D6" t="n">
        <v>0.134165</v>
      </c>
    </row>
    <row r="7">
      <c r="A7" t="n">
        <v>2.368</v>
      </c>
      <c r="B7" t="n">
        <v>0.833852</v>
      </c>
      <c r="C7" t="n">
        <v>1.974291</v>
      </c>
      <c r="D7" t="n">
        <v>0.166148</v>
      </c>
    </row>
    <row r="8">
      <c r="A8" t="n">
        <v>2.821</v>
      </c>
      <c r="B8" t="n">
        <v>0.802512</v>
      </c>
      <c r="C8" t="n">
        <v>2.264057</v>
      </c>
      <c r="D8" t="n">
        <v>0.197488</v>
      </c>
    </row>
    <row r="9">
      <c r="A9" t="n">
        <v>3.275</v>
      </c>
      <c r="B9" t="n">
        <v>0.77191</v>
      </c>
      <c r="C9" t="n">
        <v>2.527811</v>
      </c>
      <c r="D9" t="n">
        <v>0.22809</v>
      </c>
    </row>
    <row r="10">
      <c r="A10" t="n">
        <v>3.728</v>
      </c>
      <c r="B10" t="n">
        <v>0.742105</v>
      </c>
      <c r="C10" t="n">
        <v>2.766779</v>
      </c>
      <c r="D10" t="n">
        <v>0.257895</v>
      </c>
    </row>
    <row r="11">
      <c r="A11" t="n">
        <v>4.182</v>
      </c>
      <c r="B11" t="n">
        <v>0.713136</v>
      </c>
      <c r="C11" t="n">
        <v>2.982205</v>
      </c>
      <c r="D11" t="n">
        <v>0.286864</v>
      </c>
    </row>
    <row r="12">
      <c r="A12" t="n">
        <v>4.635</v>
      </c>
      <c r="B12" t="n">
        <v>0.685025</v>
      </c>
      <c r="C12" t="n">
        <v>3.175332</v>
      </c>
      <c r="D12" t="n">
        <v>0.314975</v>
      </c>
    </row>
    <row r="13">
      <c r="A13" t="n">
        <v>5.089</v>
      </c>
      <c r="B13" t="n">
        <v>0.657783</v>
      </c>
      <c r="C13" t="n">
        <v>3.347384</v>
      </c>
      <c r="D13" t="n">
        <v>0.342217</v>
      </c>
    </row>
    <row r="14">
      <c r="A14" t="n">
        <v>5.542</v>
      </c>
      <c r="B14" t="n">
        <v>0.631414</v>
      </c>
      <c r="C14" t="n">
        <v>3.499565</v>
      </c>
      <c r="D14" t="n">
        <v>0.368586</v>
      </c>
    </row>
    <row r="15">
      <c r="A15" t="n">
        <v>5.996</v>
      </c>
      <c r="B15" t="n">
        <v>0.605916</v>
      </c>
      <c r="C15" t="n">
        <v>3.633046</v>
      </c>
      <c r="D15" t="n">
        <v>0.394084</v>
      </c>
    </row>
    <row r="16">
      <c r="A16" t="n">
        <v>6.449</v>
      </c>
      <c r="B16" t="n">
        <v>0.58128</v>
      </c>
      <c r="C16" t="n">
        <v>3.748964</v>
      </c>
      <c r="D16" t="n">
        <v>0.41872</v>
      </c>
    </row>
    <row r="17">
      <c r="A17" t="n">
        <v>6.903</v>
      </c>
      <c r="B17" t="n">
        <v>0.557497</v>
      </c>
      <c r="C17" t="n">
        <v>3.848417</v>
      </c>
      <c r="D17" t="n">
        <v>0.442503</v>
      </c>
    </row>
    <row r="18">
      <c r="A18" t="n">
        <v>7.357</v>
      </c>
      <c r="B18" t="n">
        <v>0.534552</v>
      </c>
      <c r="C18" t="n">
        <v>3.932463</v>
      </c>
      <c r="D18" t="n">
        <v>0.465448</v>
      </c>
    </row>
    <row r="19">
      <c r="A19" t="n">
        <v>7.81</v>
      </c>
      <c r="B19" t="n">
        <v>0.512429</v>
      </c>
      <c r="C19" t="n">
        <v>4.002119</v>
      </c>
      <c r="D19" t="n">
        <v>0.487571</v>
      </c>
    </row>
    <row r="20">
      <c r="A20" t="n">
        <v>8.263999999999999</v>
      </c>
      <c r="B20" t="n">
        <v>0.49111</v>
      </c>
      <c r="C20" t="n">
        <v>4.058358</v>
      </c>
      <c r="D20" t="n">
        <v>0.50889</v>
      </c>
    </row>
    <row r="21">
      <c r="A21" t="n">
        <v>8.717000000000001</v>
      </c>
      <c r="B21" t="n">
        <v>0.470578</v>
      </c>
      <c r="C21" t="n">
        <v>4.102113</v>
      </c>
      <c r="D21" t="n">
        <v>0.5294219999999999</v>
      </c>
    </row>
    <row r="22">
      <c r="A22" t="n">
        <v>9.170999999999999</v>
      </c>
      <c r="B22" t="n">
        <v>0.450813</v>
      </c>
      <c r="C22" t="n">
        <v>4.134271</v>
      </c>
      <c r="D22" t="n">
        <v>0.549187</v>
      </c>
    </row>
    <row r="23">
      <c r="A23" t="n">
        <v>9.624000000000001</v>
      </c>
      <c r="B23" t="n">
        <v>0.431793</v>
      </c>
      <c r="C23" t="n">
        <v>4.155681</v>
      </c>
      <c r="D23" t="n">
        <v>0.568207</v>
      </c>
    </row>
    <row r="24">
      <c r="A24" t="n">
        <v>10.078</v>
      </c>
      <c r="B24" t="n">
        <v>0.413499</v>
      </c>
      <c r="C24" t="n">
        <v>4.167149</v>
      </c>
      <c r="D24" t="n">
        <v>0.5865010000000001</v>
      </c>
    </row>
    <row r="25">
      <c r="A25" t="n">
        <v>10.531</v>
      </c>
      <c r="B25" t="n">
        <v>0.395909</v>
      </c>
      <c r="C25" t="n">
        <v>4.169439</v>
      </c>
      <c r="D25" t="n">
        <v>0.604091</v>
      </c>
    </row>
    <row r="26">
      <c r="A26" t="n">
        <v>10.985</v>
      </c>
      <c r="B26" t="n">
        <v>0.379002</v>
      </c>
      <c r="C26" t="n">
        <v>4.163277</v>
      </c>
      <c r="D26" t="n">
        <v>0.620998</v>
      </c>
    </row>
    <row r="27">
      <c r="A27" t="n">
        <v>11.438</v>
      </c>
      <c r="B27" t="n">
        <v>0.362757</v>
      </c>
      <c r="C27" t="n">
        <v>4.149352</v>
      </c>
      <c r="D27" t="n">
        <v>0.637243</v>
      </c>
    </row>
    <row r="28">
      <c r="A28" t="n">
        <v>11.892</v>
      </c>
      <c r="B28" t="n">
        <v>0.347153</v>
      </c>
      <c r="C28" t="n">
        <v>4.128314</v>
      </c>
      <c r="D28" t="n">
        <v>0.652847</v>
      </c>
    </row>
    <row r="29">
      <c r="A29" t="n">
        <v>12.345</v>
      </c>
      <c r="B29" t="n">
        <v>0.332169</v>
      </c>
      <c r="C29" t="n">
        <v>4.100778</v>
      </c>
      <c r="D29" t="n">
        <v>0.667831</v>
      </c>
    </row>
    <row r="30">
      <c r="A30" t="n">
        <v>12.799</v>
      </c>
      <c r="B30" t="n">
        <v>0.317785</v>
      </c>
      <c r="C30" t="n">
        <v>4.067322</v>
      </c>
      <c r="D30" t="n">
        <v>0.682215</v>
      </c>
    </row>
    <row r="31">
      <c r="A31" t="n">
        <v>13.253</v>
      </c>
      <c r="B31" t="n">
        <v>0.303979</v>
      </c>
      <c r="C31" t="n">
        <v>4.028494</v>
      </c>
      <c r="D31" t="n">
        <v>0.696021</v>
      </c>
    </row>
    <row r="32">
      <c r="A32" t="n">
        <v>13.706</v>
      </c>
      <c r="B32" t="n">
        <v>0.290733</v>
      </c>
      <c r="C32" t="n">
        <v>3.984807</v>
      </c>
      <c r="D32" t="n">
        <v>0.709267</v>
      </c>
    </row>
    <row r="33">
      <c r="A33" t="n">
        <v>14.16</v>
      </c>
      <c r="B33" t="n">
        <v>0.278027</v>
      </c>
      <c r="C33" t="n">
        <v>3.936747</v>
      </c>
      <c r="D33" t="n">
        <v>0.721973</v>
      </c>
    </row>
    <row r="34">
      <c r="A34" t="n">
        <v>14.613</v>
      </c>
      <c r="B34" t="n">
        <v>0.265841</v>
      </c>
      <c r="C34" t="n">
        <v>3.884765</v>
      </c>
      <c r="D34" t="n">
        <v>0.734159</v>
      </c>
    </row>
    <row r="35">
      <c r="A35" t="n">
        <v>15.067</v>
      </c>
      <c r="B35" t="n">
        <v>0.254156</v>
      </c>
      <c r="C35" t="n">
        <v>3.829289</v>
      </c>
      <c r="D35" t="n">
        <v>0.745844</v>
      </c>
    </row>
    <row r="36">
      <c r="A36" t="n">
        <v>15.52</v>
      </c>
      <c r="B36" t="n">
        <v>0.242955</v>
      </c>
      <c r="C36" t="n">
        <v>3.770716</v>
      </c>
      <c r="D36" t="n">
        <v>0.757045</v>
      </c>
    </row>
    <row r="37">
      <c r="A37" t="n">
        <v>15.974</v>
      </c>
      <c r="B37" t="n">
        <v>0.23222</v>
      </c>
      <c r="C37" t="n">
        <v>3.709421</v>
      </c>
      <c r="D37" t="n">
        <v>0.76778</v>
      </c>
    </row>
    <row r="38">
      <c r="A38" t="n">
        <v>16.427</v>
      </c>
      <c r="B38" t="n">
        <v>0.221933</v>
      </c>
      <c r="C38" t="n">
        <v>3.645751</v>
      </c>
      <c r="D38" t="n">
        <v>0.778067</v>
      </c>
    </row>
    <row r="39">
      <c r="A39" t="n">
        <v>16.881</v>
      </c>
      <c r="B39" t="n">
        <v>0.212077</v>
      </c>
      <c r="C39" t="n">
        <v>3.580032</v>
      </c>
      <c r="D39" t="n">
        <v>0.787923</v>
      </c>
    </row>
    <row r="40">
      <c r="A40" t="n">
        <v>17.334</v>
      </c>
      <c r="B40" t="n">
        <v>0.202636</v>
      </c>
      <c r="C40" t="n">
        <v>3.512567</v>
      </c>
      <c r="D40" t="n">
        <v>0.797364</v>
      </c>
    </row>
    <row r="41">
      <c r="A41" t="n">
        <v>17.788</v>
      </c>
      <c r="B41" t="n">
        <v>0.193595</v>
      </c>
      <c r="C41" t="n">
        <v>3.443638</v>
      </c>
      <c r="D41" t="n">
        <v>0.806405</v>
      </c>
    </row>
    <row r="42">
      <c r="A42" t="n">
        <v>18.241</v>
      </c>
      <c r="B42" t="n">
        <v>0.184937</v>
      </c>
      <c r="C42" t="n">
        <v>3.373506</v>
      </c>
      <c r="D42" t="n">
        <v>0.815063</v>
      </c>
    </row>
    <row r="43">
      <c r="A43" t="n">
        <v>18.695</v>
      </c>
      <c r="B43" t="n">
        <v>0.176647</v>
      </c>
      <c r="C43" t="n">
        <v>3.302416</v>
      </c>
      <c r="D43" t="n">
        <v>0.823353</v>
      </c>
    </row>
    <row r="44">
      <c r="A44" t="n">
        <v>19.148</v>
      </c>
      <c r="B44" t="n">
        <v>0.168713</v>
      </c>
      <c r="C44" t="n">
        <v>3.230591</v>
      </c>
      <c r="D44" t="n">
        <v>0.831287</v>
      </c>
    </row>
    <row r="45">
      <c r="A45" t="n">
        <v>19.602</v>
      </c>
      <c r="B45" t="n">
        <v>0.161118</v>
      </c>
      <c r="C45" t="n">
        <v>3.15824</v>
      </c>
      <c r="D45" t="n">
        <v>0.838882</v>
      </c>
    </row>
    <row r="46">
      <c r="A46" t="n">
        <v>20.056</v>
      </c>
      <c r="B46" t="n">
        <v>0.15385</v>
      </c>
      <c r="C46" t="n">
        <v>3.085555</v>
      </c>
      <c r="D46" t="n">
        <v>0.84615</v>
      </c>
    </row>
    <row r="47">
      <c r="A47" t="n">
        <v>20.509</v>
      </c>
      <c r="B47" t="n">
        <v>0.146896</v>
      </c>
      <c r="C47" t="n">
        <v>3.012713</v>
      </c>
      <c r="D47" t="n">
        <v>0.853104</v>
      </c>
    </row>
    <row r="48">
      <c r="A48" t="n">
        <v>20.963</v>
      </c>
      <c r="B48" t="n">
        <v>0.140244</v>
      </c>
      <c r="C48" t="n">
        <v>2.939877</v>
      </c>
      <c r="D48" t="n">
        <v>0.859756</v>
      </c>
    </row>
    <row r="49">
      <c r="A49" t="n">
        <v>21.416</v>
      </c>
      <c r="B49" t="n">
        <v>0.13388</v>
      </c>
      <c r="C49" t="n">
        <v>2.867195</v>
      </c>
      <c r="D49" t="n">
        <v>0.86612</v>
      </c>
    </row>
    <row r="50">
      <c r="A50" t="n">
        <v>21.87</v>
      </c>
      <c r="B50" t="n">
        <v>0.127793</v>
      </c>
      <c r="C50" t="n">
        <v>2.794804</v>
      </c>
      <c r="D50" t="n">
        <v>0.872207</v>
      </c>
    </row>
    <row r="51">
      <c r="A51" t="n">
        <v>22.323</v>
      </c>
      <c r="B51" t="n">
        <v>0.121973</v>
      </c>
      <c r="C51" t="n">
        <v>2.722827</v>
      </c>
      <c r="D51" t="n">
        <v>0.878027</v>
      </c>
    </row>
    <row r="52">
      <c r="A52" t="n">
        <v>22.777</v>
      </c>
      <c r="B52" t="n">
        <v>0.116407</v>
      </c>
      <c r="C52" t="n">
        <v>2.65138</v>
      </c>
      <c r="D52" t="n">
        <v>0.883593</v>
      </c>
    </row>
    <row r="53">
      <c r="A53" t="n">
        <v>23.23</v>
      </c>
      <c r="B53" t="n">
        <v>0.111086</v>
      </c>
      <c r="C53" t="n">
        <v>2.580563</v>
      </c>
      <c r="D53" t="n">
        <v>0.888914</v>
      </c>
    </row>
    <row r="54">
      <c r="A54" t="n">
        <v>23.684</v>
      </c>
      <c r="B54" t="n">
        <v>0.105999</v>
      </c>
      <c r="C54" t="n">
        <v>2.510471</v>
      </c>
      <c r="D54" t="n">
        <v>0.894001</v>
      </c>
    </row>
    <row r="55">
      <c r="A55" t="n">
        <v>24.137</v>
      </c>
      <c r="B55" t="n">
        <v>0.101137</v>
      </c>
      <c r="C55" t="n">
        <v>2.441185</v>
      </c>
      <c r="D55" t="n">
        <v>0.898863</v>
      </c>
    </row>
    <row r="56">
      <c r="A56" t="n">
        <v>24.591</v>
      </c>
      <c r="B56" t="n">
        <v>0.09649000000000001</v>
      </c>
      <c r="C56" t="n">
        <v>2.372782</v>
      </c>
      <c r="D56" t="n">
        <v>0.90351</v>
      </c>
    </row>
    <row r="57">
      <c r="A57" t="n">
        <v>25.044</v>
      </c>
      <c r="B57" t="n">
        <v>0.09204900000000001</v>
      </c>
      <c r="C57" t="n">
        <v>2.305328</v>
      </c>
      <c r="D57" t="n">
        <v>0.907951</v>
      </c>
    </row>
    <row r="58">
      <c r="A58" t="n">
        <v>25.498</v>
      </c>
      <c r="B58" t="n">
        <v>0.087806</v>
      </c>
      <c r="C58" t="n">
        <v>2.238882</v>
      </c>
      <c r="D58" t="n">
        <v>0.9121939999999999</v>
      </c>
    </row>
    <row r="59">
      <c r="A59" t="n">
        <v>25.952</v>
      </c>
      <c r="B59" t="n">
        <v>0.08375199999999999</v>
      </c>
      <c r="C59" t="n">
        <v>2.173496</v>
      </c>
      <c r="D59" t="n">
        <v>0.916248</v>
      </c>
    </row>
    <row r="60">
      <c r="A60" t="n">
        <v>26.405</v>
      </c>
      <c r="B60" t="n">
        <v>0.07987900000000001</v>
      </c>
      <c r="C60" t="n">
        <v>2.109215</v>
      </c>
      <c r="D60" t="n">
        <v>0.920121</v>
      </c>
    </row>
    <row r="61">
      <c r="A61" t="n">
        <v>26.859</v>
      </c>
      <c r="B61" t="n">
        <v>0.07618</v>
      </c>
      <c r="C61" t="n">
        <v>2.046079</v>
      </c>
      <c r="D61" t="n">
        <v>0.92382</v>
      </c>
    </row>
    <row r="62">
      <c r="A62" t="n">
        <v>27.312</v>
      </c>
      <c r="B62" t="n">
        <v>0.072646</v>
      </c>
      <c r="C62" t="n">
        <v>1.984121</v>
      </c>
      <c r="D62" t="n">
        <v>0.927354</v>
      </c>
    </row>
    <row r="63">
      <c r="A63" t="n">
        <v>27.766</v>
      </c>
      <c r="B63" t="n">
        <v>0.069272</v>
      </c>
      <c r="C63" t="n">
        <v>1.923369</v>
      </c>
      <c r="D63" t="n">
        <v>0.930728</v>
      </c>
    </row>
    <row r="64">
      <c r="A64" t="n">
        <v>28.219</v>
      </c>
      <c r="B64" t="n">
        <v>0.066049</v>
      </c>
      <c r="C64" t="n">
        <v>1.863848</v>
      </c>
      <c r="D64" t="n">
        <v>0.933951</v>
      </c>
    </row>
    <row r="65">
      <c r="A65" t="n">
        <v>28.673</v>
      </c>
      <c r="B65" t="n">
        <v>0.062972</v>
      </c>
      <c r="C65" t="n">
        <v>1.805575</v>
      </c>
      <c r="D65" t="n">
        <v>0.937028</v>
      </c>
    </row>
    <row r="66">
      <c r="A66" t="n">
        <v>29.126</v>
      </c>
      <c r="B66" t="n">
        <v>0.060034</v>
      </c>
      <c r="C66" t="n">
        <v>1.748566</v>
      </c>
      <c r="D66" t="n">
        <v>0.939966</v>
      </c>
    </row>
    <row r="67">
      <c r="A67" t="n">
        <v>29.58</v>
      </c>
      <c r="B67" t="n">
        <v>0.057229</v>
      </c>
      <c r="C67" t="n">
        <v>1.692831</v>
      </c>
      <c r="D67" t="n">
        <v>0.942771</v>
      </c>
    </row>
    <row r="68">
      <c r="A68" t="n">
        <v>30.033</v>
      </c>
      <c r="B68" t="n">
        <v>0.054552</v>
      </c>
      <c r="C68" t="n">
        <v>1.638376</v>
      </c>
      <c r="D68" t="n">
        <v>0.945448</v>
      </c>
    </row>
    <row r="69">
      <c r="A69" t="n">
        <v>30.487</v>
      </c>
      <c r="B69" t="n">
        <v>0.051996</v>
      </c>
      <c r="C69" t="n">
        <v>1.585207</v>
      </c>
      <c r="D69" t="n">
        <v>0.948004</v>
      </c>
    </row>
    <row r="70">
      <c r="A70" t="n">
        <v>30.94</v>
      </c>
      <c r="B70" t="n">
        <v>0.049557</v>
      </c>
      <c r="C70" t="n">
        <v>1.533323</v>
      </c>
      <c r="D70" t="n">
        <v>0.950443</v>
      </c>
    </row>
    <row r="71">
      <c r="A71" t="n">
        <v>31.394</v>
      </c>
      <c r="B71" t="n">
        <v>0.04723</v>
      </c>
      <c r="C71" t="n">
        <v>1.482724</v>
      </c>
      <c r="D71" t="n">
        <v>0.95277</v>
      </c>
    </row>
    <row r="72">
      <c r="A72" t="n">
        <v>31.847</v>
      </c>
      <c r="B72" t="n">
        <v>0.045008</v>
      </c>
      <c r="C72" t="n">
        <v>1.433403</v>
      </c>
      <c r="D72" t="n">
        <v>0.954992</v>
      </c>
    </row>
    <row r="73">
      <c r="A73" t="n">
        <v>32.301</v>
      </c>
      <c r="B73" t="n">
        <v>0.042889</v>
      </c>
      <c r="C73" t="n">
        <v>1.385355</v>
      </c>
      <c r="D73" t="n">
        <v>0.957111</v>
      </c>
    </row>
    <row r="74">
      <c r="A74" t="n">
        <v>32.755</v>
      </c>
      <c r="B74" t="n">
        <v>0.040867</v>
      </c>
      <c r="C74" t="n">
        <v>1.33857</v>
      </c>
      <c r="D74" t="n">
        <v>0.959133</v>
      </c>
    </row>
    <row r="75">
      <c r="A75" t="n">
        <v>33.208</v>
      </c>
      <c r="B75" t="n">
        <v>0.038937</v>
      </c>
      <c r="C75" t="n">
        <v>1.293038</v>
      </c>
      <c r="D75" t="n">
        <v>0.961063</v>
      </c>
    </row>
    <row r="76">
      <c r="A76" t="n">
        <v>33.662</v>
      </c>
      <c r="B76" t="n">
        <v>0.037097</v>
      </c>
      <c r="C76" t="n">
        <v>1.248747</v>
      </c>
      <c r="D76" t="n">
        <v>0.962903</v>
      </c>
    </row>
    <row r="77">
      <c r="A77" t="n">
        <v>34.115</v>
      </c>
      <c r="B77" t="n">
        <v>0.035342</v>
      </c>
      <c r="C77" t="n">
        <v>1.205681</v>
      </c>
      <c r="D77" t="n">
        <v>0.964658</v>
      </c>
    </row>
    <row r="78">
      <c r="A78" t="n">
        <v>34.569</v>
      </c>
      <c r="B78" t="n">
        <v>0.033667</v>
      </c>
      <c r="C78" t="n">
        <v>1.163826</v>
      </c>
      <c r="D78" t="n">
        <v>0.966333</v>
      </c>
    </row>
    <row r="79">
      <c r="A79" t="n">
        <v>35.022</v>
      </c>
      <c r="B79" t="n">
        <v>0.03207</v>
      </c>
      <c r="C79" t="n">
        <v>1.123166</v>
      </c>
      <c r="D79" t="n">
        <v>0.96793</v>
      </c>
    </row>
    <row r="80">
      <c r="A80" t="n">
        <v>35.476</v>
      </c>
      <c r="B80" t="n">
        <v>0.030547</v>
      </c>
      <c r="C80" t="n">
        <v>1.083681</v>
      </c>
      <c r="D80" t="n">
        <v>0.969453</v>
      </c>
    </row>
    <row r="81">
      <c r="A81" t="n">
        <v>35.929</v>
      </c>
      <c r="B81" t="n">
        <v>0.029095</v>
      </c>
      <c r="C81" t="n">
        <v>1.045354</v>
      </c>
      <c r="D81" t="n">
        <v>0.970905</v>
      </c>
    </row>
    <row r="82">
      <c r="A82" t="n">
        <v>36.383</v>
      </c>
      <c r="B82" t="n">
        <v>0.02771</v>
      </c>
      <c r="C82" t="n">
        <v>1.008165</v>
      </c>
      <c r="D82" t="n">
        <v>0.97229</v>
      </c>
    </row>
    <row r="83">
      <c r="A83" t="n">
        <v>36.836</v>
      </c>
      <c r="B83" t="n">
        <v>0.02639</v>
      </c>
      <c r="C83" t="n">
        <v>0.972094</v>
      </c>
      <c r="D83" t="n">
        <v>0.97361</v>
      </c>
    </row>
    <row r="84">
      <c r="A84" t="n">
        <v>37.29</v>
      </c>
      <c r="B84" t="n">
        <v>0.025131</v>
      </c>
      <c r="C84" t="n">
        <v>0.93712</v>
      </c>
      <c r="D84" t="n">
        <v>0.974869</v>
      </c>
    </row>
    <row r="85">
      <c r="A85" t="n">
        <v>37.743</v>
      </c>
      <c r="B85" t="n">
        <v>0.023931</v>
      </c>
      <c r="C85" t="n">
        <v>0.9032210000000001</v>
      </c>
      <c r="D85" t="n">
        <v>0.976069</v>
      </c>
    </row>
    <row r="86">
      <c r="A86" t="n">
        <v>38.197</v>
      </c>
      <c r="B86" t="n">
        <v>0.022787</v>
      </c>
      <c r="C86" t="n">
        <v>0.870376</v>
      </c>
      <c r="D86" t="n">
        <v>0.977213</v>
      </c>
    </row>
    <row r="87">
      <c r="A87" t="n">
        <v>38.651</v>
      </c>
      <c r="B87" t="n">
        <v>0.021696</v>
      </c>
      <c r="C87" t="n">
        <v>0.8385629999999999</v>
      </c>
      <c r="D87" t="n">
        <v>0.978304</v>
      </c>
    </row>
    <row r="88">
      <c r="A88" t="n">
        <v>39.104</v>
      </c>
      <c r="B88" t="n">
        <v>0.020657</v>
      </c>
      <c r="C88" t="n">
        <v>0.807758</v>
      </c>
      <c r="D88" t="n">
        <v>0.979343</v>
      </c>
    </row>
    <row r="89">
      <c r="A89" t="n">
        <v>39.558</v>
      </c>
      <c r="B89" t="n">
        <v>0.019666</v>
      </c>
      <c r="C89" t="n">
        <v>0.77794</v>
      </c>
      <c r="D89" t="n">
        <v>0.980334</v>
      </c>
    </row>
    <row r="90">
      <c r="A90" t="n">
        <v>40.011</v>
      </c>
      <c r="B90" t="n">
        <v>0.018722</v>
      </c>
      <c r="C90" t="n">
        <v>0.749085</v>
      </c>
      <c r="D90" t="n">
        <v>0.981278</v>
      </c>
    </row>
    <row r="91">
      <c r="A91" t="n">
        <v>40.465</v>
      </c>
      <c r="B91" t="n">
        <v>0.017822</v>
      </c>
      <c r="C91" t="n">
        <v>0.721171</v>
      </c>
      <c r="D91" t="n">
        <v>0.982178</v>
      </c>
    </row>
    <row r="92">
      <c r="A92" t="n">
        <v>40.918</v>
      </c>
      <c r="B92" t="n">
        <v>0.016965</v>
      </c>
      <c r="C92" t="n">
        <v>0.694175</v>
      </c>
      <c r="D92" t="n">
        <v>0.983035</v>
      </c>
    </row>
    <row r="93">
      <c r="A93" t="n">
        <v>41.372</v>
      </c>
      <c r="B93" t="n">
        <v>0.016148</v>
      </c>
      <c r="C93" t="n">
        <v>0.668073</v>
      </c>
      <c r="D93" t="n">
        <v>0.9838519999999999</v>
      </c>
    </row>
    <row r="94">
      <c r="A94" t="n">
        <v>41.825</v>
      </c>
      <c r="B94" t="n">
        <v>0.01537</v>
      </c>
      <c r="C94" t="n">
        <v>0.642845</v>
      </c>
      <c r="D94" t="n">
        <v>0.98463</v>
      </c>
    </row>
    <row r="95">
      <c r="A95" t="n">
        <v>42.279</v>
      </c>
      <c r="B95" t="n">
        <v>0.014628</v>
      </c>
      <c r="C95" t="n">
        <v>0.618465</v>
      </c>
      <c r="D95" t="n">
        <v>0.985372</v>
      </c>
    </row>
    <row r="96">
      <c r="A96" t="n">
        <v>42.732</v>
      </c>
      <c r="B96" t="n">
        <v>0.013922</v>
      </c>
      <c r="C96" t="n">
        <v>0.594913</v>
      </c>
      <c r="D96" t="n">
        <v>0.986078</v>
      </c>
    </row>
    <row r="97">
      <c r="A97" t="n">
        <v>43.186</v>
      </c>
      <c r="B97" t="n">
        <v>0.013249</v>
      </c>
      <c r="C97" t="n">
        <v>0.572166</v>
      </c>
      <c r="D97" t="n">
        <v>0.986751</v>
      </c>
    </row>
    <row r="98">
      <c r="A98" t="n">
        <v>43.639</v>
      </c>
      <c r="B98" t="n">
        <v>0.012608</v>
      </c>
      <c r="C98" t="n">
        <v>0.550202</v>
      </c>
      <c r="D98" t="n">
        <v>0.987392</v>
      </c>
    </row>
    <row r="99">
      <c r="A99" t="n">
        <v>44.093</v>
      </c>
      <c r="B99" t="n">
        <v>0.011997</v>
      </c>
      <c r="C99" t="n">
        <v>0.528999</v>
      </c>
      <c r="D99" t="n">
        <v>0.988003</v>
      </c>
    </row>
    <row r="100">
      <c r="A100" t="n">
        <v>44.546</v>
      </c>
      <c r="B100" t="n">
        <v>0.011416</v>
      </c>
      <c r="C100" t="n">
        <v>0.508535</v>
      </c>
      <c r="D100" t="n">
        <v>0.988584</v>
      </c>
    </row>
    <row r="101">
      <c r="A101" t="n">
        <v>45</v>
      </c>
      <c r="B101" t="n">
        <v>0.010862</v>
      </c>
      <c r="C101" t="n">
        <v>0.488789</v>
      </c>
      <c r="D101" t="n">
        <v>0.989138</v>
      </c>
    </row>
    <row r="103">
      <c r="A103" s="8" t="inlineStr">
        <is>
          <t>SUMMARY STATISTICS</t>
        </is>
      </c>
    </row>
    <row r="104">
      <c r="A104" s="3" t="inlineStr">
        <is>
          <t>Max Expected Return</t>
        </is>
      </c>
      <c r="B104">
        <f>4.169439</f>
        <v/>
      </c>
    </row>
    <row r="105">
      <c r="A105" s="3" t="inlineStr">
        <is>
          <t>Depth at Max Return</t>
        </is>
      </c>
      <c r="B105">
        <f>10.531%</f>
        <v/>
      </c>
    </row>
    <row r="106">
      <c r="A106" s="3" t="inlineStr">
        <is>
          <t>Mean Touch Probability</t>
        </is>
      </c>
      <c r="B106">
        <f>0.241586</f>
        <v/>
      </c>
    </row>
    <row r="107">
      <c r="A107" s="3" t="inlineStr">
        <is>
          <t>Median Touch Probability</t>
        </is>
      </c>
      <c r="B107">
        <f>0.119190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3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</cols>
  <sheetData>
    <row r="1">
      <c r="A1" s="7" t="inlineStr">
        <is>
          <t>Rank</t>
        </is>
      </c>
      <c r="B1" s="7" t="inlineStr">
        <is>
          <t>Profit Target (%)</t>
        </is>
      </c>
      <c r="C1" s="7" t="inlineStr">
        <is>
          <t>Num Rungs</t>
        </is>
      </c>
      <c r="D1" s="7" t="inlineStr">
        <is>
          <t>Buy Depth Min (%)</t>
        </is>
      </c>
      <c r="E1" s="7" t="inlineStr">
        <is>
          <t>Buy Depth Max (%)</t>
        </is>
      </c>
      <c r="F1" s="7" t="inlineStr">
        <is>
          <t>Sell Depth Min (%)</t>
        </is>
      </c>
      <c r="G1" s="7" t="inlineStr">
        <is>
          <t>Sell Depth Max (%)</t>
        </is>
      </c>
      <c r="H1" s="7" t="inlineStr">
        <is>
          <t>Expected Profit/Dollar</t>
        </is>
      </c>
      <c r="I1" s="7" t="inlineStr">
        <is>
          <t>Expected Timeframe (h)</t>
        </is>
      </c>
      <c r="J1" s="7" t="inlineStr">
        <is>
          <t>Capital Efficiency</t>
        </is>
      </c>
      <c r="K1" s="7" t="inlineStr">
        <is>
          <t>Risk-Adjusted Return</t>
        </is>
      </c>
      <c r="L1" s="7" t="inlineStr">
        <is>
          <t>Joint Touch Prob</t>
        </is>
      </c>
      <c r="M1" s="7" t="inlineStr">
        <is>
          <t>Avg Buy Touch Prob</t>
        </is>
      </c>
      <c r="N1" s="7" t="inlineStr">
        <is>
          <t>Avg Sell Touch Prob</t>
        </is>
      </c>
    </row>
    <row r="2">
      <c r="A2" t="n">
        <v>1</v>
      </c>
      <c r="B2" t="n">
        <v>61.6</v>
      </c>
      <c r="C2" t="n">
        <v>20</v>
      </c>
      <c r="D2" t="n">
        <v>1.5</v>
      </c>
      <c r="E2" t="n">
        <v>2.5</v>
      </c>
      <c r="F2" t="n">
        <v>1.5</v>
      </c>
      <c r="G2" t="n">
        <v>2.5</v>
      </c>
      <c r="H2" t="n">
        <v>2.6491</v>
      </c>
      <c r="I2" t="n">
        <v>41.9</v>
      </c>
      <c r="J2" t="n">
        <v>2.6491</v>
      </c>
      <c r="K2" t="n">
        <v>4.191</v>
      </c>
      <c r="L2" t="n">
        <v>0.6840000000000001</v>
      </c>
      <c r="M2" t="n">
        <v>0.86</v>
      </c>
      <c r="N2" t="n">
        <v>0.884</v>
      </c>
    </row>
    <row r="3">
      <c r="A3" t="n">
        <v>2</v>
      </c>
      <c r="B3" t="n">
        <v>34.2</v>
      </c>
      <c r="C3" t="n">
        <v>20</v>
      </c>
      <c r="D3" t="n">
        <v>1.5</v>
      </c>
      <c r="E3" t="n">
        <v>2.5</v>
      </c>
      <c r="F3" t="n">
        <v>1.5</v>
      </c>
      <c r="G3" t="n">
        <v>2.5</v>
      </c>
      <c r="H3" t="n">
        <v>2.6491</v>
      </c>
      <c r="I3" t="n">
        <v>41.9</v>
      </c>
      <c r="J3" t="n">
        <v>2.6491</v>
      </c>
      <c r="K3" t="n">
        <v>4.191</v>
      </c>
      <c r="L3" t="n">
        <v>0.6840000000000001</v>
      </c>
      <c r="M3" t="n">
        <v>0.86</v>
      </c>
      <c r="N3" t="n">
        <v>0.884</v>
      </c>
    </row>
    <row r="4">
      <c r="A4" t="n">
        <v>3</v>
      </c>
      <c r="B4" t="n">
        <v>5.8</v>
      </c>
      <c r="C4" t="n">
        <v>20</v>
      </c>
      <c r="D4" t="n">
        <v>1</v>
      </c>
      <c r="E4" t="n">
        <v>2</v>
      </c>
      <c r="F4" t="n">
        <v>1</v>
      </c>
      <c r="G4" t="n">
        <v>2</v>
      </c>
      <c r="H4" t="n">
        <v>2.1228</v>
      </c>
      <c r="I4" t="n">
        <v>40.2</v>
      </c>
      <c r="J4" t="n">
        <v>2.1228</v>
      </c>
      <c r="K4" t="n">
        <v>3.393</v>
      </c>
      <c r="L4" t="n">
        <v>0.74</v>
      </c>
      <c r="M4" t="n">
        <v>0.896</v>
      </c>
      <c r="N4" t="n">
        <v>0.917</v>
      </c>
    </row>
    <row r="5">
      <c r="A5" t="n">
        <v>4</v>
      </c>
      <c r="B5" t="n">
        <v>3.2</v>
      </c>
      <c r="C5" t="n">
        <v>20</v>
      </c>
      <c r="D5" t="n">
        <v>1</v>
      </c>
      <c r="E5" t="n">
        <v>2</v>
      </c>
      <c r="F5" t="n">
        <v>1</v>
      </c>
      <c r="G5" t="n">
        <v>2</v>
      </c>
      <c r="H5" t="n">
        <v>2.1228</v>
      </c>
      <c r="I5" t="n">
        <v>40.2</v>
      </c>
      <c r="J5" t="n">
        <v>2.1228</v>
      </c>
      <c r="K5" t="n">
        <v>3.393</v>
      </c>
      <c r="L5" t="n">
        <v>0.74</v>
      </c>
      <c r="M5" t="n">
        <v>0.896</v>
      </c>
      <c r="N5" t="n">
        <v>0.917</v>
      </c>
    </row>
    <row r="6">
      <c r="A6" t="n">
        <v>5</v>
      </c>
      <c r="B6" t="n">
        <v>1.8</v>
      </c>
      <c r="C6" t="n">
        <v>20</v>
      </c>
      <c r="D6" t="n">
        <v>1</v>
      </c>
      <c r="E6" t="n">
        <v>2</v>
      </c>
      <c r="F6" t="n">
        <v>1</v>
      </c>
      <c r="G6" t="n">
        <v>2</v>
      </c>
      <c r="H6" t="n">
        <v>2.1228</v>
      </c>
      <c r="I6" t="n">
        <v>40.2</v>
      </c>
      <c r="J6" t="n">
        <v>2.1228</v>
      </c>
      <c r="K6" t="n">
        <v>3.393</v>
      </c>
      <c r="L6" t="n">
        <v>0.74</v>
      </c>
      <c r="M6" t="n">
        <v>0.896</v>
      </c>
      <c r="N6" t="n">
        <v>0.917</v>
      </c>
    </row>
    <row r="7">
      <c r="A7" t="n">
        <v>6</v>
      </c>
      <c r="B7" t="n">
        <v>1</v>
      </c>
      <c r="C7" t="n">
        <v>20</v>
      </c>
      <c r="D7" t="n">
        <v>1</v>
      </c>
      <c r="E7" t="n">
        <v>2</v>
      </c>
      <c r="F7" t="n">
        <v>1</v>
      </c>
      <c r="G7" t="n">
        <v>2</v>
      </c>
      <c r="H7" t="n">
        <v>2.1228</v>
      </c>
      <c r="I7" t="n">
        <v>40.2</v>
      </c>
      <c r="J7" t="n">
        <v>2.1228</v>
      </c>
      <c r="K7" t="n">
        <v>3.393</v>
      </c>
      <c r="L7" t="n">
        <v>0.74</v>
      </c>
      <c r="M7" t="n">
        <v>0.896</v>
      </c>
      <c r="N7" t="n">
        <v>0.917</v>
      </c>
    </row>
    <row r="8">
      <c r="A8" t="n">
        <v>7</v>
      </c>
      <c r="B8" t="n">
        <v>10.5</v>
      </c>
      <c r="C8" t="n">
        <v>20</v>
      </c>
      <c r="D8" t="n">
        <v>1</v>
      </c>
      <c r="E8" t="n">
        <v>2</v>
      </c>
      <c r="F8" t="n">
        <v>1</v>
      </c>
      <c r="G8" t="n">
        <v>2</v>
      </c>
      <c r="H8" t="n">
        <v>2.1228</v>
      </c>
      <c r="I8" t="n">
        <v>40.2</v>
      </c>
      <c r="J8" t="n">
        <v>2.1228</v>
      </c>
      <c r="K8" t="n">
        <v>3.393</v>
      </c>
      <c r="L8" t="n">
        <v>0.74</v>
      </c>
      <c r="M8" t="n">
        <v>0.896</v>
      </c>
      <c r="N8" t="n">
        <v>0.917</v>
      </c>
    </row>
    <row r="9">
      <c r="A9" t="n">
        <v>8</v>
      </c>
      <c r="B9" t="n">
        <v>19</v>
      </c>
      <c r="C9" t="n">
        <v>20</v>
      </c>
      <c r="D9" t="n">
        <v>1</v>
      </c>
      <c r="E9" t="n">
        <v>2</v>
      </c>
      <c r="F9" t="n">
        <v>1</v>
      </c>
      <c r="G9" t="n">
        <v>2</v>
      </c>
      <c r="H9" t="n">
        <v>2.1228</v>
      </c>
      <c r="I9" t="n">
        <v>40.2</v>
      </c>
      <c r="J9" t="n">
        <v>2.1228</v>
      </c>
      <c r="K9" t="n">
        <v>3.393</v>
      </c>
      <c r="L9" t="n">
        <v>0.74</v>
      </c>
      <c r="M9" t="n">
        <v>0.896</v>
      </c>
      <c r="N9" t="n">
        <v>0.917</v>
      </c>
    </row>
    <row r="10">
      <c r="A10" t="n">
        <v>9</v>
      </c>
      <c r="B10" t="n">
        <v>34.2</v>
      </c>
      <c r="C10" t="n">
        <v>15</v>
      </c>
      <c r="D10" t="n">
        <v>1.5</v>
      </c>
      <c r="E10" t="n">
        <v>2.5</v>
      </c>
      <c r="F10" t="n">
        <v>1.5</v>
      </c>
      <c r="G10" t="n">
        <v>2.5</v>
      </c>
      <c r="H10" t="n">
        <v>2.65</v>
      </c>
      <c r="I10" t="n">
        <v>55.8</v>
      </c>
      <c r="J10" t="n">
        <v>2.65</v>
      </c>
      <c r="K10" t="n">
        <v>4.123</v>
      </c>
      <c r="L10" t="n">
        <v>0.6840000000000001</v>
      </c>
      <c r="M10" t="n">
        <v>0.86</v>
      </c>
      <c r="N10" t="n">
        <v>0.884</v>
      </c>
    </row>
    <row r="11">
      <c r="A11" t="n">
        <v>10</v>
      </c>
      <c r="B11" t="n">
        <v>61.6</v>
      </c>
      <c r="C11" t="n">
        <v>15</v>
      </c>
      <c r="D11" t="n">
        <v>1.5</v>
      </c>
      <c r="E11" t="n">
        <v>2.5</v>
      </c>
      <c r="F11" t="n">
        <v>1.5</v>
      </c>
      <c r="G11" t="n">
        <v>2.5</v>
      </c>
      <c r="H11" t="n">
        <v>2.65</v>
      </c>
      <c r="I11" t="n">
        <v>55.8</v>
      </c>
      <c r="J11" t="n">
        <v>2.65</v>
      </c>
      <c r="K11" t="n">
        <v>4.123</v>
      </c>
      <c r="L11" t="n">
        <v>0.6840000000000001</v>
      </c>
      <c r="M11" t="n">
        <v>0.86</v>
      </c>
      <c r="N11" t="n">
        <v>0.884</v>
      </c>
    </row>
    <row r="12">
      <c r="A12" t="n">
        <v>11</v>
      </c>
      <c r="B12" t="n">
        <v>10.5</v>
      </c>
      <c r="C12" t="n">
        <v>15</v>
      </c>
      <c r="D12" t="n">
        <v>1</v>
      </c>
      <c r="E12" t="n">
        <v>2</v>
      </c>
      <c r="F12" t="n">
        <v>1</v>
      </c>
      <c r="G12" t="n">
        <v>2</v>
      </c>
      <c r="H12" t="n">
        <v>2.1247</v>
      </c>
      <c r="I12" t="n">
        <v>53.6</v>
      </c>
      <c r="J12" t="n">
        <v>2.1247</v>
      </c>
      <c r="K12" t="n">
        <v>3.34</v>
      </c>
      <c r="L12" t="n">
        <v>0.74</v>
      </c>
      <c r="M12" t="n">
        <v>0.896</v>
      </c>
      <c r="N12" t="n">
        <v>0.917</v>
      </c>
    </row>
    <row r="13">
      <c r="A13" t="n">
        <v>12</v>
      </c>
      <c r="B13" t="n">
        <v>3.2</v>
      </c>
      <c r="C13" t="n">
        <v>15</v>
      </c>
      <c r="D13" t="n">
        <v>1</v>
      </c>
      <c r="E13" t="n">
        <v>2</v>
      </c>
      <c r="F13" t="n">
        <v>1</v>
      </c>
      <c r="G13" t="n">
        <v>2</v>
      </c>
      <c r="H13" t="n">
        <v>2.1247</v>
      </c>
      <c r="I13" t="n">
        <v>53.6</v>
      </c>
      <c r="J13" t="n">
        <v>2.1247</v>
      </c>
      <c r="K13" t="n">
        <v>3.34</v>
      </c>
      <c r="L13" t="n">
        <v>0.74</v>
      </c>
      <c r="M13" t="n">
        <v>0.896</v>
      </c>
      <c r="N13" t="n">
        <v>0.917</v>
      </c>
    </row>
    <row r="14">
      <c r="A14" t="n">
        <v>13</v>
      </c>
      <c r="B14" t="n">
        <v>1.8</v>
      </c>
      <c r="C14" t="n">
        <v>15</v>
      </c>
      <c r="D14" t="n">
        <v>1</v>
      </c>
      <c r="E14" t="n">
        <v>2</v>
      </c>
      <c r="F14" t="n">
        <v>1</v>
      </c>
      <c r="G14" t="n">
        <v>2</v>
      </c>
      <c r="H14" t="n">
        <v>2.1247</v>
      </c>
      <c r="I14" t="n">
        <v>53.6</v>
      </c>
      <c r="J14" t="n">
        <v>2.1247</v>
      </c>
      <c r="K14" t="n">
        <v>3.34</v>
      </c>
      <c r="L14" t="n">
        <v>0.74</v>
      </c>
      <c r="M14" t="n">
        <v>0.896</v>
      </c>
      <c r="N14" t="n">
        <v>0.917</v>
      </c>
    </row>
    <row r="15">
      <c r="A15" t="n">
        <v>14</v>
      </c>
      <c r="B15" t="n">
        <v>1</v>
      </c>
      <c r="C15" t="n">
        <v>15</v>
      </c>
      <c r="D15" t="n">
        <v>1</v>
      </c>
      <c r="E15" t="n">
        <v>2</v>
      </c>
      <c r="F15" t="n">
        <v>1</v>
      </c>
      <c r="G15" t="n">
        <v>2</v>
      </c>
      <c r="H15" t="n">
        <v>2.1247</v>
      </c>
      <c r="I15" t="n">
        <v>53.6</v>
      </c>
      <c r="J15" t="n">
        <v>2.1247</v>
      </c>
      <c r="K15" t="n">
        <v>3.34</v>
      </c>
      <c r="L15" t="n">
        <v>0.74</v>
      </c>
      <c r="M15" t="n">
        <v>0.896</v>
      </c>
      <c r="N15" t="n">
        <v>0.917</v>
      </c>
    </row>
    <row r="16">
      <c r="A16" t="n">
        <v>15</v>
      </c>
      <c r="B16" t="n">
        <v>19</v>
      </c>
      <c r="C16" t="n">
        <v>15</v>
      </c>
      <c r="D16" t="n">
        <v>1</v>
      </c>
      <c r="E16" t="n">
        <v>2</v>
      </c>
      <c r="F16" t="n">
        <v>1</v>
      </c>
      <c r="G16" t="n">
        <v>2</v>
      </c>
      <c r="H16" t="n">
        <v>2.1247</v>
      </c>
      <c r="I16" t="n">
        <v>53.6</v>
      </c>
      <c r="J16" t="n">
        <v>2.1247</v>
      </c>
      <c r="K16" t="n">
        <v>3.34</v>
      </c>
      <c r="L16" t="n">
        <v>0.74</v>
      </c>
      <c r="M16" t="n">
        <v>0.896</v>
      </c>
      <c r="N16" t="n">
        <v>0.917</v>
      </c>
    </row>
    <row r="17">
      <c r="A17" t="n">
        <v>16</v>
      </c>
      <c r="B17" t="n">
        <v>5.8</v>
      </c>
      <c r="C17" t="n">
        <v>15</v>
      </c>
      <c r="D17" t="n">
        <v>1</v>
      </c>
      <c r="E17" t="n">
        <v>2</v>
      </c>
      <c r="F17" t="n">
        <v>1</v>
      </c>
      <c r="G17" t="n">
        <v>2</v>
      </c>
      <c r="H17" t="n">
        <v>2.1247</v>
      </c>
      <c r="I17" t="n">
        <v>53.6</v>
      </c>
      <c r="J17" t="n">
        <v>2.1247</v>
      </c>
      <c r="K17" t="n">
        <v>3.34</v>
      </c>
      <c r="L17" t="n">
        <v>0.74</v>
      </c>
      <c r="M17" t="n">
        <v>0.896</v>
      </c>
      <c r="N17" t="n">
        <v>0.917</v>
      </c>
    </row>
    <row r="18">
      <c r="A18" t="n">
        <v>17</v>
      </c>
      <c r="B18" t="n">
        <v>61.6</v>
      </c>
      <c r="C18" t="n">
        <v>10</v>
      </c>
      <c r="D18" t="n">
        <v>1.5</v>
      </c>
      <c r="E18" t="n">
        <v>2.5</v>
      </c>
      <c r="F18" t="n">
        <v>1.5</v>
      </c>
      <c r="G18" t="n">
        <v>2.5</v>
      </c>
      <c r="H18" t="n">
        <v>2.652</v>
      </c>
      <c r="I18" t="n">
        <v>83.7</v>
      </c>
      <c r="J18" t="n">
        <v>2.652</v>
      </c>
      <c r="K18" t="n">
        <v>3.99</v>
      </c>
      <c r="L18" t="n">
        <v>0.6840000000000001</v>
      </c>
      <c r="M18" t="n">
        <v>0.86</v>
      </c>
      <c r="N18" t="n">
        <v>0.884</v>
      </c>
    </row>
    <row r="19">
      <c r="A19" t="n">
        <v>18</v>
      </c>
      <c r="B19" t="n">
        <v>34.2</v>
      </c>
      <c r="C19" t="n">
        <v>10</v>
      </c>
      <c r="D19" t="n">
        <v>1.5</v>
      </c>
      <c r="E19" t="n">
        <v>2.5</v>
      </c>
      <c r="F19" t="n">
        <v>1.5</v>
      </c>
      <c r="G19" t="n">
        <v>2.5</v>
      </c>
      <c r="H19" t="n">
        <v>2.652</v>
      </c>
      <c r="I19" t="n">
        <v>83.7</v>
      </c>
      <c r="J19" t="n">
        <v>2.652</v>
      </c>
      <c r="K19" t="n">
        <v>3.99</v>
      </c>
      <c r="L19" t="n">
        <v>0.6840000000000001</v>
      </c>
      <c r="M19" t="n">
        <v>0.86</v>
      </c>
      <c r="N19" t="n">
        <v>0.884</v>
      </c>
    </row>
    <row r="20">
      <c r="A20" t="n">
        <v>19</v>
      </c>
      <c r="B20" t="n">
        <v>1</v>
      </c>
      <c r="C20" t="n">
        <v>10</v>
      </c>
      <c r="D20" t="n">
        <v>1</v>
      </c>
      <c r="E20" t="n">
        <v>2</v>
      </c>
      <c r="F20" t="n">
        <v>1</v>
      </c>
      <c r="G20" t="n">
        <v>2</v>
      </c>
      <c r="H20" t="n">
        <v>2.1286</v>
      </c>
      <c r="I20" t="n">
        <v>80.40000000000001</v>
      </c>
      <c r="J20" t="n">
        <v>2.1286</v>
      </c>
      <c r="K20" t="n">
        <v>3.236</v>
      </c>
      <c r="L20" t="n">
        <v>0.74</v>
      </c>
      <c r="M20" t="n">
        <v>0.896</v>
      </c>
      <c r="N20" t="n">
        <v>0.917</v>
      </c>
    </row>
    <row r="21">
      <c r="A21" t="n">
        <v>20</v>
      </c>
      <c r="B21" t="n">
        <v>5.8</v>
      </c>
      <c r="C21" t="n">
        <v>10</v>
      </c>
      <c r="D21" t="n">
        <v>1</v>
      </c>
      <c r="E21" t="n">
        <v>2</v>
      </c>
      <c r="F21" t="n">
        <v>1</v>
      </c>
      <c r="G21" t="n">
        <v>2</v>
      </c>
      <c r="H21" t="n">
        <v>2.1286</v>
      </c>
      <c r="I21" t="n">
        <v>80.40000000000001</v>
      </c>
      <c r="J21" t="n">
        <v>2.1286</v>
      </c>
      <c r="K21" t="n">
        <v>3.236</v>
      </c>
      <c r="L21" t="n">
        <v>0.74</v>
      </c>
      <c r="M21" t="n">
        <v>0.896</v>
      </c>
      <c r="N21" t="n">
        <v>0.917</v>
      </c>
    </row>
    <row r="22">
      <c r="A22" t="n">
        <v>21</v>
      </c>
      <c r="B22" t="n">
        <v>3.2</v>
      </c>
      <c r="C22" t="n">
        <v>10</v>
      </c>
      <c r="D22" t="n">
        <v>1</v>
      </c>
      <c r="E22" t="n">
        <v>2</v>
      </c>
      <c r="F22" t="n">
        <v>1</v>
      </c>
      <c r="G22" t="n">
        <v>2</v>
      </c>
      <c r="H22" t="n">
        <v>2.1286</v>
      </c>
      <c r="I22" t="n">
        <v>80.40000000000001</v>
      </c>
      <c r="J22" t="n">
        <v>2.1286</v>
      </c>
      <c r="K22" t="n">
        <v>3.236</v>
      </c>
      <c r="L22" t="n">
        <v>0.74</v>
      </c>
      <c r="M22" t="n">
        <v>0.896</v>
      </c>
      <c r="N22" t="n">
        <v>0.917</v>
      </c>
    </row>
    <row r="23">
      <c r="A23" t="n">
        <v>22</v>
      </c>
      <c r="B23" t="n">
        <v>1.8</v>
      </c>
      <c r="C23" t="n">
        <v>10</v>
      </c>
      <c r="D23" t="n">
        <v>1</v>
      </c>
      <c r="E23" t="n">
        <v>2</v>
      </c>
      <c r="F23" t="n">
        <v>1</v>
      </c>
      <c r="G23" t="n">
        <v>2</v>
      </c>
      <c r="H23" t="n">
        <v>2.1286</v>
      </c>
      <c r="I23" t="n">
        <v>80.40000000000001</v>
      </c>
      <c r="J23" t="n">
        <v>2.1286</v>
      </c>
      <c r="K23" t="n">
        <v>3.236</v>
      </c>
      <c r="L23" t="n">
        <v>0.74</v>
      </c>
      <c r="M23" t="n">
        <v>0.896</v>
      </c>
      <c r="N23" t="n">
        <v>0.917</v>
      </c>
    </row>
    <row r="24">
      <c r="A24" t="n">
        <v>23</v>
      </c>
      <c r="B24" t="n">
        <v>10.5</v>
      </c>
      <c r="C24" t="n">
        <v>10</v>
      </c>
      <c r="D24" t="n">
        <v>1</v>
      </c>
      <c r="E24" t="n">
        <v>2</v>
      </c>
      <c r="F24" t="n">
        <v>1</v>
      </c>
      <c r="G24" t="n">
        <v>2</v>
      </c>
      <c r="H24" t="n">
        <v>2.1286</v>
      </c>
      <c r="I24" t="n">
        <v>80.40000000000001</v>
      </c>
      <c r="J24" t="n">
        <v>2.1286</v>
      </c>
      <c r="K24" t="n">
        <v>3.236</v>
      </c>
      <c r="L24" t="n">
        <v>0.74</v>
      </c>
      <c r="M24" t="n">
        <v>0.896</v>
      </c>
      <c r="N24" t="n">
        <v>0.917</v>
      </c>
    </row>
    <row r="25">
      <c r="A25" t="n">
        <v>24</v>
      </c>
      <c r="B25" t="n">
        <v>19</v>
      </c>
      <c r="C25" t="n">
        <v>10</v>
      </c>
      <c r="D25" t="n">
        <v>1</v>
      </c>
      <c r="E25" t="n">
        <v>2</v>
      </c>
      <c r="F25" t="n">
        <v>1</v>
      </c>
      <c r="G25" t="n">
        <v>2</v>
      </c>
      <c r="H25" t="n">
        <v>2.1286</v>
      </c>
      <c r="I25" t="n">
        <v>80.40000000000001</v>
      </c>
      <c r="J25" t="n">
        <v>2.1286</v>
      </c>
      <c r="K25" t="n">
        <v>3.236</v>
      </c>
      <c r="L25" t="n">
        <v>0.74</v>
      </c>
      <c r="M25" t="n">
        <v>0.896</v>
      </c>
      <c r="N25" t="n">
        <v>0.917</v>
      </c>
    </row>
    <row r="26">
      <c r="A26" t="n">
        <v>25</v>
      </c>
      <c r="B26" t="n">
        <v>200</v>
      </c>
      <c r="C26" t="n">
        <v>20</v>
      </c>
      <c r="D26" t="n">
        <v>2</v>
      </c>
      <c r="E26" t="n">
        <v>30</v>
      </c>
      <c r="F26" t="n">
        <v>2</v>
      </c>
      <c r="G26" t="n">
        <v>30</v>
      </c>
      <c r="H26" t="n">
        <v>1.0898</v>
      </c>
      <c r="I26" t="n">
        <v>114.8</v>
      </c>
      <c r="J26" t="n">
        <v>1.0898</v>
      </c>
      <c r="K26" t="n">
        <v>0.044</v>
      </c>
      <c r="L26" t="n">
        <v>0.138</v>
      </c>
      <c r="M26" t="n">
        <v>0.314</v>
      </c>
      <c r="N26" t="n">
        <v>0.287</v>
      </c>
    </row>
    <row r="27">
      <c r="A27" t="n">
        <v>26</v>
      </c>
      <c r="B27" t="n">
        <v>111</v>
      </c>
      <c r="C27" t="n">
        <v>20</v>
      </c>
      <c r="D27" t="n">
        <v>2</v>
      </c>
      <c r="E27" t="n">
        <v>30</v>
      </c>
      <c r="F27" t="n">
        <v>2</v>
      </c>
      <c r="G27" t="n">
        <v>30</v>
      </c>
      <c r="H27" t="n">
        <v>1.0898</v>
      </c>
      <c r="I27" t="n">
        <v>114.8</v>
      </c>
      <c r="J27" t="n">
        <v>1.0898</v>
      </c>
      <c r="K27" t="n">
        <v>0.044</v>
      </c>
      <c r="L27" t="n">
        <v>0.138</v>
      </c>
      <c r="M27" t="n">
        <v>0.314</v>
      </c>
      <c r="N27" t="n">
        <v>0.287</v>
      </c>
    </row>
    <row r="28">
      <c r="A28" t="n">
        <v>27</v>
      </c>
      <c r="B28" t="n">
        <v>200</v>
      </c>
      <c r="C28" t="n">
        <v>15</v>
      </c>
      <c r="D28" t="n">
        <v>2</v>
      </c>
      <c r="E28" t="n">
        <v>30</v>
      </c>
      <c r="F28" t="n">
        <v>2</v>
      </c>
      <c r="G28" t="n">
        <v>30</v>
      </c>
      <c r="H28" t="n">
        <v>1.0736</v>
      </c>
      <c r="I28" t="n">
        <v>151.7</v>
      </c>
      <c r="J28" t="n">
        <v>1.0736</v>
      </c>
      <c r="K28" t="n">
        <v>0.043</v>
      </c>
      <c r="L28" t="n">
        <v>0.142</v>
      </c>
      <c r="M28" t="n">
        <v>0.316</v>
      </c>
      <c r="N28" t="n">
        <v>0.29</v>
      </c>
    </row>
    <row r="29">
      <c r="A29" t="n">
        <v>28</v>
      </c>
      <c r="B29" t="n">
        <v>111</v>
      </c>
      <c r="C29" t="n">
        <v>15</v>
      </c>
      <c r="D29" t="n">
        <v>2</v>
      </c>
      <c r="E29" t="n">
        <v>30</v>
      </c>
      <c r="F29" t="n">
        <v>2</v>
      </c>
      <c r="G29" t="n">
        <v>30</v>
      </c>
      <c r="H29" t="n">
        <v>1.0736</v>
      </c>
      <c r="I29" t="n">
        <v>151.7</v>
      </c>
      <c r="J29" t="n">
        <v>1.0736</v>
      </c>
      <c r="K29" t="n">
        <v>0.043</v>
      </c>
      <c r="L29" t="n">
        <v>0.142</v>
      </c>
      <c r="M29" t="n">
        <v>0.316</v>
      </c>
      <c r="N29" t="n">
        <v>0.29</v>
      </c>
    </row>
    <row r="30">
      <c r="A30" t="n">
        <v>29</v>
      </c>
      <c r="B30" t="n">
        <v>111</v>
      </c>
      <c r="C30" t="n">
        <v>10</v>
      </c>
      <c r="D30" t="n">
        <v>2</v>
      </c>
      <c r="E30" t="n">
        <v>30</v>
      </c>
      <c r="F30" t="n">
        <v>2</v>
      </c>
      <c r="G30" t="n">
        <v>30</v>
      </c>
      <c r="H30" t="n">
        <v>1.0393</v>
      </c>
      <c r="I30" t="n">
        <v>223.3</v>
      </c>
      <c r="J30" t="n">
        <v>1.0393</v>
      </c>
      <c r="K30" t="n">
        <v>0.04</v>
      </c>
      <c r="L30" t="n">
        <v>0.151</v>
      </c>
      <c r="M30" t="n">
        <v>0.322</v>
      </c>
      <c r="N30" t="n">
        <v>0.297</v>
      </c>
    </row>
    <row r="31">
      <c r="A31" t="n">
        <v>30</v>
      </c>
      <c r="B31" t="n">
        <v>200</v>
      </c>
      <c r="C31" t="n">
        <v>10</v>
      </c>
      <c r="D31" t="n">
        <v>2</v>
      </c>
      <c r="E31" t="n">
        <v>30</v>
      </c>
      <c r="F31" t="n">
        <v>2</v>
      </c>
      <c r="G31" t="n">
        <v>30</v>
      </c>
      <c r="H31" t="n">
        <v>1.0393</v>
      </c>
      <c r="I31" t="n">
        <v>223.3</v>
      </c>
      <c r="J31" t="n">
        <v>1.0393</v>
      </c>
      <c r="K31" t="n">
        <v>0.04</v>
      </c>
      <c r="L31" t="n">
        <v>0.151</v>
      </c>
      <c r="M31" t="n">
        <v>0.322</v>
      </c>
      <c r="N31" t="n">
        <v>0.297</v>
      </c>
    </row>
    <row r="33">
      <c r="A33" s="8" t="inlineStr">
        <is>
          <t>SCENARIO SUMMARY</t>
        </is>
      </c>
    </row>
    <row r="34">
      <c r="A34" s="3" t="inlineStr">
        <is>
          <t>Total Scenarios</t>
        </is>
      </c>
      <c r="B34" t="n">
        <v>30</v>
      </c>
    </row>
    <row r="35">
      <c r="A35" s="3" t="inlineStr">
        <is>
          <t>Best Expected Value</t>
        </is>
      </c>
      <c r="B35">
        <f>MAX(H2:H31)</f>
        <v/>
      </c>
    </row>
    <row r="36">
      <c r="A36" s="3" t="inlineStr">
        <is>
          <t>Best Timeframe</t>
        </is>
      </c>
      <c r="B36">
        <f>MIN(I2:I31)</f>
        <v/>
      </c>
    </row>
    <row r="37">
      <c r="A37" s="3" t="inlineStr">
        <is>
          <t>Best Risk-Adjusted</t>
        </is>
      </c>
      <c r="B37">
        <f>MAX(K2:K31)</f>
        <v/>
      </c>
    </row>
    <row r="38">
      <c r="A38" s="3" t="inlineStr">
        <is>
          <t>Average Profit Target</t>
        </is>
      </c>
      <c r="B38">
        <f>AVERAGE(B2:B31)</f>
        <v/>
      </c>
    </row>
    <row r="39">
      <c r="A39" s="3" t="inlineStr">
        <is>
          <t>Average Rungs</t>
        </is>
      </c>
      <c r="B39">
        <f>AVERAGE(C2:C31)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2025-10-18T02:29:25Z</dcterms:created>
  <dcterms:modified xsi:type="dcterms:W3CDTF">2025-10-18T02:29:25Z</dcterms:modified>
</cp:coreProperties>
</file>