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onthier/Documents/Zapata/Projects/thermo_comb/bp-combustion-project/Phase-I/PhaseI_paper/"/>
    </mc:Choice>
  </mc:AlternateContent>
  <xr:revisionPtr revIDLastSave="0" documentId="13_ncr:1_{28E0E4F4-D164-0B48-B703-2E8A23BA19C9}" xr6:coauthVersionLast="45" xr6:coauthVersionMax="45" xr10:uidLastSave="{00000000-0000-0000-0000-000000000000}"/>
  <bookViews>
    <workbookView xWindow="2780" yWindow="1560" windowWidth="28040" windowHeight="17440" xr2:uid="{F80ABAAB-FB52-5143-812D-4193B9E0BDB2}"/>
  </bookViews>
  <sheets>
    <sheet name="Sheet1" sheetId="1" r:id="rId1"/>
  </sheets>
  <definedNames>
    <definedName name="tmp" localSheetId="0">Sheet1!$A$1:$J$8</definedName>
    <definedName name="tmp_1" localSheetId="0">Sheet1!$A$11:$J$21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B35" i="1"/>
  <c r="C34" i="1"/>
  <c r="D34" i="1"/>
  <c r="E34" i="1"/>
  <c r="F34" i="1"/>
  <c r="G34" i="1"/>
  <c r="H34" i="1"/>
  <c r="I34" i="1"/>
  <c r="J34" i="1"/>
  <c r="B34" i="1"/>
  <c r="C33" i="1"/>
  <c r="D33" i="1"/>
  <c r="E33" i="1"/>
  <c r="F33" i="1"/>
  <c r="G33" i="1"/>
  <c r="H33" i="1"/>
  <c r="I33" i="1"/>
  <c r="J33" i="1"/>
  <c r="B33" i="1"/>
  <c r="C2" i="1"/>
  <c r="D2" i="1"/>
  <c r="E2" i="1"/>
  <c r="F2" i="1"/>
  <c r="G2" i="1"/>
  <c r="H2" i="1"/>
  <c r="I2" i="1"/>
  <c r="J2" i="1"/>
  <c r="B2" i="1"/>
  <c r="F25" i="1"/>
  <c r="F26" i="1" s="1"/>
  <c r="G25" i="1"/>
  <c r="G26" i="1" s="1"/>
  <c r="H25" i="1"/>
  <c r="H26" i="1" s="1"/>
  <c r="I25" i="1"/>
  <c r="I26" i="1" s="1"/>
  <c r="J25" i="1"/>
  <c r="J26" i="1" s="1"/>
  <c r="C28" i="1"/>
  <c r="C29" i="1" s="1"/>
  <c r="C30" i="1" s="1"/>
  <c r="D28" i="1"/>
  <c r="D29" i="1" s="1"/>
  <c r="D30" i="1" s="1"/>
  <c r="E28" i="1"/>
  <c r="E29" i="1" s="1"/>
  <c r="E30" i="1" s="1"/>
  <c r="F28" i="1"/>
  <c r="F29" i="1" s="1"/>
  <c r="F30" i="1" s="1"/>
  <c r="G28" i="1"/>
  <c r="G29" i="1" s="1"/>
  <c r="G30" i="1" s="1"/>
  <c r="H28" i="1"/>
  <c r="H29" i="1" s="1"/>
  <c r="H30" i="1" s="1"/>
  <c r="I28" i="1"/>
  <c r="I29" i="1" s="1"/>
  <c r="I30" i="1" s="1"/>
  <c r="J28" i="1"/>
  <c r="J29" i="1" s="1"/>
  <c r="J30" i="1" s="1"/>
  <c r="B28" i="1"/>
  <c r="B29" i="1" s="1"/>
  <c r="B30" i="1" s="1"/>
  <c r="C24" i="1"/>
  <c r="C25" i="1" s="1"/>
  <c r="C26" i="1" s="1"/>
  <c r="D24" i="1"/>
  <c r="D25" i="1" s="1"/>
  <c r="D26" i="1" s="1"/>
  <c r="E24" i="1"/>
  <c r="E25" i="1" s="1"/>
  <c r="E26" i="1" s="1"/>
  <c r="F24" i="1"/>
  <c r="G24" i="1"/>
  <c r="H24" i="1"/>
  <c r="I24" i="1"/>
  <c r="J24" i="1"/>
  <c r="B24" i="1"/>
  <c r="B25" i="1" s="1"/>
  <c r="B26" i="1" s="1"/>
  <c r="K26" i="1" l="1"/>
  <c r="K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05DE55-3944-7443-8E7F-0A02BC808E93}" name="tmp" type="6" refreshedVersion="6" background="1" saveData="1">
    <textPr codePage="10000" sourceFile="/Users/jgonthier/Documents/Zapata/Projects/thermo_comb/bp-combustion-project/Phase-I/PhaseI_paper/tmp.txt" delimiter="&amp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F318736-707F-7C43-9757-EB8AFC1D7193}" name="tmp1" type="6" refreshedVersion="6" background="1" saveData="1">
    <textPr codePage="10000" sourceFile="/Users/jgonthier/Documents/Zapata/Projects/thermo_comb/bp-combustion-project/Phase-I/PhaseI_paper/tmp.txt" delimiter="&amp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<sst xmlns="http://schemas.openxmlformats.org/spreadsheetml/2006/main" count="39" uniqueCount="29">
  <si>
    <t xml:space="preserve">Harmonic enthalpy </t>
  </si>
  <si>
    <t>\hline</t>
  </si>
  <si>
    <t xml:space="preserve">CCSD(T)/AV5Z +enthalpy </t>
  </si>
  <si>
    <t xml:space="preserve">CCSD(T) Q5 extrap + enthalpy </t>
  </si>
  <si>
    <t xml:space="preserve">Experimental values </t>
  </si>
  <si>
    <t xml:space="preserve">Molecule </t>
  </si>
  <si>
    <t xml:space="preserve"> CH$_4$  </t>
  </si>
  <si>
    <t xml:space="preserve"> CH$_4$O </t>
  </si>
  <si>
    <t xml:space="preserve"> C$_2$H$_6$ </t>
  </si>
  <si>
    <t xml:space="preserve"> C$_2$H$_4$ </t>
  </si>
  <si>
    <t xml:space="preserve"> C$_2$H$_2$ </t>
  </si>
  <si>
    <t xml:space="preserve"> C$_2$H$_6$O </t>
  </si>
  <si>
    <t xml:space="preserve"> C$_3$H$_8$ </t>
  </si>
  <si>
    <t xml:space="preserve"> C$_3$H$_6$ </t>
  </si>
  <si>
    <t xml:space="preserve"> C$_3$H$_4$ \\</t>
  </si>
  <si>
    <t xml:space="preserve">$\Delta$CCSDT (VTZ) </t>
  </si>
  <si>
    <t xml:space="preserve">$\Delta$CCSDT(2)$_Q$ (VTZ) </t>
  </si>
  <si>
    <t xml:space="preserve">$\Delta$ CCSDTQ (VDZ) </t>
  </si>
  <si>
    <t xml:space="preserve">$\Delta$core </t>
  </si>
  <si>
    <t xml:space="preserve">$\Delta$anharmonic </t>
  </si>
  <si>
    <t>Final estimate AV5Z</t>
  </si>
  <si>
    <t>Final estimate Q5</t>
  </si>
  <si>
    <t>error</t>
  </si>
  <si>
    <t>RMSE</t>
  </si>
  <si>
    <t>squared error</t>
  </si>
  <si>
    <t>CCSD(T)/AV5Z</t>
  </si>
  <si>
    <t>high correlation</t>
  </si>
  <si>
    <t>core effects</t>
  </si>
  <si>
    <t>core + high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</si>
</sst>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_1" connectionId="2" xr16:uid="{5212D059-4417-2645-893E-038711169B0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FE654984-B49E-9649-BA4D-FD0438C951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0F5B-64E3-474A-AEF3-8B155DC6FD1F}">
  <dimension ref="A1:K35"/>
  <sheetViews>
    <sheetView tabSelected="1" topLeftCell="A2" workbookViewId="0">
      <selection activeCell="B25" sqref="B25:J25"/>
    </sheetView>
  </sheetViews>
  <sheetFormatPr baseColWidth="10" defaultRowHeight="16" x14ac:dyDescent="0.2"/>
  <cols>
    <col min="1" max="1" width="26" bestFit="1" customWidth="1"/>
    <col min="2" max="2" width="8.83203125" bestFit="1" customWidth="1"/>
    <col min="3" max="3" width="9.6640625" bestFit="1" customWidth="1"/>
    <col min="4" max="6" width="12.33203125" bestFit="1" customWidth="1"/>
    <col min="7" max="7" width="13.6640625" bestFit="1" customWidth="1"/>
    <col min="8" max="9" width="12.33203125" bestFit="1" customWidth="1"/>
    <col min="10" max="10" width="14" bestFit="1" customWidth="1"/>
  </cols>
  <sheetData>
    <row r="1" spans="1:10" x14ac:dyDescent="0.2">
      <c r="A1" t="s">
        <v>0</v>
      </c>
      <c r="B1">
        <v>8.44</v>
      </c>
      <c r="C1">
        <v>-1.39</v>
      </c>
      <c r="D1">
        <v>7.02</v>
      </c>
      <c r="E1">
        <v>13.79</v>
      </c>
      <c r="F1">
        <v>21.14</v>
      </c>
      <c r="G1">
        <v>-0.43</v>
      </c>
      <c r="H1">
        <v>7.65</v>
      </c>
      <c r="I1">
        <v>14.42</v>
      </c>
      <c r="J1">
        <v>20.64</v>
      </c>
    </row>
    <row r="2" spans="1:10" x14ac:dyDescent="0.2">
      <c r="A2" t="s">
        <v>25</v>
      </c>
      <c r="B2">
        <f>B3-B1</f>
        <v>-809.04000000000008</v>
      </c>
      <c r="C2">
        <f t="shared" ref="C2:J2" si="0">C3-C1</f>
        <v>-671.51</v>
      </c>
      <c r="D2">
        <f t="shared" si="0"/>
        <v>-1434.22</v>
      </c>
      <c r="E2">
        <f t="shared" si="0"/>
        <v>-1336.69</v>
      </c>
      <c r="F2">
        <f t="shared" si="0"/>
        <v>-1279.24</v>
      </c>
      <c r="G2">
        <f t="shared" si="0"/>
        <v>-1273.8699999999999</v>
      </c>
      <c r="H2">
        <f t="shared" si="0"/>
        <v>-2046.65</v>
      </c>
      <c r="I2">
        <f t="shared" si="0"/>
        <v>-1939.02</v>
      </c>
      <c r="J2">
        <f t="shared" si="0"/>
        <v>-1872.8400000000001</v>
      </c>
    </row>
    <row r="3" spans="1:10" x14ac:dyDescent="0.2">
      <c r="A3" t="s">
        <v>2</v>
      </c>
      <c r="B3">
        <v>-800.6</v>
      </c>
      <c r="C3">
        <v>-672.9</v>
      </c>
      <c r="D3">
        <v>-1427.2</v>
      </c>
      <c r="E3">
        <v>-1322.9</v>
      </c>
      <c r="F3">
        <v>-1258.0999999999999</v>
      </c>
      <c r="G3">
        <v>-1274.3</v>
      </c>
      <c r="H3">
        <v>-2039</v>
      </c>
      <c r="I3">
        <v>-1924.6</v>
      </c>
      <c r="J3">
        <v>-1852.2</v>
      </c>
    </row>
    <row r="4" spans="1:10" x14ac:dyDescent="0.2">
      <c r="A4" t="s">
        <v>1</v>
      </c>
    </row>
    <row r="5" spans="1:10" x14ac:dyDescent="0.2">
      <c r="A5" t="s">
        <v>3</v>
      </c>
      <c r="B5">
        <v>-806.1</v>
      </c>
      <c r="C5">
        <v>-678</v>
      </c>
      <c r="D5">
        <v>-1434.1</v>
      </c>
      <c r="E5">
        <v>-1328.1</v>
      </c>
      <c r="F5">
        <v>-1262.4000000000001</v>
      </c>
      <c r="G5">
        <v>-1281</v>
      </c>
      <c r="H5">
        <v>-2048.1999999999998</v>
      </c>
      <c r="I5">
        <v>-1932.9</v>
      </c>
      <c r="J5">
        <v>-1858.1</v>
      </c>
    </row>
    <row r="6" spans="1:10" x14ac:dyDescent="0.2">
      <c r="A6" t="s">
        <v>1</v>
      </c>
    </row>
    <row r="7" spans="1:10" x14ac:dyDescent="0.2">
      <c r="A7" t="s">
        <v>1</v>
      </c>
    </row>
    <row r="8" spans="1:10" x14ac:dyDescent="0.2">
      <c r="A8" t="s">
        <v>4</v>
      </c>
      <c r="B8">
        <v>-802.5</v>
      </c>
      <c r="C8">
        <v>-676.1</v>
      </c>
      <c r="D8">
        <v>-1428.4</v>
      </c>
      <c r="E8">
        <v>-1323</v>
      </c>
      <c r="F8">
        <v>-1256.2</v>
      </c>
      <c r="G8">
        <v>-1277.5999999999999</v>
      </c>
      <c r="H8">
        <v>-2043.9</v>
      </c>
      <c r="I8">
        <v>-1925.9</v>
      </c>
      <c r="J8">
        <v>-1849</v>
      </c>
    </row>
    <row r="11" spans="1:10" x14ac:dyDescent="0.2">
      <c r="A11" t="s">
        <v>5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  <c r="I11" t="s">
        <v>13</v>
      </c>
      <c r="J11" t="s">
        <v>14</v>
      </c>
    </row>
    <row r="12" spans="1:10" x14ac:dyDescent="0.2">
      <c r="A12" t="s">
        <v>1</v>
      </c>
    </row>
    <row r="13" spans="1:10" x14ac:dyDescent="0.2">
      <c r="A13" t="s">
        <v>15</v>
      </c>
      <c r="B13">
        <v>0.98</v>
      </c>
      <c r="C13">
        <v>0.7</v>
      </c>
      <c r="D13">
        <v>0.99</v>
      </c>
      <c r="E13">
        <v>1.49</v>
      </c>
      <c r="F13">
        <v>0.8</v>
      </c>
      <c r="G13">
        <v>1.23</v>
      </c>
      <c r="H13">
        <v>2</v>
      </c>
      <c r="I13">
        <v>1.92</v>
      </c>
      <c r="J13">
        <v>1.24</v>
      </c>
    </row>
    <row r="14" spans="1:10" x14ac:dyDescent="0.2">
      <c r="A14" t="s">
        <v>1</v>
      </c>
    </row>
    <row r="15" spans="1:10" x14ac:dyDescent="0.2">
      <c r="A15" t="s">
        <v>16</v>
      </c>
      <c r="B15">
        <v>2.63</v>
      </c>
      <c r="C15">
        <v>1.7</v>
      </c>
      <c r="D15">
        <v>4.3899999999999997</v>
      </c>
      <c r="E15">
        <v>3.86</v>
      </c>
      <c r="F15">
        <v>3.55</v>
      </c>
      <c r="G15">
        <v>3.49</v>
      </c>
      <c r="H15">
        <v>5.32</v>
      </c>
      <c r="I15">
        <v>5.74</v>
      </c>
      <c r="J15">
        <v>5.39</v>
      </c>
    </row>
    <row r="16" spans="1:10" x14ac:dyDescent="0.2">
      <c r="A16" t="s">
        <v>1</v>
      </c>
    </row>
    <row r="17" spans="1:11" x14ac:dyDescent="0.2">
      <c r="A17" t="s">
        <v>17</v>
      </c>
      <c r="B17">
        <v>0.21</v>
      </c>
      <c r="C17">
        <v>0.1</v>
      </c>
      <c r="E17">
        <v>0.31</v>
      </c>
      <c r="F17">
        <v>0.37</v>
      </c>
      <c r="J17">
        <v>0.46</v>
      </c>
    </row>
    <row r="18" spans="1:11" x14ac:dyDescent="0.2">
      <c r="A18" t="s">
        <v>1</v>
      </c>
    </row>
    <row r="19" spans="1:11" x14ac:dyDescent="0.2">
      <c r="A19" t="s">
        <v>18</v>
      </c>
      <c r="B19">
        <v>-3.15</v>
      </c>
      <c r="C19">
        <v>-2.64</v>
      </c>
      <c r="D19">
        <v>-5.41</v>
      </c>
      <c r="E19">
        <v>-4.8600000000000003</v>
      </c>
      <c r="F19">
        <v>-3.81</v>
      </c>
      <c r="G19">
        <v>-4.7300000000000004</v>
      </c>
      <c r="H19">
        <v>-7.54</v>
      </c>
      <c r="I19">
        <v>-6.82</v>
      </c>
      <c r="J19">
        <v>-5.6</v>
      </c>
    </row>
    <row r="20" spans="1:11" x14ac:dyDescent="0.2">
      <c r="A20" t="s">
        <v>1</v>
      </c>
    </row>
    <row r="21" spans="1:11" x14ac:dyDescent="0.2">
      <c r="A21" t="s">
        <v>19</v>
      </c>
      <c r="B21">
        <v>0.18</v>
      </c>
      <c r="C21">
        <v>-0.34</v>
      </c>
      <c r="D21">
        <v>-0.11</v>
      </c>
      <c r="E21">
        <v>-0.16</v>
      </c>
      <c r="F21">
        <v>-0.32</v>
      </c>
      <c r="G21">
        <v>-0.77</v>
      </c>
      <c r="H21">
        <v>-0.13</v>
      </c>
      <c r="I21">
        <v>-0.25</v>
      </c>
      <c r="J21">
        <v>-0.1</v>
      </c>
    </row>
    <row r="24" spans="1:11" x14ac:dyDescent="0.2">
      <c r="A24" t="s">
        <v>20</v>
      </c>
      <c r="B24">
        <f>B3 + B13 + B15 + B17 + B19 + B21</f>
        <v>-799.75</v>
      </c>
      <c r="C24">
        <f t="shared" ref="C24:J24" si="1">C3 + C13 + C15 + C17 + C19 + C21</f>
        <v>-673.37999999999988</v>
      </c>
      <c r="D24">
        <f t="shared" si="1"/>
        <v>-1427.34</v>
      </c>
      <c r="E24">
        <f t="shared" si="1"/>
        <v>-1322.2600000000002</v>
      </c>
      <c r="F24">
        <f t="shared" si="1"/>
        <v>-1257.51</v>
      </c>
      <c r="G24">
        <f t="shared" si="1"/>
        <v>-1275.08</v>
      </c>
      <c r="H24">
        <f t="shared" si="1"/>
        <v>-2039.3500000000001</v>
      </c>
      <c r="I24">
        <f t="shared" si="1"/>
        <v>-1924.0099999999998</v>
      </c>
      <c r="J24">
        <f t="shared" si="1"/>
        <v>-1850.8099999999997</v>
      </c>
    </row>
    <row r="25" spans="1:11" x14ac:dyDescent="0.2">
      <c r="A25" t="s">
        <v>22</v>
      </c>
      <c r="B25">
        <f>B24-B8</f>
        <v>2.75</v>
      </c>
      <c r="C25">
        <f t="shared" ref="C25:J25" si="2">C24-C8</f>
        <v>2.720000000000141</v>
      </c>
      <c r="D25">
        <f t="shared" si="2"/>
        <v>1.0600000000001728</v>
      </c>
      <c r="E25">
        <f t="shared" si="2"/>
        <v>0.73999999999978172</v>
      </c>
      <c r="F25">
        <f t="shared" si="2"/>
        <v>-1.3099999999999454</v>
      </c>
      <c r="G25">
        <f t="shared" si="2"/>
        <v>2.5199999999999818</v>
      </c>
      <c r="H25">
        <f t="shared" si="2"/>
        <v>4.5499999999999545</v>
      </c>
      <c r="I25">
        <f t="shared" si="2"/>
        <v>1.8900000000003274</v>
      </c>
      <c r="J25">
        <f t="shared" si="2"/>
        <v>-1.8099999999997181</v>
      </c>
      <c r="K25" t="s">
        <v>23</v>
      </c>
    </row>
    <row r="26" spans="1:11" x14ac:dyDescent="0.2">
      <c r="A26" t="s">
        <v>24</v>
      </c>
      <c r="B26">
        <f>B25^2</f>
        <v>7.5625</v>
      </c>
      <c r="C26">
        <f t="shared" ref="C26:J26" si="3">C25^2</f>
        <v>7.398400000000767</v>
      </c>
      <c r="D26">
        <f t="shared" si="3"/>
        <v>1.1236000000003663</v>
      </c>
      <c r="E26">
        <f t="shared" si="3"/>
        <v>0.5475999999996769</v>
      </c>
      <c r="F26">
        <f t="shared" si="3"/>
        <v>1.716099999999857</v>
      </c>
      <c r="G26">
        <f t="shared" si="3"/>
        <v>6.3503999999999081</v>
      </c>
      <c r="H26">
        <f t="shared" si="3"/>
        <v>20.702499999999585</v>
      </c>
      <c r="I26">
        <f t="shared" si="3"/>
        <v>3.5721000000012375</v>
      </c>
      <c r="J26">
        <f t="shared" si="3"/>
        <v>3.2760999999989795</v>
      </c>
      <c r="K26">
        <f>SQRT(AVERAGE(B26:J26))</f>
        <v>2.4094559090752874</v>
      </c>
    </row>
    <row r="28" spans="1:11" x14ac:dyDescent="0.2">
      <c r="A28" t="s">
        <v>21</v>
      </c>
      <c r="B28">
        <f>B5 + B13 + B15 + B17 + B19 + B21</f>
        <v>-805.25</v>
      </c>
      <c r="C28">
        <f>C5 + C13 + C15 + C17 + C19 + C21</f>
        <v>-678.4799999999999</v>
      </c>
      <c r="D28">
        <f>D5 + D13 + D15 + D17 + D19 + D21</f>
        <v>-1434.2399999999998</v>
      </c>
      <c r="E28">
        <f>E5 + E13 + E15 + E17 + E19 + E21</f>
        <v>-1327.46</v>
      </c>
      <c r="F28">
        <f>F5 + F13 + F15 + F17 + F19 + F21</f>
        <v>-1261.8100000000002</v>
      </c>
      <c r="G28">
        <f>G5 + G13 + G15 + G17 + G19 + G21</f>
        <v>-1281.78</v>
      </c>
      <c r="H28">
        <f>H5 + H13 + H15 + H17 + H19 + H21</f>
        <v>-2048.5500000000002</v>
      </c>
      <c r="I28">
        <f>I5 + I13 + I15 + I17 + I19 + I21</f>
        <v>-1932.31</v>
      </c>
      <c r="J28">
        <f>J5 + J13 + J15 + J17 + J19 + J21</f>
        <v>-1856.7099999999996</v>
      </c>
    </row>
    <row r="29" spans="1:11" x14ac:dyDescent="0.2">
      <c r="A29" t="s">
        <v>22</v>
      </c>
      <c r="B29">
        <f>B28-B8</f>
        <v>-2.75</v>
      </c>
      <c r="C29">
        <f t="shared" ref="C29:J29" si="4">C28-C8</f>
        <v>-2.3799999999998818</v>
      </c>
      <c r="D29">
        <f t="shared" si="4"/>
        <v>-5.8399999999996908</v>
      </c>
      <c r="E29">
        <f t="shared" si="4"/>
        <v>-4.4600000000000364</v>
      </c>
      <c r="F29">
        <f t="shared" si="4"/>
        <v>-5.6100000000001273</v>
      </c>
      <c r="G29">
        <f t="shared" si="4"/>
        <v>-4.1800000000000637</v>
      </c>
      <c r="H29">
        <f t="shared" si="4"/>
        <v>-4.6500000000000909</v>
      </c>
      <c r="I29">
        <f t="shared" si="4"/>
        <v>-6.4099999999998545</v>
      </c>
      <c r="J29">
        <f t="shared" si="4"/>
        <v>-7.7099999999995816</v>
      </c>
      <c r="K29" t="s">
        <v>23</v>
      </c>
    </row>
    <row r="30" spans="1:11" x14ac:dyDescent="0.2">
      <c r="A30" t="s">
        <v>24</v>
      </c>
      <c r="B30">
        <f>B29^2</f>
        <v>7.5625</v>
      </c>
      <c r="C30">
        <f t="shared" ref="C30:J30" si="5">C29^2</f>
        <v>5.6643999999994374</v>
      </c>
      <c r="D30">
        <f t="shared" si="5"/>
        <v>34.105599999996386</v>
      </c>
      <c r="E30">
        <f t="shared" si="5"/>
        <v>19.891600000000324</v>
      </c>
      <c r="F30">
        <f t="shared" si="5"/>
        <v>31.472100000001429</v>
      </c>
      <c r="G30">
        <f t="shared" si="5"/>
        <v>17.472400000000533</v>
      </c>
      <c r="H30">
        <f t="shared" si="5"/>
        <v>21.622500000000844</v>
      </c>
      <c r="I30">
        <f t="shared" si="5"/>
        <v>41.088099999998136</v>
      </c>
      <c r="J30">
        <f t="shared" si="5"/>
        <v>59.444099999993547</v>
      </c>
      <c r="K30">
        <f>SQRT(AVERAGE(B30:J30))</f>
        <v>5.1459077592457518</v>
      </c>
    </row>
    <row r="33" spans="1:10" x14ac:dyDescent="0.2">
      <c r="A33" t="s">
        <v>26</v>
      </c>
      <c r="B33">
        <f>B13+B15+B17</f>
        <v>3.82</v>
      </c>
      <c r="C33">
        <f t="shared" ref="C33:J33" si="6">C13+C15+C17</f>
        <v>2.5</v>
      </c>
      <c r="D33">
        <f t="shared" si="6"/>
        <v>5.38</v>
      </c>
      <c r="E33">
        <f t="shared" si="6"/>
        <v>5.6599999999999993</v>
      </c>
      <c r="F33">
        <f t="shared" si="6"/>
        <v>4.72</v>
      </c>
      <c r="G33">
        <f t="shared" si="6"/>
        <v>4.7200000000000006</v>
      </c>
      <c r="H33">
        <f t="shared" si="6"/>
        <v>7.32</v>
      </c>
      <c r="I33">
        <f t="shared" si="6"/>
        <v>7.66</v>
      </c>
      <c r="J33">
        <f t="shared" si="6"/>
        <v>7.09</v>
      </c>
    </row>
    <row r="34" spans="1:10" x14ac:dyDescent="0.2">
      <c r="A34" t="s">
        <v>27</v>
      </c>
      <c r="B34">
        <f>B19</f>
        <v>-3.15</v>
      </c>
      <c r="C34">
        <f t="shared" ref="C34:J34" si="7">C19</f>
        <v>-2.64</v>
      </c>
      <c r="D34">
        <f t="shared" si="7"/>
        <v>-5.41</v>
      </c>
      <c r="E34">
        <f t="shared" si="7"/>
        <v>-4.8600000000000003</v>
      </c>
      <c r="F34">
        <f t="shared" si="7"/>
        <v>-3.81</v>
      </c>
      <c r="G34">
        <f t="shared" si="7"/>
        <v>-4.7300000000000004</v>
      </c>
      <c r="H34">
        <f t="shared" si="7"/>
        <v>-7.54</v>
      </c>
      <c r="I34">
        <f t="shared" si="7"/>
        <v>-6.82</v>
      </c>
      <c r="J34">
        <f t="shared" si="7"/>
        <v>-5.6</v>
      </c>
    </row>
    <row r="35" spans="1:10" x14ac:dyDescent="0.2">
      <c r="A35" t="s">
        <v>28</v>
      </c>
      <c r="B35">
        <f>B34 + B33</f>
        <v>0.66999999999999993</v>
      </c>
      <c r="C35">
        <f t="shared" ref="C35:J35" si="8">C34 + C33</f>
        <v>-0.14000000000000012</v>
      </c>
      <c r="D35">
        <f t="shared" si="8"/>
        <v>-3.0000000000000249E-2</v>
      </c>
      <c r="E35">
        <f t="shared" si="8"/>
        <v>0.79999999999999893</v>
      </c>
      <c r="F35">
        <f t="shared" si="8"/>
        <v>0.9099999999999997</v>
      </c>
      <c r="G35">
        <f t="shared" si="8"/>
        <v>-9.9999999999997868E-3</v>
      </c>
      <c r="H35">
        <f t="shared" si="8"/>
        <v>-0.21999999999999975</v>
      </c>
      <c r="I35">
        <f t="shared" si="8"/>
        <v>0.83999999999999986</v>
      </c>
      <c r="J35">
        <f t="shared" si="8"/>
        <v>1.4900000000000002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Sheet1!tmp</vt:lpstr>
      <vt:lpstr>Sheet1!tmp_1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2020-10-29T20:51:07Z</dcterms:created>
  <dcterms:modified xsi:type="dcterms:W3CDTF">2020-10-30T03:28:07Z</dcterms:modified>
</cp:coreProperties>
</file>