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5BC872D-98DA-4C76-8092-DE6888F8362B}" xr6:coauthVersionLast="47" xr6:coauthVersionMax="47" xr10:uidLastSave="{00000000-0000-0000-0000-000000000000}"/>
  <bookViews>
    <workbookView xWindow="-120" yWindow="-120" windowWidth="20730" windowHeight="11160" tabRatio="790" activeTab="2" xr2:uid="{00000000-000D-0000-FFFF-FFFF00000000}"/>
  </bookViews>
  <sheets>
    <sheet name="PKS 2" sheetId="1" r:id="rId1"/>
    <sheet name="PKS 3" sheetId="2" r:id="rId2"/>
    <sheet name="PKS 3 -Terbaru" sheetId="7" r:id="rId3"/>
    <sheet name="PKS 4" sheetId="3" r:id="rId4"/>
    <sheet name="PKS 6" sheetId="5" r:id="rId5"/>
    <sheet name="PKS 11" sheetId="6" r:id="rId6"/>
    <sheet name="KCP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7" l="1"/>
  <c r="D33" i="7" s="1"/>
  <c r="D25" i="7"/>
  <c r="D28" i="7" s="1"/>
  <c r="D29" i="7" s="1"/>
  <c r="D30" i="7" s="1"/>
  <c r="D27" i="2"/>
  <c r="D28" i="2" s="1"/>
  <c r="D29" i="2" s="1"/>
  <c r="D30" i="2" s="1"/>
  <c r="D31" i="2" s="1"/>
  <c r="D32" i="2" s="1"/>
  <c r="D33" i="2" s="1"/>
  <c r="D34" i="2" s="1"/>
  <c r="D35" i="2" s="1"/>
  <c r="D23" i="2"/>
  <c r="D24" i="2"/>
  <c r="D25" i="2" s="1"/>
  <c r="D26" i="2" s="1"/>
  <c r="D18" i="1"/>
  <c r="D21" i="2"/>
  <c r="C36" i="7"/>
  <c r="B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S7" i="7"/>
  <c r="M7" i="7"/>
  <c r="S6" i="7"/>
  <c r="M6" i="7"/>
  <c r="D6" i="7"/>
  <c r="G6" i="7" s="1"/>
  <c r="S5" i="7"/>
  <c r="M5" i="7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G5" i="7"/>
  <c r="D5" i="7"/>
  <c r="S4" i="7"/>
  <c r="M4" i="7"/>
  <c r="N35" i="6"/>
  <c r="C36" i="1"/>
  <c r="B36" i="1"/>
  <c r="N35" i="5"/>
  <c r="R35" i="3"/>
  <c r="D34" i="7" l="1"/>
  <c r="G25" i="7"/>
  <c r="D7" i="7"/>
  <c r="M34" i="2"/>
  <c r="M35" i="2"/>
  <c r="E13" i="3"/>
  <c r="I9" i="6"/>
  <c r="J9" i="6" s="1"/>
  <c r="I8" i="6"/>
  <c r="J8" i="6" s="1"/>
  <c r="I7" i="6"/>
  <c r="J7" i="6" s="1"/>
  <c r="I6" i="6"/>
  <c r="J6" i="6" s="1"/>
  <c r="I5" i="6"/>
  <c r="J5" i="6" s="1"/>
  <c r="G26" i="7" l="1"/>
  <c r="D8" i="7"/>
  <c r="G7" i="7"/>
  <c r="J36" i="6"/>
  <c r="I36" i="6"/>
  <c r="C36" i="6"/>
  <c r="B36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S10" i="6"/>
  <c r="N10" i="6"/>
  <c r="S9" i="6"/>
  <c r="N9" i="6"/>
  <c r="S8" i="6"/>
  <c r="N8" i="6"/>
  <c r="S7" i="6"/>
  <c r="N7" i="6"/>
  <c r="S6" i="6"/>
  <c r="N6" i="6"/>
  <c r="S5" i="6"/>
  <c r="N5" i="6"/>
  <c r="K5" i="6"/>
  <c r="K6" i="6" s="1"/>
  <c r="K7" i="6" s="1"/>
  <c r="K8" i="6" s="1"/>
  <c r="K9" i="6" s="1"/>
  <c r="D5" i="6"/>
  <c r="G5" i="6" s="1"/>
  <c r="S4" i="6"/>
  <c r="N4" i="6"/>
  <c r="G8" i="7" l="1"/>
  <c r="D9" i="7"/>
  <c r="G27" i="7"/>
  <c r="K10" i="6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D6" i="6"/>
  <c r="D7" i="6" s="1"/>
  <c r="D8" i="6" s="1"/>
  <c r="G8" i="6" s="1"/>
  <c r="G35" i="2"/>
  <c r="G28" i="7" l="1"/>
  <c r="G9" i="7"/>
  <c r="D10" i="7"/>
  <c r="G6" i="6"/>
  <c r="G7" i="6"/>
  <c r="D9" i="6"/>
  <c r="D10" i="6" s="1"/>
  <c r="N29" i="5"/>
  <c r="G29" i="7" l="1"/>
  <c r="G10" i="7"/>
  <c r="D11" i="7"/>
  <c r="G9" i="6"/>
  <c r="D11" i="6"/>
  <c r="G10" i="6"/>
  <c r="M11" i="1"/>
  <c r="S5" i="5"/>
  <c r="S4" i="5"/>
  <c r="S10" i="5"/>
  <c r="G30" i="7" l="1"/>
  <c r="G11" i="7"/>
  <c r="D12" i="7"/>
  <c r="G11" i="6"/>
  <c r="D12" i="6"/>
  <c r="O29" i="3"/>
  <c r="F5" i="3"/>
  <c r="F6" i="3" s="1"/>
  <c r="F7" i="3" s="1"/>
  <c r="F8" i="3" s="1"/>
  <c r="F9" i="3" s="1"/>
  <c r="F10" i="3" s="1"/>
  <c r="F11" i="3" s="1"/>
  <c r="F12" i="3" s="1"/>
  <c r="F13" i="3" s="1"/>
  <c r="G31" i="7" l="1"/>
  <c r="G12" i="7"/>
  <c r="D13" i="7"/>
  <c r="O30" i="3"/>
  <c r="O31" i="3" s="1"/>
  <c r="O32" i="3" s="1"/>
  <c r="O33" i="3" s="1"/>
  <c r="O34" i="3" s="1"/>
  <c r="O35" i="3" s="1"/>
  <c r="D13" i="6"/>
  <c r="G12" i="6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I35" i="3" s="1"/>
  <c r="M5" i="1"/>
  <c r="M6" i="1"/>
  <c r="M7" i="1"/>
  <c r="M4" i="2"/>
  <c r="G32" i="7" l="1"/>
  <c r="G13" i="7"/>
  <c r="D14" i="7"/>
  <c r="G13" i="6"/>
  <c r="D14" i="6"/>
  <c r="W5" i="3"/>
  <c r="G33" i="7" l="1"/>
  <c r="G14" i="7"/>
  <c r="D15" i="7"/>
  <c r="D15" i="6"/>
  <c r="G14" i="6"/>
  <c r="I16" i="3"/>
  <c r="T5" i="4"/>
  <c r="T6" i="4"/>
  <c r="G34" i="7" l="1"/>
  <c r="G35" i="7"/>
  <c r="G15" i="7"/>
  <c r="D16" i="7"/>
  <c r="G15" i="6"/>
  <c r="D16" i="6"/>
  <c r="O29" i="4"/>
  <c r="O28" i="4"/>
  <c r="G16" i="7" l="1"/>
  <c r="D17" i="7"/>
  <c r="D17" i="6"/>
  <c r="G16" i="6"/>
  <c r="N26" i="5"/>
  <c r="T4" i="4"/>
  <c r="G17" i="7" l="1"/>
  <c r="D18" i="7"/>
  <c r="G17" i="6"/>
  <c r="D18" i="6"/>
  <c r="N22" i="5"/>
  <c r="R33" i="3"/>
  <c r="G18" i="7" l="1"/>
  <c r="D19" i="7"/>
  <c r="D19" i="6"/>
  <c r="G18" i="6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3" i="5"/>
  <c r="N24" i="5"/>
  <c r="N25" i="5"/>
  <c r="N27" i="5"/>
  <c r="N28" i="5"/>
  <c r="N30" i="5"/>
  <c r="N31" i="5"/>
  <c r="N32" i="5"/>
  <c r="N33" i="5"/>
  <c r="N34" i="5"/>
  <c r="N5" i="5"/>
  <c r="M5" i="2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4" i="3"/>
  <c r="G19" i="7" l="1"/>
  <c r="D20" i="7"/>
  <c r="G19" i="6"/>
  <c r="D20" i="6"/>
  <c r="N4" i="5"/>
  <c r="R4" i="3"/>
  <c r="K5" i="2"/>
  <c r="K6" i="2" s="1"/>
  <c r="K7" i="2" s="1"/>
  <c r="K8" i="2" s="1"/>
  <c r="K9" i="2" s="1"/>
  <c r="K10" i="2" s="1"/>
  <c r="K11" i="2" s="1"/>
  <c r="O1" i="3"/>
  <c r="G20" i="7" l="1"/>
  <c r="D21" i="7"/>
  <c r="D21" i="6"/>
  <c r="G20" i="6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G21" i="7" l="1"/>
  <c r="D22" i="7"/>
  <c r="G21" i="6"/>
  <c r="D22" i="6"/>
  <c r="M36" i="3"/>
  <c r="N36" i="3"/>
  <c r="G22" i="7" l="1"/>
  <c r="D23" i="7"/>
  <c r="D23" i="6"/>
  <c r="G22" i="6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G35" i="5" s="1"/>
  <c r="G23" i="7" l="1"/>
  <c r="G24" i="7"/>
  <c r="D24" i="6"/>
  <c r="G23" i="6"/>
  <c r="G5" i="5"/>
  <c r="C36" i="4"/>
  <c r="B36" i="4"/>
  <c r="D25" i="6" l="1"/>
  <c r="G24" i="6"/>
  <c r="G6" i="5"/>
  <c r="M32" i="1"/>
  <c r="D26" i="6" l="1"/>
  <c r="G25" i="6"/>
  <c r="G7" i="5"/>
  <c r="D27" i="6" l="1"/>
  <c r="G26" i="6"/>
  <c r="G8" i="5"/>
  <c r="G27" i="6" l="1"/>
  <c r="D28" i="6"/>
  <c r="G9" i="5"/>
  <c r="K36" i="4"/>
  <c r="D29" i="6" l="1"/>
  <c r="G28" i="6"/>
  <c r="G29" i="5"/>
  <c r="G10" i="5"/>
  <c r="D5" i="4"/>
  <c r="G5" i="4" s="1"/>
  <c r="D5" i="1"/>
  <c r="G5" i="1" s="1"/>
  <c r="D5" i="2"/>
  <c r="G29" i="6" l="1"/>
  <c r="D30" i="6"/>
  <c r="D6" i="1"/>
  <c r="G11" i="5"/>
  <c r="D31" i="6" l="1"/>
  <c r="G30" i="6"/>
  <c r="D7" i="1"/>
  <c r="G6" i="1"/>
  <c r="G12" i="5"/>
  <c r="W9" i="3"/>
  <c r="W8" i="3"/>
  <c r="S7" i="1"/>
  <c r="S6" i="1"/>
  <c r="S5" i="1"/>
  <c r="S4" i="1"/>
  <c r="S4" i="2"/>
  <c r="S7" i="2"/>
  <c r="S6" i="2"/>
  <c r="S5" i="2"/>
  <c r="G31" i="6" l="1"/>
  <c r="D32" i="6"/>
  <c r="D8" i="1"/>
  <c r="G7" i="1"/>
  <c r="G13" i="5"/>
  <c r="S9" i="5"/>
  <c r="S8" i="5"/>
  <c r="D33" i="6" l="1"/>
  <c r="G32" i="6"/>
  <c r="D9" i="1"/>
  <c r="D10" i="1" s="1"/>
  <c r="D11" i="1" s="1"/>
  <c r="D12" i="1" s="1"/>
  <c r="D13" i="1" s="1"/>
  <c r="D14" i="1" s="1"/>
  <c r="D15" i="1" s="1"/>
  <c r="D16" i="1" s="1"/>
  <c r="D17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G8" i="1"/>
  <c r="G14" i="5"/>
  <c r="S7" i="5"/>
  <c r="S6" i="5"/>
  <c r="O23" i="4"/>
  <c r="D35" i="1" l="1"/>
  <c r="G34" i="1"/>
  <c r="G33" i="6"/>
  <c r="D34" i="6"/>
  <c r="G31" i="1"/>
  <c r="G15" i="5"/>
  <c r="M9" i="2"/>
  <c r="M35" i="1" l="1"/>
  <c r="G34" i="6"/>
  <c r="D35" i="6"/>
  <c r="G35" i="6" s="1"/>
  <c r="G16" i="5"/>
  <c r="W7" i="3"/>
  <c r="W6" i="3"/>
  <c r="G35" i="1" l="1"/>
  <c r="G23" i="5"/>
  <c r="G22" i="5"/>
  <c r="G17" i="5"/>
  <c r="O16" i="4"/>
  <c r="G18" i="5" l="1"/>
  <c r="G19" i="5" l="1"/>
  <c r="T9" i="4"/>
  <c r="T8" i="4"/>
  <c r="G20" i="5" l="1"/>
  <c r="G21" i="5" l="1"/>
  <c r="O5" i="4"/>
  <c r="M19" i="2" l="1"/>
  <c r="T7" i="4" l="1"/>
  <c r="G24" i="5" l="1"/>
  <c r="J36" i="5"/>
  <c r="C36" i="5"/>
  <c r="G25" i="5" l="1"/>
  <c r="K5" i="5"/>
  <c r="K6" i="5" l="1"/>
  <c r="K7" i="5" s="1"/>
  <c r="K8" i="5" s="1"/>
  <c r="K9" i="5" s="1"/>
  <c r="G26" i="5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10" i="5" l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2" i="1"/>
  <c r="K33" i="1" s="1"/>
  <c r="K34" i="1" s="1"/>
  <c r="K35" i="1" s="1"/>
  <c r="G27" i="5"/>
  <c r="O34" i="4"/>
  <c r="O33" i="4"/>
  <c r="O32" i="4"/>
  <c r="O31" i="4"/>
  <c r="O27" i="4"/>
  <c r="O26" i="4"/>
  <c r="O25" i="4"/>
  <c r="O24" i="4"/>
  <c r="O22" i="4"/>
  <c r="O21" i="4"/>
  <c r="O20" i="4"/>
  <c r="O19" i="4"/>
  <c r="O18" i="4"/>
  <c r="O17" i="4"/>
  <c r="O15" i="4"/>
  <c r="O14" i="4"/>
  <c r="O13" i="4"/>
  <c r="O12" i="4"/>
  <c r="O11" i="4"/>
  <c r="O9" i="4"/>
  <c r="O8" i="4"/>
  <c r="O7" i="4"/>
  <c r="O6" i="4"/>
  <c r="O4" i="4"/>
  <c r="O10" i="4"/>
  <c r="G28" i="5" l="1"/>
  <c r="M27" i="1"/>
  <c r="M34" i="1"/>
  <c r="M33" i="1"/>
  <c r="M31" i="1"/>
  <c r="M30" i="1"/>
  <c r="M29" i="1"/>
  <c r="M28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0" i="1"/>
  <c r="M9" i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8" i="2"/>
  <c r="M17" i="2"/>
  <c r="M16" i="2"/>
  <c r="M15" i="2"/>
  <c r="M14" i="2"/>
  <c r="M13" i="2"/>
  <c r="M12" i="2"/>
  <c r="M11" i="2"/>
  <c r="M10" i="2"/>
  <c r="M8" i="2"/>
  <c r="M7" i="2"/>
  <c r="M6" i="2"/>
  <c r="G30" i="5" l="1"/>
  <c r="M8" i="1"/>
  <c r="G31" i="5" l="1"/>
  <c r="G32" i="5" l="1"/>
  <c r="I24" i="3" l="1"/>
  <c r="G33" i="5"/>
  <c r="G34" i="5" l="1"/>
  <c r="I6" i="3"/>
  <c r="K38" i="4" l="1"/>
  <c r="D6" i="2" l="1"/>
  <c r="D6" i="4"/>
  <c r="D7" i="4" s="1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8" i="4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G33" i="1"/>
  <c r="G3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6" i="2"/>
  <c r="G5" i="2"/>
  <c r="D18" i="2" l="1"/>
  <c r="D19" i="2" s="1"/>
  <c r="G14" i="2"/>
  <c r="D29" i="4"/>
  <c r="G7" i="4"/>
  <c r="G13" i="2"/>
  <c r="G6" i="4"/>
  <c r="D20" i="2" l="1"/>
  <c r="D22" i="2" s="1"/>
  <c r="G19" i="2"/>
  <c r="G29" i="4"/>
  <c r="D30" i="4"/>
  <c r="D31" i="4" s="1"/>
  <c r="D32" i="4" s="1"/>
  <c r="D33" i="4" s="1"/>
  <c r="D34" i="4" s="1"/>
  <c r="D35" i="4" s="1"/>
  <c r="G8" i="4"/>
  <c r="G25" i="2" l="1"/>
  <c r="G24" i="4"/>
  <c r="G25" i="4"/>
  <c r="G26" i="4" l="1"/>
  <c r="G28" i="4" l="1"/>
  <c r="K12" i="2" l="1"/>
  <c r="K13" i="2" l="1"/>
  <c r="K14" i="2" l="1"/>
  <c r="K15" i="2" l="1"/>
  <c r="K16" i="2" l="1"/>
  <c r="K17" i="2" l="1"/>
  <c r="K18" i="2" l="1"/>
  <c r="K19" i="2" l="1"/>
  <c r="L16" i="4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B36" i="2"/>
  <c r="D36" i="3"/>
  <c r="J36" i="4"/>
  <c r="I36" i="5"/>
  <c r="B36" i="5"/>
  <c r="E36" i="3"/>
  <c r="J36" i="1"/>
  <c r="I36" i="1"/>
  <c r="L28" i="4" l="1"/>
  <c r="L29" i="4" s="1"/>
  <c r="L30" i="4" s="1"/>
  <c r="L31" i="4" s="1"/>
  <c r="L32" i="4" s="1"/>
  <c r="L33" i="4" s="1"/>
  <c r="O30" i="4"/>
  <c r="K20" i="2"/>
  <c r="M38" i="3"/>
  <c r="C36" i="2"/>
  <c r="I5" i="3"/>
  <c r="K21" i="2" l="1"/>
  <c r="K22" i="2" l="1"/>
  <c r="G7" i="2"/>
  <c r="I7" i="3"/>
  <c r="K23" i="2" l="1"/>
  <c r="G8" i="2"/>
  <c r="I8" i="3"/>
  <c r="G9" i="4"/>
  <c r="K24" i="2" l="1"/>
  <c r="G9" i="2"/>
  <c r="G10" i="2"/>
  <c r="I9" i="3"/>
  <c r="G10" i="4"/>
  <c r="K25" i="2" l="1"/>
  <c r="I10" i="3"/>
  <c r="G11" i="4"/>
  <c r="K26" i="2" l="1"/>
  <c r="G11" i="2"/>
  <c r="I11" i="3"/>
  <c r="G12" i="4"/>
  <c r="K27" i="2" l="1"/>
  <c r="K28" i="2" s="1"/>
  <c r="K29" i="2" s="1"/>
  <c r="K30" i="2" s="1"/>
  <c r="K31" i="2" s="1"/>
  <c r="G12" i="2"/>
  <c r="I12" i="3"/>
  <c r="G13" i="4"/>
  <c r="I13" i="3" l="1"/>
  <c r="G14" i="4"/>
  <c r="G16" i="4" l="1"/>
  <c r="I14" i="3"/>
  <c r="G15" i="4"/>
  <c r="G15" i="2" l="1"/>
  <c r="I15" i="3"/>
  <c r="G17" i="4"/>
  <c r="G16" i="2" l="1"/>
  <c r="K32" i="2" l="1"/>
  <c r="G17" i="2"/>
  <c r="I17" i="3"/>
  <c r="G18" i="4"/>
  <c r="K33" i="2" l="1"/>
  <c r="K34" i="2" s="1"/>
  <c r="K35" i="2" s="1"/>
  <c r="G18" i="2"/>
  <c r="I18" i="3"/>
  <c r="G19" i="4"/>
  <c r="I19" i="3" l="1"/>
  <c r="G20" i="4"/>
  <c r="G20" i="2" l="1"/>
  <c r="G21" i="2"/>
  <c r="I20" i="3"/>
  <c r="G21" i="4"/>
  <c r="G22" i="2" l="1"/>
  <c r="I21" i="3"/>
  <c r="G22" i="4"/>
  <c r="I22" i="3" l="1"/>
  <c r="G23" i="4"/>
  <c r="G23" i="2" l="1"/>
  <c r="I23" i="3"/>
  <c r="G24" i="2" l="1"/>
  <c r="G26" i="2" l="1"/>
  <c r="I25" i="3"/>
  <c r="G27" i="2" l="1"/>
  <c r="I26" i="3"/>
  <c r="G27" i="4"/>
  <c r="I27" i="3" l="1"/>
  <c r="G28" i="2" l="1"/>
  <c r="G29" i="2"/>
  <c r="I28" i="3"/>
  <c r="G30" i="2" l="1"/>
  <c r="I29" i="3"/>
  <c r="G30" i="4"/>
  <c r="G31" i="2" l="1"/>
  <c r="I30" i="3"/>
  <c r="G31" i="4"/>
  <c r="G32" i="2" l="1"/>
  <c r="I31" i="3"/>
  <c r="G32" i="4"/>
  <c r="I32" i="3" l="1"/>
  <c r="G33" i="4"/>
  <c r="G33" i="2" l="1"/>
  <c r="I33" i="3"/>
  <c r="G34" i="4"/>
  <c r="G34" i="2" l="1"/>
  <c r="I34" i="3"/>
  <c r="F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Q4" authorId="0" shapeId="0" xr:uid="{4733C63B-A9CB-4C39-BAF6-D7DDA03C07E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JUMLAH DI EXCEL TIDAK SESUAI</t>
        </r>
      </text>
    </comment>
    <comment ref="Q6" authorId="0" shapeId="0" xr:uid="{94A605E6-5718-4747-A816-04FDC308D80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SELISIH DI LHP MANUAL
</t>
        </r>
      </text>
    </comment>
    <comment ref="D24" authorId="0" shapeId="0" xr:uid="{EA1E26D9-F44C-4D75-B4EF-D1A3BACF6755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JUMLAH DI EXCEL TIDAK SESUAI</t>
        </r>
      </text>
    </comment>
    <comment ref="D26" authorId="0" shapeId="0" xr:uid="{647E78CF-EB5D-49C3-B64E-5D7581B354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BERBEDA DENGAN RUMUS DI EXCEL LHP DAN BERBEDA DENGAN HASIL DI SAP</t>
        </r>
      </text>
    </comment>
    <comment ref="D32" authorId="0" shapeId="0" xr:uid="{7E41F4B2-DF2D-437F-AAFE-2BB50F0AC94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ADA TAMBAHAN
 SELISIH TGL 28</t>
        </r>
      </text>
    </comment>
    <comment ref="D33" authorId="0" shapeId="0" xr:uid="{90851C4A-29F6-49AF-B384-F75C594A845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ADA SELISIH DI LHP MANUAL</t>
        </r>
      </text>
    </comment>
    <comment ref="D34" authorId="0" shapeId="0" xr:uid="{99C1E2E6-EDFF-4F97-98F3-D02741EAC6D3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ADA SELISIH DI LHP MANUAL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U13" authorId="0" shapeId="0" xr:uid="{E9984449-63A8-45F5-831B-A2CEDF3CF8A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0" authorId="0" shapeId="0" xr:uid="{71366B5B-9479-4E1C-A228-A26B3361856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hasil sudah di tambahkan dengan selisih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29" authorId="0" shapeId="0" xr:uid="{07785EB3-45A2-450D-92C8-1FF9EE4C77E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dikurangi 5600 di stock miau excel
</t>
        </r>
      </text>
    </comment>
  </commentList>
</comments>
</file>

<file path=xl/sharedStrings.xml><?xml version="1.0" encoding="utf-8"?>
<sst xmlns="http://schemas.openxmlformats.org/spreadsheetml/2006/main" count="170" uniqueCount="27">
  <si>
    <t>TGL</t>
  </si>
  <si>
    <t>IN</t>
  </si>
  <si>
    <t>OUT</t>
  </si>
  <si>
    <t>STOCK</t>
  </si>
  <si>
    <t>SAP</t>
  </si>
  <si>
    <t>Selislih</t>
  </si>
  <si>
    <t>LHP</t>
  </si>
  <si>
    <t>SAP (MB5B)</t>
  </si>
  <si>
    <t>Var LHP vs SAP</t>
  </si>
  <si>
    <t>`</t>
  </si>
  <si>
    <t>FISIK</t>
  </si>
  <si>
    <t>STOCK TK 2000</t>
  </si>
  <si>
    <t>Selisih</t>
  </si>
  <si>
    <t>STOCK LHP</t>
  </si>
  <si>
    <t>STOCK SAP</t>
  </si>
  <si>
    <t>Miau</t>
  </si>
  <si>
    <t>KCP</t>
  </si>
  <si>
    <t>PKS</t>
  </si>
  <si>
    <t xml:space="preserve"> </t>
  </si>
  <si>
    <t>Tanggal</t>
  </si>
  <si>
    <t>Sloc</t>
  </si>
  <si>
    <t>Tgl</t>
  </si>
  <si>
    <t>IN PKS11</t>
  </si>
  <si>
    <t>OUT PKS11</t>
  </si>
  <si>
    <t>tgl</t>
  </si>
  <si>
    <t>20-05-2022</t>
  </si>
  <si>
    <t>31-05-2022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</si>
</sst>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_(* #,##0.000_);_(* \(#,##0.000\);_(* &quot;-&quot;??_);_(@_)"/>
    <numFmt numFmtId="167" formatCode="_(&quot;Rp&quot;* #,##0.00_);_(&quot;Rp&quot;* \(#,##0.00\);_(&quot;Rp&quot;* &quot;-&quot;??_);_(@_)"/>
    <numFmt numFmtId="168" formatCode="_(* #,##0.0_);_(* \(#,##0.0\);_(* &quot;-&quot;??_);_(@_)"/>
    <numFmt numFmtId="169" formatCode="_(* #,##0.00_);_(* \(#,##0.00\);_(* &quot;-&quot;_);_(@_)"/>
    <numFmt numFmtId="170" formatCode="_-* #,##0_-;\-* #,##0_-;_-* &quot;-&quot;??_-;_-@_-"/>
    <numFmt numFmtId="171" formatCode="_-* #,##0.00_-;\-* #,##0.00_-;_-* &quot;-&quot;??_-;_-@_-"/>
    <numFmt numFmtId="172" formatCode="_-* #,##0_-;\-* #,##0_-;_-* &quot;-&quot;_-;_-@_-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0"/>
      <name val="Tahoma"/>
      <family val="2"/>
    </font>
    <font>
      <u/>
      <sz val="7.5"/>
      <color indexed="36"/>
      <name val="Tahoma"/>
      <family val="2"/>
    </font>
    <font>
      <sz val="8"/>
      <name val="Arial"/>
      <family val="2"/>
    </font>
    <font>
      <sz val="16"/>
      <name val="Tahoma"/>
      <family val="2"/>
    </font>
    <font>
      <sz val="12"/>
      <color rgb="FF38383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  <charset val="134"/>
    </font>
    <font>
      <sz val="7"/>
      <color rgb="FF000000"/>
      <name val="Courier New"/>
      <family val="3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7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ahoma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38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1" fillId="0" borderId="0" applyFill="0" applyBorder="0" applyAlignment="0" applyProtection="0"/>
    <xf numFmtId="43" fontId="1" fillId="0" borderId="0" applyFill="0" applyBorder="0" applyAlignment="0" applyProtection="0"/>
    <xf numFmtId="43" fontId="1" fillId="0" borderId="0" applyFill="0" applyBorder="0" applyAlignment="0" applyProtection="0"/>
    <xf numFmtId="43" fontId="1" fillId="0" borderId="0" applyFill="0" applyBorder="0" applyAlignment="0" applyProtection="0"/>
    <xf numFmtId="43" fontId="1" fillId="0" borderId="0" applyFill="0" applyBorder="0" applyAlignment="0" applyProtection="0"/>
    <xf numFmtId="43" fontId="1" fillId="0" borderId="0" applyFill="0" applyBorder="0" applyAlignment="0" applyProtection="0"/>
    <xf numFmtId="43" fontId="1" fillId="0" borderId="0" applyFill="0" applyBorder="0" applyAlignment="0" applyProtection="0"/>
    <xf numFmtId="43" fontId="1" fillId="0" borderId="0" applyFill="0" applyBorder="0" applyAlignment="0" applyProtection="0"/>
    <xf numFmtId="43" fontId="1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1" fontId="2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25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9" fontId="1" fillId="0" borderId="0" applyFill="0" applyBorder="0" applyAlignment="0" applyProtection="0"/>
    <xf numFmtId="9" fontId="1" fillId="0" borderId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70" fontId="2" fillId="0" borderId="0" applyFont="0" applyFill="0" applyBorder="0" applyAlignment="0" applyProtection="0"/>
    <xf numFmtId="171" fontId="13" fillId="0" borderId="0" applyFont="0" applyFill="0" applyBorder="0" applyAlignment="0" applyProtection="0">
      <alignment vertical="center"/>
    </xf>
    <xf numFmtId="171" fontId="13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4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4" fillId="0" borderId="0"/>
    <xf numFmtId="0" fontId="2" fillId="0" borderId="0"/>
    <xf numFmtId="0" fontId="15" fillId="4" borderId="0">
      <alignment horizontal="center" vertical="top"/>
    </xf>
    <xf numFmtId="0" fontId="15" fillId="4" borderId="0">
      <alignment horizontal="center" vertical="top"/>
    </xf>
    <xf numFmtId="0" fontId="15" fillId="4" borderId="0">
      <alignment horizontal="center" vertical="top"/>
    </xf>
    <xf numFmtId="0" fontId="15" fillId="4" borderId="0">
      <alignment horizontal="center" vertical="top"/>
    </xf>
    <xf numFmtId="0" fontId="15" fillId="4" borderId="0">
      <alignment horizontal="center" vertical="top"/>
    </xf>
    <xf numFmtId="0" fontId="15" fillId="4" borderId="0">
      <alignment horizontal="right" vertical="top"/>
    </xf>
    <xf numFmtId="0" fontId="15" fillId="4" borderId="0">
      <alignment horizontal="center" vertical="top"/>
    </xf>
    <xf numFmtId="0" fontId="16" fillId="4" borderId="0">
      <alignment horizontal="left" vertical="top"/>
    </xf>
    <xf numFmtId="0" fontId="17" fillId="4" borderId="0">
      <alignment horizontal="center" vertical="top"/>
    </xf>
    <xf numFmtId="0" fontId="17" fillId="4" borderId="0">
      <alignment horizontal="center" vertical="top"/>
    </xf>
    <xf numFmtId="0" fontId="17" fillId="4" borderId="0">
      <alignment horizontal="center" vertical="top"/>
    </xf>
    <xf numFmtId="0" fontId="18" fillId="4" borderId="0">
      <alignment horizontal="center" vertical="center"/>
    </xf>
    <xf numFmtId="0" fontId="18" fillId="4" borderId="0">
      <alignment horizontal="center" vertical="center"/>
    </xf>
    <xf numFmtId="0" fontId="18" fillId="4" borderId="0">
      <alignment horizontal="left" vertical="center"/>
    </xf>
    <xf numFmtId="0" fontId="19" fillId="4" borderId="0">
      <alignment horizontal="center" vertical="top"/>
    </xf>
    <xf numFmtId="0" fontId="20" fillId="4" borderId="0">
      <alignment horizontal="center" vertical="top"/>
    </xf>
    <xf numFmtId="0" fontId="20" fillId="4" borderId="0">
      <alignment horizontal="center" vertical="top"/>
    </xf>
    <xf numFmtId="0" fontId="20" fillId="4" borderId="0">
      <alignment horizontal="center" vertical="top"/>
    </xf>
    <xf numFmtId="0" fontId="21" fillId="5" borderId="0">
      <alignment horizontal="left" vertical="top"/>
    </xf>
    <xf numFmtId="0" fontId="15" fillId="4" borderId="0">
      <alignment horizontal="center" vertical="center"/>
    </xf>
    <xf numFmtId="0" fontId="15" fillId="4" borderId="0">
      <alignment horizontal="left" vertical="top"/>
    </xf>
    <xf numFmtId="0" fontId="15" fillId="4" borderId="0">
      <alignment horizontal="center" vertical="top"/>
    </xf>
    <xf numFmtId="0" fontId="15" fillId="4" borderId="0">
      <alignment horizontal="center" vertical="top"/>
    </xf>
    <xf numFmtId="0" fontId="15" fillId="4" borderId="0">
      <alignment horizontal="right" vertical="top"/>
    </xf>
    <xf numFmtId="0" fontId="15" fillId="4" borderId="0">
      <alignment horizontal="right" vertical="top"/>
    </xf>
    <xf numFmtId="0" fontId="15" fillId="4" borderId="0">
      <alignment horizontal="right" vertical="top"/>
    </xf>
    <xf numFmtId="0" fontId="15" fillId="4" borderId="0">
      <alignment horizontal="left" vertical="top"/>
    </xf>
    <xf numFmtId="0" fontId="15" fillId="4" borderId="0">
      <alignment horizontal="center" vertical="top"/>
    </xf>
    <xf numFmtId="0" fontId="17" fillId="4" borderId="0">
      <alignment horizontal="left" vertical="top"/>
    </xf>
    <xf numFmtId="0" fontId="18" fillId="4" borderId="0">
      <alignment horizontal="right" vertical="top"/>
    </xf>
    <xf numFmtId="0" fontId="17" fillId="4" borderId="0">
      <alignment horizontal="right" vertical="top"/>
    </xf>
    <xf numFmtId="0" fontId="22" fillId="4" borderId="0">
      <alignment horizontal="left" vertical="top"/>
    </xf>
    <xf numFmtId="0" fontId="23" fillId="4" borderId="0">
      <alignment horizontal="right" vertical="top"/>
    </xf>
    <xf numFmtId="0" fontId="22" fillId="4" borderId="0">
      <alignment horizontal="right" vertical="top"/>
    </xf>
    <xf numFmtId="0" fontId="19" fillId="4" borderId="0">
      <alignment horizontal="center" vertical="top"/>
    </xf>
    <xf numFmtId="0" fontId="18" fillId="4" borderId="0">
      <alignment horizontal="center" vertical="center"/>
    </xf>
    <xf numFmtId="0" fontId="20" fillId="4" borderId="0">
      <alignment horizontal="center" vertical="top"/>
    </xf>
    <xf numFmtId="0" fontId="15" fillId="4" borderId="0">
      <alignment horizontal="right" vertical="top"/>
    </xf>
    <xf numFmtId="0" fontId="15" fillId="4" borderId="0">
      <alignment horizontal="right" vertical="top"/>
    </xf>
    <xf numFmtId="0" fontId="17" fillId="4" borderId="0">
      <alignment horizontal="left" vertical="top"/>
    </xf>
    <xf numFmtId="0" fontId="17" fillId="4" borderId="0">
      <alignment horizontal="left" vertical="top"/>
    </xf>
    <xf numFmtId="0" fontId="20" fillId="4" borderId="0">
      <alignment horizontal="center" vertical="top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0" fontId="18" fillId="4" borderId="0">
      <alignment horizontal="center" vertical="center"/>
    </xf>
    <xf numFmtId="0" fontId="20" fillId="4" borderId="0">
      <alignment horizontal="center" vertical="top"/>
    </xf>
    <xf numFmtId="0" fontId="17" fillId="4" borderId="0">
      <alignment horizontal="left" vertical="top"/>
    </xf>
    <xf numFmtId="0" fontId="17" fillId="4" borderId="0">
      <alignment horizontal="left" vertical="top"/>
    </xf>
    <xf numFmtId="0" fontId="17" fillId="4" borderId="0">
      <alignment horizontal="left" vertical="top"/>
    </xf>
    <xf numFmtId="0" fontId="15" fillId="4" borderId="0">
      <alignment horizontal="center" vertical="top"/>
    </xf>
    <xf numFmtId="0" fontId="15" fillId="4" borderId="0">
      <alignment horizontal="center" vertical="top"/>
    </xf>
    <xf numFmtId="0" fontId="17" fillId="4" borderId="0">
      <alignment horizontal="left" vertical="top"/>
    </xf>
    <xf numFmtId="0" fontId="15" fillId="4" borderId="0">
      <alignment horizontal="center" vertical="top"/>
    </xf>
    <xf numFmtId="0" fontId="15" fillId="4" borderId="0">
      <alignment horizontal="center" vertical="top"/>
    </xf>
    <xf numFmtId="0" fontId="15" fillId="4" borderId="0">
      <alignment horizontal="right" vertical="top"/>
    </xf>
    <xf numFmtId="0" fontId="17" fillId="4" borderId="0">
      <alignment horizontal="left" vertical="top"/>
    </xf>
    <xf numFmtId="0" fontId="17" fillId="4" borderId="0">
      <alignment horizontal="left" vertical="top"/>
    </xf>
    <xf numFmtId="0" fontId="22" fillId="4" borderId="0">
      <alignment horizontal="left" vertical="top"/>
    </xf>
    <xf numFmtId="0" fontId="17" fillId="4" borderId="0">
      <alignment horizontal="left" vertical="top"/>
    </xf>
    <xf numFmtId="0" fontId="17" fillId="4" borderId="0">
      <alignment horizontal="left" vertical="top"/>
    </xf>
    <xf numFmtId="0" fontId="17" fillId="4" borderId="0">
      <alignment horizontal="left" vertical="top"/>
    </xf>
    <xf numFmtId="43" fontId="4" fillId="0" borderId="0" applyFont="0" applyFill="0" applyBorder="0" applyAlignment="0" applyProtection="0"/>
    <xf numFmtId="0" fontId="28" fillId="0" borderId="0"/>
    <xf numFmtId="43" fontId="4" fillId="0" borderId="0" applyFont="0" applyFill="0" applyBorder="0" applyAlignment="0" applyProtection="0"/>
    <xf numFmtId="171" fontId="1" fillId="0" borderId="0" applyFill="0" applyBorder="0" applyAlignment="0" applyProtection="0"/>
    <xf numFmtId="171" fontId="1" fillId="0" borderId="0" applyFill="0" applyBorder="0" applyAlignment="0" applyProtection="0"/>
    <xf numFmtId="171" fontId="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ill="0" applyBorder="0" applyAlignment="0" applyProtection="0"/>
    <xf numFmtId="171" fontId="1" fillId="0" borderId="0" applyFill="0" applyBorder="0" applyAlignment="0" applyProtection="0"/>
    <xf numFmtId="171" fontId="4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5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1" fillId="0" borderId="0"/>
    <xf numFmtId="0" fontId="2" fillId="0" borderId="0"/>
    <xf numFmtId="43" fontId="4" fillId="0" borderId="0" applyFont="0" applyFill="0" applyBorder="0" applyAlignment="0" applyProtection="0"/>
    <xf numFmtId="171" fontId="1" fillId="0" borderId="0" applyFill="0" applyBorder="0" applyAlignment="0" applyProtection="0"/>
    <xf numFmtId="171" fontId="1" fillId="0" borderId="0" applyFill="0" applyBorder="0" applyAlignment="0" applyProtection="0"/>
    <xf numFmtId="171" fontId="1" fillId="0" borderId="0" applyFill="0" applyBorder="0" applyAlignment="0" applyProtection="0"/>
    <xf numFmtId="171" fontId="1" fillId="0" borderId="0" applyFill="0" applyBorder="0" applyAlignment="0" applyProtection="0"/>
    <xf numFmtId="171" fontId="1" fillId="0" borderId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  <xf numFmtId="171" fontId="13" fillId="0" borderId="0" applyFont="0" applyFill="0" applyBorder="0" applyAlignment="0" applyProtection="0">
      <alignment vertical="center"/>
    </xf>
    <xf numFmtId="172" fontId="14" fillId="0" borderId="0" applyFont="0" applyFill="0" applyBorder="0" applyAlignment="0" applyProtection="0"/>
    <xf numFmtId="171" fontId="13" fillId="0" borderId="0" applyFont="0" applyFill="0" applyBorder="0" applyAlignment="0" applyProtection="0">
      <alignment vertical="center"/>
    </xf>
    <xf numFmtId="172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5" fillId="4" borderId="0">
      <alignment horizontal="right" vertical="top"/>
    </xf>
    <xf numFmtId="0" fontId="22" fillId="4" borderId="0">
      <alignment horizontal="right" vertical="top"/>
    </xf>
    <xf numFmtId="0" fontId="22" fillId="4" borderId="0">
      <alignment horizontal="left" vertical="top"/>
    </xf>
    <xf numFmtId="0" fontId="19" fillId="4" borderId="0">
      <alignment horizontal="center" vertical="top"/>
    </xf>
    <xf numFmtId="0" fontId="21" fillId="5" borderId="0">
      <alignment horizontal="left" vertical="top"/>
    </xf>
    <xf numFmtId="0" fontId="17" fillId="4" borderId="0">
      <alignment horizontal="left" vertical="top"/>
    </xf>
    <xf numFmtId="0" fontId="15" fillId="4" borderId="0">
      <alignment horizontal="center" vertical="top"/>
    </xf>
    <xf numFmtId="0" fontId="17" fillId="4" borderId="0">
      <alignment horizontal="left" vertical="top"/>
    </xf>
    <xf numFmtId="0" fontId="15" fillId="4" borderId="0">
      <alignment horizontal="center" vertical="top"/>
    </xf>
    <xf numFmtId="43" fontId="4" fillId="0" borderId="0" applyFont="0" applyFill="0" applyBorder="0" applyAlignment="0" applyProtection="0"/>
    <xf numFmtId="0" fontId="15" fillId="4" borderId="0">
      <alignment horizontal="right" vertical="top"/>
    </xf>
    <xf numFmtId="0" fontId="17" fillId="4" borderId="0">
      <alignment horizontal="left" vertical="top"/>
    </xf>
    <xf numFmtId="0" fontId="20" fillId="4" borderId="0">
      <alignment horizontal="center" vertical="top"/>
    </xf>
    <xf numFmtId="0" fontId="17" fillId="4" borderId="0">
      <alignment horizontal="left"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7" fillId="4" borderId="0">
      <alignment horizontal="left" vertical="top"/>
    </xf>
    <xf numFmtId="0" fontId="20" fillId="4" borderId="0">
      <alignment horizontal="center" vertical="top"/>
    </xf>
    <xf numFmtId="0" fontId="17" fillId="4" borderId="0">
      <alignment horizontal="left" vertical="top"/>
    </xf>
    <xf numFmtId="0" fontId="17" fillId="4" borderId="0">
      <alignment horizontal="left" vertical="top"/>
    </xf>
    <xf numFmtId="0" fontId="15" fillId="4" borderId="0">
      <alignment horizontal="right" vertical="top"/>
    </xf>
    <xf numFmtId="43" fontId="4" fillId="0" borderId="0" applyFont="0" applyFill="0" applyBorder="0" applyAlignment="0" applyProtection="0"/>
    <xf numFmtId="0" fontId="21" fillId="5" borderId="0">
      <alignment horizontal="left" vertical="top"/>
    </xf>
    <xf numFmtId="0" fontId="15" fillId="4" borderId="0">
      <alignment horizontal="left" vertical="top"/>
    </xf>
    <xf numFmtId="0" fontId="17" fillId="4" borderId="0">
      <alignment horizontal="left" vertical="top"/>
    </xf>
    <xf numFmtId="0" fontId="17" fillId="4" borderId="0">
      <alignment horizontal="left" vertical="top"/>
    </xf>
    <xf numFmtId="0" fontId="15" fillId="4" borderId="0">
      <alignment horizontal="right" vertical="top"/>
    </xf>
    <xf numFmtId="0" fontId="17" fillId="4" borderId="0">
      <alignment horizontal="center" vertical="top"/>
    </xf>
    <xf numFmtId="0" fontId="18" fillId="4" borderId="0">
      <alignment horizontal="right" vertical="top"/>
    </xf>
    <xf numFmtId="0" fontId="18" fillId="4" borderId="0">
      <alignment horizontal="left" vertical="center"/>
    </xf>
    <xf numFmtId="0" fontId="15" fillId="4" borderId="0">
      <alignment horizontal="right" vertical="top"/>
    </xf>
    <xf numFmtId="0" fontId="15" fillId="4" borderId="0">
      <alignment horizontal="right" vertical="top"/>
    </xf>
    <xf numFmtId="43" fontId="4" fillId="0" borderId="0" applyFont="0" applyFill="0" applyBorder="0" applyAlignment="0" applyProtection="0"/>
    <xf numFmtId="0" fontId="21" fillId="5" borderId="0">
      <alignment horizontal="left" vertical="top"/>
    </xf>
    <xf numFmtId="0" fontId="21" fillId="5" borderId="0">
      <alignment horizontal="left" vertical="top"/>
    </xf>
    <xf numFmtId="0" fontId="20" fillId="4" borderId="0">
      <alignment horizontal="center" vertical="top"/>
    </xf>
    <xf numFmtId="0" fontId="23" fillId="4" borderId="0">
      <alignment horizontal="right" vertical="top"/>
    </xf>
    <xf numFmtId="0" fontId="20" fillId="4" borderId="0">
      <alignment horizontal="center" vertical="top"/>
    </xf>
    <xf numFmtId="0" fontId="15" fillId="4" borderId="0">
      <alignment horizontal="center" vertical="top"/>
    </xf>
    <xf numFmtId="0" fontId="15" fillId="4" borderId="0">
      <alignment horizontal="left" vertical="top"/>
    </xf>
    <xf numFmtId="0" fontId="31" fillId="4" borderId="0">
      <alignment horizontal="right" vertical="top"/>
    </xf>
    <xf numFmtId="0" fontId="21" fillId="5" borderId="0">
      <alignment horizontal="left" vertical="top"/>
    </xf>
    <xf numFmtId="0" fontId="21" fillId="5" borderId="0">
      <alignment horizontal="left" vertical="top"/>
    </xf>
    <xf numFmtId="0" fontId="15" fillId="4" borderId="0">
      <alignment horizontal="center" vertical="top"/>
    </xf>
    <xf numFmtId="0" fontId="17" fillId="4" borderId="0">
      <alignment horizontal="right" vertical="top"/>
    </xf>
    <xf numFmtId="0" fontId="19" fillId="4" borderId="0">
      <alignment horizontal="center" vertical="top"/>
    </xf>
    <xf numFmtId="0" fontId="18" fillId="4" borderId="0">
      <alignment horizontal="center" vertical="center"/>
    </xf>
    <xf numFmtId="41" fontId="2" fillId="0" borderId="0" applyFont="0" applyFill="0" applyBorder="0" applyAlignment="0" applyProtection="0"/>
    <xf numFmtId="0" fontId="20" fillId="4" borderId="0">
      <alignment horizontal="center" vertical="top"/>
    </xf>
    <xf numFmtId="0" fontId="15" fillId="4" borderId="0">
      <alignment horizontal="right" vertical="top"/>
    </xf>
    <xf numFmtId="0" fontId="17" fillId="4" borderId="0">
      <alignment horizontal="left" vertical="top"/>
    </xf>
    <xf numFmtId="43" fontId="4" fillId="0" borderId="0" applyFont="0" applyFill="0" applyBorder="0" applyAlignment="0" applyProtection="0"/>
    <xf numFmtId="0" fontId="21" fillId="5" borderId="0">
      <alignment horizontal="left" vertical="top"/>
    </xf>
    <xf numFmtId="0" fontId="15" fillId="4" borderId="0">
      <alignment horizontal="left" vertical="top"/>
    </xf>
    <xf numFmtId="0" fontId="15" fillId="4" borderId="0">
      <alignment horizontal="right" vertical="top"/>
    </xf>
    <xf numFmtId="43" fontId="4" fillId="0" borderId="0" applyFont="0" applyFill="0" applyBorder="0" applyAlignment="0" applyProtection="0"/>
    <xf numFmtId="0" fontId="15" fillId="4" borderId="0">
      <alignment horizontal="right" vertical="top"/>
    </xf>
    <xf numFmtId="0" fontId="15" fillId="4" borderId="0">
      <alignment horizontal="right" vertical="top"/>
    </xf>
    <xf numFmtId="0" fontId="15" fillId="4" borderId="0">
      <alignment horizontal="right" vertical="top"/>
    </xf>
    <xf numFmtId="0" fontId="15" fillId="4" borderId="0">
      <alignment horizontal="right" vertical="top"/>
    </xf>
    <xf numFmtId="0" fontId="17" fillId="4" borderId="0">
      <alignment horizontal="left" vertical="top"/>
    </xf>
    <xf numFmtId="0" fontId="15" fillId="4" borderId="0">
      <alignment horizontal="center" vertical="center"/>
    </xf>
    <xf numFmtId="43" fontId="4" fillId="0" borderId="0" applyFont="0" applyFill="0" applyBorder="0" applyAlignment="0" applyProtection="0"/>
    <xf numFmtId="0" fontId="20" fillId="4" borderId="0">
      <alignment horizontal="center" vertical="top"/>
    </xf>
    <xf numFmtId="0" fontId="15" fillId="4" borderId="0">
      <alignment horizontal="right" vertical="top"/>
    </xf>
    <xf numFmtId="0" fontId="21" fillId="5" borderId="0">
      <alignment horizontal="left" vertical="top"/>
    </xf>
    <xf numFmtId="43" fontId="4" fillId="0" borderId="0" applyFont="0" applyFill="0" applyBorder="0" applyAlignment="0" applyProtection="0"/>
    <xf numFmtId="0" fontId="20" fillId="4" borderId="0">
      <alignment horizontal="center" vertical="top"/>
    </xf>
    <xf numFmtId="0" fontId="20" fillId="4" borderId="0">
      <alignment horizontal="center" vertical="top"/>
    </xf>
    <xf numFmtId="43" fontId="4" fillId="0" borderId="0" applyFont="0" applyFill="0" applyBorder="0" applyAlignment="0" applyProtection="0"/>
    <xf numFmtId="0" fontId="21" fillId="5" borderId="0">
      <alignment horizontal="left" vertical="top"/>
    </xf>
    <xf numFmtId="0" fontId="20" fillId="4" borderId="0">
      <alignment horizontal="center" vertical="top"/>
    </xf>
    <xf numFmtId="0" fontId="21" fillId="5" borderId="0">
      <alignment horizontal="left" vertical="top"/>
    </xf>
    <xf numFmtId="0" fontId="20" fillId="4" borderId="0">
      <alignment horizontal="center" vertical="top"/>
    </xf>
    <xf numFmtId="43" fontId="4" fillId="0" borderId="0" applyFont="0" applyFill="0" applyBorder="0" applyAlignment="0" applyProtection="0"/>
    <xf numFmtId="0" fontId="21" fillId="5" borderId="0">
      <alignment horizontal="left" vertical="top"/>
    </xf>
    <xf numFmtId="0" fontId="17" fillId="4" borderId="0">
      <alignment horizontal="left" vertical="top"/>
    </xf>
    <xf numFmtId="0" fontId="17" fillId="4" borderId="0">
      <alignment horizontal="left" vertical="top"/>
    </xf>
    <xf numFmtId="0" fontId="21" fillId="5" borderId="0">
      <alignment horizontal="left" vertical="top"/>
    </xf>
    <xf numFmtId="0" fontId="15" fillId="4" borderId="0">
      <alignment horizontal="right" vertical="top"/>
    </xf>
    <xf numFmtId="0" fontId="20" fillId="4" borderId="0">
      <alignment horizontal="center" vertical="top"/>
    </xf>
    <xf numFmtId="43" fontId="4" fillId="0" borderId="0" applyFont="0" applyFill="0" applyBorder="0" applyAlignment="0" applyProtection="0"/>
    <xf numFmtId="0" fontId="17" fillId="4" borderId="0">
      <alignment horizontal="left" vertical="top"/>
    </xf>
    <xf numFmtId="0" fontId="21" fillId="5" borderId="0">
      <alignment horizontal="left" vertical="top"/>
    </xf>
    <xf numFmtId="0" fontId="20" fillId="4" borderId="0">
      <alignment horizontal="center" vertical="top"/>
    </xf>
    <xf numFmtId="0" fontId="20" fillId="4" borderId="0">
      <alignment horizontal="center" vertical="top"/>
    </xf>
    <xf numFmtId="0" fontId="20" fillId="4" borderId="0">
      <alignment horizontal="center" vertical="top"/>
    </xf>
    <xf numFmtId="0" fontId="15" fillId="4" borderId="0">
      <alignment horizontal="right" vertical="top"/>
    </xf>
    <xf numFmtId="0" fontId="15" fillId="4" borderId="0">
      <alignment horizontal="right" vertical="top"/>
    </xf>
    <xf numFmtId="0" fontId="15" fillId="4" borderId="0">
      <alignment horizontal="right" vertical="top"/>
    </xf>
    <xf numFmtId="0" fontId="21" fillId="5" borderId="0">
      <alignment horizontal="left" vertical="top"/>
    </xf>
    <xf numFmtId="0" fontId="17" fillId="4" borderId="0">
      <alignment horizontal="left"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/>
    <xf numFmtId="164" fontId="2" fillId="0" borderId="0" xfId="1" applyNumberFormat="1" applyFont="1"/>
    <xf numFmtId="0" fontId="0" fillId="0" borderId="0" xfId="0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164" fontId="2" fillId="0" borderId="0" xfId="1" applyNumberFormat="1" applyFont="1"/>
    <xf numFmtId="164" fontId="2" fillId="0" borderId="0" xfId="1" applyNumberFormat="1" applyFont="1" applyFill="1"/>
    <xf numFmtId="164" fontId="2" fillId="0" borderId="0" xfId="1" applyNumberFormat="1" applyFont="1" applyFill="1"/>
    <xf numFmtId="3" fontId="0" fillId="0" borderId="0" xfId="0" applyNumberFormat="1" applyFill="1"/>
    <xf numFmtId="164" fontId="2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/>
    <xf numFmtId="165" fontId="0" fillId="0" borderId="0" xfId="1" applyNumberFormat="1" applyFont="1" applyFill="1"/>
    <xf numFmtId="166" fontId="2" fillId="0" borderId="0" xfId="1" applyNumberFormat="1" applyFont="1" applyFill="1"/>
    <xf numFmtId="164" fontId="3" fillId="0" borderId="0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/>
    <xf numFmtId="3" fontId="0" fillId="0" borderId="0" xfId="0" applyNumberFormat="1"/>
    <xf numFmtId="0" fontId="9" fillId="2" borderId="0" xfId="0" applyFont="1" applyFill="1" applyBorder="1" applyProtection="1">
      <protection hidden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2" fillId="3" borderId="0" xfId="1" applyNumberFormat="1" applyFont="1" applyFill="1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vertical="center"/>
    </xf>
    <xf numFmtId="164" fontId="2" fillId="3" borderId="0" xfId="1" applyNumberFormat="1" applyFont="1" applyFill="1" applyAlignment="1">
      <alignment vertical="center"/>
    </xf>
    <xf numFmtId="164" fontId="2" fillId="3" borderId="0" xfId="1" applyNumberFormat="1" applyFont="1" applyFill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Alignment="1"/>
    <xf numFmtId="0" fontId="0" fillId="0" borderId="0" xfId="0" applyFill="1" applyAlignment="1">
      <alignment horizontal="right"/>
    </xf>
    <xf numFmtId="164" fontId="0" fillId="0" borderId="0" xfId="0" quotePrefix="1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0" fontId="10" fillId="0" borderId="0" xfId="0" applyFont="1"/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11" fillId="0" borderId="0" xfId="1" applyNumberFormat="1" applyFont="1" applyFill="1"/>
    <xf numFmtId="164" fontId="11" fillId="0" borderId="0" xfId="1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2" fillId="0" borderId="0" xfId="1" applyNumberFormat="1" applyFont="1" applyAlignment="1">
      <alignment horizontal="right"/>
    </xf>
    <xf numFmtId="43" fontId="0" fillId="0" borderId="0" xfId="1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ont="1" applyFill="1"/>
    <xf numFmtId="164" fontId="0" fillId="0" borderId="0" xfId="1" applyNumberFormat="1" applyFont="1" applyFill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164" fontId="12" fillId="0" borderId="0" xfId="207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1" applyNumberFormat="1" applyFont="1" applyFill="1" applyBorder="1"/>
    <xf numFmtId="164" fontId="12" fillId="0" borderId="0" xfId="207" applyNumberFormat="1" applyFont="1" applyFill="1" applyBorder="1" applyAlignment="1">
      <alignment horizontal="center" vertical="center"/>
    </xf>
    <xf numFmtId="164" fontId="12" fillId="0" borderId="0" xfId="1159" applyNumberFormat="1" applyFont="1" applyFill="1" applyBorder="1" applyAlignment="1">
      <alignment horizontal="center"/>
    </xf>
    <xf numFmtId="164" fontId="12" fillId="0" borderId="0" xfId="1206" applyNumberFormat="1" applyFont="1" applyFill="1" applyBorder="1" applyAlignment="1">
      <alignment horizontal="center"/>
    </xf>
    <xf numFmtId="164" fontId="12" fillId="0" borderId="0" xfId="1176" applyNumberFormat="1" applyFont="1" applyFill="1" applyBorder="1" applyAlignment="1">
      <alignment horizontal="center"/>
    </xf>
    <xf numFmtId="164" fontId="12" fillId="0" borderId="0" xfId="1210" applyNumberFormat="1" applyFont="1" applyFill="1" applyBorder="1" applyAlignment="1">
      <alignment horizontal="center"/>
    </xf>
    <xf numFmtId="164" fontId="12" fillId="0" borderId="0" xfId="1165" applyNumberFormat="1" applyFont="1" applyFill="1" applyBorder="1" applyAlignment="1">
      <alignment horizontal="center"/>
    </xf>
    <xf numFmtId="164" fontId="12" fillId="0" borderId="0" xfId="1143" applyNumberFormat="1" applyFont="1" applyFill="1" applyBorder="1" applyAlignment="1">
      <alignment horizontal="center"/>
    </xf>
    <xf numFmtId="164" fontId="12" fillId="0" borderId="0" xfId="1153" applyNumberFormat="1" applyFont="1" applyFill="1" applyBorder="1" applyAlignment="1">
      <alignment horizontal="center"/>
    </xf>
    <xf numFmtId="164" fontId="12" fillId="0" borderId="0" xfId="1213" applyNumberFormat="1" applyFont="1" applyFill="1" applyBorder="1" applyAlignment="1">
      <alignment horizontal="center"/>
    </xf>
    <xf numFmtId="164" fontId="12" fillId="0" borderId="0" xfId="1225" applyNumberFormat="1" applyFont="1" applyFill="1" applyBorder="1" applyAlignment="1">
      <alignment horizontal="center"/>
    </xf>
    <xf numFmtId="164" fontId="12" fillId="0" borderId="0" xfId="1218" applyNumberFormat="1" applyFont="1" applyFill="1" applyBorder="1" applyAlignment="1">
      <alignment horizontal="center"/>
    </xf>
    <xf numFmtId="164" fontId="12" fillId="0" borderId="0" xfId="1158" applyNumberFormat="1" applyFont="1" applyFill="1" applyBorder="1" applyAlignment="1">
      <alignment horizontal="center"/>
    </xf>
    <xf numFmtId="164" fontId="12" fillId="0" borderId="0" xfId="1199" applyNumberFormat="1" applyFont="1" applyFill="1" applyBorder="1" applyAlignment="1">
      <alignment horizontal="center"/>
    </xf>
    <xf numFmtId="164" fontId="12" fillId="0" borderId="0" xfId="1236" applyNumberFormat="1" applyFont="1" applyFill="1" applyBorder="1" applyAlignment="1">
      <alignment horizontal="center"/>
    </xf>
    <xf numFmtId="164" fontId="12" fillId="0" borderId="0" xfId="1195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</cellXfs>
  <cellStyles count="1238">
    <cellStyle name="Comma" xfId="1" builtinId="3"/>
    <cellStyle name="Comma [0] 10" xfId="558" xr:uid="{3B819860-B694-4A2C-B582-BEA45C1D9CFF}"/>
    <cellStyle name="Comma [0] 10 2" xfId="405" xr:uid="{1251569A-6E21-4CA3-A8A3-D53F80377112}"/>
    <cellStyle name="Comma [0] 10 3" xfId="392" xr:uid="{327FA9FF-F836-4C53-9212-F508E0647E66}"/>
    <cellStyle name="Comma [0] 10 4" xfId="1119" xr:uid="{161C8DA6-A691-4EA2-BEEF-0C22583359B7}"/>
    <cellStyle name="Comma [0] 2" xfId="4" xr:uid="{00000000-0005-0000-0000-000001000000}"/>
    <cellStyle name="Comma [0] 2 10" xfId="352" xr:uid="{DAC92ABA-750F-4B94-BB3D-601906221766}"/>
    <cellStyle name="Comma [0] 2 11" xfId="575" xr:uid="{859B7A23-6605-4D22-B2F8-D407240A7AE2}"/>
    <cellStyle name="Comma [0] 2 12" xfId="350" xr:uid="{8353F182-FAA9-4657-8185-40F02070A3B7}"/>
    <cellStyle name="Comma [0] 2 13" xfId="488" xr:uid="{A87D3C81-42CE-4B71-9EBC-271EF1882C7F}"/>
    <cellStyle name="Comma [0] 2 14" xfId="397" xr:uid="{36BA97C7-F2E0-4792-9901-CDBD66B7481B}"/>
    <cellStyle name="Comma [0] 2 15" xfId="486" xr:uid="{1C04F03E-EC9D-482C-ABE5-6B6950728393}"/>
    <cellStyle name="Comma [0] 2 16" xfId="491" xr:uid="{742ABD8C-2963-41F4-9051-0104EAF1CC62}"/>
    <cellStyle name="Comma [0] 2 17" xfId="403" xr:uid="{166F9E26-11C9-4755-8176-955E7707997C}"/>
    <cellStyle name="Comma [0] 2 18" xfId="543" xr:uid="{4AD99ACB-45FE-4541-8B4D-10883CC904AA}"/>
    <cellStyle name="Comma [0] 2 19" xfId="566" xr:uid="{F7C0770B-0444-425D-B92B-83ACD8FC8FC4}"/>
    <cellStyle name="Comma [0] 2 2" xfId="208" xr:uid="{C6AB46EC-D293-47CD-AB3A-C5591C686D86}"/>
    <cellStyle name="Comma [0] 2 2 10" xfId="565" xr:uid="{F1F34604-40C0-45E1-8728-0B5ECBB17F27}"/>
    <cellStyle name="Comma [0] 2 2 10 2" xfId="382" xr:uid="{D6BFEE0E-CF60-4BC0-B0AF-FA170B0A4436}"/>
    <cellStyle name="Comma [0] 2 2 10 3" xfId="145" xr:uid="{05F8186F-F66D-4EB6-BEEF-F980BBB860A9}"/>
    <cellStyle name="Comma [0] 2 2 11" xfId="462" xr:uid="{2F6D7283-874D-443D-B1A9-5B07BF18D5A9}"/>
    <cellStyle name="Comma [0] 2 2 11 2" xfId="564" xr:uid="{997036DF-31C3-432E-88CD-6D1F0852DA66}"/>
    <cellStyle name="Comma [0] 2 2 11 3" xfId="369" xr:uid="{F9B2B91D-A41A-4860-9486-C5A057464A3E}"/>
    <cellStyle name="Comma [0] 2 2 12" xfId="383" xr:uid="{70CE7364-F76E-47ED-8B08-FAB8CC91AD89}"/>
    <cellStyle name="Comma [0] 2 2 12 2" xfId="561" xr:uid="{D57BEB53-4170-4902-8BF1-D490F328FBFD}"/>
    <cellStyle name="Comma [0] 2 2 12 3" xfId="348" xr:uid="{2CCEFDCF-B6A2-4849-BDEA-BD3644BEBBE0}"/>
    <cellStyle name="Comma [0] 2 2 13" xfId="569" xr:uid="{2B1F2884-EF7D-4281-B810-D17BDDC5458D}"/>
    <cellStyle name="Comma [0] 2 2 13 2" xfId="563" xr:uid="{BFB108FF-C716-4D91-858B-22CCAABB4A8E}"/>
    <cellStyle name="Comma [0] 2 2 13 3" xfId="423" xr:uid="{0E8A91FD-32DF-4FDB-BFEC-842F2D789526}"/>
    <cellStyle name="Comma [0] 2 2 14" xfId="349" xr:uid="{86CB8933-BAB6-4F53-8820-3F1FF3CBC79A}"/>
    <cellStyle name="Comma [0] 2 2 14 2" xfId="362" xr:uid="{16E4C285-295F-48A2-9759-7213DA14D618}"/>
    <cellStyle name="Comma [0] 2 2 14 3" xfId="361" xr:uid="{96E1B1FA-6385-4F77-A482-15772ED8885A}"/>
    <cellStyle name="Comma [0] 2 2 15" xfId="398" xr:uid="{476F0E45-D84C-49B9-BEFE-F239EBCEF580}"/>
    <cellStyle name="Comma [0] 2 2 15 2" xfId="530" xr:uid="{DA322EC7-2A37-4EA7-B266-A9DC3BD58EEB}"/>
    <cellStyle name="Comma [0] 2 2 15 3" xfId="562" xr:uid="{A33CD8F7-EA50-4630-B383-50EEA90B78AC}"/>
    <cellStyle name="Comma [0] 2 2 16" xfId="422" xr:uid="{B541F3DD-13F6-4CD3-8477-A53AB976040E}"/>
    <cellStyle name="Comma [0] 2 2 16 2" xfId="112" xr:uid="{95BA6DBB-87E9-4CC0-8022-4068EA1ED551}"/>
    <cellStyle name="Comma [0] 2 2 16 3" xfId="450" xr:uid="{12D9BB89-8A6C-4F51-A7BF-1197879B4E05}"/>
    <cellStyle name="Comma [0] 2 2 17" xfId="465" xr:uid="{0A265448-3B76-4BC8-B094-9897EBF9B8B6}"/>
    <cellStyle name="Comma [0] 2 2 17 2" xfId="514" xr:uid="{9C09C3A7-0898-47C3-A4C7-22EC2AB1330A}"/>
    <cellStyle name="Comma [0] 2 2 17 3" xfId="433" xr:uid="{6B8B39A1-9F7B-4B1F-AD05-8AB661BF235D}"/>
    <cellStyle name="Comma [0] 2 2 18" xfId="477" xr:uid="{48A298EB-1FB7-490F-8622-AA13584036EA}"/>
    <cellStyle name="Comma [0] 2 2 18 2" xfId="451" xr:uid="{0753FA09-B64C-40B9-B70A-D477EB7B5C4C}"/>
    <cellStyle name="Comma [0] 2 2 18 3" xfId="528" xr:uid="{DF8FA56B-98A0-4963-87F9-B061FDE8D145}"/>
    <cellStyle name="Comma [0] 2 2 19" xfId="478" xr:uid="{214A9C5E-C62B-4CEE-854A-57B39B881DBA}"/>
    <cellStyle name="Comma [0] 2 2 19 2" xfId="366" xr:uid="{9CF34576-FF01-4BA5-9B59-94E4784F9947}"/>
    <cellStyle name="Comma [0] 2 2 2" xfId="522" xr:uid="{D6CE1FC6-36C5-4A09-8211-D3727C5B08F4}"/>
    <cellStyle name="Comma [0] 2 2 2 2" xfId="376" xr:uid="{53711BBB-FE14-4566-8B11-351804E34E75}"/>
    <cellStyle name="Comma [0] 2 2 2 2 2" xfId="344" xr:uid="{98EB0982-E682-45EC-A859-6FADF9A5C9F7}"/>
    <cellStyle name="Comma [0] 2 2 2 2 2 2" xfId="356" xr:uid="{EB85F94E-6BF2-4D15-8FD6-8A3989BDD754}"/>
    <cellStyle name="Comma [0] 2 2 2 2 3" xfId="414" xr:uid="{A94FE8A3-F1EA-49CF-9DE8-AFF9F9488B86}"/>
    <cellStyle name="Comma [0] 2 2 2 3" xfId="497" xr:uid="{89A3FCFC-439D-442B-9E6D-437A48E7C1FB}"/>
    <cellStyle name="Comma [0] 2 2 2 3 2" xfId="472" xr:uid="{1F5C4A6B-80C3-4EAC-8059-C497D05D5ADB}"/>
    <cellStyle name="Comma [0] 2 2 20" xfId="507" xr:uid="{A7F99D16-9233-4D1F-A45D-84C93387BCFD}"/>
    <cellStyle name="Comma [0] 2 2 21" xfId="544" xr:uid="{D49D027C-BDF9-4ABA-B010-CF63E7C81F50}"/>
    <cellStyle name="Comma [0] 2 2 22" xfId="1061" xr:uid="{364EFE20-B61F-44D6-88FC-A1B91AE45CA5}"/>
    <cellStyle name="Comma [0] 2 2 3" xfId="363" xr:uid="{ADC35705-3989-44AF-A724-4D83F8901398}"/>
    <cellStyle name="Comma [0] 2 2 3 2" xfId="556" xr:uid="{A48CC8FF-74D0-4A3B-BA9A-1E2C6710140C}"/>
    <cellStyle name="Comma [0] 2 2 3 3" xfId="381" xr:uid="{2FC7CF38-0171-41AB-8D04-925D5FFCA8CF}"/>
    <cellStyle name="Comma [0] 2 2 4" xfId="50" xr:uid="{133B8D5D-6C45-4E58-AA5E-19F7C121B335}"/>
    <cellStyle name="Comma [0] 2 2 4 2" xfId="456" xr:uid="{99CAF7B9-2B1D-4125-ABA4-7F99F0F80967}"/>
    <cellStyle name="Comma [0] 2 2 4 3" xfId="438" xr:uid="{B0B822F2-8733-4A6C-938D-779C6C1DCC9C}"/>
    <cellStyle name="Comma [0] 2 2 5" xfId="364" xr:uid="{26313567-8E0A-4313-978F-D33D0E7C46B1}"/>
    <cellStyle name="Comma [0] 2 2 5 2" xfId="542" xr:uid="{4DB418D1-0F97-457E-8813-0FCED66F93E7}"/>
    <cellStyle name="Comma [0] 2 2 5 3" xfId="555" xr:uid="{CA887508-C5D1-4672-91C5-31E6A5C54E86}"/>
    <cellStyle name="Comma [0] 2 2 6" xfId="568" xr:uid="{7E022C13-13BC-47D3-9593-3E50E225D21A}"/>
    <cellStyle name="Comma [0] 2 2 6 2" xfId="571" xr:uid="{A9B9C9BC-763D-401D-ADDD-6886A678D0D8}"/>
    <cellStyle name="Comma [0] 2 2 6 3" xfId="463" xr:uid="{22577838-4650-4AB6-B095-9FDD164CA439}"/>
    <cellStyle name="Comma [0] 2 2 7" xfId="439" xr:uid="{1426BC77-98E2-4274-BB49-2B1A69D86614}"/>
    <cellStyle name="Comma [0] 2 2 7 2" xfId="540" xr:uid="{06B4E2E4-1446-4E06-A58E-6C9ECC0EAADD}"/>
    <cellStyle name="Comma [0] 2 2 7 3" xfId="338" xr:uid="{4A4CD978-EE27-4B5B-9407-F135D1BBD979}"/>
    <cellStyle name="Comma [0] 2 2 8" xfId="474" xr:uid="{1A87BB3B-8EAC-4235-A6E9-954EEBE50F8B}"/>
    <cellStyle name="Comma [0] 2 2 8 2" xfId="535" xr:uid="{BCEFCCE0-E618-471E-BD63-51FCFEF5AF63}"/>
    <cellStyle name="Comma [0] 2 2 8 3" xfId="448" xr:uid="{4EC8C557-0441-44A6-B46A-CAB6EC3CD2B3}"/>
    <cellStyle name="Comma [0] 2 2 9" xfId="434" xr:uid="{0FC31BB1-797E-4EA5-8DE5-FEECCB37FA92}"/>
    <cellStyle name="Comma [0] 2 2 9 2" xfId="449" xr:uid="{966B5DE8-3355-4218-AA6F-B6E5D9342881}"/>
    <cellStyle name="Comma [0] 2 2 9 3" xfId="395" xr:uid="{594B53EC-DA14-4481-817A-1097C98990D9}"/>
    <cellStyle name="Comma [0] 2 20" xfId="355" xr:uid="{2B062A14-AA3E-44A7-86B8-0866EB2B8988}"/>
    <cellStyle name="Comma [0] 2 21" xfId="45" xr:uid="{236C541D-C31B-4367-AA83-7DBBDAF8BEF4}"/>
    <cellStyle name="Comma [0] 2 22" xfId="375" xr:uid="{44EBB1A4-391F-45F6-B2D7-34B60C71AA3B}"/>
    <cellStyle name="Comma [0] 2 22 2" xfId="428" xr:uid="{31228FCB-560A-4237-A2B9-03CF83A3B71C}"/>
    <cellStyle name="Comma [0] 2 23" xfId="537" xr:uid="{25D8C41B-2B22-45E0-B523-081E262CA714}"/>
    <cellStyle name="Comma [0] 2 24" xfId="390" xr:uid="{671264A3-7C87-43D7-BBE7-BE2FED450315}"/>
    <cellStyle name="Comma [0] 2 3" xfId="261" xr:uid="{F76CB20F-001A-4D4B-8FD1-7B785BD79037}"/>
    <cellStyle name="Comma [0] 2 3 10" xfId="445" xr:uid="{5C5768B3-E413-407B-A0FF-DE3BD2A4D90C}"/>
    <cellStyle name="Comma [0] 2 3 10 2" xfId="89" xr:uid="{650D9AA8-771B-446A-B4A1-80D20037B7DF}"/>
    <cellStyle name="Comma [0] 2 3 10 3" xfId="343" xr:uid="{A8F23CE5-C9A5-4F63-88E9-7DB522C089FF}"/>
    <cellStyle name="Comma [0] 2 3 11" xfId="437" xr:uid="{BD584367-6760-471A-97B3-5440A053244D}"/>
    <cellStyle name="Comma [0] 2 3 11 2" xfId="90" xr:uid="{F34AC658-9F84-43DB-9493-73730E271009}"/>
    <cellStyle name="Comma [0] 2 3 11 3" xfId="467" xr:uid="{DB53EB91-46B5-4BFE-AA45-303F011CE991}"/>
    <cellStyle name="Comma [0] 2 3 12" xfId="461" xr:uid="{7E5CFA75-9DA9-46A9-8A5A-EE4C637D1FA2}"/>
    <cellStyle name="Comma [0] 2 3 12 2" xfId="452" xr:uid="{7E60BB44-82F6-4B3B-BF71-D10D2F04EBF1}"/>
    <cellStyle name="Comma [0] 2 3 12 3" xfId="374" xr:uid="{171035C8-DA7A-4937-9CEC-B14B15832FA0}"/>
    <cellStyle name="Comma [0] 2 3 13" xfId="534" xr:uid="{956E472F-0671-46F2-9E8D-568530200715}"/>
    <cellStyle name="Comma [0] 2 3 13 2" xfId="517" xr:uid="{C0AE0B84-66C8-46F9-873A-D97260B257B8}"/>
    <cellStyle name="Comma [0] 2 3 13 3" xfId="498" xr:uid="{466C2A78-0714-4B46-99EB-85F28FD26453}"/>
    <cellStyle name="Comma [0] 2 3 14" xfId="429" xr:uid="{973B624E-81D4-483A-AA3B-A7071CA9BCC2}"/>
    <cellStyle name="Comma [0] 2 3 14 2" xfId="523" xr:uid="{ECA66F46-E0B8-4E7C-8A91-E02C7D627034}"/>
    <cellStyle name="Comma [0] 2 3 14 3" xfId="453" xr:uid="{DED0AB80-B8E4-4AAB-847A-4C223C8AE491}"/>
    <cellStyle name="Comma [0] 2 3 15" xfId="533" xr:uid="{CEBD6C43-D061-4CD2-A773-271EFD05B8CF}"/>
    <cellStyle name="Comma [0] 2 3 15 2" xfId="413" xr:uid="{F41AA418-BA7F-43EA-B4B8-14AC1E304C72}"/>
    <cellStyle name="Comma [0] 2 3 15 3" xfId="416" xr:uid="{7D09DFFB-210A-4214-A033-AAD5401E3003}"/>
    <cellStyle name="Comma [0] 2 3 16" xfId="464" xr:uid="{3A3CD81F-9F61-4DCD-B73F-6FB48F02B5A0}"/>
    <cellStyle name="Comma [0] 2 3 16 2" xfId="573" xr:uid="{B5B6AC72-B9F4-4577-916B-1CCE5CD3F252}"/>
    <cellStyle name="Comma [0] 2 3 16 3" xfId="499" xr:uid="{92F20C63-5DD7-4902-BFEF-A28A737860CC}"/>
    <cellStyle name="Comma [0] 2 3 17" xfId="532" xr:uid="{E6CFA6F4-62C5-4FD4-BB11-03B3B2C0C75A}"/>
    <cellStyle name="Comma [0] 2 3 17 2" xfId="468" xr:uid="{6F35CC15-AA01-4EFE-AB75-EF1DCFC1A21D}"/>
    <cellStyle name="Comma [0] 2 3 17 3" xfId="415" xr:uid="{BBD4EAC9-C328-4965-9E2C-C6332992A248}"/>
    <cellStyle name="Comma [0] 2 3 18" xfId="421" xr:uid="{F736C37A-5904-4057-92E2-8D861566E324}"/>
    <cellStyle name="Comma [0] 2 3 19" xfId="351" xr:uid="{16D18CAA-BB3F-4F0C-B0B2-8ABD0171760C}"/>
    <cellStyle name="Comma [0] 2 3 2" xfId="560" xr:uid="{FB944CEC-971C-4FBA-B0B5-A624458552D3}"/>
    <cellStyle name="Comma [0] 2 3 2 2" xfId="420" xr:uid="{30D24079-DAD7-4819-B2BB-9DADE618A551}"/>
    <cellStyle name="Comma [0] 2 3 2 3" xfId="389" xr:uid="{88168947-9182-46C6-A4B4-5E76A0050ACE}"/>
    <cellStyle name="Comma [0] 2 3 20" xfId="492" xr:uid="{68A64E9B-ADAD-4220-8926-D91F2D5DD139}"/>
    <cellStyle name="Comma [0] 2 3 21" xfId="1060" xr:uid="{3C67388E-D34D-418B-AD55-F5D09C10E03B}"/>
    <cellStyle name="Comma [0] 2 3 3" xfId="406" xr:uid="{D63BA545-3DF9-49C9-BF3D-F6F3878A9ABD}"/>
    <cellStyle name="Comma [0] 2 3 3 2" xfId="476" xr:uid="{82D28CB6-467F-4E23-9073-082258B1D8BC}"/>
    <cellStyle name="Comma [0] 2 3 3 3" xfId="427" xr:uid="{01A37B76-1BF8-49C5-B6EC-141636E3CAC1}"/>
    <cellStyle name="Comma [0] 2 3 4" xfId="425" xr:uid="{683E7639-471E-4A71-8936-2862B6654807}"/>
    <cellStyle name="Comma [0] 2 3 4 2" xfId="91" xr:uid="{D6F96EDC-14E0-41E2-889E-4D997F03042F}"/>
    <cellStyle name="Comma [0] 2 3 4 3" xfId="482" xr:uid="{A0ED14BB-22A8-4405-AD6C-44EE81C0A926}"/>
    <cellStyle name="Comma [0] 2 3 5" xfId="426" xr:uid="{7F89BA45-F590-48DE-AEB2-198D15D9CCB1}"/>
    <cellStyle name="Comma [0] 2 3 5 2" xfId="557" xr:uid="{9D4D5CF4-CE35-4F99-92FA-0DB123C969B1}"/>
    <cellStyle name="Comma [0] 2 3 5 3" xfId="493" xr:uid="{D4864E03-777B-4F07-9611-55C645BA4B78}"/>
    <cellStyle name="Comma [0] 2 3 6" xfId="466" xr:uid="{2BD96D65-913B-465B-8B57-C6EC2F603EFF}"/>
    <cellStyle name="Comma [0] 2 3 6 2" xfId="520" xr:uid="{DC5D6BD3-4823-41CD-A2BE-A9EDA4BF6727}"/>
    <cellStyle name="Comma [0] 2 3 6 3" xfId="526" xr:uid="{37F32356-F4EF-4308-9F04-0145B4EFF8BC}"/>
    <cellStyle name="Comma [0] 2 3 7" xfId="459" xr:uid="{CDD0694A-D088-4D6A-9FA0-0C1082B14897}"/>
    <cellStyle name="Comma [0] 2 3 7 2" xfId="54" xr:uid="{E63C9C11-1660-4EEB-B716-A2723D06429C}"/>
    <cellStyle name="Comma [0] 2 3 7 3" xfId="337" xr:uid="{A548A8EF-C81A-44AF-A0D4-F2062122BF88}"/>
    <cellStyle name="Comma [0] 2 3 8" xfId="516" xr:uid="{56CC6AB4-BB70-4FFB-AADC-3087A5F75602}"/>
    <cellStyle name="Comma [0] 2 3 8 2" xfId="358" xr:uid="{71DBD85C-EB7E-4C2E-A0EE-ACFAF7136DE6}"/>
    <cellStyle name="Comma [0] 2 3 8 3" xfId="479" xr:uid="{4A69E346-BD66-40A4-A373-BF45A93E7B0D}"/>
    <cellStyle name="Comma [0] 2 3 9" xfId="354" xr:uid="{BD1CBA1D-7D5E-4AC3-A4AA-71C06D6FEAB0}"/>
    <cellStyle name="Comma [0] 2 3 9 2" xfId="495" xr:uid="{C9B4D9ED-EA7F-4646-BCC8-62D179D80FA3}"/>
    <cellStyle name="Comma [0] 2 3 9 3" xfId="396" xr:uid="{DD352BDA-66D4-4852-A978-4EADBF0D6F07}"/>
    <cellStyle name="Comma [0] 2 4" xfId="49" xr:uid="{EB6A86CD-2A46-4F17-8908-C13FCAD76592}"/>
    <cellStyle name="Comma [0] 2 4 10" xfId="559" xr:uid="{821A5661-D1F9-4F64-8094-4C3E495C317E}"/>
    <cellStyle name="Comma [0] 2 4 10 2" xfId="536" xr:uid="{037BF151-51DA-4977-911F-55F88F06300D}"/>
    <cellStyle name="Comma [0] 2 4 10 3" xfId="419" xr:uid="{30CFEECF-1623-49DD-A16C-85864EE37CF8}"/>
    <cellStyle name="Comma [0] 2 4 11" xfId="407" xr:uid="{40630E79-C3A7-446D-B437-F7BAA07C757A}"/>
    <cellStyle name="Comma [0] 2 4 11 2" xfId="539" xr:uid="{3A6CAAA5-42B7-4AC5-A28C-60B7A1781454}"/>
    <cellStyle name="Comma [0] 2 4 11 3" xfId="513" xr:uid="{D019D70A-554C-4C93-AC53-5BA4BE335440}"/>
    <cellStyle name="Comma [0] 2 4 12" xfId="431" xr:uid="{05A60353-8CF9-4B0D-A8CC-EAB28FBCF226}"/>
    <cellStyle name="Comma [0] 2 4 12 2" xfId="508" xr:uid="{3D7D78D0-A7C9-49CA-9705-07DC04DD0A70}"/>
    <cellStyle name="Comma [0] 2 4 12 3" xfId="368" xr:uid="{8C9D3309-7610-44ED-92C2-889A3D98314D}"/>
    <cellStyle name="Comma [0] 2 4 13" xfId="443" xr:uid="{535AA396-1A46-4740-B055-118F84E29356}"/>
    <cellStyle name="Comma [0] 2 4 13 2" xfId="386" xr:uid="{A0351053-8CDD-40E5-BE87-F6A4150BDE2D}"/>
    <cellStyle name="Comma [0] 2 4 13 3" xfId="143" xr:uid="{354393ED-9F71-4F7D-872F-060C5F05475C}"/>
    <cellStyle name="Comma [0] 2 4 14" xfId="144" xr:uid="{D480128F-F0EC-4220-A113-CA951B834AF7}"/>
    <cellStyle name="Comma [0] 2 4 14 2" xfId="94" xr:uid="{4FAA625A-A663-44C8-A180-1DC9204DFC1E}"/>
    <cellStyle name="Comma [0] 2 4 14 3" xfId="518" xr:uid="{D24AEFB3-C964-4A76-BA78-64987DFB6E55}"/>
    <cellStyle name="Comma [0] 2 4 15" xfId="412" xr:uid="{DF6F564E-98FC-429B-8EE1-6EE11CC1C831}"/>
    <cellStyle name="Comma [0] 2 4 15 2" xfId="496" xr:uid="{30F4647C-1D7B-44DF-8FEA-D96DAE2F50E4}"/>
    <cellStyle name="Comma [0] 2 4 15 3" xfId="357" xr:uid="{D60CAD1D-A8AF-4E51-A085-D3BCDBEEA107}"/>
    <cellStyle name="Comma [0] 2 4 16" xfId="549" xr:uid="{BBEDCCE6-AE47-4A7C-ADEF-3B30A49E0831}"/>
    <cellStyle name="Comma [0] 2 4 16 2" xfId="470" xr:uid="{FF6C924A-45CA-4124-B073-139AAE88AC4E}"/>
    <cellStyle name="Comma [0] 2 4 16 3" xfId="417" xr:uid="{4EABC0C2-CF0F-4D63-B9A7-643B3637E53B}"/>
    <cellStyle name="Comma [0] 2 4 17" xfId="489" xr:uid="{20B81BAA-AEB2-4FE9-9706-D5015E5858FB}"/>
    <cellStyle name="Comma [0] 2 4 17 2" xfId="538" xr:uid="{FBC30D94-05F9-46C9-8D54-6882C1D263D1}"/>
    <cellStyle name="Comma [0] 2 4 17 3" xfId="551" xr:uid="{FEF62676-3129-4A24-A543-1B84D3F5C71B}"/>
    <cellStyle name="Comma [0] 2 4 18" xfId="457" xr:uid="{B860A776-7157-4656-8563-B96654813E47}"/>
    <cellStyle name="Comma [0] 2 4 19" xfId="509" xr:uid="{89A95F7E-80C2-4E51-BE2E-E73F91A6B08F}"/>
    <cellStyle name="Comma [0] 2 4 2" xfId="436" xr:uid="{ECBF432C-E3D6-4E7E-97F0-641D977C29C9}"/>
    <cellStyle name="Comma [0] 2 4 2 2" xfId="92" xr:uid="{6849D954-C3B6-4715-9DCB-D54BFF534B3A}"/>
    <cellStyle name="Comma [0] 2 4 2 3" xfId="552" xr:uid="{F1502300-9277-45AF-A011-FE0C1F9AEF0A}"/>
    <cellStyle name="Comma [0] 2 4 20" xfId="500" xr:uid="{1DD9B05B-FB58-4029-93BB-383598ED0B0C}"/>
    <cellStyle name="Comma [0] 2 4 21" xfId="1062" xr:uid="{65F2DC87-547A-4311-A405-158DE16E6EA3}"/>
    <cellStyle name="Comma [0] 2 4 3" xfId="387" xr:uid="{75166A82-31F0-4C22-AE7B-5EDFFC9D7395}"/>
    <cellStyle name="Comma [0] 2 4 3 2" xfId="511" xr:uid="{2D02594A-424B-4401-8D12-FE7C3D7EED79}"/>
    <cellStyle name="Comma [0] 2 4 3 3" xfId="458" xr:uid="{84BA5B71-370A-4878-80DC-8D3151C544D4}"/>
    <cellStyle name="Comma [0] 2 4 4" xfId="435" xr:uid="{87069A0D-14BE-4B8D-A191-A764F45D747E}"/>
    <cellStyle name="Comma [0] 2 4 4 2" xfId="441" xr:uid="{B84A2E43-7BA2-4486-B581-3DECCB436C9C}"/>
    <cellStyle name="Comma [0] 2 4 4 3" xfId="446" xr:uid="{E2056992-2E1B-41BC-83A1-FD42E7E7675A}"/>
    <cellStyle name="Comma [0] 2 4 5" xfId="410" xr:uid="{2D60BA77-1A8F-4690-B11C-711E8C22A527}"/>
    <cellStyle name="Comma [0] 2 4 5 2" xfId="353" xr:uid="{993BE7DB-77D0-4CFA-AFC2-1F1B340AB344}"/>
    <cellStyle name="Comma [0] 2 4 5 3" xfId="411" xr:uid="{48273091-1E98-4C43-96BE-8E085F3614BE}"/>
    <cellStyle name="Comma [0] 2 4 6" xfId="531" xr:uid="{C47341A5-98C7-4AAA-B066-E15F1CBC23C6}"/>
    <cellStyle name="Comma [0] 2 4 6 2" xfId="501" xr:uid="{9EE2D94D-52AA-434D-9BF0-2B758B25A732}"/>
    <cellStyle name="Comma [0] 2 4 6 3" xfId="447" xr:uid="{813FB995-92EE-4B83-A5C8-022E53D1A3D7}"/>
    <cellStyle name="Comma [0] 2 4 7" xfId="408" xr:uid="{7B89E9A8-7B27-49D7-B2AE-1B6DFDD40140}"/>
    <cellStyle name="Comma [0] 2 4 7 2" xfId="394" xr:uid="{59676C08-8760-402E-9E40-136063FBC680}"/>
    <cellStyle name="Comma [0] 2 4 7 3" xfId="409" xr:uid="{8B12D500-6670-479D-92C7-06110946365B}"/>
    <cellStyle name="Comma [0] 2 4 8" xfId="399" xr:uid="{6DFA8885-7FFF-4BD0-A7CC-4E8A56DEF3F3}"/>
    <cellStyle name="Comma [0] 2 4 8 2" xfId="109" xr:uid="{AA3EE1B5-480D-418E-8ABF-03D322D1334C}"/>
    <cellStyle name="Comma [0] 2 4 8 3" xfId="570" xr:uid="{7697C88A-316B-4FDD-9291-E6E520EA2422}"/>
    <cellStyle name="Comma [0] 2 4 9" xfId="529" xr:uid="{5A9EF551-CE0B-4A9A-B604-F6C3E3131AA0}"/>
    <cellStyle name="Comma [0] 2 4 9 2" xfId="367" xr:uid="{9EDABD5E-5840-4E3C-AB77-345EEE58B6BC}"/>
    <cellStyle name="Comma [0] 2 4 9 3" xfId="393" xr:uid="{7A7D8612-5A93-49BC-9BA5-EE463141504E}"/>
    <cellStyle name="Comma [0] 2 5" xfId="404" xr:uid="{902FCCE6-1BDE-4045-89BC-5B3B7B100D61}"/>
    <cellStyle name="Comma [0] 2 5 10" xfId="400" xr:uid="{9FE0B73F-ECE1-4934-8746-B9A5BCA9C3EE}"/>
    <cellStyle name="Comma [0] 2 5 10 2" xfId="380" xr:uid="{0C15DE73-B151-4DA0-ADAD-9B7503172881}"/>
    <cellStyle name="Comma [0] 2 5 10 3" xfId="525" xr:uid="{548E9508-87B2-436F-B056-2E0AC8FBF1CE}"/>
    <cellStyle name="Comma [0] 2 5 11" xfId="554" xr:uid="{2E3E5635-18FC-4297-82C7-EA69DAEAE4F9}"/>
    <cellStyle name="Comma [0] 2 5 11 2" xfId="379" xr:uid="{009DC2D2-CA31-46C3-9381-76370A8338E4}"/>
    <cellStyle name="Comma [0] 2 5 11 3" xfId="460" xr:uid="{ABD41141-67A4-46C9-BFAE-BAE6D81D1B67}"/>
    <cellStyle name="Comma [0] 2 5 12" xfId="475" xr:uid="{9EB076AC-FA00-46F2-9BE3-DB7C84230473}"/>
    <cellStyle name="Comma [0] 2 5 12 2" xfId="159" xr:uid="{6532C2BC-B5E2-4E06-A35C-9C788AA4A33F}"/>
    <cellStyle name="Comma [0] 2 5 12 3" xfId="490" xr:uid="{591F418E-747A-4306-AB2C-0F6E0BBD6C9D}"/>
    <cellStyle name="Comma [0] 2 5 13" xfId="550" xr:uid="{2F53C2B4-D353-423D-BDDB-C6B2EBCE7BBA}"/>
    <cellStyle name="Comma [0] 2 5 13 2" xfId="512" xr:uid="{F0CA45F6-5FE0-498B-8714-1EC04F6CE1F5}"/>
    <cellStyle name="Comma [0] 2 5 13 3" xfId="339" xr:uid="{6D38A429-60D0-448C-A5A3-2FEE502D1E02}"/>
    <cellStyle name="Comma [0] 2 5 14" xfId="469" xr:uid="{0D054A9E-C9E4-494A-8781-1F9042458E97}"/>
    <cellStyle name="Comma [0] 2 5 14 2" xfId="372" xr:uid="{D69B60F7-E499-4554-81A0-472FF004C278}"/>
    <cellStyle name="Comma [0] 2 5 14 3" xfId="418" xr:uid="{43B3AC5A-4259-4499-B063-CBEADDA5DCFF}"/>
    <cellStyle name="Comma [0] 2 5 15" xfId="384" xr:uid="{B8911B55-1B03-476F-BE5D-BF9C15CDB218}"/>
    <cellStyle name="Comma [0] 2 5 15 2" xfId="373" xr:uid="{CFC66B5D-0990-4876-ADC8-17EA897F26C0}"/>
    <cellStyle name="Comma [0] 2 5 15 3" xfId="378" xr:uid="{967B348B-E29F-4DA0-9B14-B293A3B97A83}"/>
    <cellStyle name="Comma [0] 2 5 16" xfId="377" xr:uid="{50B10F28-FB4F-45CB-83EB-A1BD744171BC}"/>
    <cellStyle name="Comma [0] 2 5 16 2" xfId="541" xr:uid="{A9CF46AF-B611-49EA-A766-DD8C6E0F273D}"/>
    <cellStyle name="Comma [0] 2 5 16 3" xfId="519" xr:uid="{9341A69A-3BAC-46B9-BD38-5EBA78EFC46A}"/>
    <cellStyle name="Comma [0] 2 5 17" xfId="471" xr:uid="{BFB931C4-9C0B-4AB4-98DF-B017CF6F8136}"/>
    <cellStyle name="Comma [0] 2 5 17 2" xfId="567" xr:uid="{508E8CD2-1455-4440-904A-DF0EA4B29232}"/>
    <cellStyle name="Comma [0] 2 5 17 3" xfId="93" xr:uid="{A2A6A991-6D71-4987-80E8-EC3ABC8367E1}"/>
    <cellStyle name="Comma [0] 2 5 18" xfId="165" xr:uid="{A5A34D4B-8412-44EE-A824-D1C562FB303A}"/>
    <cellStyle name="Comma [0] 2 5 19" xfId="341" xr:uid="{268CCA0F-8D72-4C19-8AD9-8F2A6488D8A1}"/>
    <cellStyle name="Comma [0] 2 5 2" xfId="345" xr:uid="{CACBEBB5-BB1A-45C2-89C1-9C52402EBB51}"/>
    <cellStyle name="Comma [0] 2 5 2 2" xfId="503" xr:uid="{AA4C534C-C0A5-48EA-B2D3-3FBF980BBC58}"/>
    <cellStyle name="Comma [0] 2 5 2 3" xfId="481" xr:uid="{4283874E-135D-4F19-9F89-9864261D17C1}"/>
    <cellStyle name="Comma [0] 2 5 20" xfId="1112" xr:uid="{59EFA41B-11DB-4276-89B7-D7E86BE19671}"/>
    <cellStyle name="Comma [0] 2 5 3" xfId="365" xr:uid="{E5A17DD7-A573-4F70-A916-24308F9C3DFC}"/>
    <cellStyle name="Comma [0] 2 5 3 2" xfId="553" xr:uid="{D73D6EC3-4E60-4B52-883C-7AD20028861F}"/>
    <cellStyle name="Comma [0] 2 5 3 3" xfId="521" xr:uid="{DDD621CB-9F47-41A8-94AF-D4728E50EE0D}"/>
    <cellStyle name="Comma [0] 2 5 4" xfId="527" xr:uid="{D67E8942-A238-48CB-8CDA-E21C967CCE80}"/>
    <cellStyle name="Comma [0] 2 5 4 2" xfId="340" xr:uid="{76743248-0DF6-4A8F-8DDD-4D64E3F3D393}"/>
    <cellStyle name="Comma [0] 2 5 4 3" xfId="504" xr:uid="{4AC283D8-A13B-4476-AE24-64C04A917650}"/>
    <cellStyle name="Comma [0] 2 5 5" xfId="524" xr:uid="{5B2D25D2-59C6-408F-9B99-D7FB27EA5F6A}"/>
    <cellStyle name="Comma [0] 2 5 5 2" xfId="546" xr:uid="{EB10F27A-42FF-4043-9D75-9997668B9B75}"/>
    <cellStyle name="Comma [0] 2 5 5 3" xfId="402" xr:uid="{39EE9D64-3795-4CEB-B388-49690766B905}"/>
    <cellStyle name="Comma [0] 2 5 6" xfId="545" xr:uid="{7568E7B4-84D5-43AD-8DAF-41B0A1DCC68F}"/>
    <cellStyle name="Comma [0] 2 5 6 2" xfId="442" xr:uid="{647286DA-ADA6-4B65-A500-AD449B1F1823}"/>
    <cellStyle name="Comma [0] 2 5 6 3" xfId="473" xr:uid="{7DCADE0B-C305-47C4-BEE5-D5B911D5AF1D}"/>
    <cellStyle name="Comma [0] 2 5 7" xfId="487" xr:uid="{0901B8B3-D751-43E1-9C61-A4A2C6D51C19}"/>
    <cellStyle name="Comma [0] 2 5 7 2" xfId="370" xr:uid="{0496B8FD-6BC9-44C6-BC63-C4C36DAC9FE1}"/>
    <cellStyle name="Comma [0] 2 5 7 3" xfId="444" xr:uid="{5B2F9135-0706-41DD-B022-3AAE22754427}"/>
    <cellStyle name="Comma [0] 2 5 8" xfId="574" xr:uid="{845B422C-2885-4913-8D19-09BB5F09A92A}"/>
    <cellStyle name="Comma [0] 2 5 8 2" xfId="440" xr:uid="{CEC2C209-49E3-455D-BBA0-0AB6BFA22FAF}"/>
    <cellStyle name="Comma [0] 2 5 8 3" xfId="547" xr:uid="{094E1DDC-16C3-4023-ADA4-6DA2D6061FF2}"/>
    <cellStyle name="Comma [0] 2 5 9" xfId="454" xr:uid="{35955595-8451-48D9-9DCA-807B15CA74D0}"/>
    <cellStyle name="Comma [0] 2 5 9 2" xfId="391" xr:uid="{137832A8-BC93-4D60-801D-2B9519923DCC}"/>
    <cellStyle name="Comma [0] 2 5 9 3" xfId="548" xr:uid="{7E5EBF58-9214-4DE3-98E0-B0BA0EB99FC0}"/>
    <cellStyle name="Comma [0] 2 6" xfId="360" xr:uid="{8E7D23CC-3E9D-4BB9-A44E-3CB063EA1BDC}"/>
    <cellStyle name="Comma [0] 2 6 2" xfId="485" xr:uid="{50A4947A-DE0D-4C26-B080-65B94DD174FF}"/>
    <cellStyle name="Comma [0] 2 6 2 2" xfId="484" xr:uid="{766B6423-A69F-4B2E-B133-0BB6D97E77BD}"/>
    <cellStyle name="Comma [0] 2 6 2 2 2" xfId="385" xr:uid="{7535E164-35C9-480E-83C0-21F3878E1688}"/>
    <cellStyle name="Comma [0] 2 6 2 2 2 2" xfId="346" xr:uid="{C4DC26CF-CDC6-4F3E-8F95-6507A5589ADE}"/>
    <cellStyle name="Comma [0] 2 6 2 2 3" xfId="494" xr:uid="{9DB49202-EB8D-47AC-B64B-7919550136A3}"/>
    <cellStyle name="Comma [0] 2 6 2 3" xfId="371" xr:uid="{2DA60557-8BEE-4344-8066-9A67617F88A1}"/>
    <cellStyle name="Comma [0] 2 6 2 3 2" xfId="502" xr:uid="{E6778580-91D7-4BC2-8C3E-B7DF45BFCFD8}"/>
    <cellStyle name="Comma [0] 2 6 3" xfId="347" xr:uid="{C408EEBD-7EDB-4C85-8EDC-133E0516ED57}"/>
    <cellStyle name="Comma [0] 2 6 4" xfId="388" xr:uid="{805048D2-1806-4D3F-9AC1-AC98E2B12DBB}"/>
    <cellStyle name="Comma [0] 2 6 4 2" xfId="401" xr:uid="{CC8458D1-D7C0-4220-9042-BEC4675FA4D2}"/>
    <cellStyle name="Comma [0] 2 6 5" xfId="430" xr:uid="{456DB6E0-9E3C-4AEB-A52A-DDCE10D28321}"/>
    <cellStyle name="Comma [0] 2 7" xfId="480" xr:uid="{AFFC76BC-CF01-4B14-882A-8C651A529144}"/>
    <cellStyle name="Comma [0] 2 7 2" xfId="432" xr:uid="{948D61E7-5253-4ED8-954A-00EADAC6C145}"/>
    <cellStyle name="Comma [0] 2 7 2 2" xfId="342" xr:uid="{C72C8EE6-E038-4E0C-8BB5-52923601C961}"/>
    <cellStyle name="Comma [0] 2 7 2 2 2" xfId="424" xr:uid="{874666AD-48DB-47BC-8250-B1E10E6200C2}"/>
    <cellStyle name="Comma [0] 2 7 2 3" xfId="506" xr:uid="{72F1608D-CC3B-4372-BC6C-BC0571CB8707}"/>
    <cellStyle name="Comma [0] 2 7 3" xfId="455" xr:uid="{F2086B43-A111-40C8-AC47-D981FFE061D4}"/>
    <cellStyle name="Comma [0] 2 7 3 2" xfId="510" xr:uid="{1FE739AE-B06B-471F-83ED-78CDD7F3E41B}"/>
    <cellStyle name="Comma [0] 2 8" xfId="505" xr:uid="{861A581A-47A1-4572-B907-81A3589BFFBF}"/>
    <cellStyle name="Comma [0] 2 9" xfId="483" xr:uid="{61261732-4ADB-4B61-B5F6-CFD2C40721D6}"/>
    <cellStyle name="Comma [0] 3" xfId="41" xr:uid="{00000000-0005-0000-0000-000002000000}"/>
    <cellStyle name="Comma [0] 3 2" xfId="204" xr:uid="{F47F4A6B-D97A-4E56-A007-D27C7CCF00F2}"/>
    <cellStyle name="Comma [0] 3 2 2" xfId="1058" xr:uid="{3D12E4CC-3B0B-49E9-BC98-0805B4DBA18D}"/>
    <cellStyle name="Comma [0] 3 3" xfId="269" xr:uid="{D331CA14-8791-4F3A-8421-B3F4454ACC6C}"/>
    <cellStyle name="Comma [0] 3 3 2" xfId="1057" xr:uid="{77990646-5AB6-4B46-96B1-E465C8C9C66E}"/>
    <cellStyle name="Comma [0] 3 4" xfId="1059" xr:uid="{AC342CD8-1A1E-41D8-B2E0-726D11B16A39}"/>
    <cellStyle name="Comma [0] 3 5" xfId="1191" xr:uid="{CB5C213B-1717-4E1F-801B-C19760E776DF}"/>
    <cellStyle name="Comma [0] 4" xfId="1063" xr:uid="{A1B281A1-2158-447C-B0A8-B69068F344A1}"/>
    <cellStyle name="Comma [0] 5" xfId="55" xr:uid="{FBA31D13-1C25-46C9-BE3B-0ECB340A4F5E}"/>
    <cellStyle name="Comma [0] 5 2" xfId="1056" xr:uid="{DB02FAB7-4881-41C7-913A-8B7C1C2FC2B4}"/>
    <cellStyle name="Comma [0] 6" xfId="56" xr:uid="{B2152B18-77C3-4534-BB79-72CEB01DF252}"/>
    <cellStyle name="Comma [0] 6 2" xfId="1055" xr:uid="{180CC3F5-EF13-4427-94F0-FE26C1CD4F91}"/>
    <cellStyle name="Comma [0] 7" xfId="57" xr:uid="{2DB8064D-4115-4F4C-8982-5FFA0AE3DEC2}"/>
    <cellStyle name="Comma [0] 7 2" xfId="1054" xr:uid="{4D5A0B35-A01D-497E-B077-9889A7383E34}"/>
    <cellStyle name="Comma [0] 8" xfId="58" xr:uid="{19978AC0-447C-46CA-908E-11976AAD359B}"/>
    <cellStyle name="Comma [0] 8 2" xfId="1053" xr:uid="{8DA40BD2-0AD2-4B17-A1F5-88A0FC25C128}"/>
    <cellStyle name="Comma [0] 9" xfId="1114" xr:uid="{CF31A98C-319F-4C20-881B-E1AC41B44E8E}"/>
    <cellStyle name="Comma 10" xfId="5" xr:uid="{00000000-0005-0000-0000-000003000000}"/>
    <cellStyle name="Comma 10 10" xfId="59" xr:uid="{D4250D5E-A2D8-426C-856A-F7CD782CC242}"/>
    <cellStyle name="Comma 10 10 2" xfId="1051" xr:uid="{4E91D3A8-3B1F-4BA0-AA48-46DBD38A053A}"/>
    <cellStyle name="Comma 10 11" xfId="207" xr:uid="{3CDCEC18-82D4-4458-A68C-356CE2E8DCDE}"/>
    <cellStyle name="Comma 10 11 2" xfId="572" xr:uid="{02AB74FE-B161-4D23-93C5-A62A29FFD59F}"/>
    <cellStyle name="Comma 10 11 3" xfId="1050" xr:uid="{03756857-4D71-41F0-BFF7-9A6DD0EA3A4C}"/>
    <cellStyle name="Comma 10 12" xfId="262" xr:uid="{7BFFF6C1-16CA-40BF-845D-79C417BF13AC}"/>
    <cellStyle name="Comma 10 12 2" xfId="1049" xr:uid="{E34A7A24-D7F8-48E1-B3D2-621E12EE0825}"/>
    <cellStyle name="Comma 10 13" xfId="48" xr:uid="{8C878470-09F7-4026-AFBD-DA6B5FB2C51F}"/>
    <cellStyle name="Comma 10 14" xfId="515" xr:uid="{3958D429-F9B1-4AE5-9867-620EEDB3DAED}"/>
    <cellStyle name="Comma 10 15" xfId="1052" xr:uid="{036759EC-85EC-4CC8-9A53-5B784B1EC90E}"/>
    <cellStyle name="Comma 10 2" xfId="60" xr:uid="{939610E5-6A35-4227-92E9-E0F06EDF7E11}"/>
    <cellStyle name="Comma 10 2 10" xfId="61" xr:uid="{4B855F1D-442C-4C0B-AF7A-5D29C62A074A}"/>
    <cellStyle name="Comma 10 2 10 2" xfId="215" xr:uid="{302AB42C-B3FF-47D8-A4A5-4A8460387256}"/>
    <cellStyle name="Comma 10 2 10 2 2" xfId="1046" xr:uid="{6C085765-9ACB-4DD7-9720-C8D6AAA70688}"/>
    <cellStyle name="Comma 10 2 10 3" xfId="258" xr:uid="{C6C6E04E-06BE-49AE-BBAE-9C5BCC97817E}"/>
    <cellStyle name="Comma 10 2 10 3 2" xfId="1045" xr:uid="{213C9C98-7609-4B68-8DBC-0258F4CA30DA}"/>
    <cellStyle name="Comma 10 2 10 4" xfId="1047" xr:uid="{B206EDCE-3485-4476-A286-15F67BC403A4}"/>
    <cellStyle name="Comma 10 2 11" xfId="1048" xr:uid="{D13E8840-8C5B-4C01-8F81-D16AB60461A1}"/>
    <cellStyle name="Comma 10 2 2" xfId="62" xr:uid="{C1350DF5-503D-47A0-8A25-F9EA3FEC4810}"/>
    <cellStyle name="Comma 10 2 2 2" xfId="63" xr:uid="{E9E14ACE-F90E-420B-B4D7-1D199994BB94}"/>
    <cellStyle name="Comma 10 2 2 2 2" xfId="64" xr:uid="{3172CA77-D0D1-4522-84E9-7F9E708D1A2B}"/>
    <cellStyle name="Comma 10 2 2 2 2 2" xfId="218" xr:uid="{14F7757D-0236-4BAF-8C25-FDDF91D34C5D}"/>
    <cellStyle name="Comma 10 2 2 2 2 2 2" xfId="1038" xr:uid="{49A1A177-FAB9-4ECC-BA81-E6E0217B0051}"/>
    <cellStyle name="Comma 10 2 2 2 2 3" xfId="256" xr:uid="{5371EE04-9687-411F-A0C9-E65639A6532C}"/>
    <cellStyle name="Comma 10 2 2 2 2 3 2" xfId="1037" xr:uid="{341A4FF9-2969-4447-80FE-C5E59556B32E}"/>
    <cellStyle name="Comma 10 2 2 2 2 4" xfId="1040" xr:uid="{BB1267C9-EF07-42EB-B563-1E8405A984AC}"/>
    <cellStyle name="Comma 10 2 2 2 3" xfId="65" xr:uid="{6B4B8888-4197-4AED-8B80-9FBCA4DFF10A}"/>
    <cellStyle name="Comma 10 2 2 2 3 2" xfId="219" xr:uid="{3A3F4A99-1088-41C7-9C09-9AEC698AC477}"/>
    <cellStyle name="Comma 10 2 2 2 3 2 2" xfId="1035" xr:uid="{D644D11C-AFE9-4007-9278-F20AF678962C}"/>
    <cellStyle name="Comma 10 2 2 2 3 3" xfId="255" xr:uid="{829625E6-1A9B-4837-A109-6F08F4870A13}"/>
    <cellStyle name="Comma 10 2 2 2 3 3 2" xfId="1034" xr:uid="{75F98A94-2306-436B-B376-49C58E892591}"/>
    <cellStyle name="Comma 10 2 2 2 3 4" xfId="1036" xr:uid="{F46C8191-BF61-4C14-9F75-302F228CD5B6}"/>
    <cellStyle name="Comma 10 2 2 2 4" xfId="66" xr:uid="{39BE02A3-4F38-4766-8ABA-DA66B20A5884}"/>
    <cellStyle name="Comma 10 2 2 2 4 2" xfId="220" xr:uid="{3ED8BF4A-F9CD-4A9B-9C3A-864C5960E407}"/>
    <cellStyle name="Comma 10 2 2 2 4 2 2" xfId="1032" xr:uid="{EEAA0E7D-DA03-4915-B7E8-0FC61EB8D936}"/>
    <cellStyle name="Comma 10 2 2 2 4 3" xfId="254" xr:uid="{04DD202F-3EBD-4B0E-A397-05A51677A7F7}"/>
    <cellStyle name="Comma 10 2 2 2 4 3 2" xfId="1031" xr:uid="{0B295598-923C-4103-B8A8-D232E6BB11F0}"/>
    <cellStyle name="Comma 10 2 2 2 4 4" xfId="1033" xr:uid="{ED380C47-345A-4C7E-BFE6-D11328617053}"/>
    <cellStyle name="Comma 10 2 2 2 5" xfId="1041" xr:uid="{5D9AAF5A-EDFD-4045-8A4A-5235B38B8D9E}"/>
    <cellStyle name="Comma 10 2 2 3" xfId="67" xr:uid="{45A3BCDD-2628-48B7-89D0-7DB7A3DD9AD0}"/>
    <cellStyle name="Comma 10 2 2 3 2" xfId="1030" xr:uid="{9E64ED37-41C3-430C-9261-BC8AC64D85E9}"/>
    <cellStyle name="Comma 10 2 2 4" xfId="68" xr:uid="{A79C090A-1A73-49E9-8FE5-F459364B9A35}"/>
    <cellStyle name="Comma 10 2 2 4 2" xfId="1029" xr:uid="{CC6D3A83-AFF5-45CA-9C63-3BBE4B3EA468}"/>
    <cellStyle name="Comma 10 2 2 5" xfId="216" xr:uid="{B97A2304-2D8E-4F62-B378-69EC7BFE5FC5}"/>
    <cellStyle name="Comma 10 2 2 5 2" xfId="1028" xr:uid="{1958BC64-E804-4C5C-992A-36E5D85D0E17}"/>
    <cellStyle name="Comma 10 2 2 6" xfId="257" xr:uid="{73031821-FB42-4C3A-B496-5CC4E0E00D10}"/>
    <cellStyle name="Comma 10 2 2 6 2" xfId="1027" xr:uid="{96E1E3CB-371A-4F1C-8914-DFDFABF39188}"/>
    <cellStyle name="Comma 10 2 2 7" xfId="1042" xr:uid="{8371F1E1-56A2-4FAC-B7EB-BFB651C39CF8}"/>
    <cellStyle name="Comma 10 2 3" xfId="69" xr:uid="{BE2EDC5A-56A7-494A-81E4-7E05A44CD27B}"/>
    <cellStyle name="Comma 10 2 3 2" xfId="222" xr:uid="{C591399E-87B3-4F28-8B7D-E8BA6B8017F4}"/>
    <cellStyle name="Comma 10 2 3 2 2" xfId="1025" xr:uid="{34F89B0B-D051-43B6-9434-D1DA62A44917}"/>
    <cellStyle name="Comma 10 2 3 3" xfId="253" xr:uid="{1965E136-FDA3-4BEB-9BC3-F2472B1BB4F8}"/>
    <cellStyle name="Comma 10 2 3 3 2" xfId="1024" xr:uid="{90188F12-8A68-43CD-931D-1712924AF42D}"/>
    <cellStyle name="Comma 10 2 3 4" xfId="1026" xr:uid="{AAF6E4B3-33CD-4399-894C-33BEFDFDC9EF}"/>
    <cellStyle name="Comma 10 2 4" xfId="70" xr:uid="{45F67E26-078B-488D-92F1-886F1C76709C}"/>
    <cellStyle name="Comma 10 2 4 2" xfId="223" xr:uid="{8B440C96-1829-49FD-B6CA-AA9FCB1A35B6}"/>
    <cellStyle name="Comma 10 2 4 2 2" xfId="1022" xr:uid="{FD3B4DDD-D240-4BFF-B312-2E21D53B18EC}"/>
    <cellStyle name="Comma 10 2 4 3" xfId="252" xr:uid="{49E73E5B-A1EE-4FCA-9CB4-D89D964B1CCD}"/>
    <cellStyle name="Comma 10 2 4 3 2" xfId="1021" xr:uid="{9E3AA710-4262-4267-A768-A2F4ACDAD3FE}"/>
    <cellStyle name="Comma 10 2 4 4" xfId="1023" xr:uid="{39D8D14B-AD5D-4A94-83DC-0D0E47D7393D}"/>
    <cellStyle name="Comma 10 2 5" xfId="71" xr:uid="{7247E2F3-536F-4BB9-956B-6831C75B04FF}"/>
    <cellStyle name="Comma 10 2 5 2" xfId="224" xr:uid="{3CAC75BA-56F7-4B84-A080-C22220C4B6C7}"/>
    <cellStyle name="Comma 10 2 5 2 2" xfId="1019" xr:uid="{95C9E2B3-04C3-4E94-95F8-49E54C35C8F9}"/>
    <cellStyle name="Comma 10 2 5 3" xfId="251" xr:uid="{B4068202-8CCD-46E4-8E34-AD51C70C3520}"/>
    <cellStyle name="Comma 10 2 5 3 2" xfId="1018" xr:uid="{15A9A278-E43B-436E-88ED-DB9005D94F16}"/>
    <cellStyle name="Comma 10 2 5 4" xfId="1020" xr:uid="{A2D5CDD0-8199-47D6-A893-D2F859499F00}"/>
    <cellStyle name="Comma 10 2 6" xfId="72" xr:uid="{5341AAEF-6AE3-4B3A-86DD-C814ED93B4F5}"/>
    <cellStyle name="Comma 10 2 6 2" xfId="225" xr:uid="{7EFC4B27-7420-4E8C-9CC3-5405E75E913D}"/>
    <cellStyle name="Comma 10 2 6 2 2" xfId="1016" xr:uid="{32DB2439-DD12-4D20-B6A1-57589C6806A0}"/>
    <cellStyle name="Comma 10 2 6 3" xfId="250" xr:uid="{327862F0-4AB2-435B-B072-0F1677AF8BBE}"/>
    <cellStyle name="Comma 10 2 6 3 2" xfId="1015" xr:uid="{00496B90-950C-40EE-958A-AAA8A31FCDEB}"/>
    <cellStyle name="Comma 10 2 6 4" xfId="1017" xr:uid="{2B7C00D8-5203-43BE-B582-86764C921EDD}"/>
    <cellStyle name="Comma 10 2 7" xfId="73" xr:uid="{19742DE3-848B-41B6-B07D-E6BB91A46660}"/>
    <cellStyle name="Comma 10 2 7 2" xfId="226" xr:uid="{470556E3-1E34-448E-8F30-C9EF4049FEB8}"/>
    <cellStyle name="Comma 10 2 7 2 2" xfId="1013" xr:uid="{CBB8C1E1-7E76-4CF7-9CD2-9FC64FFDA6B4}"/>
    <cellStyle name="Comma 10 2 7 3" xfId="249" xr:uid="{FABB4E1B-5133-42C0-9E4B-404B8B59DB0F}"/>
    <cellStyle name="Comma 10 2 7 3 2" xfId="1012" xr:uid="{60B2ABE5-5502-41BB-B14F-781B150C7D51}"/>
    <cellStyle name="Comma 10 2 7 4" xfId="1014" xr:uid="{E800AC25-D261-4991-8369-033C9F822F3C}"/>
    <cellStyle name="Comma 10 2 8" xfId="74" xr:uid="{77BD025A-CCC6-428F-AD49-E0339F0D1C56}"/>
    <cellStyle name="Comma 10 2 8 2" xfId="227" xr:uid="{44319A6B-090E-4E2B-8758-0A65E929AF52}"/>
    <cellStyle name="Comma 10 2 8 2 2" xfId="1010" xr:uid="{97C4746E-A1B0-4410-A9B9-AF6BA9D54791}"/>
    <cellStyle name="Comma 10 2 8 3" xfId="248" xr:uid="{222F6AFA-A5B7-4762-B2D5-FE28BD8DF097}"/>
    <cellStyle name="Comma 10 2 8 3 2" xfId="1009" xr:uid="{7E6A2B89-B3B4-43B7-8C74-492E421D998D}"/>
    <cellStyle name="Comma 10 2 8 4" xfId="1011" xr:uid="{70F21B41-9C2D-4AFC-A6C6-795758828AAB}"/>
    <cellStyle name="Comma 10 2 9" xfId="75" xr:uid="{D02BDDA6-5608-43D3-9607-2D8DD951886B}"/>
    <cellStyle name="Comma 10 2 9 2" xfId="228" xr:uid="{5747CD54-CFE2-4359-8926-03514237E34B}"/>
    <cellStyle name="Comma 10 2 9 2 2" xfId="1007" xr:uid="{2D10E8C3-3F77-4857-99E2-A9A88F9B777A}"/>
    <cellStyle name="Comma 10 2 9 3" xfId="247" xr:uid="{9244365A-7969-47C3-A19B-CD91AF35F4F8}"/>
    <cellStyle name="Comma 10 2 9 3 2" xfId="1006" xr:uid="{DF2F6CCB-C006-4494-8F49-7EF480B59F21}"/>
    <cellStyle name="Comma 10 2 9 4" xfId="1008" xr:uid="{68C4C3B1-1606-4EB5-B3E9-A2B2615FF3C3}"/>
    <cellStyle name="Comma 10 3" xfId="76" xr:uid="{D90CA2BF-A24D-4F84-BF7B-BF0134C91818}"/>
    <cellStyle name="Comma 10 3 2" xfId="77" xr:uid="{1EE626E4-7540-4121-9183-241704D5AD76}"/>
    <cellStyle name="Comma 10 3 2 2" xfId="78" xr:uid="{CACB01DE-3D01-4630-8446-1A627A09E6F5}"/>
    <cellStyle name="Comma 10 3 2 2 2" xfId="1003" xr:uid="{C7EDE1FD-0A3A-41FA-8AC7-28F06DDCA241}"/>
    <cellStyle name="Comma 10 3 2 3" xfId="79" xr:uid="{9145933A-796D-4A62-A437-778DD1111233}"/>
    <cellStyle name="Comma 10 3 2 3 2" xfId="1002" xr:uid="{F87CDB77-61EE-4B94-B746-60751BA25AE7}"/>
    <cellStyle name="Comma 10 3 2 4" xfId="80" xr:uid="{033268F9-82F5-4833-8C83-116E6C957D30}"/>
    <cellStyle name="Comma 10 3 2 4 2" xfId="1001" xr:uid="{4437EBB5-EA91-4DE1-BF97-CE0D914432B7}"/>
    <cellStyle name="Comma 10 3 2 5" xfId="230" xr:uid="{FABF1258-87E2-4B7E-AC91-2C45221253CC}"/>
    <cellStyle name="Comma 10 3 2 5 2" xfId="1000" xr:uid="{D385CED5-0FD8-4F63-B9A9-556A93E01D80}"/>
    <cellStyle name="Comma 10 3 2 6" xfId="246" xr:uid="{5B644807-BAFF-414E-8432-A6A05786C30A}"/>
    <cellStyle name="Comma 10 3 2 6 2" xfId="999" xr:uid="{788DE3CE-AFAB-44F7-BB7C-404EB23D5FB3}"/>
    <cellStyle name="Comma 10 3 2 7" xfId="1004" xr:uid="{D682F2FB-83A0-4100-A6D6-F478CD55F293}"/>
    <cellStyle name="Comma 10 3 3" xfId="81" xr:uid="{33997701-00E8-408F-B691-51ED8C4D813A}"/>
    <cellStyle name="Comma 10 3 3 2" xfId="233" xr:uid="{71523F3D-C5F5-4CAB-A800-5821E4C54811}"/>
    <cellStyle name="Comma 10 3 3 2 2" xfId="997" xr:uid="{65C7F9DB-F4CD-4561-BFEE-43CA4007458F}"/>
    <cellStyle name="Comma 10 3 3 3" xfId="236" xr:uid="{DFE44C56-6F67-4B81-9F4F-AD51669713C5}"/>
    <cellStyle name="Comma 10 3 3 3 2" xfId="996" xr:uid="{6C322234-B55E-4EA1-8970-9FA3313C8A12}"/>
    <cellStyle name="Comma 10 3 3 4" xfId="998" xr:uid="{EBD0EBE0-27CA-4A49-8DF9-0C0A727A5012}"/>
    <cellStyle name="Comma 10 3 4" xfId="82" xr:uid="{A481A0D9-F2CF-42D0-A3D2-347BFA3345FF}"/>
    <cellStyle name="Comma 10 3 4 2" xfId="234" xr:uid="{CA80B09E-8433-4096-B555-81625C785273}"/>
    <cellStyle name="Comma 10 3 4 2 2" xfId="994" xr:uid="{19E919A1-AB88-4F9E-ABA5-B939161BAF4C}"/>
    <cellStyle name="Comma 10 3 4 3" xfId="235" xr:uid="{A389C344-5077-448F-9010-B60DEFC4E8D9}"/>
    <cellStyle name="Comma 10 3 4 3 2" xfId="993" xr:uid="{26C172B2-8651-46AA-B2B4-5BD37E4C745C}"/>
    <cellStyle name="Comma 10 3 4 4" xfId="995" xr:uid="{419ABEEB-C02C-4A44-A70A-B750C7FD8705}"/>
    <cellStyle name="Comma 10 3 5" xfId="1005" xr:uid="{F5EB15D8-9D02-40B5-A488-2727EF49CA37}"/>
    <cellStyle name="Comma 10 4" xfId="83" xr:uid="{08A14C5B-0A00-4BB8-877C-A736B845E977}"/>
    <cellStyle name="Comma 10 4 2" xfId="992" xr:uid="{83D3E01A-43DE-46A4-A95E-E89F643EA9B9}"/>
    <cellStyle name="Comma 10 5" xfId="84" xr:uid="{4EDBC23B-992C-4B11-9D9E-CEFFB21DA2B7}"/>
    <cellStyle name="Comma 10 5 2" xfId="991" xr:uid="{FBA66D6C-146E-4221-B98A-B245E3865537}"/>
    <cellStyle name="Comma 10 6" xfId="85" xr:uid="{17EEA939-0294-463C-8D43-6AF555617FBA}"/>
    <cellStyle name="Comma 10 6 2" xfId="990" xr:uid="{59944118-D449-40CD-8F52-D437F885D9CC}"/>
    <cellStyle name="Comma 10 7" xfId="86" xr:uid="{C06D3C91-76D2-49EB-9862-8735CEE6C193}"/>
    <cellStyle name="Comma 10 7 2" xfId="989" xr:uid="{39A10AC7-E31F-46A3-B49B-4231EE23AC26}"/>
    <cellStyle name="Comma 10 8" xfId="87" xr:uid="{D79467F2-5A1D-4C47-8749-4862B4C02841}"/>
    <cellStyle name="Comma 10 8 2" xfId="988" xr:uid="{24ADBDF9-07AF-4BAD-BAE2-03D0D21712E9}"/>
    <cellStyle name="Comma 10 9" xfId="88" xr:uid="{457EFDC4-A1CA-4FC4-B39D-223FD3B9FAB0}"/>
    <cellStyle name="Comma 10 9 2" xfId="987" xr:uid="{4D4D9834-1ECB-41D2-BA52-1221C5DF003A}"/>
    <cellStyle name="Comma 11" xfId="910" xr:uid="{43B8602C-1CBA-4105-9F12-022B64439925}"/>
    <cellStyle name="Comma 11 2" xfId="1108" xr:uid="{C4E24747-C432-40DB-BE2F-FA582E439D18}"/>
    <cellStyle name="Comma 12" xfId="912" xr:uid="{C860E350-2B7E-4F0D-B2FA-67039A8B9F37}"/>
    <cellStyle name="Comma 12 2" xfId="1110" xr:uid="{74F3DAA3-67C6-47CA-961E-F40A2D4DCAA5}"/>
    <cellStyle name="Comma 13" xfId="1116" xr:uid="{34B262D7-8B22-45E7-81C1-04C4F04E2762}"/>
    <cellStyle name="Comma 14" xfId="1118" xr:uid="{3966B017-B707-4DA6-8203-BC34650E52EB}"/>
    <cellStyle name="Comma 15" xfId="1082" xr:uid="{7D550D47-BFA9-4214-8C02-AA3A7102155C}"/>
    <cellStyle name="Comma 16" xfId="1137" xr:uid="{A098DCEF-8DA7-4DC5-8E9F-0ACA06BF5E2E}"/>
    <cellStyle name="Comma 17" xfId="1140" xr:uid="{65487420-4B00-4C66-A98E-D12F256A9473}"/>
    <cellStyle name="Comma 18" xfId="1142" xr:uid="{D273A71E-EBDA-4F77-B546-57664050DA1A}"/>
    <cellStyle name="Comma 19" xfId="1139" xr:uid="{279EFC56-A339-4B20-B8FA-A41E19B45346}"/>
    <cellStyle name="Comma 2" xfId="6" xr:uid="{00000000-0005-0000-0000-000004000000}"/>
    <cellStyle name="Comma 2 10" xfId="7" xr:uid="{00000000-0005-0000-0000-000005000000}"/>
    <cellStyle name="Comma 2 10 2" xfId="985" xr:uid="{8086B206-82DF-4AF2-AEB5-7A0C7DA1C131}"/>
    <cellStyle name="Comma 2 11" xfId="8" xr:uid="{00000000-0005-0000-0000-000006000000}"/>
    <cellStyle name="Comma 2 11 2" xfId="984" xr:uid="{BB1D8687-B608-4297-A2B4-EDF1DF655511}"/>
    <cellStyle name="Comma 2 12" xfId="9" xr:uid="{00000000-0005-0000-0000-000007000000}"/>
    <cellStyle name="Comma 2 12 2" xfId="983" xr:uid="{CF3BC688-B2F4-491A-8B65-5CC1D55EE127}"/>
    <cellStyle name="Comma 2 13" xfId="10" xr:uid="{00000000-0005-0000-0000-000008000000}"/>
    <cellStyle name="Comma 2 13 2" xfId="982" xr:uid="{83BD8368-4DCE-4B43-90E1-FFE0C4F5A32D}"/>
    <cellStyle name="Comma 2 14" xfId="11" xr:uid="{00000000-0005-0000-0000-000009000000}"/>
    <cellStyle name="Comma 2 14 2" xfId="981" xr:uid="{11B08B0A-BAE1-4110-9049-9D4263022DC2}"/>
    <cellStyle name="Comma 2 15" xfId="12" xr:uid="{00000000-0005-0000-0000-00000A000000}"/>
    <cellStyle name="Comma 2 15 2" xfId="980" xr:uid="{0B155A1C-B682-4EBB-95B8-E00109507D9D}"/>
    <cellStyle name="Comma 2 16" xfId="13" xr:uid="{00000000-0005-0000-0000-00000B000000}"/>
    <cellStyle name="Comma 2 16 2" xfId="979" xr:uid="{78EDC153-A004-4473-8125-A2EC7A653EBF}"/>
    <cellStyle name="Comma 2 17" xfId="14" xr:uid="{00000000-0005-0000-0000-00000C000000}"/>
    <cellStyle name="Comma 2 17 2" xfId="978" xr:uid="{ED8B8F53-2AC9-4746-84EE-03C0C9F41411}"/>
    <cellStyle name="Comma 2 18" xfId="15" xr:uid="{00000000-0005-0000-0000-00000D000000}"/>
    <cellStyle name="Comma 2 18 2" xfId="977" xr:uid="{B98D97E6-782B-41E1-BED7-4567388DB843}"/>
    <cellStyle name="Comma 2 19" xfId="16" xr:uid="{00000000-0005-0000-0000-00000E000000}"/>
    <cellStyle name="Comma 2 19 2" xfId="976" xr:uid="{15174301-51E0-4E92-9B18-FA9296429169}"/>
    <cellStyle name="Comma 2 2" xfId="17" xr:uid="{00000000-0005-0000-0000-00000F000000}"/>
    <cellStyle name="Comma 2 2 2" xfId="280" xr:uid="{8EED9CFE-CFCB-47C4-93C7-EC90C7924367}"/>
    <cellStyle name="Comma 2 2 2 2" xfId="576" xr:uid="{7B2A5362-CD35-490A-9C44-B42E39DCAFD9}"/>
    <cellStyle name="Comma 2 2 2 3" xfId="975" xr:uid="{E91A6CE9-A968-4FB6-B7DE-5B6E84518A13}"/>
    <cellStyle name="Comma 2 2 3" xfId="1113" xr:uid="{E6C136B9-ECF2-4000-8399-0E2E88728E57}"/>
    <cellStyle name="Comma 2 2 4" xfId="1071" xr:uid="{3469F6DE-5B98-4E2D-A1DD-BBADB55BC7B5}"/>
    <cellStyle name="Comma 2 20" xfId="18" xr:uid="{00000000-0005-0000-0000-000010000000}"/>
    <cellStyle name="Comma 2 20 2" xfId="974" xr:uid="{58C73EFC-D799-422B-9957-B655D7079BD7}"/>
    <cellStyle name="Comma 2 21" xfId="19" xr:uid="{00000000-0005-0000-0000-000011000000}"/>
    <cellStyle name="Comma 2 21 2" xfId="973" xr:uid="{7A5953FA-B903-47DD-A202-320A2EC001AE}"/>
    <cellStyle name="Comma 2 22" xfId="42" xr:uid="{00000000-0005-0000-0000-000012000000}"/>
    <cellStyle name="Comma 2 22 2" xfId="96" xr:uid="{6BA56620-35A9-4076-BBFC-4F6C2C7EE685}"/>
    <cellStyle name="Comma 2 22 2 2" xfId="97" xr:uid="{A55DEFB0-2EB3-4F3C-A770-4BBA70CA916F}"/>
    <cellStyle name="Comma 2 22 2 2 2" xfId="970" xr:uid="{4748C188-1250-4E02-9991-FCCEFAB04D38}"/>
    <cellStyle name="Comma 2 22 2 3" xfId="98" xr:uid="{22462AE4-BB42-4FFB-A499-AA4D5DDE4557}"/>
    <cellStyle name="Comma 2 22 2 3 2" xfId="969" xr:uid="{B5DF6DB1-A482-4212-90AA-32343814C273}"/>
    <cellStyle name="Comma 2 22 2 4" xfId="99" xr:uid="{F70D45D7-5548-48A5-839B-54776D6A6B5A}"/>
    <cellStyle name="Comma 2 22 2 4 2" xfId="968" xr:uid="{4F2328CA-BB4C-4E93-9CF8-83980EC5A25A}"/>
    <cellStyle name="Comma 2 22 2 5" xfId="971" xr:uid="{D62C8E67-48FF-44BA-81C9-D7FCEA08F507}"/>
    <cellStyle name="Comma 2 22 3" xfId="100" xr:uid="{B9A4BC27-8E11-4027-983D-44E8FACCBA53}"/>
    <cellStyle name="Comma 2 22 3 2" xfId="967" xr:uid="{9D7A3ECC-D882-4D39-8EB9-0EFAEDF2B442}"/>
    <cellStyle name="Comma 2 22 4" xfId="101" xr:uid="{FF34FCC1-AE50-40A7-94DB-8F3BD6C230EA}"/>
    <cellStyle name="Comma 2 22 4 2" xfId="966" xr:uid="{E0AC85F7-445B-436F-B3B7-A894941637A7}"/>
    <cellStyle name="Comma 2 22 5" xfId="95" xr:uid="{41E22715-EE7A-49F6-8536-9FC05675E24D}"/>
    <cellStyle name="Comma 2 22 6" xfId="972" xr:uid="{D1CD29BF-FC42-4385-9F2C-9CD42AE9AE60}"/>
    <cellStyle name="Comma 2 23" xfId="102" xr:uid="{BE6BA04A-C893-4CA0-9DEE-782AAADC7FFF}"/>
    <cellStyle name="Comma 2 23 2" xfId="965" xr:uid="{2E0062EF-3398-4511-9513-C8F844D9A299}"/>
    <cellStyle name="Comma 2 24" xfId="103" xr:uid="{B80BF8E3-3E97-4D8A-9D3B-6BE2A8810919}"/>
    <cellStyle name="Comma 2 24 2" xfId="964" xr:uid="{89E9E9D5-1C38-4884-8724-6DA666A76D23}"/>
    <cellStyle name="Comma 2 25" xfId="104" xr:uid="{CCB9E931-8A92-4F1C-B515-B3DD5B355A83}"/>
    <cellStyle name="Comma 2 25 2" xfId="963" xr:uid="{89119D3B-8099-41B4-B977-ADF11FE68A9D}"/>
    <cellStyle name="Comma 2 26" xfId="105" xr:uid="{51D84958-5C4B-447D-B8E1-92264F3FB212}"/>
    <cellStyle name="Comma 2 26 2" xfId="962" xr:uid="{DA11CB7D-7746-4E26-9BF5-79A3A1C9D940}"/>
    <cellStyle name="Comma 2 27" xfId="106" xr:uid="{AD723842-F7F4-47FA-814A-028C806551D2}"/>
    <cellStyle name="Comma 2 27 2" xfId="961" xr:uid="{47761346-F2B1-46A9-9FD2-43D29E7AAA41}"/>
    <cellStyle name="Comma 2 28" xfId="107" xr:uid="{FD0A8001-91C4-484D-9124-D1729FB67232}"/>
    <cellStyle name="Comma 2 28 2" xfId="960" xr:uid="{A5EF6BD9-0F94-4DE2-8512-D840BE2CBEDA}"/>
    <cellStyle name="Comma 2 29" xfId="108" xr:uid="{A2DE5BD8-4FDA-43F2-9366-BB8EB8B3D6EC}"/>
    <cellStyle name="Comma 2 29 2" xfId="959" xr:uid="{65C04DBE-CC93-4783-A5AA-726E7C3C1B74}"/>
    <cellStyle name="Comma 2 3" xfId="20" xr:uid="{00000000-0005-0000-0000-000013000000}"/>
    <cellStyle name="Comma 2 3 2" xfId="281" xr:uid="{FB228F25-8869-4CD9-83FE-81C4454CD3DC}"/>
    <cellStyle name="Comma 2 3 3" xfId="958" xr:uid="{C9180774-E1F7-4E22-8DCE-4573C99E2A1C}"/>
    <cellStyle name="Comma 2 30" xfId="110" xr:uid="{C4C07621-0D2F-453A-95AB-1F08E133FA28}"/>
    <cellStyle name="Comma 2 30 2" xfId="957" xr:uid="{DD69DFE1-4812-4AF9-853F-68E0D9382582}"/>
    <cellStyle name="Comma 2 31" xfId="111" xr:uid="{062FC2C7-CB05-46F0-B1D8-4327D359EAE2}"/>
    <cellStyle name="Comma 2 31 2" xfId="956" xr:uid="{02EA6D8D-DDF7-4524-9875-4F945D8F22FF}"/>
    <cellStyle name="Comma 2 32" xfId="276" xr:uid="{B9B6ACDC-97A6-489C-988B-19B00A422D04}"/>
    <cellStyle name="Comma 2 32 2" xfId="986" xr:uid="{F510160B-D1AF-4A2B-8EEB-E0FFF3ED60C3}"/>
    <cellStyle name="Comma 2 33" xfId="577" xr:uid="{E674DD3F-5A07-4EB9-9DFA-9870FB92F41B}"/>
    <cellStyle name="Comma 2 33 2" xfId="1111" xr:uid="{6B21A227-C841-4966-8B63-D9EE87A4A274}"/>
    <cellStyle name="Comma 2 34" xfId="578" xr:uid="{4435894C-A6B1-4C5C-8F4B-59CC3786E1A0}"/>
    <cellStyle name="Comma 2 35" xfId="579" xr:uid="{A386B051-8C13-45A5-A0CB-C3B88800D8D9}"/>
    <cellStyle name="Comma 2 36" xfId="580" xr:uid="{88E28CEC-FD11-4CAF-9B19-3DF5C21C0C19}"/>
    <cellStyle name="Comma 2 37" xfId="581" xr:uid="{B5B53BE0-7FB2-4832-94B8-017F9D152F58}"/>
    <cellStyle name="Comma 2 38" xfId="582" xr:uid="{96B30F49-8ED0-46D9-A75B-816712A95C9E}"/>
    <cellStyle name="Comma 2 39" xfId="583" xr:uid="{9A740EEB-42FD-4819-8927-739C18D2C32F}"/>
    <cellStyle name="Comma 2 4" xfId="21" xr:uid="{00000000-0005-0000-0000-000014000000}"/>
    <cellStyle name="Comma 2 4 10" xfId="113" xr:uid="{3B5EFC37-D13D-421D-9BE0-4352A2A26497}"/>
    <cellStyle name="Comma 2 4 10 2" xfId="954" xr:uid="{0B866D25-2F76-4186-B6DA-5A813A9EF1E0}"/>
    <cellStyle name="Comma 2 4 11" xfId="955" xr:uid="{883F5B7F-50E7-495F-98DC-6617DF93029A}"/>
    <cellStyle name="Comma 2 4 2" xfId="114" xr:uid="{52B08B11-4D82-4DD8-A143-BF44875983AD}"/>
    <cellStyle name="Comma 2 4 2 10" xfId="115" xr:uid="{89935A6B-2FC7-49E7-ABE4-D7246442FB65}"/>
    <cellStyle name="Comma 2 4 2 10 2" xfId="952" xr:uid="{7EC55DD2-DD61-453B-B683-E248A46B2D58}"/>
    <cellStyle name="Comma 2 4 2 11" xfId="953" xr:uid="{8E8550D5-950E-448C-8C49-8E35134B01D5}"/>
    <cellStyle name="Comma 2 4 2 2" xfId="116" xr:uid="{ACACAF2A-1D35-4A25-A88F-20B11B85E42F}"/>
    <cellStyle name="Comma 2 4 2 2 2" xfId="117" xr:uid="{35BA0AC5-70F0-4877-BD43-EDCAC5510BA8}"/>
    <cellStyle name="Comma 2 4 2 2 2 2" xfId="118" xr:uid="{DB57CD67-1FAE-4EFC-BD0D-703F5B4E9C39}"/>
    <cellStyle name="Comma 2 4 2 2 2 2 2" xfId="949" xr:uid="{03AE8152-2772-4231-BFAE-A4C41EE90244}"/>
    <cellStyle name="Comma 2 4 2 2 2 3" xfId="119" xr:uid="{80EA30C1-FD73-4784-AB22-0F967F9FEF00}"/>
    <cellStyle name="Comma 2 4 2 2 2 3 2" xfId="948" xr:uid="{45B4E387-76B0-4229-A25C-FBB56182B0F0}"/>
    <cellStyle name="Comma 2 4 2 2 2 4" xfId="120" xr:uid="{4ECC321B-B445-46BE-83B7-9A1DEA501D63}"/>
    <cellStyle name="Comma 2 4 2 2 2 4 2" xfId="947" xr:uid="{81D58F4E-AD81-4AC6-99D2-D1B5B6B8D4ED}"/>
    <cellStyle name="Comma 2 4 2 2 2 5" xfId="950" xr:uid="{5E2AB6D0-AA2D-40B9-9512-6C7E74852671}"/>
    <cellStyle name="Comma 2 4 2 2 3" xfId="121" xr:uid="{F21ECB8B-8F90-4EDD-A2C0-FBAE0D3AB155}"/>
    <cellStyle name="Comma 2 4 2 2 3 2" xfId="946" xr:uid="{F02F1C78-5E34-4F3C-85AF-3033B059F507}"/>
    <cellStyle name="Comma 2 4 2 2 4" xfId="122" xr:uid="{2DB63371-1197-4171-B3B4-771E11C62DF0}"/>
    <cellStyle name="Comma 2 4 2 2 4 2" xfId="945" xr:uid="{B4A23C35-B689-4821-8BEA-1AAC7C41624C}"/>
    <cellStyle name="Comma 2 4 2 2 5" xfId="951" xr:uid="{CC7E2CAC-7AB1-4F46-A0C0-5173841E8DA8}"/>
    <cellStyle name="Comma 2 4 2 3" xfId="123" xr:uid="{9C8FB431-9387-480D-9D64-BA3659F1F696}"/>
    <cellStyle name="Comma 2 4 2 3 2" xfId="944" xr:uid="{1C37178F-FB73-4D72-87A0-117EE3246675}"/>
    <cellStyle name="Comma 2 4 2 4" xfId="124" xr:uid="{CE839BB0-8508-48F5-8BAB-792F554B6066}"/>
    <cellStyle name="Comma 2 4 2 4 2" xfId="943" xr:uid="{607300AA-E1CE-4529-B6AA-E707268695D9}"/>
    <cellStyle name="Comma 2 4 2 5" xfId="125" xr:uid="{2FB145EA-890E-44DE-8529-BB90EB2E6B8C}"/>
    <cellStyle name="Comma 2 4 2 5 2" xfId="942" xr:uid="{B97BE9E6-B826-4325-A59F-B66231C9895D}"/>
    <cellStyle name="Comma 2 4 2 6" xfId="126" xr:uid="{D5FCA43C-4E23-49F2-AF00-0AD6DA14CB3B}"/>
    <cellStyle name="Comma 2 4 2 6 2" xfId="941" xr:uid="{39FDE350-F799-4092-A8CF-2220D241BBF1}"/>
    <cellStyle name="Comma 2 4 2 7" xfId="127" xr:uid="{09992C45-0B26-4EEF-A3E1-87A0F9A364F2}"/>
    <cellStyle name="Comma 2 4 2 7 2" xfId="940" xr:uid="{0F4280EE-7D32-47C7-ADD5-BE5EE34AB05F}"/>
    <cellStyle name="Comma 2 4 2 8" xfId="128" xr:uid="{87582419-6802-4E29-819F-0D65949B391D}"/>
    <cellStyle name="Comma 2 4 2 8 2" xfId="939" xr:uid="{CADF0FAD-30C3-4A22-B978-4C3A977895B9}"/>
    <cellStyle name="Comma 2 4 2 9" xfId="129" xr:uid="{292D987C-C949-41DF-A266-974A19360BD6}"/>
    <cellStyle name="Comma 2 4 2 9 2" xfId="938" xr:uid="{A0649E1F-916A-41B4-B6DA-5FC9D29E5421}"/>
    <cellStyle name="Comma 2 4 3" xfId="130" xr:uid="{67EE034A-9C6C-405C-8810-0D6EFE27D4F0}"/>
    <cellStyle name="Comma 2 4 3 2" xfId="131" xr:uid="{FBB06467-83C4-467E-AF90-8D7CCAB41E81}"/>
    <cellStyle name="Comma 2 4 3 2 2" xfId="132" xr:uid="{780E7E01-5EE4-4E37-AA53-39A2A0C91F5C}"/>
    <cellStyle name="Comma 2 4 3 2 2 2" xfId="935" xr:uid="{A4FE1102-7C0E-4BFD-8E00-C80B344DE6A8}"/>
    <cellStyle name="Comma 2 4 3 2 3" xfId="133" xr:uid="{87250660-75D7-4607-85F6-A30DE03E4E27}"/>
    <cellStyle name="Comma 2 4 3 2 3 2" xfId="934" xr:uid="{C663FD23-47AC-4321-9F28-565AFB50B36A}"/>
    <cellStyle name="Comma 2 4 3 2 4" xfId="134" xr:uid="{8B93916D-4359-41B9-B4EB-BD4D6D31A764}"/>
    <cellStyle name="Comma 2 4 3 2 4 2" xfId="933" xr:uid="{D9792FB6-D889-4837-B34E-03B0455C4859}"/>
    <cellStyle name="Comma 2 4 3 2 5" xfId="936" xr:uid="{E1F6724C-4BC9-427C-8686-F0480D77FD6B}"/>
    <cellStyle name="Comma 2 4 3 3" xfId="135" xr:uid="{BF92C918-8BE1-42F3-A1FF-5283D94617FB}"/>
    <cellStyle name="Comma 2 4 3 3 2" xfId="932" xr:uid="{B9CA89E9-B52A-443F-8B29-85014103BB09}"/>
    <cellStyle name="Comma 2 4 3 4" xfId="136" xr:uid="{BEA579F3-B638-4601-AA00-107E6B449933}"/>
    <cellStyle name="Comma 2 4 3 4 2" xfId="931" xr:uid="{D334E546-BA81-4766-96CB-EAB450596295}"/>
    <cellStyle name="Comma 2 4 3 5" xfId="937" xr:uid="{4A9B9196-84E4-4B7F-94C8-60C8DA043B51}"/>
    <cellStyle name="Comma 2 4 4" xfId="137" xr:uid="{4DA8EF2F-96CD-47C2-BF43-0AB8FCDA99BC}"/>
    <cellStyle name="Comma 2 4 4 2" xfId="930" xr:uid="{7CCF32AA-BA07-4C17-9A95-71039CD1C33D}"/>
    <cellStyle name="Comma 2 4 5" xfId="138" xr:uid="{F4057CED-FA99-4270-8818-556675191CA5}"/>
    <cellStyle name="Comma 2 4 5 2" xfId="929" xr:uid="{93897C51-DC9E-4BC4-832A-8F95C37583E5}"/>
    <cellStyle name="Comma 2 4 6" xfId="139" xr:uid="{A1D660DD-7402-4C34-97DD-C5B610F67F03}"/>
    <cellStyle name="Comma 2 4 6 2" xfId="928" xr:uid="{6CA8CB7E-C533-4AA4-8C24-20E93B0D3E3F}"/>
    <cellStyle name="Comma 2 4 7" xfId="140" xr:uid="{F62FCF2B-76A9-4696-872F-0F058FC84668}"/>
    <cellStyle name="Comma 2 4 7 2" xfId="927" xr:uid="{9BA9E1D2-02D2-4A75-9D16-6D9EC9C7D205}"/>
    <cellStyle name="Comma 2 4 8" xfId="141" xr:uid="{7010C1C0-5E90-438B-8B6D-65138326B8BB}"/>
    <cellStyle name="Comma 2 4 8 2" xfId="926" xr:uid="{6F2387EE-02A2-4D89-870D-17DE6311E56E}"/>
    <cellStyle name="Comma 2 4 9" xfId="142" xr:uid="{EFAB4315-F8DB-44AE-9AA6-6042D9EBE49C}"/>
    <cellStyle name="Comma 2 4 9 2" xfId="925" xr:uid="{02E520E9-C061-48D7-800E-A684DBB930BF}"/>
    <cellStyle name="Comma 2 5" xfId="22" xr:uid="{00000000-0005-0000-0000-000015000000}"/>
    <cellStyle name="Comma 2 5 2" xfId="282" xr:uid="{937C2DFA-F472-4307-B159-A46BA5DBEE9A}"/>
    <cellStyle name="Comma 2 5 2 2" xfId="283" xr:uid="{4B9B2847-3F10-482D-B6F8-32DF6FB60345}"/>
    <cellStyle name="Comma 2 5 2 2 2" xfId="284" xr:uid="{4B942D8F-CE99-4D0B-B3EF-0DB2825891DD}"/>
    <cellStyle name="Comma 2 6" xfId="23" xr:uid="{00000000-0005-0000-0000-000016000000}"/>
    <cellStyle name="Comma 2 6 2" xfId="924" xr:uid="{4B8AEC34-5E05-4AD3-A11B-921DCC6A2F46}"/>
    <cellStyle name="Comma 2 7" xfId="24" xr:uid="{00000000-0005-0000-0000-000017000000}"/>
    <cellStyle name="Comma 2 7 2" xfId="923" xr:uid="{F43DE950-B748-41EC-9198-551C74812B1F}"/>
    <cellStyle name="Comma 2 8" xfId="25" xr:uid="{00000000-0005-0000-0000-000018000000}"/>
    <cellStyle name="Comma 2 8 2" xfId="922" xr:uid="{02A31B7E-73F5-4C35-BD6B-3315421D87AF}"/>
    <cellStyle name="Comma 2 9" xfId="26" xr:uid="{00000000-0005-0000-0000-000019000000}"/>
    <cellStyle name="Comma 2 9 2" xfId="921" xr:uid="{F6E5CF00-6034-4B49-80DD-4868AF437D10}"/>
    <cellStyle name="Comma 20" xfId="1141" xr:uid="{D6D43453-F4F1-4815-B690-4784335CCCFB}"/>
    <cellStyle name="Comma 21" xfId="1138" xr:uid="{AE48A7B1-D90C-4390-8FC5-3193457C87DE}"/>
    <cellStyle name="Comma 22" xfId="1143" xr:uid="{385A22E4-5758-4321-8DB6-BF9E86B24586}"/>
    <cellStyle name="Comma 23" xfId="1218" xr:uid="{69629D01-0E52-4D40-9907-6AE9E431963A}"/>
    <cellStyle name="Comma 24" xfId="1165" xr:uid="{22E6B1D4-8123-4C9B-99CF-70CB7D48B8AF}"/>
    <cellStyle name="Comma 25" xfId="1206" xr:uid="{07ACE61C-AB6E-47CA-83F8-0D4E70E7787C}"/>
    <cellStyle name="Comma 26" xfId="584" xr:uid="{7542A2FF-650E-440F-AAC6-DE739E23364A}"/>
    <cellStyle name="Comma 27" xfId="585" xr:uid="{565DAC3E-E9AB-4AF1-9A47-CA9DDFF81096}"/>
    <cellStyle name="Comma 28" xfId="586" xr:uid="{FB988124-5AAB-4803-8567-7A37316DAB26}"/>
    <cellStyle name="Comma 29" xfId="1176" xr:uid="{5EE07C9A-988F-4CC1-BA09-1C8BB0A7073A}"/>
    <cellStyle name="Comma 3" xfId="3" xr:uid="{00000000-0005-0000-0000-00001A000000}"/>
    <cellStyle name="Comma 3 10" xfId="146" xr:uid="{B2A0D116-3068-4C4D-9E3B-A4121A0904A7}"/>
    <cellStyle name="Comma 3 10 2" xfId="919" xr:uid="{796C169E-4BB3-47F4-9F7E-CE5E01357553}"/>
    <cellStyle name="Comma 3 11" xfId="147" xr:uid="{35CDAADA-2FF9-4E3F-B964-BC084EEA93ED}"/>
    <cellStyle name="Comma 3 11 2" xfId="918" xr:uid="{BDF47B70-D6B5-49B8-B243-55231DBB3E87}"/>
    <cellStyle name="Comma 3 12" xfId="209" xr:uid="{720F1E18-ABFB-4891-A298-546A29299347}"/>
    <cellStyle name="Comma 3 12 2" xfId="587" xr:uid="{79BAC45A-BCDF-43C9-94D9-5CBC5C8C942C}"/>
    <cellStyle name="Comma 3 12 3" xfId="917" xr:uid="{CCFBAB0A-D537-4D3B-BDFF-EE4C48CAA5F4}"/>
    <cellStyle name="Comma 3 13" xfId="260" xr:uid="{723B1C98-DCAC-4267-BEBF-3EE76C8220C8}"/>
    <cellStyle name="Comma 3 13 2" xfId="588" xr:uid="{00A532B0-32EA-4C88-871D-FDE7C23C8EC6}"/>
    <cellStyle name="Comma 3 13 3" xfId="916" xr:uid="{F84C03AA-67C3-402E-AA66-24282DB53000}"/>
    <cellStyle name="Comma 3 14" xfId="277" xr:uid="{DEF06C3C-349E-4D74-B13E-A10BAB1E6EDB}"/>
    <cellStyle name="Comma 3 14 2" xfId="589" xr:uid="{3969D1DA-FCF0-4577-9B57-EF1180BA4FAA}"/>
    <cellStyle name="Comma 3 14 3" xfId="920" xr:uid="{03CF2AC1-170C-49BB-AA59-47DBE1D99DC2}"/>
    <cellStyle name="Comma 3 15" xfId="275" xr:uid="{BB1B62A3-95FB-4A4E-B3B2-88DE8A5DE3FB}"/>
    <cellStyle name="Comma 3 16" xfId="51" xr:uid="{938989AC-BD85-42EF-AD85-A1FCECA2A773}"/>
    <cellStyle name="Comma 3 16 2" xfId="590" xr:uid="{8FA0339B-7FCA-4DD7-8C3F-9A5D04092320}"/>
    <cellStyle name="Comma 3 17" xfId="591" xr:uid="{33B9696B-C450-43D7-B1A8-FE3065B1F2D1}"/>
    <cellStyle name="Comma 3 2" xfId="27" xr:uid="{00000000-0005-0000-0000-00001B000000}"/>
    <cellStyle name="Comma 3 2 2" xfId="915" xr:uid="{1B299B3E-1B35-4659-8E5E-2BC1A533766F}"/>
    <cellStyle name="Comma 3 2 3" xfId="1070" xr:uid="{2B725F53-E0AA-4EE4-9CD4-482845C3255D}"/>
    <cellStyle name="Comma 3 3" xfId="148" xr:uid="{3D7F9492-D77E-42FF-A944-36A2E37F1D4F}"/>
    <cellStyle name="Comma 3 3 2" xfId="914" xr:uid="{1CAD22ED-50EE-42DB-B73F-0AADF798BFB6}"/>
    <cellStyle name="Comma 3 4" xfId="149" xr:uid="{B518E5BC-EAB4-4129-AAB1-24FBFF2FB044}"/>
    <cellStyle name="Comma 3 4 2" xfId="913" xr:uid="{E93241F4-23BC-4151-83E2-020EBA2006B7}"/>
    <cellStyle name="Comma 3 5" xfId="150" xr:uid="{2611F82D-AB63-41A7-93D0-7E5C4945C392}"/>
    <cellStyle name="Comma 3 5 2" xfId="1083" xr:uid="{5FF4B0FE-E967-42DA-81B6-0D106EE518C4}"/>
    <cellStyle name="Comma 3 6" xfId="151" xr:uid="{264C5819-3755-4346-B24A-9918C5D03B4F}"/>
    <cellStyle name="Comma 3 6 2" xfId="1084" xr:uid="{6C38C9DD-CB29-4B3F-9F5E-AC48098F4580}"/>
    <cellStyle name="Comma 3 7" xfId="152" xr:uid="{3BEAE664-143F-41AC-A78F-4E436784057F}"/>
    <cellStyle name="Comma 3 7 2" xfId="1085" xr:uid="{776BBEFE-CFD9-4532-B7F9-454B51443CF5}"/>
    <cellStyle name="Comma 3 8" xfId="153" xr:uid="{088D7C21-4399-421D-9FAB-5D0D7CC2F75F}"/>
    <cellStyle name="Comma 3 8 2" xfId="1086" xr:uid="{AF4ADA6B-0F49-4C87-9975-01FBE535C831}"/>
    <cellStyle name="Comma 3 9" xfId="154" xr:uid="{0FB0F303-1E2C-4FB8-8A09-7220639434B5}"/>
    <cellStyle name="Comma 3 9 2" xfId="1087" xr:uid="{A9C5CDD1-9B1E-4E5A-9449-1DB20937F131}"/>
    <cellStyle name="Comma 30" xfId="1153" xr:uid="{567CE7C6-362A-424A-8100-AB083C0A0823}"/>
    <cellStyle name="Comma 31" xfId="1159" xr:uid="{667A0086-C7F3-457F-8EF0-1F98C079CFA2}"/>
    <cellStyle name="Comma 32" xfId="1210" xr:uid="{A22DF8B6-BC09-43D3-B8C6-62880C783A47}"/>
    <cellStyle name="Comma 33" xfId="1225" xr:uid="{23BB6AED-8B55-4115-85FB-5B794B37BE6B}"/>
    <cellStyle name="Comma 34" xfId="1213" xr:uid="{094C010D-FC00-4657-8313-581F8AFF2E0A}"/>
    <cellStyle name="Comma 35" xfId="1158" xr:uid="{DCC40167-49CC-4FF0-B15B-061BBE153314}"/>
    <cellStyle name="Comma 36" xfId="1199" xr:uid="{F64AB145-376A-4A32-AB18-DA017E446474}"/>
    <cellStyle name="Comma 37" xfId="1236" xr:uid="{41822173-A5DE-4807-BF68-83C032BB7102}"/>
    <cellStyle name="Comma 38" xfId="1195" xr:uid="{BC1181EC-96B7-4A29-8367-8BF30FBC27D7}"/>
    <cellStyle name="Comma 39" xfId="1237" xr:uid="{B75991D6-9CED-4B55-B24B-C65CB48907FA}"/>
    <cellStyle name="Comma 4" xfId="39" xr:uid="{00000000-0005-0000-0000-00001C000000}"/>
    <cellStyle name="Comma 4 2" xfId="203" xr:uid="{485E9A7C-955C-4669-93B8-7C6B6B175116}"/>
    <cellStyle name="Comma 4 2 2" xfId="1089" xr:uid="{994D1D21-B5B1-4B71-9A1D-23C9E693BD14}"/>
    <cellStyle name="Comma 4 3" xfId="270" xr:uid="{199C8F72-AD96-4C2A-8BD9-5775F99068EE}"/>
    <cellStyle name="Comma 4 3 2" xfId="1090" xr:uid="{2862F729-D62B-4143-BF5D-62D4819ABD45}"/>
    <cellStyle name="Comma 4 4" xfId="44" xr:uid="{5E48B25A-CB09-4708-8B93-9CE7F20C8DC2}"/>
    <cellStyle name="Comma 4 4 2" xfId="1088" xr:uid="{78A2A449-AADA-48CD-B949-AF618E55A0ED}"/>
    <cellStyle name="Comma 4 5" xfId="1039" xr:uid="{7A0EF491-7597-454C-A68D-53ACDEA778BE}"/>
    <cellStyle name="Comma 5" xfId="40" xr:uid="{00000000-0005-0000-0000-00001D000000}"/>
    <cellStyle name="Comma 5 2" xfId="286" xr:uid="{BE45453A-F820-4D8B-A641-59B1B43FEA81}"/>
    <cellStyle name="Comma 5 2 2" xfId="592" xr:uid="{12F53A59-483D-4148-B4CD-894A45E0D4C3}"/>
    <cellStyle name="Comma 5 3" xfId="285" xr:uid="{CAA19D9E-98CD-4476-9594-B8DA5833F4E7}"/>
    <cellStyle name="Comma 5 4" xfId="1064" xr:uid="{7080952A-5AF2-44D1-8FDB-11A409AFDC8C}"/>
    <cellStyle name="Comma 6" xfId="287" xr:uid="{8602E467-BCB3-45D2-A7E0-0A938E2793C9}"/>
    <cellStyle name="Comma 6 2" xfId="288" xr:uid="{F3E8FE75-A1FC-4649-A8AB-2F42345EBB4B}"/>
    <cellStyle name="Comma 7" xfId="28" xr:uid="{00000000-0005-0000-0000-00001E000000}"/>
    <cellStyle name="Comma 7 2" xfId="156" xr:uid="{F2B8D16D-69E6-4FBE-8F8A-C517012F8CAE}"/>
    <cellStyle name="Comma 7 2 2" xfId="238" xr:uid="{284CAF3C-4E3B-44E8-92CD-28B161557ED9}"/>
    <cellStyle name="Comma 7 2 2 2" xfId="1093" xr:uid="{DB3FA7A3-A3DB-490E-A37B-4B17245F2C63}"/>
    <cellStyle name="Comma 7 2 3" xfId="231" xr:uid="{2D97EAB1-2807-46C9-A2DD-ABAEF17568E3}"/>
    <cellStyle name="Comma 7 2 3 2" xfId="1094" xr:uid="{FEEDB01D-4DCC-43BE-94B6-551F971C3B2B}"/>
    <cellStyle name="Comma 7 2 4" xfId="1092" xr:uid="{8F28779A-A754-45DE-B783-76D8A68423D1}"/>
    <cellStyle name="Comma 7 3" xfId="237" xr:uid="{D1BC4F4C-3FFB-4948-A849-22BCF8FA6E2D}"/>
    <cellStyle name="Comma 7 3 2" xfId="1095" xr:uid="{2C155602-C544-4400-91CA-8EB74307F60E}"/>
    <cellStyle name="Comma 7 4" xfId="232" xr:uid="{B5FB4861-0408-44E9-82C0-CA737DC4269E}"/>
    <cellStyle name="Comma 7 4 2" xfId="1096" xr:uid="{9877C956-9C90-4717-9928-C47EA9229664}"/>
    <cellStyle name="Comma 7 5" xfId="155" xr:uid="{C6C62DEB-64EA-4C19-A4AA-A6A0F42E4150}"/>
    <cellStyle name="Comma 7 6" xfId="1091" xr:uid="{D452A640-7C6B-4E50-8119-A04D635D4F2C}"/>
    <cellStyle name="Comma 8" xfId="279" xr:uid="{ADC0BFB6-F0B8-4EE4-B696-9210381D3B17}"/>
    <cellStyle name="Comma 8 2" xfId="1106" xr:uid="{A3A7AF6F-E288-4B78-93AC-F30EF6D0683F}"/>
    <cellStyle name="Comma 9" xfId="359" xr:uid="{D364B833-DC5D-48FF-9B02-2BDB9153B2BB}"/>
    <cellStyle name="Comma 9 2" xfId="1105" xr:uid="{A32A00B2-2388-4E50-AAE4-65350C8362C7}"/>
    <cellStyle name="Currency 2" xfId="29" xr:uid="{00000000-0005-0000-0000-00001F000000}"/>
    <cellStyle name="Currency 2 10" xfId="594" xr:uid="{E4061E89-E402-4E9A-8F6A-822240DAEE95}"/>
    <cellStyle name="Currency 2 11" xfId="595" xr:uid="{072603E6-0A23-4AF3-91B5-7B85CDA0D348}"/>
    <cellStyle name="Currency 2 12" xfId="596" xr:uid="{ECCF4F8C-791E-4D12-8DD7-53D1DC1B09B2}"/>
    <cellStyle name="Currency 2 13" xfId="597" xr:uid="{5638A284-2B67-486F-93FD-AA9B9AEFAC73}"/>
    <cellStyle name="Currency 2 14" xfId="598" xr:uid="{0E234DAF-D82A-486A-A47D-3967573DAEF3}"/>
    <cellStyle name="Currency 2 15" xfId="599" xr:uid="{7E77388B-B419-437C-B148-489106AD09FB}"/>
    <cellStyle name="Currency 2 16" xfId="600" xr:uid="{640B600E-87EC-4094-AB55-2A0704E67218}"/>
    <cellStyle name="Currency 2 17" xfId="601" xr:uid="{76EC4E17-138C-4C79-9360-3CE74146B9F4}"/>
    <cellStyle name="Currency 2 18" xfId="602" xr:uid="{C67551F9-6EAC-4684-9D87-D52459BE9ABD}"/>
    <cellStyle name="Currency 2 19" xfId="603" xr:uid="{B9C730D0-9521-4074-AB91-BED00A9BDDBE}"/>
    <cellStyle name="Currency 2 2" xfId="210" xr:uid="{CDDB31B8-45FE-444E-8D2D-980CFB501C9A}"/>
    <cellStyle name="Currency 2 2 2" xfId="604" xr:uid="{ED84E19A-82BB-40C0-BB7C-63F54C9B670E}"/>
    <cellStyle name="Currency 2 20" xfId="605" xr:uid="{8E170A87-4430-4BCF-97F2-DEA14CC2FB0E}"/>
    <cellStyle name="Currency 2 21" xfId="593" xr:uid="{F645A34D-05BA-4C68-991A-996131768C9C}"/>
    <cellStyle name="Currency 2 22" xfId="1044" xr:uid="{D4C09F42-41DE-4DD0-8FC8-0591DFD5ED04}"/>
    <cellStyle name="Currency 2 23" xfId="1069" xr:uid="{E88E9984-3062-4BC6-A020-0D01FF7E94E4}"/>
    <cellStyle name="Currency 2 3" xfId="259" xr:uid="{7D5DEF52-9B4A-4572-AB7B-74683CD79CF8}"/>
    <cellStyle name="Currency 2 3 2" xfId="606" xr:uid="{0587D4D4-4AC7-4A4D-ABE1-D1193300C7C6}"/>
    <cellStyle name="Currency 2 4" xfId="52" xr:uid="{312A1E13-282B-480A-AF82-2CF28A765E75}"/>
    <cellStyle name="Currency 2 4 2" xfId="607" xr:uid="{DC8043CC-5BA7-4547-8C33-4F0E945F125E}"/>
    <cellStyle name="Currency 2 5" xfId="608" xr:uid="{F3E12A59-593F-4433-8468-E0CFF96F26D0}"/>
    <cellStyle name="Currency 2 6" xfId="609" xr:uid="{4A2D4B45-18E3-4F01-B28B-22C20B504518}"/>
    <cellStyle name="Currency 2 7" xfId="610" xr:uid="{CEBA57F3-8B80-4992-8241-C2141F4D8ACA}"/>
    <cellStyle name="Currency 2 8" xfId="611" xr:uid="{61E48B1F-7CEE-48EA-AB3C-FF55737EC97D}"/>
    <cellStyle name="Currency 2 9" xfId="612" xr:uid="{9F259B39-1454-4749-837D-08E21F1B4339}"/>
    <cellStyle name="Currency 3" xfId="43" xr:uid="{00000000-0005-0000-0000-000020000000}"/>
    <cellStyle name="Currency 3 2" xfId="205" xr:uid="{7783AC93-31DE-4758-9DF1-0ABA0A80F856}"/>
    <cellStyle name="Currency 3 3" xfId="268" xr:uid="{3980450D-899A-41AF-8CD3-5D906ECAFD50}"/>
    <cellStyle name="Currency 3 4" xfId="46" xr:uid="{4CC21EFF-8972-4886-A660-4619DD4FFEF1}"/>
    <cellStyle name="Currency 4" xfId="1043" xr:uid="{BFC5F442-AFE7-4E7D-B0C2-B3A21590E1B1}"/>
    <cellStyle name="Normal" xfId="0" builtinId="0"/>
    <cellStyle name="Normal 10" xfId="1072" xr:uid="{247F80BF-91CD-45C5-A8E5-5BB74FBCF893}"/>
    <cellStyle name="Normal 11" xfId="30" xr:uid="{00000000-0005-0000-0000-000022000000}"/>
    <cellStyle name="Normal 11 2" xfId="158" xr:uid="{AA2A01EF-968F-4E90-BBE7-F1EEB59FE473}"/>
    <cellStyle name="Normal 11 2 2" xfId="240" xr:uid="{37FFBA8C-E015-494F-96EC-BB0674A6FEDB}"/>
    <cellStyle name="Normal 11 2 3" xfId="221" xr:uid="{3E972930-5073-4165-876B-B8EA8BB843C2}"/>
    <cellStyle name="Normal 11 3" xfId="239" xr:uid="{3810A5A4-BD8D-4E6B-A50B-1CE142980A12}"/>
    <cellStyle name="Normal 11 4" xfId="229" xr:uid="{919472ED-5CAA-474C-84A8-AEED004F0789}"/>
    <cellStyle name="Normal 11 5" xfId="157" xr:uid="{DF833276-468A-44FE-96EC-63B92EB3DB6E}"/>
    <cellStyle name="Normal 12" xfId="1065" xr:uid="{5D860C63-91CA-48FA-86A8-207B6CB691D0}"/>
    <cellStyle name="Normal 13" xfId="1107" xr:uid="{9EF889C3-AE26-454E-9DE5-904EAB322EDD}"/>
    <cellStyle name="Normal 14" xfId="1109" xr:uid="{45114424-9F86-47B7-8C04-7EE1941A1EBB}"/>
    <cellStyle name="Normal 15" xfId="1115" xr:uid="{2C776224-5A28-48CF-A60C-90A54C1245FF}"/>
    <cellStyle name="Normal 16" xfId="1117" xr:uid="{E3112D02-4955-497C-9934-79115EEC326F}"/>
    <cellStyle name="Normal 2" xfId="2" xr:uid="{00000000-0005-0000-0000-000023000000}"/>
    <cellStyle name="Normal 2 10" xfId="1081" xr:uid="{A9E8D53A-A71D-448C-A4DE-9B412D2BEDAB}"/>
    <cellStyle name="Normal 2 2" xfId="31" xr:uid="{00000000-0005-0000-0000-000024000000}"/>
    <cellStyle name="Normal 2 2 2" xfId="289" xr:uid="{6089BA48-53BD-4BB6-828D-53045FB3E756}"/>
    <cellStyle name="Normal 2 3" xfId="278" xr:uid="{FFA7E91B-9609-451F-8F16-D31FBA4EA9DF}"/>
    <cellStyle name="Normal 2 3 2" xfId="613" xr:uid="{8DD4F81C-FFE6-4A82-8EFA-87A93C224A5D}"/>
    <cellStyle name="Normal 2 4" xfId="290" xr:uid="{47B709D0-7E74-4569-B14B-35C44E0ED58A}"/>
    <cellStyle name="Normal 2 5" xfId="291" xr:uid="{E7A9F42E-6C66-4446-99F2-CFA8B1ADE011}"/>
    <cellStyle name="Normal 2 6" xfId="292" xr:uid="{82D2643F-B36C-424B-B1D5-C34134EB2401}"/>
    <cellStyle name="Normal 2 6 2" xfId="293" xr:uid="{99CF18DE-94FC-413D-8B4B-3825A75965AF}"/>
    <cellStyle name="Normal 2 6 3" xfId="614" xr:uid="{FBEADFBF-1D8E-40EF-BF1C-4802E176A885}"/>
    <cellStyle name="Normal 2 7" xfId="615" xr:uid="{B82F3465-CC47-4F15-A960-0B9BCBF7FA2B}"/>
    <cellStyle name="Normal 2 8" xfId="616" xr:uid="{A5DA250C-C726-464B-A064-B2EBC9F08A9F}"/>
    <cellStyle name="Normal 2 9" xfId="617" xr:uid="{96CE59E3-2C0F-44B1-9437-8B264A3D7BDC}"/>
    <cellStyle name="Normal 20" xfId="32" xr:uid="{00000000-0005-0000-0000-000025000000}"/>
    <cellStyle name="Normal 20 2" xfId="161" xr:uid="{7DD98F1A-5E56-448A-9975-FFE0734A7099}"/>
    <cellStyle name="Normal 20 2 2" xfId="242" xr:uid="{6F959390-54AA-4895-8170-85B54C79EFE1}"/>
    <cellStyle name="Normal 20 2 3" xfId="214" xr:uid="{1D922FEF-427C-4E79-AC4B-9068130D93A8}"/>
    <cellStyle name="Normal 20 3" xfId="241" xr:uid="{3095D37C-195D-4139-AEFE-5B13C496CEA5}"/>
    <cellStyle name="Normal 20 4" xfId="217" xr:uid="{8201E8A2-9773-483A-B05C-C5FB87B82E47}"/>
    <cellStyle name="Normal 20 5" xfId="160" xr:uid="{50866B4C-C7FE-413D-9F5A-119E14E7A603}"/>
    <cellStyle name="Normal 21" xfId="33" xr:uid="{00000000-0005-0000-0000-000026000000}"/>
    <cellStyle name="Normal 21 2" xfId="163" xr:uid="{EE01AC3E-D655-4EA5-B183-3089EE357056}"/>
    <cellStyle name="Normal 21 2 2" xfId="244" xr:uid="{35C5C356-0F1B-40AA-B8F5-AD388917AECC}"/>
    <cellStyle name="Normal 21 2 3" xfId="212" xr:uid="{DE4FEADE-0A28-4420-8494-CBA80E698E0B}"/>
    <cellStyle name="Normal 21 3" xfId="243" xr:uid="{4BE5724C-2543-4B2B-BD61-D11D74B25936}"/>
    <cellStyle name="Normal 21 4" xfId="213" xr:uid="{385DC66B-9131-4322-B434-A1595E14D8D4}"/>
    <cellStyle name="Normal 21 5" xfId="162" xr:uid="{75043D72-A4E9-4107-B384-B41E407035B5}"/>
    <cellStyle name="Normal 3" xfId="34" xr:uid="{00000000-0005-0000-0000-000027000000}"/>
    <cellStyle name="Normal 3 2" xfId="164" xr:uid="{617F8030-B7BC-49D8-B599-6FE3A6F2C5E6}"/>
    <cellStyle name="Normal 3 2 2" xfId="245" xr:uid="{4E67ECC0-0A70-4393-9858-E0E3BCBE9285}"/>
    <cellStyle name="Normal 3 2 3" xfId="211" xr:uid="{99790BC5-A650-436D-B4BE-336DAD972C4B}"/>
    <cellStyle name="Normal 3 3" xfId="206" xr:uid="{BBF4624F-2885-4758-9098-9F97221C5D45}"/>
    <cellStyle name="Normal 3 4" xfId="263" xr:uid="{CBBB0638-056A-4BA2-90E9-90A87DE8E376}"/>
    <cellStyle name="Normal 3 5" xfId="47" xr:uid="{A862A677-8112-432D-BBC0-4683FFDEA615}"/>
    <cellStyle name="Normal 3 6" xfId="1080" xr:uid="{B791CF82-6864-4617-9974-1D14CBD50B46}"/>
    <cellStyle name="Normal 36" xfId="618" xr:uid="{CB6C82F7-EB3E-4822-A356-2D2D96017EDA}"/>
    <cellStyle name="Normal 4" xfId="35" xr:uid="{00000000-0005-0000-0000-000028000000}"/>
    <cellStyle name="Normal 4 10" xfId="166" xr:uid="{A6341E8D-A5F0-471A-8F69-726BDC041B94}"/>
    <cellStyle name="Normal 4 11" xfId="619" xr:uid="{EFFE4D4D-793F-4191-842B-96277CA11BDA}"/>
    <cellStyle name="Normal 4 11 10" xfId="620" xr:uid="{0FF27278-3A49-445C-BABF-9567080EF628}"/>
    <cellStyle name="Normal 4 11 10 2" xfId="621" xr:uid="{BD965BF0-F4E9-4418-84E7-7BF04FB7DAD5}"/>
    <cellStyle name="Normal 4 11 10 3" xfId="622" xr:uid="{DE6834B2-AC82-4DC3-BBE0-AA8A20199DEE}"/>
    <cellStyle name="Normal 4 11 11" xfId="623" xr:uid="{E62D765D-E4B9-42DA-AECE-ABFB6BA88499}"/>
    <cellStyle name="Normal 4 11 11 2" xfId="624" xr:uid="{18C23048-27AB-49BB-9A78-442E935A37C6}"/>
    <cellStyle name="Normal 4 11 11 3" xfId="625" xr:uid="{6135697D-1BCB-4A1C-A5F3-FDC2D994CE16}"/>
    <cellStyle name="Normal 4 11 12" xfId="626" xr:uid="{A42E49F6-C2C5-429B-B991-F01539C19CB0}"/>
    <cellStyle name="Normal 4 11 12 2" xfId="627" xr:uid="{DECDFC00-2A4C-4564-BF3E-FB90B33E93DD}"/>
    <cellStyle name="Normal 4 11 12 3" xfId="628" xr:uid="{1863BB7E-4D11-4221-BB1B-5B9BB9FA593D}"/>
    <cellStyle name="Normal 4 11 13" xfId="629" xr:uid="{15EF33EA-4315-4FBA-9E77-690070EC4001}"/>
    <cellStyle name="Normal 4 11 13 2" xfId="630" xr:uid="{8AA7FE5C-B451-4D6E-8278-D4EFDB985BD5}"/>
    <cellStyle name="Normal 4 11 13 3" xfId="631" xr:uid="{DC73E0A7-59E2-4357-96FA-B0C057965FD3}"/>
    <cellStyle name="Normal 4 11 14" xfId="632" xr:uid="{0C585255-24DF-4382-AD57-1D8DB4F67876}"/>
    <cellStyle name="Normal 4 11 14 2" xfId="633" xr:uid="{9CDF7402-516B-46A4-8243-634B28AA142C}"/>
    <cellStyle name="Normal 4 11 14 3" xfId="634" xr:uid="{FB7BBA91-68DF-4325-B34B-043C65082223}"/>
    <cellStyle name="Normal 4 11 15" xfId="635" xr:uid="{904F348B-8A07-461F-AEB5-4AA5DC3C7B36}"/>
    <cellStyle name="Normal 4 11 15 2" xfId="636" xr:uid="{51884C29-BD1C-4353-BC25-D23192EF2666}"/>
    <cellStyle name="Normal 4 11 15 3" xfId="637" xr:uid="{83A53F13-1382-48B2-936A-999E19F47180}"/>
    <cellStyle name="Normal 4 11 16" xfId="638" xr:uid="{5E27877B-2BBB-4FDD-BFB5-9133607378BF}"/>
    <cellStyle name="Normal 4 11 16 2" xfId="639" xr:uid="{8C1D58F6-8806-4C88-BEA0-19BCB61BC34C}"/>
    <cellStyle name="Normal 4 11 16 3" xfId="640" xr:uid="{C0DA47F0-FD0D-40E6-ACBF-127330C48CC5}"/>
    <cellStyle name="Normal 4 11 17" xfId="641" xr:uid="{6AD0B33D-474E-4AA9-87E5-AE442C54029B}"/>
    <cellStyle name="Normal 4 11 17 2" xfId="642" xr:uid="{3BFD127D-EF2E-4BE8-8D2A-085366F03FC9}"/>
    <cellStyle name="Normal 4 11 17 3" xfId="643" xr:uid="{60CC2C5E-765F-420D-83D2-111F25ED16C1}"/>
    <cellStyle name="Normal 4 11 18" xfId="644" xr:uid="{5DBA4F0F-C947-4CDB-8EBE-3F617C5CB959}"/>
    <cellStyle name="Normal 4 11 19" xfId="645" xr:uid="{E2F51A0E-DE88-4BC1-BB48-53C5D23479CD}"/>
    <cellStyle name="Normal 4 11 2" xfId="646" xr:uid="{700B5920-DAEE-4704-BA7C-2C7BE3087D86}"/>
    <cellStyle name="Normal 4 11 2 2" xfId="647" xr:uid="{D49060C3-E727-4927-BB94-B3DF8625E005}"/>
    <cellStyle name="Normal 4 11 2 3" xfId="648" xr:uid="{D2A45DA8-340A-41BC-9827-A24A19A9EC69}"/>
    <cellStyle name="Normal 4 11 20" xfId="1097" xr:uid="{B2F68411-9E18-45BD-8EE4-B8AE9E8BA57C}"/>
    <cellStyle name="Normal 4 11 3" xfId="649" xr:uid="{E68538EB-E553-4528-ABFC-749886893854}"/>
    <cellStyle name="Normal 4 11 3 2" xfId="650" xr:uid="{78151E28-65DD-421E-BC18-D408B80AED54}"/>
    <cellStyle name="Normal 4 11 3 3" xfId="651" xr:uid="{B9480EA2-EBF7-4808-A6D9-7D92BCBAADE2}"/>
    <cellStyle name="Normal 4 11 4" xfId="652" xr:uid="{63EF7830-ABE0-497B-9D08-1F1668597408}"/>
    <cellStyle name="Normal 4 11 4 2" xfId="653" xr:uid="{8359114E-8AE7-45A6-911F-241354581BB5}"/>
    <cellStyle name="Normal 4 11 4 3" xfId="654" xr:uid="{DE555EA3-6865-42B7-9777-A87175C1B3CD}"/>
    <cellStyle name="Normal 4 11 5" xfId="655" xr:uid="{48CDB0DD-01B2-4345-9787-13AC63B4EF9C}"/>
    <cellStyle name="Normal 4 11 5 2" xfId="656" xr:uid="{7F3BE9C1-38E3-446F-A7C9-21476735632A}"/>
    <cellStyle name="Normal 4 11 5 3" xfId="657" xr:uid="{D183BE80-C8B2-4B84-97B3-B4B812BF0654}"/>
    <cellStyle name="Normal 4 11 6" xfId="658" xr:uid="{1BACACC9-9F19-4AD8-AC4B-3A90F466779F}"/>
    <cellStyle name="Normal 4 11 6 2" xfId="659" xr:uid="{D6DDA521-B9BC-4268-A277-80957C54488F}"/>
    <cellStyle name="Normal 4 11 6 3" xfId="660" xr:uid="{3C353600-9598-4294-83B3-846A9CB68408}"/>
    <cellStyle name="Normal 4 11 7" xfId="661" xr:uid="{F376BCDC-0665-4404-81EA-A2E9DD2DAA98}"/>
    <cellStyle name="Normal 4 11 7 2" xfId="662" xr:uid="{72B7288E-40A9-40C3-8E54-F3910E2F4E3C}"/>
    <cellStyle name="Normal 4 11 7 3" xfId="663" xr:uid="{433623DE-84A4-48B3-93F3-DFD6F4BD05B1}"/>
    <cellStyle name="Normal 4 11 8" xfId="664" xr:uid="{6A5153B3-058E-40F3-AE80-8A2F2B4A3DC6}"/>
    <cellStyle name="Normal 4 11 8 2" xfId="665" xr:uid="{FBA11628-8909-457E-9863-D71D3CC37119}"/>
    <cellStyle name="Normal 4 11 8 3" xfId="666" xr:uid="{67B6AEF4-285C-4012-ADF0-5120598005B9}"/>
    <cellStyle name="Normal 4 11 9" xfId="667" xr:uid="{28F34AE8-17B7-4FE2-AC56-FC2A60BFB02E}"/>
    <cellStyle name="Normal 4 11 9 2" xfId="668" xr:uid="{AAF0893B-99FD-41D2-9499-27EFDB89F464}"/>
    <cellStyle name="Normal 4 11 9 3" xfId="669" xr:uid="{3C93B175-CE18-43E5-B111-38CFCD33119E}"/>
    <cellStyle name="Normal 4 12" xfId="1121" xr:uid="{9E159AF2-D724-416F-827D-F7855D11E1E9}"/>
    <cellStyle name="Normal 4 2" xfId="167" xr:uid="{50BE0770-A980-419C-8B3E-DF033F91C30F}"/>
    <cellStyle name="Normal 4 2 10" xfId="168" xr:uid="{D41B430D-1C74-4EDE-B54F-B3154E6ECA61}"/>
    <cellStyle name="Normal 4 2 10 2" xfId="1122" xr:uid="{00F41639-A3BF-42B9-9E68-37456D33A578}"/>
    <cellStyle name="Normal 4 2 11" xfId="1098" xr:uid="{AFDC1259-19C7-47E8-8D17-64C0761A42E5}"/>
    <cellStyle name="Normal 4 2 12" xfId="1078" xr:uid="{4473FB15-BE14-46DF-A42F-6657BB090A9E}"/>
    <cellStyle name="Normal 4 2 2" xfId="169" xr:uid="{6268C58D-9FFB-4C0D-B92D-34608186DD5E}"/>
    <cellStyle name="Normal 4 2 2 2" xfId="170" xr:uid="{67EF12A8-600B-4222-B56A-C7DD8CD64CF4}"/>
    <cellStyle name="Normal 4 2 2 2 2" xfId="171" xr:uid="{5F158186-C26F-442C-9834-C5B51228DCB5}"/>
    <cellStyle name="Normal 4 2 2 2 2 2" xfId="1124" xr:uid="{748E45A7-2A93-4354-A7D3-B16F082E7ABD}"/>
    <cellStyle name="Normal 4 2 2 2 3" xfId="172" xr:uid="{CA6CFEB0-B0FC-4EB7-8976-689764B88180}"/>
    <cellStyle name="Normal 4 2 2 2 3 2" xfId="1125" xr:uid="{BCA5EEBD-39B5-45C3-8C36-51DD95D25FB3}"/>
    <cellStyle name="Normal 4 2 2 2 4" xfId="173" xr:uid="{B9EF86AE-00A9-4367-9CCB-691ECD0B6667}"/>
    <cellStyle name="Normal 4 2 2 2 4 2" xfId="1126" xr:uid="{97E224C3-FAD1-459D-AAE9-25A5DA5F0D87}"/>
    <cellStyle name="Normal 4 2 2 3" xfId="174" xr:uid="{4DF2698F-AE4A-483D-91F7-2715E5417732}"/>
    <cellStyle name="Normal 4 2 2 4" xfId="175" xr:uid="{00B0269F-4953-45B8-A3DA-4AADB5E2777A}"/>
    <cellStyle name="Normal 4 2 2 5" xfId="1123" xr:uid="{527FEE60-19BB-4420-A482-297EC83937A8}"/>
    <cellStyle name="Normal 4 2 3" xfId="176" xr:uid="{254460DD-551D-45AB-BC65-D48C904C6CC6}"/>
    <cellStyle name="Normal 4 2 3 2" xfId="1127" xr:uid="{C6FD76F7-7701-4887-B64D-B58589DC7775}"/>
    <cellStyle name="Normal 4 2 4" xfId="177" xr:uid="{B5C6F6F4-96E8-46AD-98D7-1AEA173CB64A}"/>
    <cellStyle name="Normal 4 2 4 2" xfId="1128" xr:uid="{5D1AB8A2-9365-42D4-9AEF-40BEDF0AAC95}"/>
    <cellStyle name="Normal 4 2 5" xfId="178" xr:uid="{1CEF4594-A138-44DC-8E00-55711A499FAE}"/>
    <cellStyle name="Normal 4 2 5 2" xfId="1129" xr:uid="{AF803A7E-2E8F-4DE3-A2A4-A9E487542AA4}"/>
    <cellStyle name="Normal 4 2 6" xfId="179" xr:uid="{53758BD0-7A92-4885-B3C2-B9419DF5F89D}"/>
    <cellStyle name="Normal 4 2 6 2" xfId="1130" xr:uid="{1F2E4066-6C6F-47D8-92E3-D22DCF8C3C0D}"/>
    <cellStyle name="Normal 4 2 7" xfId="180" xr:uid="{19D72B5C-1688-42BA-9A4A-F182C237B9D8}"/>
    <cellStyle name="Normal 4 2 7 2" xfId="1131" xr:uid="{B05B1617-7036-40FF-A8BD-82857E516F82}"/>
    <cellStyle name="Normal 4 2 8" xfId="181" xr:uid="{77AAB58D-5F29-4B9E-8326-AA9720AB052B}"/>
    <cellStyle name="Normal 4 2 8 2" xfId="1132" xr:uid="{E3A6279F-037F-4311-BCD5-39A8FB820AB5}"/>
    <cellStyle name="Normal 4 2 9" xfId="182" xr:uid="{AD1CCFC6-1C14-43BA-93C8-4B5A17710D54}"/>
    <cellStyle name="Normal 4 2 9 2" xfId="1133" xr:uid="{2AEDC8F0-B4CC-4F88-A470-14A8EB9D2E14}"/>
    <cellStyle name="Normal 4 3" xfId="183" xr:uid="{2C7B9535-A239-4496-973E-E2903B9F4257}"/>
    <cellStyle name="Normal 4 3 2" xfId="184" xr:uid="{7C9A8135-EE48-4623-90B2-18B7A6EB7CD1}"/>
    <cellStyle name="Normal 4 3 2 2" xfId="185" xr:uid="{3B4D4545-EBB1-4A89-8D72-D73CEC426CE4}"/>
    <cellStyle name="Normal 4 3 2 3" xfId="186" xr:uid="{8C41CABA-475F-4C8C-B452-768076B07A2E}"/>
    <cellStyle name="Normal 4 3 2 4" xfId="187" xr:uid="{992B2C0D-6AEE-4F4A-BDDF-ADDFDB8A87B8}"/>
    <cellStyle name="Normal 4 3 2 5" xfId="1134" xr:uid="{A6ED1E33-2AA3-4C24-AB5C-EC41D6435598}"/>
    <cellStyle name="Normal 4 3 3" xfId="188" xr:uid="{09544E3F-A5AE-485B-9507-A0E8F91097C5}"/>
    <cellStyle name="Normal 4 3 3 2" xfId="1135" xr:uid="{7BAB2012-B1D4-43D4-9617-8DEF66AD86BE}"/>
    <cellStyle name="Normal 4 3 4" xfId="189" xr:uid="{06C8B7E5-6E59-4BEF-B449-5025B4F33893}"/>
    <cellStyle name="Normal 4 3 4 2" xfId="1136" xr:uid="{A4E7684C-5C3D-4DD6-B592-C16E39E95698}"/>
    <cellStyle name="Normal 4 3 5" xfId="1099" xr:uid="{BD991AC5-8ED0-48F5-A7E4-500F3D45495D}"/>
    <cellStyle name="Normal 4 3 6" xfId="1075" xr:uid="{2367AF9B-00ED-493A-9CCB-122820B2CA7D}"/>
    <cellStyle name="Normal 4 4" xfId="190" xr:uid="{F4261CF3-F695-4496-B123-81CFE0185A19}"/>
    <cellStyle name="Normal 4 4 2" xfId="1100" xr:uid="{1897F7D2-0907-4D80-AC3C-58AAE50D156F}"/>
    <cellStyle name="Normal 4 4 3" xfId="1074" xr:uid="{A8812337-2604-42DF-9D57-80ABB2475F3D}"/>
    <cellStyle name="Normal 4 5" xfId="191" xr:uid="{E3E0107A-B92F-43A2-8CB8-BE6A5EA850A2}"/>
    <cellStyle name="Normal 4 5 2" xfId="1101" xr:uid="{FB748250-762D-4CA9-8B3C-C7F0E792C42E}"/>
    <cellStyle name="Normal 4 5 3" xfId="1066" xr:uid="{773D0ACA-D359-44AF-AA8A-DA6C9F8649A1}"/>
    <cellStyle name="Normal 4 6" xfId="192" xr:uid="{4CB4D513-5C52-45A2-9133-701847DCCA44}"/>
    <cellStyle name="Normal 4 6 2" xfId="1102" xr:uid="{1B4D3EB8-AC8F-4419-9742-204E73657745}"/>
    <cellStyle name="Normal 4 6 3" xfId="1068" xr:uid="{E3775B02-07E8-4948-A133-457DE5C2F1B0}"/>
    <cellStyle name="Normal 4 7" xfId="193" xr:uid="{E56177AC-06E4-4586-8649-C121246215D9}"/>
    <cellStyle name="Normal 4 8" xfId="194" xr:uid="{7CA92A89-601D-4E0D-AE36-98DFD4EB13D8}"/>
    <cellStyle name="Normal 4 9" xfId="195" xr:uid="{11C9D6F4-55E3-4BCB-A089-7CBF641E454B}"/>
    <cellStyle name="Normal 5" xfId="36" xr:uid="{00000000-0005-0000-0000-000029000000}"/>
    <cellStyle name="Normal 5 2" xfId="197" xr:uid="{8B5DF056-E3A1-4BFE-9319-07F0FA9FACF5}"/>
    <cellStyle name="Normal 5 2 2" xfId="265" xr:uid="{996DA555-F1F2-42B3-A85D-333BF77E9A18}"/>
    <cellStyle name="Normal 5 2 3" xfId="272" xr:uid="{B437F69A-CDAB-4EAB-80AF-2076732BBAEA}"/>
    <cellStyle name="Normal 5 3" xfId="264" xr:uid="{5F423064-F915-49E6-A293-F1D33799B674}"/>
    <cellStyle name="Normal 5 4" xfId="271" xr:uid="{D64C9AAE-DBB7-426D-BEB5-EF4FBD39F2BE}"/>
    <cellStyle name="Normal 5 5" xfId="196" xr:uid="{BA015C46-D068-4B3A-B10B-720F6B094F45}"/>
    <cellStyle name="Normal 5 6" xfId="1079" xr:uid="{688B09ED-384C-4C13-9B7D-56208AF8A99B}"/>
    <cellStyle name="Normal 6" xfId="294" xr:uid="{3EDCC965-B14E-4F9B-9ABB-AD66C029C49D}"/>
    <cellStyle name="Normal 6 2" xfId="670" xr:uid="{C6A3E21E-3E4F-47E4-9A1B-779015F488B5}"/>
    <cellStyle name="Normal 6 2 10" xfId="671" xr:uid="{CD322092-89C6-46D2-BDCA-3A19EBC2E35E}"/>
    <cellStyle name="Normal 6 2 10 2" xfId="672" xr:uid="{87831EC0-9DAD-4BDA-825C-ACC88D617AFE}"/>
    <cellStyle name="Normal 6 2 10 3" xfId="673" xr:uid="{2DF9A433-0EE2-4735-94BF-A4A1B335D2F4}"/>
    <cellStyle name="Normal 6 2 11" xfId="674" xr:uid="{05687B63-F87F-4AE2-9105-CA7D344CCC9E}"/>
    <cellStyle name="Normal 6 2 11 2" xfId="675" xr:uid="{86BF93FD-0BEF-4E58-8298-2299A61FE9B5}"/>
    <cellStyle name="Normal 6 2 11 3" xfId="676" xr:uid="{8FCC6D34-DA86-4044-92A4-B4B19CFCEF76}"/>
    <cellStyle name="Normal 6 2 12" xfId="677" xr:uid="{3BC4AA17-F06A-4766-A91E-9BE1A70847F4}"/>
    <cellStyle name="Normal 6 2 12 2" xfId="678" xr:uid="{40C43645-C20A-474B-8591-09D101A5B3A8}"/>
    <cellStyle name="Normal 6 2 12 3" xfId="679" xr:uid="{D5BA77A8-42BF-4DA1-B671-5706066233AC}"/>
    <cellStyle name="Normal 6 2 13" xfId="680" xr:uid="{57F1999A-CF0C-4ABD-914D-4DE07765683B}"/>
    <cellStyle name="Normal 6 2 13 2" xfId="681" xr:uid="{7A3AF6F5-B2EA-4304-8344-F6C5B367175E}"/>
    <cellStyle name="Normal 6 2 13 3" xfId="682" xr:uid="{5A18C7DC-F9C7-4D94-90BA-505C09E47F14}"/>
    <cellStyle name="Normal 6 2 14" xfId="683" xr:uid="{15BF1DA6-0C27-4C46-BC17-BD68B64B5D19}"/>
    <cellStyle name="Normal 6 2 14 2" xfId="684" xr:uid="{2ADCB6CD-2AA3-4B7F-84E9-8689E56AF12F}"/>
    <cellStyle name="Normal 6 2 14 3" xfId="685" xr:uid="{C00BC63E-FEEF-448B-9B7C-724810447124}"/>
    <cellStyle name="Normal 6 2 15" xfId="686" xr:uid="{8FE7E96C-7FBC-4B3F-8AB3-5A923C7907D0}"/>
    <cellStyle name="Normal 6 2 15 2" xfId="687" xr:uid="{39E1AFBE-5BEA-4045-B089-8D6AEAC88AE9}"/>
    <cellStyle name="Normal 6 2 15 3" xfId="688" xr:uid="{6FCAD1A3-CF3C-4E9F-A79D-46465A95C6A5}"/>
    <cellStyle name="Normal 6 2 16" xfId="689" xr:uid="{63AEA2BE-BB81-4E0D-BAA4-34C29161B39F}"/>
    <cellStyle name="Normal 6 2 16 2" xfId="690" xr:uid="{0C63C245-08A5-48EC-9057-4BEF5004C4AC}"/>
    <cellStyle name="Normal 6 2 16 3" xfId="691" xr:uid="{BB1ED459-4F3F-473E-8D4A-855082BC91F8}"/>
    <cellStyle name="Normal 6 2 17" xfId="692" xr:uid="{0EC6F117-0D46-4B1B-854E-D80534E4164E}"/>
    <cellStyle name="Normal 6 2 17 2" xfId="693" xr:uid="{9D86B8A3-A44F-4034-8500-4CF7648567C9}"/>
    <cellStyle name="Normal 6 2 17 3" xfId="694" xr:uid="{4A03644F-690A-4DCD-A805-A4E1D3D96FC9}"/>
    <cellStyle name="Normal 6 2 18" xfId="695" xr:uid="{B53FEDA9-4F3D-4386-A7F0-8798F9C659EE}"/>
    <cellStyle name="Normal 6 2 19" xfId="696" xr:uid="{353C7EEE-E92C-4A64-B40B-7B313E6A3DCF}"/>
    <cellStyle name="Normal 6 2 2" xfId="697" xr:uid="{12B5EB8B-B662-4386-BF84-21CBAB61A3AB}"/>
    <cellStyle name="Normal 6 2 2 2" xfId="698" xr:uid="{65BE3FE7-8120-4B65-B7F2-BD0B59C55623}"/>
    <cellStyle name="Normal 6 2 2 3" xfId="699" xr:uid="{1DF23FE6-6EED-44B3-97A3-7F6D49EDCE66}"/>
    <cellStyle name="Normal 6 2 20" xfId="1067" xr:uid="{C73CAE88-E49E-4E0F-BC62-75EAFA5A9755}"/>
    <cellStyle name="Normal 6 2 3" xfId="700" xr:uid="{05F88E16-A5AD-4962-9E6E-7CEBFC36D6BD}"/>
    <cellStyle name="Normal 6 2 3 2" xfId="701" xr:uid="{5151C0D1-AA67-465D-A2B0-33D591DEA1FD}"/>
    <cellStyle name="Normal 6 2 3 3" xfId="702" xr:uid="{3E936CC7-B7F8-4139-96E0-386EE3D26EFE}"/>
    <cellStyle name="Normal 6 2 4" xfId="703" xr:uid="{9A904ED3-9411-459E-B7E9-58E54633D886}"/>
    <cellStyle name="Normal 6 2 4 2" xfId="704" xr:uid="{638BC7B3-638E-493C-B735-3ECEBEF52223}"/>
    <cellStyle name="Normal 6 2 4 3" xfId="705" xr:uid="{11F7A051-3DD3-48A7-9BD0-6BDE002262AB}"/>
    <cellStyle name="Normal 6 2 5" xfId="706" xr:uid="{121A5C35-52B5-4358-B38C-6980C56E3561}"/>
    <cellStyle name="Normal 6 2 5 2" xfId="707" xr:uid="{079FBB5D-2304-4B79-B450-3FC1D9CEA706}"/>
    <cellStyle name="Normal 6 2 5 3" xfId="708" xr:uid="{A34A7B73-B6D7-42F2-8DF0-02A489A06E07}"/>
    <cellStyle name="Normal 6 2 6" xfId="709" xr:uid="{F27563B9-ED4C-41A1-A18A-DB8D6602B48A}"/>
    <cellStyle name="Normal 6 2 6 2" xfId="710" xr:uid="{CBC42296-11E0-4F96-9FC5-1C1D139AF055}"/>
    <cellStyle name="Normal 6 2 6 3" xfId="711" xr:uid="{EB87AE90-B03C-494D-B7F4-581259796BE9}"/>
    <cellStyle name="Normal 6 2 7" xfId="712" xr:uid="{435F7D88-6F29-42DB-95FF-B9FE900133C6}"/>
    <cellStyle name="Normal 6 2 7 2" xfId="713" xr:uid="{7F86F7B6-4989-45DC-A7A9-D3622E124B74}"/>
    <cellStyle name="Normal 6 2 7 3" xfId="714" xr:uid="{409B81FF-1835-4FAE-8E50-862BBB31C072}"/>
    <cellStyle name="Normal 6 2 8" xfId="715" xr:uid="{FF75C938-FC54-4D54-8112-5C1CC5A1D483}"/>
    <cellStyle name="Normal 6 2 8 2" xfId="716" xr:uid="{CA59BA6D-DCB5-4D97-8231-3980F3FE1329}"/>
    <cellStyle name="Normal 6 2 8 3" xfId="717" xr:uid="{0F3194FE-19BE-45D9-B4BE-C73876DD8A54}"/>
    <cellStyle name="Normal 6 2 9" xfId="718" xr:uid="{AD231A19-D108-4A3F-B8AA-530A364D69DC}"/>
    <cellStyle name="Normal 6 2 9 2" xfId="719" xr:uid="{6E7640A0-251F-4A48-B9EF-A73A1EA97FC3}"/>
    <cellStyle name="Normal 6 2 9 3" xfId="720" xr:uid="{9E6AB365-4E76-4201-8F3F-5B0035D67C00}"/>
    <cellStyle name="Normal 6 3" xfId="721" xr:uid="{753F956C-0CAD-4614-BB17-91A6511CDEF1}"/>
    <cellStyle name="Normal 6 3 10" xfId="722" xr:uid="{4888418D-0AEE-47CC-A00F-672A751EDA67}"/>
    <cellStyle name="Normal 6 3 10 2" xfId="723" xr:uid="{DC895A3D-A87E-475A-9F41-E4A995109B01}"/>
    <cellStyle name="Normal 6 3 10 3" xfId="724" xr:uid="{589DE5DD-CE7F-4459-BD67-13DAE082D12E}"/>
    <cellStyle name="Normal 6 3 11" xfId="725" xr:uid="{DB699276-DDEB-40CB-8625-03562FDDFA29}"/>
    <cellStyle name="Normal 6 3 11 2" xfId="726" xr:uid="{EDE772EF-FF33-4F34-884E-8C04C82E8720}"/>
    <cellStyle name="Normal 6 3 11 3" xfId="727" xr:uid="{2688E8E3-83E5-4E33-867D-38EC2C4965B5}"/>
    <cellStyle name="Normal 6 3 12" xfId="728" xr:uid="{CB17F1EE-7D3A-45BD-960F-A4225782BAF3}"/>
    <cellStyle name="Normal 6 3 12 2" xfId="729" xr:uid="{CED270CC-47F8-4B3E-BEEF-41E4BBFD4A92}"/>
    <cellStyle name="Normal 6 3 12 3" xfId="730" xr:uid="{9A8D14C9-72F3-4694-9BC0-4E3C1FFFBC6D}"/>
    <cellStyle name="Normal 6 3 13" xfId="731" xr:uid="{06C1142B-A1FA-4D56-AF64-2F4B351277E2}"/>
    <cellStyle name="Normal 6 3 13 2" xfId="732" xr:uid="{3B4D6397-6B01-4F3C-90EA-2D22C3F2F068}"/>
    <cellStyle name="Normal 6 3 13 3" xfId="733" xr:uid="{273E2866-5CBC-4578-82AB-2A1C16A4F3C8}"/>
    <cellStyle name="Normal 6 3 14" xfId="734" xr:uid="{8DDC39F8-09C1-4C71-ACCA-CA9502DD0BC1}"/>
    <cellStyle name="Normal 6 3 14 2" xfId="735" xr:uid="{DE44F54B-DD3E-4403-9E94-2DC18497AC76}"/>
    <cellStyle name="Normal 6 3 14 3" xfId="736" xr:uid="{CFE6DB78-945C-4E3F-8D7E-81A7F4C8C7B5}"/>
    <cellStyle name="Normal 6 3 15" xfId="737" xr:uid="{A42144DF-0698-4A15-89F5-91E3A1E36BF3}"/>
    <cellStyle name="Normal 6 3 15 2" xfId="738" xr:uid="{23FF47BC-0DEA-4DBA-9985-212626EB30E9}"/>
    <cellStyle name="Normal 6 3 15 3" xfId="739" xr:uid="{64B526E1-6776-43DC-8209-92C0BE207DF0}"/>
    <cellStyle name="Normal 6 3 16" xfId="740" xr:uid="{2C7A0507-3B65-4A47-AD23-B0AE6B00808C}"/>
    <cellStyle name="Normal 6 3 16 2" xfId="741" xr:uid="{B8520768-AD23-4B73-A146-C76076DF8DD5}"/>
    <cellStyle name="Normal 6 3 16 3" xfId="742" xr:uid="{AAAB7DAF-2E73-4EBD-92BD-CBE3F0E21231}"/>
    <cellStyle name="Normal 6 3 17" xfId="743" xr:uid="{3421D670-0ADF-440D-8988-73DE0D3A9AC2}"/>
    <cellStyle name="Normal 6 3 17 2" xfId="744" xr:uid="{0875BE47-92F4-49CF-9EBB-0239E14AAE45}"/>
    <cellStyle name="Normal 6 3 17 3" xfId="745" xr:uid="{2846AF09-B1C7-4FF5-938C-0D56EDF116FF}"/>
    <cellStyle name="Normal 6 3 18" xfId="746" xr:uid="{FC604FA1-BC47-4F49-AC4D-5ECA098BA677}"/>
    <cellStyle name="Normal 6 3 19" xfId="747" xr:uid="{F6BB8FF8-4B23-4854-94CC-EA29CE3A16A1}"/>
    <cellStyle name="Normal 6 3 2" xfId="748" xr:uid="{C4BDC314-B1E7-433F-8129-0B47AEF087B3}"/>
    <cellStyle name="Normal 6 3 2 2" xfId="749" xr:uid="{F12A2745-01F0-4EF7-9597-F90AF426F281}"/>
    <cellStyle name="Normal 6 3 2 3" xfId="750" xr:uid="{92296BC9-C4A9-463C-850B-ACFE70AE8FB3}"/>
    <cellStyle name="Normal 6 3 3" xfId="751" xr:uid="{C950BCC7-B4D2-4275-9C47-0D5D9BA849C9}"/>
    <cellStyle name="Normal 6 3 3 2" xfId="752" xr:uid="{69ACB6FD-99CC-49C3-AD51-D8547C95BE54}"/>
    <cellStyle name="Normal 6 3 3 3" xfId="753" xr:uid="{9C45EE9C-C398-40D0-8B77-C03541895F3B}"/>
    <cellStyle name="Normal 6 3 4" xfId="754" xr:uid="{FA5D8FEF-25EB-4A3E-8C16-009572810451}"/>
    <cellStyle name="Normal 6 3 4 2" xfId="755" xr:uid="{8FA1445D-C5E8-4B03-932A-231CEFEE4404}"/>
    <cellStyle name="Normal 6 3 4 3" xfId="756" xr:uid="{80BC5F84-3E92-44B5-ABA2-10A236D026A8}"/>
    <cellStyle name="Normal 6 3 5" xfId="757" xr:uid="{08E3334C-BD42-4422-937D-4751F5021516}"/>
    <cellStyle name="Normal 6 3 5 2" xfId="758" xr:uid="{99CB8DF9-EAC4-40AE-9BE1-4B58523B72FB}"/>
    <cellStyle name="Normal 6 3 5 3" xfId="759" xr:uid="{8FF7CB91-7823-4623-9B82-FE68252847C6}"/>
    <cellStyle name="Normal 6 3 6" xfId="760" xr:uid="{999D89B7-E286-4190-867B-1B23BB1D102D}"/>
    <cellStyle name="Normal 6 3 6 2" xfId="761" xr:uid="{E804A926-5662-4979-A808-A2D5F7D9147A}"/>
    <cellStyle name="Normal 6 3 6 3" xfId="762" xr:uid="{0FA650DB-3D77-4D45-B886-BBFA758289FC}"/>
    <cellStyle name="Normal 6 3 7" xfId="763" xr:uid="{78AD12EC-1FDC-40E2-A8D0-D1E2A70D5F1B}"/>
    <cellStyle name="Normal 6 3 7 2" xfId="764" xr:uid="{198F1AE2-65C4-42E6-9F23-D2760AC35A89}"/>
    <cellStyle name="Normal 6 3 7 3" xfId="765" xr:uid="{BC244FA0-AB4B-43F5-9634-8A1A28E04CFB}"/>
    <cellStyle name="Normal 6 3 8" xfId="766" xr:uid="{E0856AE9-6BCB-4AE5-845B-2D7895247618}"/>
    <cellStyle name="Normal 6 3 8 2" xfId="767" xr:uid="{909D330E-3F0A-4296-8F96-7803A67DB074}"/>
    <cellStyle name="Normal 6 3 8 3" xfId="768" xr:uid="{0519A493-F487-422A-9872-6636EFA67C4C}"/>
    <cellStyle name="Normal 6 3 9" xfId="769" xr:uid="{BD5EB7DE-18F0-4C70-A6EC-7C606CBD47B4}"/>
    <cellStyle name="Normal 6 3 9 2" xfId="770" xr:uid="{F7C9AB66-709E-46FF-8E67-44ED3D12FF89}"/>
    <cellStyle name="Normal 6 3 9 3" xfId="771" xr:uid="{D7821B15-FCF7-4520-B605-3B9CA8D0C580}"/>
    <cellStyle name="Normal 6 4" xfId="772" xr:uid="{8AD96872-4CE8-4DA1-9ED7-60F9A22D7556}"/>
    <cellStyle name="Normal 6 4 10" xfId="773" xr:uid="{26B51C24-A857-4103-8878-EC7E4E95FE45}"/>
    <cellStyle name="Normal 6 4 10 2" xfId="774" xr:uid="{BC9F1938-8048-4142-B35B-8B0E3C1483A7}"/>
    <cellStyle name="Normal 6 4 10 3" xfId="775" xr:uid="{4F2808FB-C92F-4CE6-89C6-EB2F380BCDA6}"/>
    <cellStyle name="Normal 6 4 11" xfId="776" xr:uid="{F95F6A6F-69AD-479F-B080-1298D521CC3A}"/>
    <cellStyle name="Normal 6 4 11 2" xfId="777" xr:uid="{0644E10E-0011-4DD2-B4DC-82FEA5109940}"/>
    <cellStyle name="Normal 6 4 11 3" xfId="778" xr:uid="{032CD316-6460-4904-BFB1-864E72731AD4}"/>
    <cellStyle name="Normal 6 4 12" xfId="779" xr:uid="{0A4AC9FD-2DCD-43B2-8F48-C98DF3418242}"/>
    <cellStyle name="Normal 6 4 12 2" xfId="780" xr:uid="{96A309EC-4655-4BE3-AF51-CD0919C26ED3}"/>
    <cellStyle name="Normal 6 4 12 3" xfId="781" xr:uid="{78FDB9AF-554A-4D00-BD2C-A7B30160B77F}"/>
    <cellStyle name="Normal 6 4 13" xfId="782" xr:uid="{47758850-42DB-4E4B-B10A-0F1F4123ED7D}"/>
    <cellStyle name="Normal 6 4 13 2" xfId="783" xr:uid="{CD01B7F0-56A1-4918-906B-36558505B6F4}"/>
    <cellStyle name="Normal 6 4 13 3" xfId="784" xr:uid="{D090455C-5657-4E82-9C1F-DCF68ACAF89D}"/>
    <cellStyle name="Normal 6 4 14" xfId="785" xr:uid="{85D175B5-99FA-4506-A708-32BDB9E6A376}"/>
    <cellStyle name="Normal 6 4 14 2" xfId="786" xr:uid="{5E84DF0A-EBDA-4D87-8D4F-502C758F1CAF}"/>
    <cellStyle name="Normal 6 4 14 3" xfId="787" xr:uid="{93A30503-EAEB-4288-A6D3-5F875C20167C}"/>
    <cellStyle name="Normal 6 4 15" xfId="788" xr:uid="{BB45B4B4-7506-4BE5-981F-85C3D8FA1B49}"/>
    <cellStyle name="Normal 6 4 15 2" xfId="789" xr:uid="{064C545A-3E66-4EEF-94B6-AF0E8B90F6DB}"/>
    <cellStyle name="Normal 6 4 15 3" xfId="790" xr:uid="{2D6D7B07-D330-485D-8543-EA2F5FBF31C8}"/>
    <cellStyle name="Normal 6 4 16" xfId="791" xr:uid="{845EA5E4-0B78-41E3-B843-4FE3D3E99896}"/>
    <cellStyle name="Normal 6 4 16 2" xfId="792" xr:uid="{E8C9FD5B-78C3-4DF0-980A-73F2D7996256}"/>
    <cellStyle name="Normal 6 4 16 3" xfId="793" xr:uid="{AA583903-1730-4562-8724-30D94BA2C0BA}"/>
    <cellStyle name="Normal 6 4 17" xfId="794" xr:uid="{C3E23BDE-A899-412D-B846-13D905B9EB92}"/>
    <cellStyle name="Normal 6 4 17 2" xfId="795" xr:uid="{004DF88D-5327-43D4-BA84-1759FC578BAD}"/>
    <cellStyle name="Normal 6 4 17 3" xfId="796" xr:uid="{53FE0428-7D07-43DE-890A-FF5DE0B130BF}"/>
    <cellStyle name="Normal 6 4 18" xfId="797" xr:uid="{60B5555D-04E1-4778-8794-C8B83FF2BA33}"/>
    <cellStyle name="Normal 6 4 19" xfId="798" xr:uid="{59FB7138-7D1D-4778-AC44-6A15D629154C}"/>
    <cellStyle name="Normal 6 4 2" xfId="799" xr:uid="{E3BF03AA-F723-4E11-B4F8-752EF135B72C}"/>
    <cellStyle name="Normal 6 4 2 2" xfId="800" xr:uid="{BB8123EB-E560-435F-9479-66A4928068A5}"/>
    <cellStyle name="Normal 6 4 2 3" xfId="801" xr:uid="{00982E71-F2AA-4630-BCF8-FA0A21FA170E}"/>
    <cellStyle name="Normal 6 4 3" xfId="802" xr:uid="{66723F46-AEF0-412E-A635-E909F6944900}"/>
    <cellStyle name="Normal 6 4 3 2" xfId="803" xr:uid="{A504DA1B-C634-4A2E-AF02-C007E0B3C344}"/>
    <cellStyle name="Normal 6 4 3 3" xfId="804" xr:uid="{A31D5F27-E82D-4824-AE6E-EF63186B5B12}"/>
    <cellStyle name="Normal 6 4 4" xfId="805" xr:uid="{2C4E006D-A437-46E3-9BDC-66DA5079498B}"/>
    <cellStyle name="Normal 6 4 4 2" xfId="806" xr:uid="{E273A99E-6307-4F75-AB5E-94B395C368AE}"/>
    <cellStyle name="Normal 6 4 4 3" xfId="807" xr:uid="{27F9A911-64B8-4CBA-9303-9D8A35711518}"/>
    <cellStyle name="Normal 6 4 5" xfId="808" xr:uid="{8F853FEF-0424-40E6-B480-2E361557A02D}"/>
    <cellStyle name="Normal 6 4 5 2" xfId="809" xr:uid="{73E9EFEA-C45F-4C20-BDE6-374FA4F68A4B}"/>
    <cellStyle name="Normal 6 4 5 3" xfId="810" xr:uid="{E9BB03F7-7525-428B-8E0F-541282E2439C}"/>
    <cellStyle name="Normal 6 4 6" xfId="811" xr:uid="{A0D66E43-F933-45F6-B96F-98DFF83A9383}"/>
    <cellStyle name="Normal 6 4 6 2" xfId="812" xr:uid="{7CD74095-E4CA-4E9F-8855-63035E8A5B57}"/>
    <cellStyle name="Normal 6 4 6 3" xfId="813" xr:uid="{0E18B8BB-E3B4-4595-A409-734EF28B3A93}"/>
    <cellStyle name="Normal 6 4 7" xfId="814" xr:uid="{57EC94F5-9142-4F3A-B184-43F9C61C3945}"/>
    <cellStyle name="Normal 6 4 7 2" xfId="815" xr:uid="{E6F13E4B-F6F0-4651-9403-C67F81914327}"/>
    <cellStyle name="Normal 6 4 7 3" xfId="816" xr:uid="{950E78DD-8F7A-42B8-99B8-810323D208A0}"/>
    <cellStyle name="Normal 6 4 8" xfId="817" xr:uid="{5D89DF13-FBD6-4AD7-A220-3BDA03A9A5E6}"/>
    <cellStyle name="Normal 6 4 8 2" xfId="818" xr:uid="{8259D5DD-2E67-4AB4-BBFE-82A326B28131}"/>
    <cellStyle name="Normal 6 4 8 3" xfId="819" xr:uid="{F983B2B0-EA8F-4CA5-A029-8DB86B68E87C}"/>
    <cellStyle name="Normal 6 4 9" xfId="820" xr:uid="{B6410142-9AE7-4181-8669-9A0389A83CEC}"/>
    <cellStyle name="Normal 6 4 9 2" xfId="821" xr:uid="{049DAD47-7FF3-4C58-B929-80D2D0989277}"/>
    <cellStyle name="Normal 6 4 9 3" xfId="822" xr:uid="{09EB99C3-4316-4617-8086-FE46CC4E2EAA}"/>
    <cellStyle name="Normal 6 5" xfId="823" xr:uid="{A1507828-4F57-4055-8C3D-C9FF2DF14D7E}"/>
    <cellStyle name="Normal 6 5 10" xfId="824" xr:uid="{6CDFCE17-8311-496D-BFE2-06AD415C840C}"/>
    <cellStyle name="Normal 6 5 10 2" xfId="825" xr:uid="{4B675515-0A73-4D3D-9E41-5EC87B7711D1}"/>
    <cellStyle name="Normal 6 5 10 3" xfId="826" xr:uid="{0960FB1A-ED7B-4FF9-B448-8CD76154EFD6}"/>
    <cellStyle name="Normal 6 5 11" xfId="827" xr:uid="{F4460092-51CE-42E4-91AF-DE6D50C1636B}"/>
    <cellStyle name="Normal 6 5 11 2" xfId="828" xr:uid="{8BE9B0F0-4ADC-4EE6-AFFE-4A716F5EA13D}"/>
    <cellStyle name="Normal 6 5 11 3" xfId="829" xr:uid="{BF7A9B5F-672C-496F-B65A-65E4C58438D5}"/>
    <cellStyle name="Normal 6 5 12" xfId="830" xr:uid="{93584C80-50DD-42AD-9101-29D19C513034}"/>
    <cellStyle name="Normal 6 5 12 2" xfId="831" xr:uid="{DAA8295C-2C30-4FF5-AF7C-C6849C9796F7}"/>
    <cellStyle name="Normal 6 5 12 3" xfId="832" xr:uid="{D2003D20-229B-4105-839A-87260EFFFD47}"/>
    <cellStyle name="Normal 6 5 13" xfId="833" xr:uid="{18988171-E411-4012-B791-72B8EFCC02BB}"/>
    <cellStyle name="Normal 6 5 13 2" xfId="834" xr:uid="{CC47E363-997A-4FE6-8217-E0336255285F}"/>
    <cellStyle name="Normal 6 5 13 3" xfId="835" xr:uid="{4C72924C-713F-43E2-BDC1-8EF07CF4FD8E}"/>
    <cellStyle name="Normal 6 5 14" xfId="836" xr:uid="{636D22D8-72C7-47A9-882E-6B11C1DD6C22}"/>
    <cellStyle name="Normal 6 5 14 2" xfId="837" xr:uid="{2F1E0F95-EAC4-4E02-888D-F9231E8716B0}"/>
    <cellStyle name="Normal 6 5 14 3" xfId="838" xr:uid="{90000562-5B70-413B-9F9C-210F70DEBF44}"/>
    <cellStyle name="Normal 6 5 15" xfId="839" xr:uid="{4C2EC066-6F9D-4E63-81EF-A0E6CC66C38A}"/>
    <cellStyle name="Normal 6 5 15 2" xfId="840" xr:uid="{2F0B7D75-B3CD-4660-B18B-D886499E45E0}"/>
    <cellStyle name="Normal 6 5 15 3" xfId="841" xr:uid="{0EAD3FA2-E505-407B-B89A-E900AE31E044}"/>
    <cellStyle name="Normal 6 5 16" xfId="842" xr:uid="{ABEF79C6-2900-445F-A6C6-CB75FD0FE9B9}"/>
    <cellStyle name="Normal 6 5 16 2" xfId="843" xr:uid="{C53A2979-B9A7-4632-BF10-E4A7641288B6}"/>
    <cellStyle name="Normal 6 5 16 3" xfId="844" xr:uid="{0798B869-32DC-42FA-A53F-112F1C3DAF8A}"/>
    <cellStyle name="Normal 6 5 17" xfId="845" xr:uid="{2302C4A4-BF0A-4822-A411-F68385370928}"/>
    <cellStyle name="Normal 6 5 17 2" xfId="846" xr:uid="{2D322241-F3AC-4CAB-83C0-DCC91E72390E}"/>
    <cellStyle name="Normal 6 5 17 3" xfId="847" xr:uid="{A4105E75-5EFD-4F89-8176-06E9F9C20B84}"/>
    <cellStyle name="Normal 6 5 18" xfId="848" xr:uid="{0E554767-C99A-491E-AD75-469C84857FE3}"/>
    <cellStyle name="Normal 6 5 19" xfId="849" xr:uid="{4E73FC5B-D5B0-421D-AA9F-FEE4A574DE5D}"/>
    <cellStyle name="Normal 6 5 2" xfId="850" xr:uid="{7978A6DE-459A-43FF-B69B-6E1A8EC53638}"/>
    <cellStyle name="Normal 6 5 2 2" xfId="851" xr:uid="{DC08A20E-3CD8-4911-A881-034653447B9D}"/>
    <cellStyle name="Normal 6 5 2 3" xfId="852" xr:uid="{15890F28-BEF5-4E28-820E-1ACDEB1234A5}"/>
    <cellStyle name="Normal 6 5 3" xfId="853" xr:uid="{BC4B2307-491D-456B-8FF9-10F6DA8CAE43}"/>
    <cellStyle name="Normal 6 5 3 2" xfId="854" xr:uid="{6309F044-C984-49F1-88D2-50E2EED1F483}"/>
    <cellStyle name="Normal 6 5 3 3" xfId="855" xr:uid="{900F9C78-6AD1-4EAE-B9C2-57CFE258909E}"/>
    <cellStyle name="Normal 6 5 4" xfId="856" xr:uid="{E827DFC9-76DF-4B35-8F9D-3B458785C62C}"/>
    <cellStyle name="Normal 6 5 4 2" xfId="857" xr:uid="{3EF4B15F-CC9C-4BEE-BDD7-37DEC8CBD481}"/>
    <cellStyle name="Normal 6 5 4 3" xfId="858" xr:uid="{A184491F-D656-4AD1-AA98-4961C3E944D6}"/>
    <cellStyle name="Normal 6 5 5" xfId="859" xr:uid="{57CABCC2-7C5A-4659-BC63-9587533D292C}"/>
    <cellStyle name="Normal 6 5 5 2" xfId="860" xr:uid="{B0CD8227-30EC-4139-926B-3C6FE25BF882}"/>
    <cellStyle name="Normal 6 5 5 3" xfId="861" xr:uid="{24BA0662-F077-44ED-A404-18B2908A1A1C}"/>
    <cellStyle name="Normal 6 5 6" xfId="862" xr:uid="{A1C55C48-1774-4208-A88E-6E5E9F7087CF}"/>
    <cellStyle name="Normal 6 5 6 2" xfId="863" xr:uid="{983C0D88-05C4-42E9-9D76-3E06DDEAF050}"/>
    <cellStyle name="Normal 6 5 6 3" xfId="864" xr:uid="{8181078F-2058-4092-B8A9-0D729E32DE90}"/>
    <cellStyle name="Normal 6 5 7" xfId="865" xr:uid="{505BA24E-D1CA-46F5-8DB7-B6D756AE64E5}"/>
    <cellStyle name="Normal 6 5 7 2" xfId="866" xr:uid="{5327ED9E-060A-49A0-AABB-52DC843BEB87}"/>
    <cellStyle name="Normal 6 5 7 3" xfId="867" xr:uid="{2C1E7544-F8F4-4F01-A1DF-D0F9414570F5}"/>
    <cellStyle name="Normal 6 5 8" xfId="868" xr:uid="{866EFB6C-97FD-422B-A2DA-1080D6279399}"/>
    <cellStyle name="Normal 6 5 8 2" xfId="869" xr:uid="{2314D253-7032-46D1-96AF-8C0AA340B014}"/>
    <cellStyle name="Normal 6 5 8 3" xfId="870" xr:uid="{C06116CB-0B7D-4C65-AE72-F479E82DC954}"/>
    <cellStyle name="Normal 6 5 9" xfId="871" xr:uid="{E3F47946-1068-422C-8974-23EF70EF55A1}"/>
    <cellStyle name="Normal 6 5 9 2" xfId="872" xr:uid="{B73CDB2C-5986-4622-90FD-CDA6FCB6BA99}"/>
    <cellStyle name="Normal 6 5 9 3" xfId="873" xr:uid="{B79178B3-9B60-4C8F-BA5A-1B1C030C5EEB}"/>
    <cellStyle name="Normal 6 6" xfId="874" xr:uid="{543C28F2-5A8F-4C29-8EB8-BA01EB16B5BD}"/>
    <cellStyle name="Normal 6 7" xfId="875" xr:uid="{9244B848-A4E1-4674-9B11-893FBDFE4CA5}"/>
    <cellStyle name="Normal 7" xfId="37" xr:uid="{00000000-0005-0000-0000-00002A000000}"/>
    <cellStyle name="Normal 7 2" xfId="199" xr:uid="{91CA31A4-0A9A-466E-9FA0-3C264EDD2D87}"/>
    <cellStyle name="Normal 7 2 2" xfId="267" xr:uid="{D0542FF5-3340-475F-B9DE-DFA4E3A2ED05}"/>
    <cellStyle name="Normal 7 2 3" xfId="274" xr:uid="{63355630-48AA-4C0B-BE34-B597324F7894}"/>
    <cellStyle name="Normal 7 3" xfId="266" xr:uid="{4B32DC6B-64C2-45BB-A90E-B7CAB658DEAB}"/>
    <cellStyle name="Normal 7 4" xfId="273" xr:uid="{8A7548F0-5E7A-4093-A355-352D85D52F5D}"/>
    <cellStyle name="Normal 7 5" xfId="198" xr:uid="{66B35F3E-9CAE-4B0F-93B2-AC75A27AF1FE}"/>
    <cellStyle name="Normal 7 6" xfId="1077" xr:uid="{08024853-4DE8-4EE9-A2AE-04B9F81B1548}"/>
    <cellStyle name="Normal 8" xfId="911" xr:uid="{ADEB4C7C-E0BA-4F1F-A7F6-5010F3AE742A}"/>
    <cellStyle name="Normal 8 2" xfId="1076" xr:uid="{A4B5BFE4-0978-47C9-BD37-E31DFFB09C2E}"/>
    <cellStyle name="Normal 9" xfId="200" xr:uid="{68229EBC-B5F7-4491-870E-F672AB33024B}"/>
    <cellStyle name="Normal 9 2" xfId="1103" xr:uid="{192CEE1E-4E86-413E-B94B-1F94EFD40BD3}"/>
    <cellStyle name="Normal 9 3" xfId="1073" xr:uid="{826CE296-2A7E-4AEC-9194-428169C41B84}"/>
    <cellStyle name="Percent 2" xfId="38" xr:uid="{00000000-0005-0000-0000-00002B000000}"/>
    <cellStyle name="Percent 2 10" xfId="876" xr:uid="{807F3405-FC68-456B-A520-42007655BBC2}"/>
    <cellStyle name="Percent 2 11" xfId="877" xr:uid="{37F6391F-5721-483E-B48A-6BBE4C5A37D0}"/>
    <cellStyle name="Percent 2 12" xfId="878" xr:uid="{CCE4CBAD-FCF1-45CB-B39B-3F8CB0E97348}"/>
    <cellStyle name="Percent 2 13" xfId="879" xr:uid="{654C9E28-57B4-45BC-B255-01B9868DE9F5}"/>
    <cellStyle name="Percent 2 14" xfId="880" xr:uid="{7D64E313-4244-4B3F-91A2-AE647AA5EB82}"/>
    <cellStyle name="Percent 2 15" xfId="881" xr:uid="{C3E5414C-9E13-4D77-B65B-643F6DCFFAD8}"/>
    <cellStyle name="Percent 2 16" xfId="882" xr:uid="{717609BD-BBAA-40B7-BD17-8EC9AFA3BBE8}"/>
    <cellStyle name="Percent 2 17" xfId="883" xr:uid="{EDFE2BAC-DFBC-403C-B805-C82E74137072}"/>
    <cellStyle name="Percent 2 18" xfId="884" xr:uid="{E016D687-012E-461E-9443-491DF3DCDC89}"/>
    <cellStyle name="Percent 2 19" xfId="885" xr:uid="{9FFCAE48-568D-491F-9C7F-4EE368B3B6C1}"/>
    <cellStyle name="Percent 2 2" xfId="202" xr:uid="{61935B31-44A0-44C1-B245-8E17AF6C9ABA}"/>
    <cellStyle name="Percent 2 20" xfId="886" xr:uid="{A41DF92A-25C7-4ABE-8FE8-EBA892B5B935}"/>
    <cellStyle name="Percent 2 3" xfId="201" xr:uid="{C88F869E-48AB-4790-93F3-AA3821D6B152}"/>
    <cellStyle name="Percent 2 4" xfId="887" xr:uid="{D37252DF-0D3D-4C8D-8936-BE4AFDDC5FC9}"/>
    <cellStyle name="Percent 2 5" xfId="888" xr:uid="{3B3E76BA-1D85-4245-9222-0CA6D586A3AB}"/>
    <cellStyle name="Percent 2 6" xfId="889" xr:uid="{A3EBA7A2-1350-4C63-B83A-FE6F321B2F8E}"/>
    <cellStyle name="Percent 2 7" xfId="890" xr:uid="{F14D1375-1BB4-46C4-9DDD-6418AA314662}"/>
    <cellStyle name="Percent 2 8" xfId="891" xr:uid="{23D6596C-4E93-4E46-BA86-EB366C48C3EC}"/>
    <cellStyle name="Percent 2 9" xfId="892" xr:uid="{56FFF806-E2CE-496C-A18C-40438CC9DAB8}"/>
    <cellStyle name="Percent 3" xfId="53" xr:uid="{AAC9EE94-D906-4A1D-9E10-6D4B674EB6EE}"/>
    <cellStyle name="Percent 4" xfId="1104" xr:uid="{3C49F853-954D-493A-985D-3FAEEF58A023}"/>
    <cellStyle name="Percent 5" xfId="1120" xr:uid="{E30ECDFD-9EBA-4F62-B7C6-9E7D3AA0F022}"/>
    <cellStyle name="S0" xfId="302" xr:uid="{14ED758A-25EC-4B6D-A163-4B3FD362AE07}"/>
    <cellStyle name="S0 2" xfId="1171" xr:uid="{6FA080B6-1422-492E-A395-94ACE87B21B2}"/>
    <cellStyle name="S1" xfId="303" xr:uid="{146B51E2-0F53-48CE-9C81-89D334C2A545}"/>
    <cellStyle name="S10" xfId="312" xr:uid="{1BEA836F-0E81-4813-AD6D-4FBE9F40E7BC}"/>
    <cellStyle name="S10 10" xfId="1185" xr:uid="{B47EB290-7559-4143-B8FA-CFDD6533C21B}"/>
    <cellStyle name="S10 11" xfId="1177" xr:uid="{CF7D2A9E-63A7-471B-979D-DE19AAE1C58F}"/>
    <cellStyle name="S10 12" xfId="1196" xr:uid="{E17FE6C4-3EF0-43DB-8852-4A07E30334AB}"/>
    <cellStyle name="S10 13" xfId="1222" xr:uid="{5653F50E-250D-4D30-AB27-EA815212961B}"/>
    <cellStyle name="S10 14" xfId="1166" xr:uid="{93FBAC2E-3142-4D0C-962D-214168A2855B}"/>
    <cellStyle name="S10 15" xfId="1219" xr:uid="{BB60C909-96D8-494D-8ECF-1C1D59C9205A}"/>
    <cellStyle name="S10 16" xfId="1184" xr:uid="{47687803-746E-43C0-8014-9982FD730CB3}"/>
    <cellStyle name="S10 2" xfId="1148" xr:uid="{6B1A9ABD-0905-4F49-9549-D6875B9370A3}"/>
    <cellStyle name="S10 3" xfId="1234" xr:uid="{24050866-3D6D-401C-9DF5-93E5F69F3725}"/>
    <cellStyle name="S10 4" xfId="1216" xr:uid="{5DE4C3C1-2E4A-4C32-A3AE-7BC96F035CF0}"/>
    <cellStyle name="S10 5" xfId="1227" xr:uid="{AC8E3326-2E5B-4615-90AA-B2134F98EB82}"/>
    <cellStyle name="S10 6" xfId="1178" xr:uid="{7EE7F334-5309-4FB0-A3E4-3428C343198E}"/>
    <cellStyle name="S10 7" xfId="1186" xr:uid="{465668A7-5246-4875-BB9C-C449B58D54D9}"/>
    <cellStyle name="S10 8" xfId="1209" xr:uid="{3E426D50-7A11-451F-9D07-9EBF956110C7}"/>
    <cellStyle name="S10 9" xfId="1214" xr:uid="{2BFA32BE-3227-4F7E-A022-17BF8B15F4C5}"/>
    <cellStyle name="S11" xfId="313" xr:uid="{B14E37F6-F159-41B4-BBA2-AEBFF606A189}"/>
    <cellStyle name="S11 2" xfId="1205" xr:uid="{48CFABA7-B41B-477B-9EDA-9EE58729E4CF}"/>
    <cellStyle name="S12" xfId="314" xr:uid="{31AF90F7-5A0A-4561-B007-A02CB314D9A5}"/>
    <cellStyle name="S12 2" xfId="1183" xr:uid="{EC3EA62B-56DE-4705-B3A7-14A5970423A3}"/>
    <cellStyle name="S13" xfId="315" xr:uid="{61B27F14-199E-445B-A2F3-1FFBF537C371}"/>
    <cellStyle name="S13 2" xfId="1152" xr:uid="{0F4C8865-4B42-4D97-A571-0308247EA637}"/>
    <cellStyle name="S14" xfId="316" xr:uid="{2ED2A702-8B31-43DD-975D-C2055DC1037E}"/>
    <cellStyle name="S15" xfId="317" xr:uid="{7F52492B-723F-4BC2-91CD-FBEF12681EC4}"/>
    <cellStyle name="S15 2" xfId="1202" xr:uid="{62A75280-F773-4F2A-A358-4C3E0FCEC3AC}"/>
    <cellStyle name="S16" xfId="318" xr:uid="{6099B626-B5CD-4CD5-825A-B765D1837DB9}"/>
    <cellStyle name="S16 10" xfId="1231" xr:uid="{9D5C1355-9075-4A66-ACF0-9F1165F9294C}"/>
    <cellStyle name="S16 11" xfId="1223" xr:uid="{B7AA74FD-457E-4B22-BFE1-82EA9FA55F06}"/>
    <cellStyle name="S16 12" xfId="1164" xr:uid="{08FA582F-5242-43D4-A6F1-C3671046571F}"/>
    <cellStyle name="S16 13" xfId="1200" xr:uid="{06224A29-4307-460A-BEC9-F3CA32033032}"/>
    <cellStyle name="S16 14" xfId="1170" xr:uid="{14D489C5-3E70-4F43-BB22-A369565C12ED}"/>
    <cellStyle name="S16 15" xfId="1144" xr:uid="{DC7FBAEE-7747-4D4C-B1CA-3387933C1987}"/>
    <cellStyle name="S16 16" xfId="1167" xr:uid="{D47A05DB-930A-4322-B7C8-FBC60F46258E}"/>
    <cellStyle name="S16 2" xfId="1233" xr:uid="{9E0D87CF-DF08-49F1-80A5-0515DD05FE12}"/>
    <cellStyle name="S16 3" xfId="1208" xr:uid="{A042D6E3-D72F-4B19-8193-BC2106147590}"/>
    <cellStyle name="S16 4" xfId="1198" xr:uid="{26D8BF57-901E-4723-BC11-1E0FDC407763}"/>
    <cellStyle name="S16 5" xfId="1201" xr:uid="{FFE15DA4-F3DB-4D77-AE77-236BE721C9D9}"/>
    <cellStyle name="S16 6" xfId="1154" xr:uid="{D12757F7-CDF3-4132-B0C3-B4B6A1960365}"/>
    <cellStyle name="S16 7" xfId="1193" xr:uid="{775BE10E-EF1A-41D7-A25B-DD3737C11172}"/>
    <cellStyle name="S16 8" xfId="1174" xr:uid="{7C31AC87-8AB3-4909-81AE-C44FEB2F40D4}"/>
    <cellStyle name="S16 9" xfId="1175" xr:uid="{2B6C4047-801D-4136-970C-20D9E50C49E3}"/>
    <cellStyle name="S17" xfId="319" xr:uid="{0635D7B4-73E7-4473-BB49-8F648269BA1F}"/>
    <cellStyle name="S18" xfId="320" xr:uid="{3E00DA90-35A7-415C-B311-6528D068CF51}"/>
    <cellStyle name="S19" xfId="300" xr:uid="{5337E5D7-15D9-4675-9AC0-D1593F9E4D3D}"/>
    <cellStyle name="S19 2" xfId="1197" xr:uid="{AE8ED525-AFAD-4502-BB30-CAFE1DBF4CB9}"/>
    <cellStyle name="S2" xfId="304" xr:uid="{97FB183E-09FF-4C96-A650-4691C6678E0F}"/>
    <cellStyle name="S20" xfId="321" xr:uid="{9D90E3A0-538C-470B-B3CF-37314E598728}"/>
    <cellStyle name="S20 2" xfId="1187" xr:uid="{D637E0A6-AF5D-4907-B1AD-17A53836A16F}"/>
    <cellStyle name="S21" xfId="322" xr:uid="{09342EF6-2BE4-43DC-9E03-4681E00C297B}"/>
    <cellStyle name="S22" xfId="299" xr:uid="{0B39A5CB-7A21-4CB4-9E9C-7B969C7E4F67}"/>
    <cellStyle name="S23" xfId="296" xr:uid="{15B3B541-70DC-4F0D-8FAF-D27604B7AAB3}"/>
    <cellStyle name="S23 2" xfId="1194" xr:uid="{4DF0472F-24BF-4996-9CCD-B7D852E3D470}"/>
    <cellStyle name="S24" xfId="323" xr:uid="{0DC6ED08-79AC-4FE7-8B43-DD9D8CA59362}"/>
    <cellStyle name="S24 2" xfId="1172" xr:uid="{B70A63E4-E5EB-431D-BF8F-92D680D5F441}"/>
    <cellStyle name="S25" xfId="324" xr:uid="{175A49EF-CF7E-4BAA-8360-8F2179F39A18}"/>
    <cellStyle name="S25 2" xfId="1188" xr:uid="{A9294C80-E4E7-4003-A1EF-09B81E9492B9}"/>
    <cellStyle name="S26" xfId="325" xr:uid="{309FCCCC-78B9-4D73-962D-BCDF6B95F1DB}"/>
    <cellStyle name="S26 2" xfId="1146" xr:uid="{7FE00D19-2EF9-4A8E-B6DD-8931B8B17B52}"/>
    <cellStyle name="S27" xfId="326" xr:uid="{370E2F4F-58B6-45A6-8AA9-2960FA8E6302}"/>
    <cellStyle name="S27 2" xfId="1180" xr:uid="{E01491CE-CC16-42F5-BFF0-8D767F50DD91}"/>
    <cellStyle name="S28" xfId="327" xr:uid="{F37A496E-DFA8-4F94-BCAC-B8D756DEFE41}"/>
    <cellStyle name="S28 2" xfId="1145" xr:uid="{ED8E0561-A508-4A13-AE71-0D3C191E8CDC}"/>
    <cellStyle name="S29" xfId="328" xr:uid="{2F97EF1A-A4D9-42CA-BB8F-BBDB7D213E4F}"/>
    <cellStyle name="S29 2" xfId="1189" xr:uid="{08110E1A-010C-40EA-A7A8-9DD902FC8CE3}"/>
    <cellStyle name="S3" xfId="305" xr:uid="{1E2B14AC-824F-4FD8-9D22-1D06A925CEA4}"/>
    <cellStyle name="S3 2" xfId="1190" xr:uid="{3592B8DB-5878-46F4-83BE-A1CCE5083C72}"/>
    <cellStyle name="S30" xfId="329" xr:uid="{7EA80BE6-0DCA-4C87-A6B5-F170392B379F}"/>
    <cellStyle name="S30 2" xfId="893" xr:uid="{097E4969-C365-4B8E-BBF4-0CE06E38C1AC}"/>
    <cellStyle name="S31" xfId="330" xr:uid="{0FEE772E-A06A-4FB9-805A-6C409B81F0D4}"/>
    <cellStyle name="S31 10" xfId="1224" xr:uid="{2CFED957-EB91-4D1C-A6E1-243725CC8BE3}"/>
    <cellStyle name="S31 11" xfId="1212" xr:uid="{086741DF-EB49-4928-9D63-FA2C1046AE71}"/>
    <cellStyle name="S31 12" xfId="1217" xr:uid="{1802B116-BB87-4CC7-A575-0C2144C438F2}"/>
    <cellStyle name="S31 13" xfId="1211" xr:uid="{89DA6178-B5DB-414B-AB1C-A84F91177260}"/>
    <cellStyle name="S31 14" xfId="1230" xr:uid="{1E70F801-DAB9-4926-9A28-A6F8E4A239FB}"/>
    <cellStyle name="S31 15" xfId="1181" xr:uid="{BD7C8E0F-7A36-4443-8F3E-F9859F6E4357}"/>
    <cellStyle name="S31 16" xfId="1182" xr:uid="{8D7840D4-28C8-4822-9934-7E1B55F10F07}"/>
    <cellStyle name="S31 2" xfId="894" xr:uid="{9839C43F-AB33-4A14-A71B-FA3315682259}"/>
    <cellStyle name="S31 3" xfId="1229" xr:uid="{4495BE2E-EB3B-4183-8120-E1872AF1EC05}"/>
    <cellStyle name="S31 4" xfId="1215" xr:uid="{0C2FF05F-6769-40D5-949D-B12AB4E67E82}"/>
    <cellStyle name="S31 5" xfId="1179" xr:uid="{39FA2D84-5836-4DC3-9BB6-1629089B51C7}"/>
    <cellStyle name="S31 6" xfId="1192" xr:uid="{DE387EB4-8F04-4BBA-B2C9-A7CB1DA81AA7}"/>
    <cellStyle name="S31 7" xfId="1207" xr:uid="{1421102B-5A12-4CDB-B8E8-752F1C5C48CB}"/>
    <cellStyle name="S31 8" xfId="1228" xr:uid="{94AC3C6B-7047-4A45-BE29-7BFA487F63D2}"/>
    <cellStyle name="S31 9" xfId="1156" xr:uid="{1F1493EE-6819-4DA4-8BFF-9DA01186736D}"/>
    <cellStyle name="S32" xfId="295" xr:uid="{81D9286B-E816-4C83-90E5-27077839B66F}"/>
    <cellStyle name="S32 2" xfId="331" xr:uid="{AAC7B5F1-ED7F-47AF-BD3A-E4B328A4CD3C}"/>
    <cellStyle name="S32 3" xfId="336" xr:uid="{184A6A9A-6755-4E1C-A09D-DBC79F412A1C}"/>
    <cellStyle name="S33" xfId="298" xr:uid="{0A922133-C73A-4D39-AE84-F3F75A3269D6}"/>
    <cellStyle name="S33 2" xfId="895" xr:uid="{40A815B6-8AB8-49C8-A8D6-02262699488E}"/>
    <cellStyle name="S34" xfId="297" xr:uid="{E14A3027-D73F-464D-9F9A-C6C46568E659}"/>
    <cellStyle name="S34 2" xfId="896" xr:uid="{67BA2F36-86C7-41DE-AAE7-C5D3C2E6ED27}"/>
    <cellStyle name="S34 3" xfId="1203" xr:uid="{DB69EA74-291D-4BCD-ABEE-BA365A5C1C8D}"/>
    <cellStyle name="S35" xfId="332" xr:uid="{651C7108-21E0-499B-A917-1E9888479E43}"/>
    <cellStyle name="S35 10" xfId="1151" xr:uid="{CA895988-802C-4A8E-BE48-9FBE9C9BC49F}"/>
    <cellStyle name="S35 11" xfId="1220" xr:uid="{13962611-BAD9-4A49-BD1D-075F2DBF58AB}"/>
    <cellStyle name="S35 12" xfId="1162" xr:uid="{51F6AE7C-F4A6-43D6-8891-85445420023E}"/>
    <cellStyle name="S35 13" xfId="1221" xr:uid="{F91B5A11-3661-456A-A5B9-B05EB8F5AC3C}"/>
    <cellStyle name="S35 14" xfId="1204" xr:uid="{5A37D7DA-898A-4B70-96E7-26D0DCABAB11}"/>
    <cellStyle name="S35 15" xfId="1150" xr:uid="{6004C537-E46B-4853-AAD7-B242ADB40000}"/>
    <cellStyle name="S35 2" xfId="1157" xr:uid="{1BC96BFB-78D1-4989-8902-9F7FB3FB27FB}"/>
    <cellStyle name="S35 3" xfId="1169" xr:uid="{1697BD49-9043-413A-9C03-25E1E0C207F0}"/>
    <cellStyle name="S35 4" xfId="1163" xr:uid="{D3E41F68-CB54-4117-85A8-0417486CA989}"/>
    <cellStyle name="S35 5" xfId="1155" xr:uid="{F23B23F0-1874-4C36-94F6-4B2964842F4A}"/>
    <cellStyle name="S35 6" xfId="1226" xr:uid="{FC7CC8FE-13D0-4CB4-8029-40E9A0479D85}"/>
    <cellStyle name="S35 7" xfId="1160" xr:uid="{D84F5678-AEA3-44DE-A948-B51EF30574CD}"/>
    <cellStyle name="S35 8" xfId="1149" xr:uid="{9373ED8B-4353-42D6-9AFC-B83A690A0790}"/>
    <cellStyle name="S35 9" xfId="1235" xr:uid="{7981F583-2EC3-4121-8906-5AB1229EBFC6}"/>
    <cellStyle name="S36" xfId="301" xr:uid="{9346226F-C66D-4E14-A45D-EFB343A7C3E8}"/>
    <cellStyle name="S36 2" xfId="898" xr:uid="{E1D9369F-5A89-4D56-B511-57D2A016CDF4}"/>
    <cellStyle name="S36 2 2" xfId="1232" xr:uid="{EA1B0F85-FB83-4EC4-8D8D-5F296BE1DCD3}"/>
    <cellStyle name="S36 3" xfId="899" xr:uid="{F91611B0-D4E6-4301-B10F-FD860DAC44F8}"/>
    <cellStyle name="S36 4" xfId="897" xr:uid="{8EFF974D-B401-4FA9-9ECE-D9F737F2B15C}"/>
    <cellStyle name="S37" xfId="333" xr:uid="{82E8FC46-808B-4302-AA60-555492311559}"/>
    <cellStyle name="S37 2" xfId="901" xr:uid="{D8196215-86C6-40AC-8242-6F4719CCAC8E}"/>
    <cellStyle name="S37 2 2" xfId="1168" xr:uid="{6BDF7CCC-63F2-406E-A298-6B166C10850E}"/>
    <cellStyle name="S37 3" xfId="902" xr:uid="{83B8C4E5-A4A0-45C4-B75D-BB620FA94516}"/>
    <cellStyle name="S37 4" xfId="900" xr:uid="{7C8DEF8A-7808-4CDA-8C7C-C93AA9D7DF53}"/>
    <cellStyle name="S38" xfId="334" xr:uid="{9201E2A2-871D-47EE-994E-D7E7678F8253}"/>
    <cellStyle name="S38 2" xfId="903" xr:uid="{9291ACF6-00F2-48C5-BC68-DDF233694E34}"/>
    <cellStyle name="S39" xfId="335" xr:uid="{666A1002-D9ED-4749-943A-C70B1B7B08D8}"/>
    <cellStyle name="S4" xfId="306" xr:uid="{91BA48F8-E64A-4AC1-A95C-E74F714B7593}"/>
    <cellStyle name="S40" xfId="904" xr:uid="{08C43C30-ABC8-4CD3-A66F-D3AB90538051}"/>
    <cellStyle name="S41" xfId="905" xr:uid="{482674DA-F10C-4381-8AD7-B305141204B7}"/>
    <cellStyle name="S41 2" xfId="906" xr:uid="{9690E0FE-252D-4F84-B3A6-A1CE6955AB38}"/>
    <cellStyle name="S42" xfId="907" xr:uid="{0F94D4F8-1F13-4455-8C98-3523B0EB44A3}"/>
    <cellStyle name="S43" xfId="908" xr:uid="{20D79664-B41A-43BF-8193-D4964BEE908A}"/>
    <cellStyle name="S44" xfId="909" xr:uid="{DA318227-FF61-47BC-A9DF-DE0F9D0D0F18}"/>
    <cellStyle name="S5" xfId="307" xr:uid="{2437BB0D-E7C4-41E9-9FD6-7A3955A844DD}"/>
    <cellStyle name="S5 2" xfId="1173" xr:uid="{5B587FE2-645F-4BD0-A143-C6EAEE2A25D5}"/>
    <cellStyle name="S6" xfId="308" xr:uid="{3EEB38CF-49D1-4C45-B997-49E8B25CD3E6}"/>
    <cellStyle name="S6 2" xfId="1147" xr:uid="{E0FD8241-5DBE-4B31-A247-3AA84DD5DBB5}"/>
    <cellStyle name="S7" xfId="309" xr:uid="{148B0F09-EEF7-49E9-B854-0F764BD7A174}"/>
    <cellStyle name="S7 2" xfId="1161" xr:uid="{6012F651-5049-4E8F-9AA0-1869B66BC1BB}"/>
    <cellStyle name="S8" xfId="310" xr:uid="{C9E2CE34-6490-49B7-A634-770F91617C7A}"/>
    <cellStyle name="S9" xfId="311" xr:uid="{CF204CF2-D981-4AB7-9B8D-00B4DA7CFEB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60"/>
  <sheetViews>
    <sheetView topLeftCell="A16" zoomScale="70" zoomScaleNormal="70" workbookViewId="0">
      <selection activeCell="D18" sqref="D18"/>
    </sheetView>
  </sheetViews>
  <sheetFormatPr defaultRowHeight="15"/>
  <cols>
    <col min="1" max="1" width="5.28515625" style="1" customWidth="1"/>
    <col min="2" max="2" width="12.42578125" style="5" bestFit="1" customWidth="1"/>
    <col min="3" max="3" width="15.5703125" style="5" bestFit="1" customWidth="1"/>
    <col min="4" max="4" width="11.5703125" style="5" bestFit="1" customWidth="1"/>
    <col min="5" max="5" width="1.7109375" customWidth="1"/>
    <col min="6" max="6" width="12" style="6" customWidth="1"/>
    <col min="7" max="7" width="11" customWidth="1"/>
    <col min="8" max="8" width="3.85546875" customWidth="1"/>
    <col min="9" max="9" width="12.85546875" customWidth="1"/>
    <col min="10" max="10" width="12.85546875" bestFit="1" customWidth="1"/>
    <col min="11" max="11" width="12.140625" customWidth="1"/>
    <col min="12" max="12" width="12.5703125" bestFit="1" customWidth="1"/>
    <col min="13" max="13" width="16.42578125" bestFit="1" customWidth="1"/>
    <col min="14" max="14" width="3" style="49" customWidth="1"/>
    <col min="15" max="15" width="5.85546875" customWidth="1"/>
    <col min="16" max="16" width="13.28515625" style="49" bestFit="1" customWidth="1"/>
    <col min="17" max="17" width="10.5703125" style="49" bestFit="1" customWidth="1"/>
    <col min="18" max="18" width="9.5703125" bestFit="1" customWidth="1"/>
    <col min="19" max="19" width="10.5703125" bestFit="1" customWidth="1"/>
  </cols>
  <sheetData>
    <row r="1" spans="1:22">
      <c r="A1" s="99" t="s">
        <v>6</v>
      </c>
      <c r="B1" s="99"/>
      <c r="C1" s="99"/>
      <c r="D1" s="99"/>
      <c r="E1" s="99"/>
      <c r="F1" s="99"/>
      <c r="G1" s="99"/>
      <c r="H1" s="1"/>
      <c r="I1" s="99" t="s">
        <v>7</v>
      </c>
      <c r="J1" s="99"/>
      <c r="K1" s="99"/>
      <c r="L1" s="38"/>
      <c r="N1" s="50"/>
    </row>
    <row r="2" spans="1:22">
      <c r="B2" s="12"/>
      <c r="C2" s="12"/>
      <c r="D2" s="12"/>
      <c r="F2" s="12"/>
    </row>
    <row r="3" spans="1:22">
      <c r="A3" s="1" t="s">
        <v>0</v>
      </c>
      <c r="B3" s="3" t="s">
        <v>1</v>
      </c>
      <c r="C3" s="3" t="s">
        <v>2</v>
      </c>
      <c r="D3" s="3" t="s">
        <v>3</v>
      </c>
      <c r="F3" s="12" t="s">
        <v>3</v>
      </c>
      <c r="G3" t="s">
        <v>5</v>
      </c>
      <c r="I3" s="3" t="s">
        <v>1</v>
      </c>
      <c r="J3" s="3" t="s">
        <v>2</v>
      </c>
      <c r="K3" s="3" t="s">
        <v>3</v>
      </c>
      <c r="L3" s="41" t="s">
        <v>3</v>
      </c>
      <c r="M3" s="30" t="s">
        <v>8</v>
      </c>
      <c r="O3" s="51" t="s">
        <v>21</v>
      </c>
      <c r="P3" s="30" t="s">
        <v>20</v>
      </c>
      <c r="Q3" s="16" t="s">
        <v>6</v>
      </c>
      <c r="R3" s="16" t="s">
        <v>4</v>
      </c>
      <c r="S3" s="16" t="s">
        <v>12</v>
      </c>
      <c r="U3" s="16"/>
    </row>
    <row r="4" spans="1:22">
      <c r="B4" s="3"/>
      <c r="C4" s="3"/>
      <c r="D4" s="12">
        <v>60250</v>
      </c>
      <c r="E4" s="44"/>
      <c r="F4"/>
      <c r="G4" s="2"/>
      <c r="H4" s="2"/>
      <c r="I4" s="3"/>
      <c r="J4" s="3"/>
      <c r="K4" s="12">
        <v>60250</v>
      </c>
      <c r="L4" s="12"/>
      <c r="M4" s="2"/>
      <c r="O4" s="52"/>
      <c r="P4" s="11" t="s">
        <v>17</v>
      </c>
      <c r="Q4" s="18"/>
      <c r="R4" s="18"/>
      <c r="S4" s="11">
        <f>Q4-R4</f>
        <v>0</v>
      </c>
      <c r="T4" s="11"/>
      <c r="U4" s="2"/>
      <c r="V4" s="2"/>
    </row>
    <row r="5" spans="1:22">
      <c r="A5" s="1">
        <v>1</v>
      </c>
      <c r="B5" s="16">
        <v>0</v>
      </c>
      <c r="C5" s="16">
        <v>0</v>
      </c>
      <c r="D5" s="3">
        <f>+D4+B5-C5</f>
        <v>60250</v>
      </c>
      <c r="E5" s="44"/>
      <c r="F5" s="14">
        <v>60250</v>
      </c>
      <c r="G5" s="2">
        <f t="shared" ref="G5:G8" si="0">D5-F5</f>
        <v>0</v>
      </c>
      <c r="H5" s="59">
        <v>1</v>
      </c>
      <c r="I5" s="16">
        <v>0</v>
      </c>
      <c r="J5" s="16">
        <v>0</v>
      </c>
      <c r="K5" s="3">
        <f>+K4+I5-J5</f>
        <v>60250</v>
      </c>
      <c r="L5" s="14">
        <v>60250</v>
      </c>
      <c r="M5" s="2">
        <f t="shared" ref="M5:M7" si="1">+F5-L5</f>
        <v>0</v>
      </c>
      <c r="O5" s="53"/>
      <c r="P5" s="11" t="s">
        <v>15</v>
      </c>
      <c r="Q5" s="18"/>
      <c r="R5" s="12"/>
      <c r="S5" s="11">
        <f t="shared" ref="S5:S7" si="2">Q5-R5</f>
        <v>0</v>
      </c>
      <c r="T5" s="11"/>
      <c r="U5" s="2"/>
    </row>
    <row r="6" spans="1:22">
      <c r="A6" s="1">
        <v>2</v>
      </c>
      <c r="B6" s="16">
        <v>0</v>
      </c>
      <c r="C6" s="16">
        <v>0</v>
      </c>
      <c r="D6" s="3">
        <f>+D5+B6-C6</f>
        <v>60250</v>
      </c>
      <c r="E6" s="44"/>
      <c r="F6" s="13">
        <v>60250</v>
      </c>
      <c r="G6" s="2">
        <f t="shared" si="0"/>
        <v>0</v>
      </c>
      <c r="H6" s="59">
        <v>2</v>
      </c>
      <c r="I6" s="16">
        <v>0</v>
      </c>
      <c r="J6" s="16">
        <v>0</v>
      </c>
      <c r="K6" s="3">
        <f>+K5+I6-J6</f>
        <v>60250</v>
      </c>
      <c r="L6" s="14">
        <v>60250</v>
      </c>
      <c r="M6" s="2">
        <f t="shared" si="1"/>
        <v>0</v>
      </c>
      <c r="O6" s="26"/>
      <c r="P6" s="11" t="s">
        <v>17</v>
      </c>
      <c r="Q6" s="18"/>
      <c r="R6" s="14"/>
      <c r="S6" s="11">
        <f t="shared" si="2"/>
        <v>0</v>
      </c>
    </row>
    <row r="7" spans="1:22">
      <c r="A7" s="1">
        <v>3</v>
      </c>
      <c r="B7" s="16">
        <v>0</v>
      </c>
      <c r="C7" s="16">
        <v>0</v>
      </c>
      <c r="D7" s="3">
        <f>+D6+B7-C7</f>
        <v>60250</v>
      </c>
      <c r="E7" s="44"/>
      <c r="F7" s="13">
        <v>60250</v>
      </c>
      <c r="G7" s="2">
        <f t="shared" si="0"/>
        <v>0</v>
      </c>
      <c r="H7" s="59">
        <v>3</v>
      </c>
      <c r="I7" s="16">
        <v>0</v>
      </c>
      <c r="J7" s="16">
        <v>0</v>
      </c>
      <c r="K7" s="3">
        <f>+K6+I7-J7</f>
        <v>60250</v>
      </c>
      <c r="L7" s="14">
        <v>60250</v>
      </c>
      <c r="M7" s="2">
        <f t="shared" si="1"/>
        <v>0</v>
      </c>
      <c r="O7" s="18"/>
      <c r="P7" s="11" t="s">
        <v>15</v>
      </c>
      <c r="Q7" s="18"/>
      <c r="R7" s="14"/>
      <c r="S7" s="11">
        <f t="shared" si="2"/>
        <v>0</v>
      </c>
    </row>
    <row r="8" spans="1:22">
      <c r="A8" s="1">
        <v>4</v>
      </c>
      <c r="B8" s="16">
        <v>0</v>
      </c>
      <c r="C8" s="16">
        <v>0</v>
      </c>
      <c r="D8" s="3">
        <f t="shared" ref="D8:D35" si="3">+D7+B8-C8</f>
        <v>60250</v>
      </c>
      <c r="E8" s="43"/>
      <c r="F8" s="12">
        <v>60250</v>
      </c>
      <c r="G8" s="2">
        <f t="shared" si="0"/>
        <v>0</v>
      </c>
      <c r="H8" s="59">
        <v>4</v>
      </c>
      <c r="I8" s="16">
        <v>0</v>
      </c>
      <c r="J8" s="16">
        <v>0</v>
      </c>
      <c r="K8" s="3">
        <f t="shared" ref="K8:K33" si="4">+K7+I8-J8</f>
        <v>60250</v>
      </c>
      <c r="L8" s="12">
        <v>60250</v>
      </c>
      <c r="M8" s="2">
        <f t="shared" ref="M8" si="5">+F8-L8</f>
        <v>0</v>
      </c>
    </row>
    <row r="9" spans="1:22">
      <c r="A9" s="1">
        <v>5</v>
      </c>
      <c r="B9" s="16">
        <v>0</v>
      </c>
      <c r="C9" s="16">
        <v>0</v>
      </c>
      <c r="D9" s="3">
        <f t="shared" si="3"/>
        <v>60250</v>
      </c>
      <c r="E9" s="43"/>
      <c r="F9" s="12">
        <v>60250</v>
      </c>
      <c r="G9" s="2">
        <f t="shared" ref="G9:G32" si="6">D9-F9</f>
        <v>0</v>
      </c>
      <c r="H9" s="59">
        <v>5</v>
      </c>
      <c r="I9" s="3">
        <v>0</v>
      </c>
      <c r="J9" s="16">
        <v>0</v>
      </c>
      <c r="K9" s="3">
        <f t="shared" si="4"/>
        <v>60250</v>
      </c>
      <c r="L9" s="12">
        <v>60250</v>
      </c>
      <c r="M9" s="2">
        <f>+F9-L9</f>
        <v>0</v>
      </c>
    </row>
    <row r="10" spans="1:22">
      <c r="A10" s="1">
        <v>6</v>
      </c>
      <c r="B10" s="3">
        <v>74381</v>
      </c>
      <c r="C10" s="16">
        <v>90280</v>
      </c>
      <c r="D10" s="3">
        <f t="shared" si="3"/>
        <v>44351</v>
      </c>
      <c r="E10" s="43"/>
      <c r="F10" s="12">
        <v>44351</v>
      </c>
      <c r="G10" s="2">
        <f t="shared" si="6"/>
        <v>0</v>
      </c>
      <c r="H10" s="59">
        <v>6</v>
      </c>
      <c r="I10" s="3">
        <v>74381</v>
      </c>
      <c r="J10" s="16">
        <v>90280</v>
      </c>
      <c r="K10" s="3">
        <f t="shared" si="4"/>
        <v>44351</v>
      </c>
      <c r="L10" s="12">
        <v>44351</v>
      </c>
      <c r="M10" s="2">
        <f t="shared" ref="M10:M34" si="7">+F10-L10</f>
        <v>0</v>
      </c>
      <c r="P10" s="18"/>
      <c r="Q10" s="61"/>
      <c r="R10" s="61"/>
      <c r="S10" s="61"/>
    </row>
    <row r="11" spans="1:22">
      <c r="A11" s="1">
        <v>7</v>
      </c>
      <c r="B11" s="3">
        <v>174876</v>
      </c>
      <c r="C11" s="16">
        <v>175550</v>
      </c>
      <c r="D11" s="3">
        <f>+D10+B11-C11</f>
        <v>43677</v>
      </c>
      <c r="E11" s="43"/>
      <c r="F11" s="12">
        <v>43677</v>
      </c>
      <c r="G11" s="2">
        <f t="shared" si="6"/>
        <v>0</v>
      </c>
      <c r="H11" s="59">
        <v>7</v>
      </c>
      <c r="I11" s="3">
        <v>174876</v>
      </c>
      <c r="J11" s="16">
        <v>175550</v>
      </c>
      <c r="K11" s="3">
        <f t="shared" si="4"/>
        <v>43677</v>
      </c>
      <c r="L11" s="12">
        <v>43677</v>
      </c>
      <c r="M11" s="2">
        <f>+F11-L11</f>
        <v>0</v>
      </c>
      <c r="P11" s="18"/>
      <c r="Q11" s="18"/>
      <c r="R11" s="18"/>
      <c r="S11" s="18"/>
    </row>
    <row r="12" spans="1:22">
      <c r="A12" s="1">
        <v>8</v>
      </c>
      <c r="B12" s="3">
        <v>0</v>
      </c>
      <c r="C12" s="16">
        <v>0</v>
      </c>
      <c r="D12" s="3">
        <f t="shared" si="3"/>
        <v>43677</v>
      </c>
      <c r="E12" s="71"/>
      <c r="F12" s="12">
        <v>43677</v>
      </c>
      <c r="G12" s="2">
        <f t="shared" si="6"/>
        <v>0</v>
      </c>
      <c r="H12" s="59">
        <v>8</v>
      </c>
      <c r="I12" s="3">
        <v>0</v>
      </c>
      <c r="J12" s="16">
        <v>0</v>
      </c>
      <c r="K12" s="3">
        <f t="shared" si="4"/>
        <v>43677</v>
      </c>
      <c r="L12" s="12">
        <v>43677</v>
      </c>
      <c r="M12" s="2">
        <f t="shared" si="7"/>
        <v>0</v>
      </c>
    </row>
    <row r="13" spans="1:22">
      <c r="A13" s="1">
        <v>9</v>
      </c>
      <c r="B13" s="57">
        <v>87083</v>
      </c>
      <c r="C13" s="17">
        <v>82830</v>
      </c>
      <c r="D13" s="3">
        <f t="shared" si="3"/>
        <v>47930</v>
      </c>
      <c r="E13" s="43"/>
      <c r="F13" s="12">
        <v>47930</v>
      </c>
      <c r="G13" s="2">
        <f t="shared" si="6"/>
        <v>0</v>
      </c>
      <c r="H13" s="59">
        <v>9</v>
      </c>
      <c r="I13" s="70">
        <v>87083</v>
      </c>
      <c r="J13" s="70">
        <v>82830</v>
      </c>
      <c r="K13" s="3">
        <f t="shared" si="4"/>
        <v>47930</v>
      </c>
      <c r="L13" s="12">
        <v>47930</v>
      </c>
      <c r="M13" s="2">
        <f t="shared" si="7"/>
        <v>0</v>
      </c>
    </row>
    <row r="14" spans="1:22">
      <c r="A14" s="1">
        <v>10</v>
      </c>
      <c r="B14" s="56">
        <v>151143</v>
      </c>
      <c r="C14" s="17">
        <v>153470</v>
      </c>
      <c r="D14" s="3">
        <f t="shared" si="3"/>
        <v>45603</v>
      </c>
      <c r="E14" s="43"/>
      <c r="F14" s="12">
        <v>45603</v>
      </c>
      <c r="G14" s="2">
        <f t="shared" si="6"/>
        <v>0</v>
      </c>
      <c r="H14" s="59">
        <v>10</v>
      </c>
      <c r="I14" s="70">
        <v>151143</v>
      </c>
      <c r="J14" s="70">
        <v>153470</v>
      </c>
      <c r="K14" s="3">
        <f t="shared" si="4"/>
        <v>45603</v>
      </c>
      <c r="L14" s="12">
        <v>45603</v>
      </c>
      <c r="M14" s="2">
        <f t="shared" si="7"/>
        <v>0</v>
      </c>
    </row>
    <row r="15" spans="1:22">
      <c r="A15" s="1">
        <v>11</v>
      </c>
      <c r="B15" s="5">
        <v>259806</v>
      </c>
      <c r="C15" s="12">
        <v>257870</v>
      </c>
      <c r="D15" s="3">
        <f t="shared" si="3"/>
        <v>47539</v>
      </c>
      <c r="E15" s="43"/>
      <c r="F15" s="6">
        <v>47539</v>
      </c>
      <c r="G15" s="2">
        <f t="shared" si="6"/>
        <v>0</v>
      </c>
      <c r="H15" s="59">
        <v>11</v>
      </c>
      <c r="I15" s="12">
        <v>259806</v>
      </c>
      <c r="J15" s="12">
        <v>257870</v>
      </c>
      <c r="K15" s="3">
        <f t="shared" si="4"/>
        <v>47539</v>
      </c>
      <c r="L15" s="12">
        <v>47539</v>
      </c>
      <c r="M15" s="2">
        <f t="shared" si="7"/>
        <v>0</v>
      </c>
    </row>
    <row r="16" spans="1:22" s="10" customFormat="1">
      <c r="A16" s="8">
        <v>12</v>
      </c>
      <c r="B16" s="73">
        <v>11666</v>
      </c>
      <c r="C16" s="3">
        <v>0</v>
      </c>
      <c r="D16" s="3">
        <f t="shared" si="3"/>
        <v>59205</v>
      </c>
      <c r="E16" s="43"/>
      <c r="F16" s="14">
        <v>59205</v>
      </c>
      <c r="G16" s="11">
        <f t="shared" si="6"/>
        <v>0</v>
      </c>
      <c r="H16" s="59">
        <v>12</v>
      </c>
      <c r="I16" s="3">
        <v>11666</v>
      </c>
      <c r="J16" s="3">
        <v>0</v>
      </c>
      <c r="K16" s="3">
        <f t="shared" si="4"/>
        <v>59205</v>
      </c>
      <c r="L16" s="14">
        <v>59205</v>
      </c>
      <c r="M16" s="11">
        <f t="shared" si="7"/>
        <v>0</v>
      </c>
      <c r="N16" s="3"/>
      <c r="P16" s="18"/>
      <c r="Q16" s="18"/>
      <c r="R16" s="11"/>
    </row>
    <row r="17" spans="1:18" s="10" customFormat="1">
      <c r="A17" s="8">
        <v>13</v>
      </c>
      <c r="B17" s="3">
        <v>129795</v>
      </c>
      <c r="C17" s="3">
        <v>71260</v>
      </c>
      <c r="D17" s="3">
        <f t="shared" si="3"/>
        <v>117740</v>
      </c>
      <c r="E17" s="43"/>
      <c r="F17" s="14">
        <v>117740</v>
      </c>
      <c r="G17" s="11">
        <f t="shared" si="6"/>
        <v>0</v>
      </c>
      <c r="H17" s="59">
        <v>13</v>
      </c>
      <c r="I17" s="3">
        <v>129795</v>
      </c>
      <c r="J17" s="3">
        <v>71260</v>
      </c>
      <c r="K17" s="3">
        <f t="shared" si="4"/>
        <v>117740</v>
      </c>
      <c r="L17" s="14">
        <v>117740</v>
      </c>
      <c r="M17" s="2">
        <f t="shared" si="7"/>
        <v>0</v>
      </c>
      <c r="N17" s="18"/>
      <c r="P17" s="18"/>
      <c r="Q17" s="18"/>
      <c r="R17" s="11"/>
    </row>
    <row r="18" spans="1:18">
      <c r="A18" s="1">
        <v>14</v>
      </c>
      <c r="B18" s="3">
        <v>163582</v>
      </c>
      <c r="C18" s="3">
        <v>218810</v>
      </c>
      <c r="D18" s="3">
        <f t="shared" si="3"/>
        <v>62512</v>
      </c>
      <c r="E18" s="43"/>
      <c r="F18" s="14">
        <v>62512</v>
      </c>
      <c r="G18" s="2">
        <f t="shared" si="6"/>
        <v>0</v>
      </c>
      <c r="H18" s="59">
        <v>14</v>
      </c>
      <c r="I18" s="3">
        <v>163582</v>
      </c>
      <c r="J18" s="3">
        <v>218810</v>
      </c>
      <c r="K18" s="3">
        <f t="shared" si="4"/>
        <v>62512</v>
      </c>
      <c r="L18" s="14">
        <v>62512</v>
      </c>
      <c r="M18" s="2">
        <f t="shared" si="7"/>
        <v>0</v>
      </c>
      <c r="N18" s="18"/>
    </row>
    <row r="19" spans="1:18" ht="14.25" customHeight="1">
      <c r="A19" s="1">
        <v>15</v>
      </c>
      <c r="B19" s="3">
        <v>0</v>
      </c>
      <c r="C19" s="3">
        <v>0</v>
      </c>
      <c r="D19" s="3">
        <f>+D18+B19-C19</f>
        <v>62512</v>
      </c>
      <c r="E19" s="43"/>
      <c r="F19" s="12">
        <v>62512</v>
      </c>
      <c r="G19" s="2">
        <f t="shared" si="6"/>
        <v>0</v>
      </c>
      <c r="H19" s="59">
        <v>15</v>
      </c>
      <c r="I19" s="3">
        <v>0</v>
      </c>
      <c r="J19" s="3">
        <v>0</v>
      </c>
      <c r="K19" s="3">
        <f t="shared" si="4"/>
        <v>62512</v>
      </c>
      <c r="L19" s="12">
        <v>62512</v>
      </c>
      <c r="M19" s="2">
        <f t="shared" si="7"/>
        <v>0</v>
      </c>
      <c r="N19" s="18"/>
    </row>
    <row r="20" spans="1:18" s="10" customFormat="1">
      <c r="A20" s="8">
        <v>16</v>
      </c>
      <c r="B20" s="74">
        <v>151318</v>
      </c>
      <c r="C20" s="3">
        <v>0</v>
      </c>
      <c r="D20" s="3">
        <f>+D19+B20-C20</f>
        <v>213830</v>
      </c>
      <c r="E20" s="43"/>
      <c r="F20" s="12">
        <v>213830</v>
      </c>
      <c r="G20" s="2">
        <f t="shared" si="6"/>
        <v>0</v>
      </c>
      <c r="H20" s="59">
        <v>16</v>
      </c>
      <c r="I20" s="3">
        <v>151318</v>
      </c>
      <c r="J20" s="3">
        <v>0</v>
      </c>
      <c r="K20" s="3">
        <f t="shared" si="4"/>
        <v>213830</v>
      </c>
      <c r="L20" s="12">
        <v>213830</v>
      </c>
      <c r="M20" s="2">
        <f t="shared" si="7"/>
        <v>0</v>
      </c>
      <c r="N20" s="18"/>
      <c r="P20" s="18"/>
      <c r="Q20" s="18"/>
    </row>
    <row r="21" spans="1:18" s="10" customFormat="1">
      <c r="A21" s="8">
        <v>17</v>
      </c>
      <c r="B21" s="72">
        <v>160389</v>
      </c>
      <c r="C21" s="4">
        <v>320640</v>
      </c>
      <c r="D21" s="3">
        <f t="shared" si="3"/>
        <v>53579</v>
      </c>
      <c r="E21" s="43"/>
      <c r="F21" s="12">
        <v>53579</v>
      </c>
      <c r="G21" s="2">
        <f t="shared" si="6"/>
        <v>0</v>
      </c>
      <c r="H21" s="59">
        <v>17</v>
      </c>
      <c r="I21" s="14">
        <v>160389</v>
      </c>
      <c r="J21" s="14">
        <v>320640</v>
      </c>
      <c r="K21" s="3">
        <f t="shared" si="4"/>
        <v>53579</v>
      </c>
      <c r="L21" s="12">
        <v>53579</v>
      </c>
      <c r="M21" s="2">
        <f t="shared" si="7"/>
        <v>0</v>
      </c>
      <c r="N21" s="18"/>
      <c r="P21" s="18"/>
      <c r="Q21" s="18"/>
    </row>
    <row r="22" spans="1:18" s="10" customFormat="1">
      <c r="A22" s="8">
        <v>18</v>
      </c>
      <c r="B22" s="72">
        <v>139820</v>
      </c>
      <c r="C22" s="12">
        <v>145830</v>
      </c>
      <c r="D22" s="3">
        <f t="shared" si="3"/>
        <v>47569</v>
      </c>
      <c r="E22" s="43"/>
      <c r="F22" s="14">
        <v>47569</v>
      </c>
      <c r="G22" s="2">
        <f t="shared" si="6"/>
        <v>0</v>
      </c>
      <c r="H22" s="59">
        <v>18</v>
      </c>
      <c r="I22" s="14">
        <v>139820</v>
      </c>
      <c r="J22" s="12">
        <v>145830</v>
      </c>
      <c r="K22" s="3">
        <f t="shared" si="4"/>
        <v>47569</v>
      </c>
      <c r="L22" s="14">
        <v>47569</v>
      </c>
      <c r="M22" s="2">
        <f t="shared" si="7"/>
        <v>0</v>
      </c>
      <c r="N22" s="18"/>
      <c r="P22" s="18"/>
      <c r="Q22" s="18"/>
    </row>
    <row r="23" spans="1:18">
      <c r="A23" s="1">
        <v>19</v>
      </c>
      <c r="B23" s="73">
        <v>178192</v>
      </c>
      <c r="C23" s="3">
        <v>183030</v>
      </c>
      <c r="D23" s="3">
        <f t="shared" si="3"/>
        <v>42731</v>
      </c>
      <c r="E23" s="43"/>
      <c r="F23" s="14">
        <v>42731</v>
      </c>
      <c r="G23" s="2">
        <f t="shared" si="6"/>
        <v>0</v>
      </c>
      <c r="H23" s="59">
        <v>19</v>
      </c>
      <c r="I23" s="3">
        <v>178192</v>
      </c>
      <c r="J23" s="3">
        <v>183030</v>
      </c>
      <c r="K23" s="3">
        <f t="shared" si="4"/>
        <v>42731</v>
      </c>
      <c r="L23" s="14">
        <v>42731</v>
      </c>
      <c r="M23" s="2">
        <f t="shared" si="7"/>
        <v>0</v>
      </c>
      <c r="N23" s="18"/>
    </row>
    <row r="24" spans="1:18">
      <c r="A24" s="1">
        <v>20</v>
      </c>
      <c r="B24" s="72">
        <v>161091</v>
      </c>
      <c r="C24" s="12">
        <v>152940</v>
      </c>
      <c r="D24" s="3">
        <f t="shared" si="3"/>
        <v>50882</v>
      </c>
      <c r="E24" s="43"/>
      <c r="F24" s="14">
        <v>50882</v>
      </c>
      <c r="G24" s="2">
        <f t="shared" si="6"/>
        <v>0</v>
      </c>
      <c r="H24" s="59">
        <v>20</v>
      </c>
      <c r="I24" s="12">
        <v>161091</v>
      </c>
      <c r="J24" s="12">
        <v>152940</v>
      </c>
      <c r="K24" s="3">
        <f t="shared" si="4"/>
        <v>50882</v>
      </c>
      <c r="L24" s="14">
        <v>50882</v>
      </c>
      <c r="M24" s="2">
        <f t="shared" si="7"/>
        <v>0</v>
      </c>
      <c r="N24" s="18"/>
    </row>
    <row r="25" spans="1:18">
      <c r="A25" s="1">
        <v>21</v>
      </c>
      <c r="B25" s="88">
        <v>111904</v>
      </c>
      <c r="C25" s="89">
        <v>102530</v>
      </c>
      <c r="D25" s="3">
        <f t="shared" si="3"/>
        <v>60256</v>
      </c>
      <c r="E25" s="43"/>
      <c r="F25" s="14">
        <v>60256</v>
      </c>
      <c r="G25" s="2">
        <f t="shared" si="6"/>
        <v>0</v>
      </c>
      <c r="H25" s="59">
        <v>21</v>
      </c>
      <c r="I25" s="12">
        <v>111904</v>
      </c>
      <c r="J25" s="12">
        <v>102530</v>
      </c>
      <c r="K25" s="3">
        <f t="shared" si="4"/>
        <v>60256</v>
      </c>
      <c r="L25" s="14">
        <v>60256</v>
      </c>
      <c r="M25" s="2">
        <f t="shared" si="7"/>
        <v>0</v>
      </c>
      <c r="N25" s="18"/>
    </row>
    <row r="26" spans="1:18" s="10" customFormat="1">
      <c r="A26" s="8">
        <v>22</v>
      </c>
      <c r="B26" s="90">
        <v>151035</v>
      </c>
      <c r="C26" s="91">
        <v>94630</v>
      </c>
      <c r="D26" s="3">
        <f t="shared" si="3"/>
        <v>116661</v>
      </c>
      <c r="E26" s="43"/>
      <c r="F26" s="14">
        <v>116661</v>
      </c>
      <c r="G26" s="2">
        <f t="shared" si="6"/>
        <v>0</v>
      </c>
      <c r="H26" s="59">
        <v>22</v>
      </c>
      <c r="I26" s="14">
        <v>151035</v>
      </c>
      <c r="J26" s="14">
        <v>94630</v>
      </c>
      <c r="K26" s="3">
        <f t="shared" si="4"/>
        <v>116661</v>
      </c>
      <c r="L26" s="14">
        <v>116661</v>
      </c>
      <c r="M26" s="2">
        <f t="shared" si="7"/>
        <v>0</v>
      </c>
      <c r="N26" s="18"/>
      <c r="P26" s="18"/>
      <c r="Q26" s="18"/>
    </row>
    <row r="27" spans="1:18" s="10" customFormat="1">
      <c r="A27" s="8">
        <v>23</v>
      </c>
      <c r="B27" s="72">
        <v>173041</v>
      </c>
      <c r="C27" s="14">
        <v>243810</v>
      </c>
      <c r="D27" s="3">
        <f t="shared" si="3"/>
        <v>45892</v>
      </c>
      <c r="E27" s="44"/>
      <c r="F27" s="12">
        <v>45892</v>
      </c>
      <c r="G27" s="2">
        <f t="shared" si="6"/>
        <v>0</v>
      </c>
      <c r="H27" s="59">
        <v>23</v>
      </c>
      <c r="I27" s="72">
        <v>173041</v>
      </c>
      <c r="J27" s="14">
        <v>243810</v>
      </c>
      <c r="K27" s="3">
        <f t="shared" si="4"/>
        <v>45892</v>
      </c>
      <c r="L27" s="12">
        <v>45892</v>
      </c>
      <c r="M27" s="2">
        <f t="shared" si="7"/>
        <v>0</v>
      </c>
      <c r="N27" s="18"/>
      <c r="P27" s="18"/>
      <c r="Q27" s="18"/>
    </row>
    <row r="28" spans="1:18" s="10" customFormat="1">
      <c r="A28" s="8">
        <v>24</v>
      </c>
      <c r="B28" s="72">
        <v>266589</v>
      </c>
      <c r="C28" s="14">
        <v>264790</v>
      </c>
      <c r="D28" s="3">
        <f t="shared" si="3"/>
        <v>47691</v>
      </c>
      <c r="E28" s="43"/>
      <c r="F28" s="12">
        <v>47691</v>
      </c>
      <c r="G28" s="2">
        <f t="shared" si="6"/>
        <v>0</v>
      </c>
      <c r="H28" s="59">
        <v>24</v>
      </c>
      <c r="I28" s="72">
        <v>266589</v>
      </c>
      <c r="J28" s="14">
        <v>264790</v>
      </c>
      <c r="K28" s="3">
        <f t="shared" si="4"/>
        <v>47691</v>
      </c>
      <c r="L28" s="12">
        <v>47691</v>
      </c>
      <c r="M28" s="2">
        <f t="shared" si="7"/>
        <v>0</v>
      </c>
      <c r="N28" s="18"/>
      <c r="P28" s="18"/>
      <c r="Q28" s="18"/>
    </row>
    <row r="29" spans="1:18" s="10" customFormat="1">
      <c r="A29" s="8">
        <v>25</v>
      </c>
      <c r="B29" s="72">
        <v>143073</v>
      </c>
      <c r="C29" s="14">
        <v>145380</v>
      </c>
      <c r="D29" s="3">
        <f t="shared" si="3"/>
        <v>45384</v>
      </c>
      <c r="E29" s="43"/>
      <c r="F29" s="12">
        <v>45384</v>
      </c>
      <c r="G29" s="2">
        <f t="shared" si="6"/>
        <v>0</v>
      </c>
      <c r="H29" s="59">
        <v>25</v>
      </c>
      <c r="I29" s="72">
        <v>143073</v>
      </c>
      <c r="J29" s="14">
        <v>145380</v>
      </c>
      <c r="K29" s="3">
        <f t="shared" si="4"/>
        <v>45384</v>
      </c>
      <c r="L29" s="12">
        <v>45384</v>
      </c>
      <c r="M29" s="2">
        <f t="shared" si="7"/>
        <v>0</v>
      </c>
      <c r="N29" s="18"/>
      <c r="P29" s="18"/>
      <c r="Q29" s="18"/>
    </row>
    <row r="30" spans="1:18" s="10" customFormat="1">
      <c r="A30" s="8">
        <v>26</v>
      </c>
      <c r="B30" s="72">
        <v>158784</v>
      </c>
      <c r="C30" s="14">
        <v>107030</v>
      </c>
      <c r="D30" s="3">
        <f t="shared" si="3"/>
        <v>97138</v>
      </c>
      <c r="E30" s="43"/>
      <c r="F30" s="12">
        <v>97138</v>
      </c>
      <c r="G30" s="2">
        <f t="shared" si="6"/>
        <v>0</v>
      </c>
      <c r="H30" s="59">
        <v>26</v>
      </c>
      <c r="I30" s="72">
        <v>158784</v>
      </c>
      <c r="J30" s="14">
        <v>107030</v>
      </c>
      <c r="K30" s="3">
        <f t="shared" si="4"/>
        <v>97138</v>
      </c>
      <c r="L30" s="12">
        <v>97138</v>
      </c>
      <c r="M30" s="2">
        <f t="shared" si="7"/>
        <v>0</v>
      </c>
      <c r="N30" s="18"/>
      <c r="P30" s="18"/>
      <c r="Q30" s="18"/>
    </row>
    <row r="31" spans="1:18" s="10" customFormat="1" ht="14.25" customHeight="1">
      <c r="A31" s="8">
        <v>27</v>
      </c>
      <c r="B31" s="72">
        <v>185221</v>
      </c>
      <c r="C31" s="14">
        <v>179320</v>
      </c>
      <c r="D31" s="3">
        <f t="shared" si="3"/>
        <v>103039</v>
      </c>
      <c r="E31" s="44"/>
      <c r="F31" s="12">
        <v>103039</v>
      </c>
      <c r="G31" s="2">
        <f>D31-F31</f>
        <v>0</v>
      </c>
      <c r="H31" s="59">
        <v>27</v>
      </c>
      <c r="I31" s="72">
        <v>185221</v>
      </c>
      <c r="J31" s="14">
        <v>179320</v>
      </c>
      <c r="K31" s="3">
        <f t="shared" si="4"/>
        <v>103039</v>
      </c>
      <c r="L31" s="12">
        <v>103039</v>
      </c>
      <c r="M31" s="2">
        <f t="shared" si="7"/>
        <v>0</v>
      </c>
      <c r="N31" s="18"/>
      <c r="P31" s="18"/>
      <c r="Q31" s="18"/>
    </row>
    <row r="32" spans="1:18" s="10" customFormat="1">
      <c r="A32" s="8">
        <v>28</v>
      </c>
      <c r="B32" s="72">
        <v>224338</v>
      </c>
      <c r="C32" s="14">
        <v>119310</v>
      </c>
      <c r="D32" s="3">
        <f t="shared" si="3"/>
        <v>208067</v>
      </c>
      <c r="E32" s="44"/>
      <c r="F32" s="12">
        <v>208067</v>
      </c>
      <c r="G32" s="2">
        <f t="shared" si="6"/>
        <v>0</v>
      </c>
      <c r="H32" s="59">
        <v>28</v>
      </c>
      <c r="I32" s="72">
        <v>224338</v>
      </c>
      <c r="J32" s="14">
        <v>119310</v>
      </c>
      <c r="K32" s="3">
        <f>+K31+I32-J32</f>
        <v>208067</v>
      </c>
      <c r="L32" s="12">
        <v>208067</v>
      </c>
      <c r="M32" s="2">
        <f>+F32-L32</f>
        <v>0</v>
      </c>
      <c r="N32" s="18"/>
      <c r="P32" s="18"/>
      <c r="Q32" s="18"/>
    </row>
    <row r="33" spans="1:17" s="10" customFormat="1">
      <c r="A33" s="8">
        <v>29</v>
      </c>
      <c r="B33" s="72">
        <v>52397</v>
      </c>
      <c r="C33" s="14">
        <v>211040</v>
      </c>
      <c r="D33" s="3">
        <f t="shared" si="3"/>
        <v>49424</v>
      </c>
      <c r="E33" s="44"/>
      <c r="F33" s="3">
        <v>49424</v>
      </c>
      <c r="G33" s="2">
        <f>D33-F33</f>
        <v>0</v>
      </c>
      <c r="H33" s="59">
        <v>29</v>
      </c>
      <c r="I33" s="72">
        <v>52397</v>
      </c>
      <c r="J33" s="14">
        <v>211040</v>
      </c>
      <c r="K33" s="3">
        <f t="shared" si="4"/>
        <v>49424</v>
      </c>
      <c r="L33" s="3">
        <v>49424</v>
      </c>
      <c r="M33" s="2">
        <f>+F33-L33</f>
        <v>0</v>
      </c>
      <c r="N33" s="18"/>
      <c r="P33" s="18"/>
      <c r="Q33" s="18"/>
    </row>
    <row r="34" spans="1:17" s="10" customFormat="1">
      <c r="A34" s="8">
        <v>30</v>
      </c>
      <c r="B34" s="14">
        <v>66473</v>
      </c>
      <c r="C34" s="14">
        <v>77760</v>
      </c>
      <c r="D34" s="3">
        <f>+D33+B34-C34</f>
        <v>38137</v>
      </c>
      <c r="F34" s="12">
        <v>38137</v>
      </c>
      <c r="G34" s="2">
        <f t="shared" ref="G34" si="8">D34-F34</f>
        <v>0</v>
      </c>
      <c r="H34" s="95">
        <v>30</v>
      </c>
      <c r="I34" s="72">
        <v>66473</v>
      </c>
      <c r="J34" s="14">
        <v>77760</v>
      </c>
      <c r="K34" s="3">
        <f>+K33+I34-J34</f>
        <v>38137</v>
      </c>
      <c r="L34" s="12">
        <v>38137</v>
      </c>
      <c r="M34" s="2">
        <f t="shared" si="7"/>
        <v>0</v>
      </c>
      <c r="N34" s="18"/>
      <c r="P34" s="18"/>
      <c r="Q34" s="18"/>
    </row>
    <row r="35" spans="1:17" s="10" customFormat="1">
      <c r="A35" s="94">
        <v>31</v>
      </c>
      <c r="B35" s="72">
        <v>196556</v>
      </c>
      <c r="C35" s="14">
        <v>185900</v>
      </c>
      <c r="D35" s="3">
        <f t="shared" si="3"/>
        <v>48793</v>
      </c>
      <c r="E35" s="44"/>
      <c r="F35" s="3">
        <v>48793</v>
      </c>
      <c r="G35" s="2">
        <f>D35-F35</f>
        <v>0</v>
      </c>
      <c r="H35" s="95">
        <v>31</v>
      </c>
      <c r="I35" s="72">
        <v>196556</v>
      </c>
      <c r="J35" s="14">
        <v>185900</v>
      </c>
      <c r="K35" s="3">
        <f t="shared" ref="K35" si="9">+K34+I35-J35</f>
        <v>48793</v>
      </c>
      <c r="L35" s="3">
        <v>48793</v>
      </c>
      <c r="M35" s="2">
        <f>+F35-L35</f>
        <v>0</v>
      </c>
      <c r="N35" s="18"/>
      <c r="P35" s="18"/>
      <c r="Q35" s="18"/>
    </row>
    <row r="36" spans="1:17">
      <c r="B36" s="5">
        <f>SUM(B5:B35)</f>
        <v>3572553</v>
      </c>
      <c r="C36" s="7">
        <f>SUM(C5:C35)</f>
        <v>3584010</v>
      </c>
      <c r="I36" s="12">
        <f>SUM(I5:I34)</f>
        <v>3375997</v>
      </c>
      <c r="J36" s="12">
        <f>SUM(J5:J34)</f>
        <v>3398110</v>
      </c>
      <c r="K36" s="12"/>
      <c r="L36" s="12"/>
    </row>
    <row r="37" spans="1:17">
      <c r="F37" s="6">
        <f ca="1">+F37:L47</f>
        <v>0</v>
      </c>
    </row>
    <row r="39" spans="1:17">
      <c r="H39" s="49"/>
      <c r="I39" s="49"/>
      <c r="J39" s="2"/>
    </row>
    <row r="40" spans="1:17">
      <c r="B40" s="65"/>
      <c r="H40" s="49"/>
      <c r="I40" s="49"/>
      <c r="J40" s="49"/>
      <c r="K40" s="66"/>
      <c r="L40" s="66"/>
      <c r="M40" s="66"/>
    </row>
    <row r="41" spans="1:17">
      <c r="A41" s="63"/>
      <c r="B41" s="64"/>
      <c r="J41" s="33"/>
      <c r="K41" s="66"/>
      <c r="L41" s="66"/>
      <c r="M41" s="66"/>
    </row>
    <row r="42" spans="1:17">
      <c r="B42" s="65"/>
      <c r="J42" s="33"/>
      <c r="K42" s="66"/>
      <c r="L42" s="66"/>
      <c r="M42" s="66"/>
    </row>
    <row r="43" spans="1:17">
      <c r="B43" s="12"/>
      <c r="J43" s="33"/>
      <c r="K43" s="66"/>
      <c r="L43" s="66"/>
      <c r="M43" s="66"/>
    </row>
    <row r="44" spans="1:17">
      <c r="B44" s="65"/>
      <c r="E44" s="2"/>
      <c r="J44" s="33"/>
      <c r="K44" s="66"/>
      <c r="L44" s="66"/>
      <c r="M44" s="66"/>
    </row>
    <row r="45" spans="1:17">
      <c r="B45" s="65"/>
      <c r="J45" s="33"/>
      <c r="K45" s="66"/>
      <c r="L45" s="66"/>
      <c r="M45" s="66"/>
    </row>
    <row r="46" spans="1:17">
      <c r="B46" s="65"/>
      <c r="J46" s="33"/>
      <c r="K46" s="66"/>
      <c r="L46" s="66"/>
      <c r="M46" s="66"/>
    </row>
    <row r="47" spans="1:17">
      <c r="B47" s="65"/>
      <c r="C47" s="12"/>
      <c r="J47" s="33"/>
      <c r="K47" s="66"/>
      <c r="L47" s="66"/>
      <c r="M47" s="66"/>
    </row>
    <row r="48" spans="1:17">
      <c r="B48" s="12"/>
      <c r="C48" s="12"/>
      <c r="J48" s="33"/>
      <c r="K48" s="66"/>
      <c r="L48" s="66"/>
      <c r="M48" s="66"/>
    </row>
    <row r="60" spans="10:13">
      <c r="J60" s="33"/>
      <c r="M60" s="33"/>
    </row>
  </sheetData>
  <mergeCells count="2">
    <mergeCell ref="A1:G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U75"/>
  <sheetViews>
    <sheetView zoomScale="70" zoomScaleNormal="70" workbookViewId="0">
      <pane ySplit="4" topLeftCell="A9" activePane="bottomLeft" state="frozen"/>
      <selection pane="bottomLeft" activeCell="D21" sqref="D21:D35"/>
    </sheetView>
  </sheetViews>
  <sheetFormatPr defaultColWidth="9.140625" defaultRowHeight="15"/>
  <cols>
    <col min="1" max="1" width="5.28515625" style="8" customWidth="1"/>
    <col min="2" max="3" width="12.42578125" style="4" bestFit="1" customWidth="1"/>
    <col min="4" max="4" width="12.140625" style="4" bestFit="1" customWidth="1"/>
    <col min="5" max="5" width="2.42578125" style="10" customWidth="1"/>
    <col min="6" max="6" width="11.5703125" style="4" bestFit="1" customWidth="1"/>
    <col min="7" max="7" width="12.140625" style="10" bestFit="1" customWidth="1"/>
    <col min="8" max="8" width="3.85546875" style="10" customWidth="1"/>
    <col min="9" max="9" width="12.42578125" style="10" bestFit="1" customWidth="1"/>
    <col min="10" max="10" width="12.7109375" style="10" customWidth="1"/>
    <col min="11" max="11" width="10.5703125" style="10" bestFit="1" customWidth="1"/>
    <col min="12" max="12" width="10.5703125" style="10" customWidth="1"/>
    <col min="13" max="13" width="14" style="10" bestFit="1" customWidth="1"/>
    <col min="14" max="14" width="3.5703125" style="10" customWidth="1"/>
    <col min="15" max="15" width="11.5703125" style="10" bestFit="1" customWidth="1"/>
    <col min="16" max="16" width="13.28515625" style="18" bestFit="1" customWidth="1"/>
    <col min="17" max="18" width="10.5703125" style="18" bestFit="1" customWidth="1"/>
    <col min="19" max="20" width="11.5703125" style="18" bestFit="1" customWidth="1"/>
    <col min="21" max="21" width="10.5703125" style="18" bestFit="1" customWidth="1"/>
    <col min="22" max="16384" width="9.140625" style="10"/>
  </cols>
  <sheetData>
    <row r="1" spans="1:21">
      <c r="A1" s="99" t="s">
        <v>6</v>
      </c>
      <c r="B1" s="99"/>
      <c r="C1" s="99"/>
      <c r="D1" s="99"/>
      <c r="E1" s="99"/>
      <c r="F1" s="99"/>
      <c r="G1" s="99"/>
      <c r="H1" s="1"/>
      <c r="I1" s="99" t="s">
        <v>7</v>
      </c>
      <c r="J1" s="99"/>
      <c r="K1" s="99"/>
      <c r="L1" s="36"/>
    </row>
    <row r="2" spans="1:21">
      <c r="B2" s="14"/>
      <c r="C2" s="14"/>
      <c r="D2" s="14"/>
      <c r="F2" s="14"/>
    </row>
    <row r="3" spans="1:21">
      <c r="A3" s="8" t="s">
        <v>0</v>
      </c>
      <c r="B3" s="9" t="s">
        <v>1</v>
      </c>
      <c r="C3" s="9" t="s">
        <v>2</v>
      </c>
      <c r="D3" s="9" t="s">
        <v>3</v>
      </c>
      <c r="F3" s="18" t="s">
        <v>10</v>
      </c>
      <c r="G3" s="10" t="s">
        <v>5</v>
      </c>
      <c r="I3" s="16" t="s">
        <v>1</v>
      </c>
      <c r="J3" s="16" t="s">
        <v>2</v>
      </c>
      <c r="K3" s="16" t="s">
        <v>3</v>
      </c>
      <c r="L3" s="37" t="s">
        <v>4</v>
      </c>
      <c r="M3" s="30" t="s">
        <v>8</v>
      </c>
      <c r="O3" s="51" t="s">
        <v>19</v>
      </c>
      <c r="P3" s="30" t="s">
        <v>20</v>
      </c>
      <c r="Q3" s="16" t="s">
        <v>6</v>
      </c>
      <c r="R3" s="16" t="s">
        <v>4</v>
      </c>
      <c r="S3" s="16" t="s">
        <v>12</v>
      </c>
    </row>
    <row r="4" spans="1:21">
      <c r="B4" s="9"/>
      <c r="C4" s="9"/>
      <c r="D4" s="16">
        <v>63732</v>
      </c>
      <c r="E4" s="44"/>
      <c r="F4" s="4">
        <v>63732</v>
      </c>
      <c r="G4" s="11"/>
      <c r="H4" s="11"/>
      <c r="I4" s="16"/>
      <c r="J4" s="16"/>
      <c r="K4" s="16">
        <v>63732</v>
      </c>
      <c r="L4" s="12">
        <v>63732</v>
      </c>
      <c r="M4" s="11">
        <f>D4-K4</f>
        <v>0</v>
      </c>
      <c r="O4" s="52"/>
      <c r="P4" s="11" t="s">
        <v>17</v>
      </c>
      <c r="S4" s="18">
        <f>Q4-R4</f>
        <v>0</v>
      </c>
    </row>
    <row r="5" spans="1:21">
      <c r="A5" s="8">
        <v>1</v>
      </c>
      <c r="B5" s="14">
        <v>0</v>
      </c>
      <c r="C5" s="14">
        <v>0</v>
      </c>
      <c r="D5" s="16">
        <f t="shared" ref="D5:D35" si="0">+D4+B5-C5</f>
        <v>63732</v>
      </c>
      <c r="E5" s="43"/>
      <c r="F5" s="4">
        <v>63732</v>
      </c>
      <c r="G5" s="11">
        <f>D5-F5</f>
        <v>0</v>
      </c>
      <c r="H5" s="59">
        <v>1</v>
      </c>
      <c r="I5" s="14"/>
      <c r="J5" s="14"/>
      <c r="K5" s="16">
        <f t="shared" ref="K5:K11" si="1">+K4+I5-J5</f>
        <v>63732</v>
      </c>
      <c r="L5" s="14">
        <v>63732</v>
      </c>
      <c r="M5" s="2">
        <f>F5-L5</f>
        <v>0</v>
      </c>
      <c r="O5" s="53"/>
      <c r="P5" s="11" t="s">
        <v>15</v>
      </c>
      <c r="S5" s="18">
        <f t="shared" ref="S5:S7" si="2">Q5-R5</f>
        <v>0</v>
      </c>
    </row>
    <row r="6" spans="1:21">
      <c r="A6" s="8">
        <v>2</v>
      </c>
      <c r="B6" s="14">
        <v>0</v>
      </c>
      <c r="C6" s="14">
        <v>0</v>
      </c>
      <c r="D6" s="16">
        <f t="shared" si="0"/>
        <v>63732</v>
      </c>
      <c r="E6" s="43"/>
      <c r="F6" s="14">
        <v>63732</v>
      </c>
      <c r="G6" s="11">
        <f>D6-F6</f>
        <v>0</v>
      </c>
      <c r="H6" s="59">
        <v>2</v>
      </c>
      <c r="I6" s="14"/>
      <c r="J6" s="14"/>
      <c r="K6" s="16">
        <f t="shared" si="1"/>
        <v>63732</v>
      </c>
      <c r="L6" s="14">
        <v>63732</v>
      </c>
      <c r="M6" s="2">
        <f t="shared" ref="M6:M35" si="3">F6-L6</f>
        <v>0</v>
      </c>
      <c r="O6" s="26"/>
      <c r="P6" s="11" t="s">
        <v>17</v>
      </c>
      <c r="R6" s="14"/>
      <c r="S6" s="18">
        <f t="shared" si="2"/>
        <v>0</v>
      </c>
    </row>
    <row r="7" spans="1:21">
      <c r="A7" s="8">
        <v>3</v>
      </c>
      <c r="B7" s="14">
        <v>0</v>
      </c>
      <c r="C7" s="14">
        <v>0</v>
      </c>
      <c r="D7" s="16">
        <f t="shared" si="0"/>
        <v>63732</v>
      </c>
      <c r="E7" s="43"/>
      <c r="F7" s="14">
        <v>63732</v>
      </c>
      <c r="G7" s="11">
        <f t="shared" ref="G7:G35" si="4">D7-F7</f>
        <v>0</v>
      </c>
      <c r="H7" s="59">
        <v>3</v>
      </c>
      <c r="I7" s="14"/>
      <c r="J7" s="14"/>
      <c r="K7" s="16">
        <f t="shared" si="1"/>
        <v>63732</v>
      </c>
      <c r="L7" s="14">
        <v>63732</v>
      </c>
      <c r="M7" s="2">
        <f t="shared" si="3"/>
        <v>0</v>
      </c>
      <c r="O7" s="18"/>
      <c r="P7" s="11" t="s">
        <v>15</v>
      </c>
      <c r="R7" s="14"/>
      <c r="S7" s="18">
        <f t="shared" si="2"/>
        <v>0</v>
      </c>
    </row>
    <row r="8" spans="1:21">
      <c r="A8" s="8">
        <v>4</v>
      </c>
      <c r="B8" s="14">
        <v>0</v>
      </c>
      <c r="C8" s="14">
        <v>0</v>
      </c>
      <c r="D8" s="16">
        <f t="shared" si="0"/>
        <v>63732</v>
      </c>
      <c r="E8" s="43"/>
      <c r="F8" s="14">
        <v>63732</v>
      </c>
      <c r="G8" s="11">
        <f t="shared" si="4"/>
        <v>0</v>
      </c>
      <c r="H8" s="59">
        <v>4</v>
      </c>
      <c r="I8" s="14"/>
      <c r="J8" s="14"/>
      <c r="K8" s="16">
        <f t="shared" si="1"/>
        <v>63732</v>
      </c>
      <c r="L8" s="14">
        <v>63732</v>
      </c>
      <c r="M8" s="2">
        <f t="shared" si="3"/>
        <v>0</v>
      </c>
    </row>
    <row r="9" spans="1:21">
      <c r="A9" s="8">
        <v>5</v>
      </c>
      <c r="B9" s="14">
        <v>0</v>
      </c>
      <c r="C9" s="14">
        <v>0</v>
      </c>
      <c r="D9" s="16">
        <f t="shared" si="0"/>
        <v>63732</v>
      </c>
      <c r="E9" s="43"/>
      <c r="F9" s="14">
        <v>63732</v>
      </c>
      <c r="G9" s="11">
        <f t="shared" si="4"/>
        <v>0</v>
      </c>
      <c r="H9" s="59">
        <v>5</v>
      </c>
      <c r="I9" s="14"/>
      <c r="J9" s="14"/>
      <c r="K9" s="16">
        <f t="shared" si="1"/>
        <v>63732</v>
      </c>
      <c r="L9" s="14">
        <v>63732</v>
      </c>
      <c r="M9" s="2">
        <f t="shared" si="3"/>
        <v>0</v>
      </c>
    </row>
    <row r="10" spans="1:21">
      <c r="A10" s="8">
        <v>6</v>
      </c>
      <c r="B10" s="14">
        <v>0</v>
      </c>
      <c r="C10" s="14">
        <v>0</v>
      </c>
      <c r="D10" s="16">
        <f t="shared" si="0"/>
        <v>63732</v>
      </c>
      <c r="E10" s="43"/>
      <c r="F10" s="14">
        <v>63732</v>
      </c>
      <c r="G10" s="11">
        <f t="shared" si="4"/>
        <v>0</v>
      </c>
      <c r="H10" s="59">
        <v>6</v>
      </c>
      <c r="I10" s="14"/>
      <c r="J10" s="14"/>
      <c r="K10" s="16">
        <f t="shared" si="1"/>
        <v>63732</v>
      </c>
      <c r="L10" s="14">
        <v>63732</v>
      </c>
      <c r="M10" s="2">
        <f t="shared" si="3"/>
        <v>0</v>
      </c>
      <c r="O10" s="62"/>
      <c r="P10" s="62"/>
    </row>
    <row r="11" spans="1:21">
      <c r="A11" s="8">
        <v>7</v>
      </c>
      <c r="B11" s="14">
        <v>0</v>
      </c>
      <c r="C11" s="14">
        <v>0</v>
      </c>
      <c r="D11" s="16">
        <f t="shared" si="0"/>
        <v>63732</v>
      </c>
      <c r="E11" s="43"/>
      <c r="F11" s="14">
        <v>63732</v>
      </c>
      <c r="G11" s="11">
        <f t="shared" si="4"/>
        <v>0</v>
      </c>
      <c r="H11" s="59">
        <v>7</v>
      </c>
      <c r="I11" s="14"/>
      <c r="J11" s="14"/>
      <c r="K11" s="16">
        <f t="shared" si="1"/>
        <v>63732</v>
      </c>
      <c r="L11" s="14">
        <v>63732</v>
      </c>
      <c r="M11" s="2">
        <f t="shared" si="3"/>
        <v>0</v>
      </c>
      <c r="O11" s="18"/>
    </row>
    <row r="12" spans="1:21">
      <c r="A12" s="8">
        <v>8</v>
      </c>
      <c r="B12" s="14">
        <v>0</v>
      </c>
      <c r="C12" s="14">
        <v>0</v>
      </c>
      <c r="D12" s="16">
        <f t="shared" si="0"/>
        <v>63732</v>
      </c>
      <c r="E12" s="43"/>
      <c r="F12" s="14">
        <v>63732</v>
      </c>
      <c r="G12" s="11">
        <f t="shared" si="4"/>
        <v>0</v>
      </c>
      <c r="H12" s="59">
        <v>8</v>
      </c>
      <c r="I12" s="14"/>
      <c r="J12" s="14"/>
      <c r="K12" s="16">
        <f t="shared" ref="K12:K18" si="5">+K11+I12-J12</f>
        <v>63732</v>
      </c>
      <c r="L12" s="14">
        <v>63732</v>
      </c>
      <c r="M12" s="2">
        <f t="shared" si="3"/>
        <v>0</v>
      </c>
    </row>
    <row r="13" spans="1:21">
      <c r="A13" s="8">
        <v>9</v>
      </c>
      <c r="B13" s="14">
        <v>0</v>
      </c>
      <c r="C13" s="14">
        <v>0</v>
      </c>
      <c r="D13" s="16">
        <f t="shared" si="0"/>
        <v>63732</v>
      </c>
      <c r="E13" s="43"/>
      <c r="F13" s="14">
        <v>63732</v>
      </c>
      <c r="G13" s="11">
        <f>D13-F13</f>
        <v>0</v>
      </c>
      <c r="H13" s="59">
        <v>9</v>
      </c>
      <c r="I13" s="14"/>
      <c r="J13" s="14"/>
      <c r="K13" s="16">
        <f t="shared" si="5"/>
        <v>63732</v>
      </c>
      <c r="L13" s="14">
        <v>63732</v>
      </c>
      <c r="M13" s="2">
        <f t="shared" si="3"/>
        <v>0</v>
      </c>
    </row>
    <row r="14" spans="1:21">
      <c r="A14" s="8">
        <v>10</v>
      </c>
      <c r="B14" s="14">
        <v>0</v>
      </c>
      <c r="C14" s="14">
        <v>0</v>
      </c>
      <c r="D14" s="16">
        <f t="shared" si="0"/>
        <v>63732</v>
      </c>
      <c r="E14" s="43"/>
      <c r="F14" s="14">
        <v>63732</v>
      </c>
      <c r="G14" s="11">
        <f>D14-F14</f>
        <v>0</v>
      </c>
      <c r="H14" s="59">
        <v>10</v>
      </c>
      <c r="I14" s="14"/>
      <c r="J14" s="14"/>
      <c r="K14" s="16">
        <f t="shared" si="5"/>
        <v>63732</v>
      </c>
      <c r="L14" s="14">
        <v>63732</v>
      </c>
      <c r="M14" s="2">
        <f t="shared" si="3"/>
        <v>0</v>
      </c>
    </row>
    <row r="15" spans="1:21" ht="15.75">
      <c r="A15" s="8">
        <v>11</v>
      </c>
      <c r="B15" s="14">
        <v>0</v>
      </c>
      <c r="C15" s="14">
        <v>0</v>
      </c>
      <c r="D15" s="16">
        <f t="shared" si="0"/>
        <v>63732</v>
      </c>
      <c r="E15" s="43"/>
      <c r="F15" s="14">
        <v>63732</v>
      </c>
      <c r="G15" s="11">
        <f>D15-F15</f>
        <v>0</v>
      </c>
      <c r="H15" s="59">
        <v>11</v>
      </c>
      <c r="I15" s="14"/>
      <c r="J15" s="14"/>
      <c r="K15" s="16">
        <f>+K14+I15-J15</f>
        <v>63732</v>
      </c>
      <c r="L15" s="14">
        <v>63732</v>
      </c>
      <c r="M15" s="2">
        <f t="shared" si="3"/>
        <v>0</v>
      </c>
      <c r="P15" s="55"/>
      <c r="Q15" s="55"/>
      <c r="S15" s="61"/>
      <c r="T15" s="61"/>
      <c r="U15" s="61"/>
    </row>
    <row r="16" spans="1:21" ht="15.75">
      <c r="A16" s="8">
        <v>12</v>
      </c>
      <c r="B16" s="14">
        <v>0</v>
      </c>
      <c r="C16" s="14">
        <v>0</v>
      </c>
      <c r="D16" s="16">
        <f t="shared" si="0"/>
        <v>63732</v>
      </c>
      <c r="E16" s="43"/>
      <c r="F16" s="14">
        <v>63732</v>
      </c>
      <c r="G16" s="11">
        <f t="shared" si="4"/>
        <v>0</v>
      </c>
      <c r="H16" s="59">
        <v>12</v>
      </c>
      <c r="I16" s="14"/>
      <c r="J16" s="14"/>
      <c r="K16" s="16">
        <f>+K15+I16-J16</f>
        <v>63732</v>
      </c>
      <c r="L16" s="14">
        <v>63732</v>
      </c>
      <c r="M16" s="11">
        <f t="shared" si="3"/>
        <v>0</v>
      </c>
      <c r="P16" s="55"/>
      <c r="Q16" s="55"/>
    </row>
    <row r="17" spans="1:17" ht="15.75">
      <c r="A17" s="8">
        <v>13</v>
      </c>
      <c r="B17" s="14">
        <v>0</v>
      </c>
      <c r="C17" s="14">
        <v>0</v>
      </c>
      <c r="D17" s="16">
        <f t="shared" si="0"/>
        <v>63732</v>
      </c>
      <c r="E17" s="43"/>
      <c r="F17" s="14">
        <v>63732</v>
      </c>
      <c r="G17" s="11">
        <f t="shared" si="4"/>
        <v>0</v>
      </c>
      <c r="H17" s="59">
        <v>13</v>
      </c>
      <c r="I17" s="14"/>
      <c r="J17" s="14"/>
      <c r="K17" s="16">
        <f t="shared" si="5"/>
        <v>63732</v>
      </c>
      <c r="L17" s="14">
        <v>63732</v>
      </c>
      <c r="M17" s="2">
        <f t="shared" si="3"/>
        <v>0</v>
      </c>
      <c r="P17" s="55"/>
      <c r="Q17" s="55"/>
    </row>
    <row r="18" spans="1:17" ht="15.75">
      <c r="A18" s="8">
        <v>14</v>
      </c>
      <c r="B18" s="14">
        <v>0</v>
      </c>
      <c r="C18" s="14">
        <v>0</v>
      </c>
      <c r="D18" s="16">
        <f>+D17+B18-C18</f>
        <v>63732</v>
      </c>
      <c r="E18" s="43"/>
      <c r="F18" s="14">
        <v>63732</v>
      </c>
      <c r="G18" s="11">
        <f t="shared" si="4"/>
        <v>0</v>
      </c>
      <c r="H18" s="59">
        <v>14</v>
      </c>
      <c r="I18" s="14"/>
      <c r="J18" s="14"/>
      <c r="K18" s="16">
        <f t="shared" si="5"/>
        <v>63732</v>
      </c>
      <c r="L18" s="14">
        <v>63732</v>
      </c>
      <c r="M18" s="2">
        <f t="shared" si="3"/>
        <v>0</v>
      </c>
      <c r="P18" s="55"/>
      <c r="Q18" s="55"/>
    </row>
    <row r="19" spans="1:17" ht="15.75">
      <c r="A19" s="8">
        <v>15</v>
      </c>
      <c r="B19" s="14">
        <v>0</v>
      </c>
      <c r="C19" s="14">
        <v>0</v>
      </c>
      <c r="D19" s="16">
        <f t="shared" si="0"/>
        <v>63732</v>
      </c>
      <c r="E19" s="43"/>
      <c r="F19" s="14">
        <v>63732</v>
      </c>
      <c r="G19" s="11">
        <f>D19-F19</f>
        <v>0</v>
      </c>
      <c r="H19" s="59">
        <v>15</v>
      </c>
      <c r="I19" s="14"/>
      <c r="J19" s="14"/>
      <c r="K19" s="16">
        <f>+K18+I19-J19</f>
        <v>63732</v>
      </c>
      <c r="L19" s="14">
        <v>63732</v>
      </c>
      <c r="M19" s="2">
        <f t="shared" si="3"/>
        <v>0</v>
      </c>
      <c r="P19" s="55"/>
      <c r="Q19" s="55"/>
    </row>
    <row r="20" spans="1:17">
      <c r="A20" s="8">
        <v>16</v>
      </c>
      <c r="B20" s="14">
        <v>0</v>
      </c>
      <c r="C20" s="14">
        <v>0</v>
      </c>
      <c r="D20" s="16">
        <f t="shared" si="0"/>
        <v>63732</v>
      </c>
      <c r="E20" s="43"/>
      <c r="F20" s="14">
        <v>63732</v>
      </c>
      <c r="G20" s="11">
        <f t="shared" si="4"/>
        <v>0</v>
      </c>
      <c r="H20" s="59">
        <v>16</v>
      </c>
      <c r="I20" s="14"/>
      <c r="J20" s="14"/>
      <c r="K20" s="16">
        <f>+K19+I20-J20</f>
        <v>63732</v>
      </c>
      <c r="L20" s="14">
        <v>63732</v>
      </c>
      <c r="M20" s="2">
        <f t="shared" si="3"/>
        <v>0</v>
      </c>
      <c r="O20" s="15"/>
    </row>
    <row r="21" spans="1:17">
      <c r="A21" s="8">
        <v>17</v>
      </c>
      <c r="B21" s="14">
        <v>0</v>
      </c>
      <c r="C21" s="14">
        <v>0</v>
      </c>
      <c r="D21" s="16">
        <f t="shared" si="0"/>
        <v>63732</v>
      </c>
      <c r="E21" s="43"/>
      <c r="F21" s="14">
        <v>63732</v>
      </c>
      <c r="G21" s="11">
        <f t="shared" si="4"/>
        <v>0</v>
      </c>
      <c r="H21" s="59">
        <v>17</v>
      </c>
      <c r="I21" s="14"/>
      <c r="J21" s="14"/>
      <c r="K21" s="16">
        <f t="shared" ref="K21:K35" si="6">+K20+I21-J21</f>
        <v>63732</v>
      </c>
      <c r="L21" s="14">
        <v>63732</v>
      </c>
      <c r="M21" s="11">
        <f t="shared" si="3"/>
        <v>0</v>
      </c>
      <c r="O21" s="15"/>
    </row>
    <row r="22" spans="1:17" ht="14.25" customHeight="1">
      <c r="A22" s="8">
        <v>18</v>
      </c>
      <c r="B22" s="14">
        <v>0</v>
      </c>
      <c r="C22" s="14">
        <v>0</v>
      </c>
      <c r="D22" s="16">
        <f t="shared" si="0"/>
        <v>63732</v>
      </c>
      <c r="E22" s="43"/>
      <c r="F22" s="14">
        <v>63732</v>
      </c>
      <c r="G22" s="11">
        <f t="shared" si="4"/>
        <v>0</v>
      </c>
      <c r="H22" s="59">
        <v>18</v>
      </c>
      <c r="I22" s="14"/>
      <c r="J22" s="14"/>
      <c r="K22" s="16">
        <f t="shared" si="6"/>
        <v>63732</v>
      </c>
      <c r="L22" s="14">
        <v>63732</v>
      </c>
      <c r="M22" s="2">
        <f t="shared" si="3"/>
        <v>0</v>
      </c>
      <c r="O22" s="15"/>
    </row>
    <row r="23" spans="1:17">
      <c r="A23" s="8">
        <v>19</v>
      </c>
      <c r="B23" s="14">
        <v>0</v>
      </c>
      <c r="C23" s="14">
        <v>0</v>
      </c>
      <c r="D23" s="16">
        <f t="shared" si="0"/>
        <v>63732</v>
      </c>
      <c r="E23" s="43"/>
      <c r="F23" s="14">
        <v>63732</v>
      </c>
      <c r="G23" s="11">
        <f t="shared" si="4"/>
        <v>0</v>
      </c>
      <c r="H23" s="59">
        <v>19</v>
      </c>
      <c r="I23" s="14"/>
      <c r="J23" s="14"/>
      <c r="K23" s="16">
        <f t="shared" si="6"/>
        <v>63732</v>
      </c>
      <c r="L23" s="14">
        <v>63732</v>
      </c>
      <c r="M23" s="2">
        <f t="shared" si="3"/>
        <v>0</v>
      </c>
      <c r="O23" s="15"/>
    </row>
    <row r="24" spans="1:17">
      <c r="A24" s="8">
        <v>20</v>
      </c>
      <c r="B24" s="14">
        <v>0</v>
      </c>
      <c r="C24" s="14">
        <v>0</v>
      </c>
      <c r="D24" s="16">
        <f t="shared" si="0"/>
        <v>63732</v>
      </c>
      <c r="E24" s="43"/>
      <c r="F24" s="14">
        <v>5890</v>
      </c>
      <c r="G24" s="11">
        <f t="shared" si="4"/>
        <v>57842</v>
      </c>
      <c r="H24" s="59">
        <v>20</v>
      </c>
      <c r="I24" s="14"/>
      <c r="J24" s="14"/>
      <c r="K24" s="16">
        <f t="shared" si="6"/>
        <v>63732</v>
      </c>
      <c r="L24" s="14">
        <v>63732</v>
      </c>
      <c r="M24" s="2">
        <f t="shared" si="3"/>
        <v>-57842</v>
      </c>
      <c r="O24" s="15"/>
      <c r="P24" s="18">
        <v>-57842</v>
      </c>
    </row>
    <row r="25" spans="1:17">
      <c r="A25" s="8">
        <v>21</v>
      </c>
      <c r="B25" s="16">
        <v>149406</v>
      </c>
      <c r="C25" s="16">
        <v>132840</v>
      </c>
      <c r="D25" s="16">
        <f t="shared" si="0"/>
        <v>80298</v>
      </c>
      <c r="E25" s="43"/>
      <c r="F25" s="14">
        <v>22456</v>
      </c>
      <c r="G25" s="11">
        <f>D25-F25</f>
        <v>57842</v>
      </c>
      <c r="H25" s="59">
        <v>21</v>
      </c>
      <c r="I25" s="16">
        <v>138530</v>
      </c>
      <c r="J25" s="16">
        <v>132840</v>
      </c>
      <c r="K25" s="16">
        <f t="shared" si="6"/>
        <v>69422</v>
      </c>
      <c r="L25" s="14">
        <v>69422</v>
      </c>
      <c r="M25" s="2">
        <f t="shared" si="3"/>
        <v>-46966</v>
      </c>
      <c r="O25" s="15"/>
    </row>
    <row r="26" spans="1:17">
      <c r="A26" s="8">
        <v>22</v>
      </c>
      <c r="B26" s="16">
        <v>236110</v>
      </c>
      <c r="C26" s="16">
        <v>116050</v>
      </c>
      <c r="D26" s="16">
        <f t="shared" si="0"/>
        <v>200358</v>
      </c>
      <c r="E26" s="43"/>
      <c r="F26" s="14">
        <v>84949</v>
      </c>
      <c r="G26" s="11">
        <f t="shared" si="4"/>
        <v>115409</v>
      </c>
      <c r="H26" s="59">
        <v>22</v>
      </c>
      <c r="I26" s="14">
        <v>236110</v>
      </c>
      <c r="J26" s="14">
        <v>116050</v>
      </c>
      <c r="K26" s="16">
        <f t="shared" si="6"/>
        <v>189482</v>
      </c>
      <c r="L26" s="14">
        <v>189482</v>
      </c>
      <c r="M26" s="2">
        <f t="shared" si="3"/>
        <v>-104533</v>
      </c>
      <c r="O26" s="15"/>
    </row>
    <row r="27" spans="1:17">
      <c r="A27" s="8">
        <v>23</v>
      </c>
      <c r="B27" s="16">
        <v>178340</v>
      </c>
      <c r="C27" s="16">
        <v>117490</v>
      </c>
      <c r="D27" s="16">
        <f t="shared" si="0"/>
        <v>261208</v>
      </c>
      <c r="E27" s="44"/>
      <c r="F27" s="14">
        <v>203498</v>
      </c>
      <c r="G27" s="11">
        <f>D27-F27</f>
        <v>57710</v>
      </c>
      <c r="H27" s="59">
        <v>23</v>
      </c>
      <c r="I27" s="14">
        <v>178340</v>
      </c>
      <c r="J27" s="14">
        <v>117490</v>
      </c>
      <c r="K27" s="16">
        <f t="shared" si="6"/>
        <v>250332</v>
      </c>
      <c r="L27" s="14">
        <v>250332</v>
      </c>
      <c r="M27" s="2">
        <f>F27-L27</f>
        <v>-46834</v>
      </c>
      <c r="O27" s="15"/>
    </row>
    <row r="28" spans="1:17">
      <c r="A28" s="8">
        <v>24</v>
      </c>
      <c r="B28" s="16">
        <v>0</v>
      </c>
      <c r="C28" s="16">
        <v>0</v>
      </c>
      <c r="D28" s="16">
        <f t="shared" si="0"/>
        <v>261208</v>
      </c>
      <c r="E28" s="43"/>
      <c r="F28" s="14">
        <v>203498</v>
      </c>
      <c r="G28" s="11">
        <f t="shared" si="4"/>
        <v>57710</v>
      </c>
      <c r="H28" s="59">
        <v>24</v>
      </c>
      <c r="I28" s="16">
        <v>0</v>
      </c>
      <c r="J28" s="16">
        <v>0</v>
      </c>
      <c r="K28" s="16">
        <f t="shared" si="6"/>
        <v>250332</v>
      </c>
      <c r="L28" s="14">
        <v>250332</v>
      </c>
      <c r="M28" s="2">
        <f t="shared" si="3"/>
        <v>-46834</v>
      </c>
      <c r="O28" s="14"/>
    </row>
    <row r="29" spans="1:17">
      <c r="A29" s="8">
        <v>25</v>
      </c>
      <c r="B29" s="16">
        <v>194740</v>
      </c>
      <c r="C29" s="16">
        <v>369580</v>
      </c>
      <c r="D29" s="16">
        <f t="shared" si="0"/>
        <v>86368</v>
      </c>
      <c r="E29" s="43"/>
      <c r="F29" s="14">
        <v>28658</v>
      </c>
      <c r="G29" s="11">
        <f t="shared" si="4"/>
        <v>57710</v>
      </c>
      <c r="H29" s="59">
        <v>25</v>
      </c>
      <c r="I29" s="14">
        <v>194740</v>
      </c>
      <c r="J29" s="14">
        <v>369580</v>
      </c>
      <c r="K29" s="16">
        <f t="shared" si="6"/>
        <v>75492</v>
      </c>
      <c r="L29" s="14">
        <v>75492</v>
      </c>
      <c r="M29" s="2">
        <f t="shared" si="3"/>
        <v>-46834</v>
      </c>
      <c r="O29" s="14"/>
    </row>
    <row r="30" spans="1:17">
      <c r="A30" s="8">
        <v>26</v>
      </c>
      <c r="B30" s="16">
        <v>247140</v>
      </c>
      <c r="C30" s="16">
        <v>199510</v>
      </c>
      <c r="D30" s="16">
        <f t="shared" si="0"/>
        <v>133998</v>
      </c>
      <c r="E30" s="43"/>
      <c r="F30" s="14">
        <v>73989</v>
      </c>
      <c r="G30" s="11">
        <f>D30-F30</f>
        <v>60009</v>
      </c>
      <c r="H30" s="59">
        <v>26</v>
      </c>
      <c r="I30" s="14">
        <v>247140</v>
      </c>
      <c r="J30" s="14">
        <v>199510</v>
      </c>
      <c r="K30" s="16">
        <f t="shared" si="6"/>
        <v>123122</v>
      </c>
      <c r="L30" s="14">
        <v>123122</v>
      </c>
      <c r="M30" s="11">
        <f>F30-L30</f>
        <v>-49133</v>
      </c>
      <c r="O30" s="14"/>
    </row>
    <row r="31" spans="1:17">
      <c r="A31" s="8">
        <v>27</v>
      </c>
      <c r="B31" s="16">
        <v>657430</v>
      </c>
      <c r="C31" s="16">
        <v>796420</v>
      </c>
      <c r="D31" s="16">
        <f t="shared" si="0"/>
        <v>-4992</v>
      </c>
      <c r="E31" s="44"/>
      <c r="F31" s="14">
        <v>195733</v>
      </c>
      <c r="G31" s="11">
        <f t="shared" si="4"/>
        <v>-200725</v>
      </c>
      <c r="H31" s="59">
        <v>27</v>
      </c>
      <c r="I31" s="14">
        <v>657430</v>
      </c>
      <c r="J31" s="14">
        <v>796420</v>
      </c>
      <c r="K31" s="16">
        <f t="shared" si="6"/>
        <v>-15868</v>
      </c>
      <c r="L31" s="14">
        <v>15868</v>
      </c>
      <c r="M31" s="2">
        <f t="shared" si="3"/>
        <v>179865</v>
      </c>
      <c r="O31" s="14"/>
    </row>
    <row r="32" spans="1:17">
      <c r="A32" s="8">
        <v>28</v>
      </c>
      <c r="B32" s="16">
        <v>526670</v>
      </c>
      <c r="C32" s="16">
        <v>504060</v>
      </c>
      <c r="D32" s="16">
        <f t="shared" si="0"/>
        <v>17618</v>
      </c>
      <c r="E32" s="44"/>
      <c r="F32" s="14">
        <v>204371</v>
      </c>
      <c r="G32" s="11">
        <f t="shared" si="4"/>
        <v>-186753</v>
      </c>
      <c r="H32" s="59">
        <v>28</v>
      </c>
      <c r="I32" s="14"/>
      <c r="J32" s="14"/>
      <c r="K32" s="16">
        <f t="shared" si="6"/>
        <v>-15868</v>
      </c>
      <c r="L32" s="14"/>
      <c r="M32" s="2">
        <f t="shared" si="3"/>
        <v>204371</v>
      </c>
      <c r="O32" s="14"/>
    </row>
    <row r="33" spans="1:16">
      <c r="A33" s="8">
        <v>29</v>
      </c>
      <c r="B33" s="16">
        <v>257760</v>
      </c>
      <c r="C33" s="16">
        <v>130070</v>
      </c>
      <c r="D33" s="16">
        <f t="shared" si="0"/>
        <v>145308</v>
      </c>
      <c r="E33" s="44"/>
      <c r="F33" s="14">
        <v>332061</v>
      </c>
      <c r="G33" s="11">
        <f t="shared" si="4"/>
        <v>-186753</v>
      </c>
      <c r="H33" s="59">
        <v>29</v>
      </c>
      <c r="I33" s="14"/>
      <c r="J33" s="14"/>
      <c r="K33" s="16">
        <f t="shared" si="6"/>
        <v>-15868</v>
      </c>
      <c r="L33" s="14"/>
      <c r="M33" s="2">
        <f t="shared" si="3"/>
        <v>332061</v>
      </c>
      <c r="O33" s="15"/>
    </row>
    <row r="34" spans="1:16">
      <c r="A34" s="8">
        <v>30</v>
      </c>
      <c r="B34" s="16">
        <v>145740</v>
      </c>
      <c r="C34" s="16">
        <v>209770</v>
      </c>
      <c r="D34" s="16">
        <f t="shared" si="0"/>
        <v>81278</v>
      </c>
      <c r="E34" s="44"/>
      <c r="F34" s="14"/>
      <c r="G34" s="11">
        <f t="shared" si="4"/>
        <v>81278</v>
      </c>
      <c r="H34" s="94">
        <v>30</v>
      </c>
      <c r="I34" s="14"/>
      <c r="J34" s="14"/>
      <c r="K34" s="16">
        <f>+K33+I34-J34</f>
        <v>-15868</v>
      </c>
      <c r="L34" s="14"/>
      <c r="M34" s="2">
        <f t="shared" si="3"/>
        <v>0</v>
      </c>
      <c r="P34" s="18">
        <v>-1172</v>
      </c>
    </row>
    <row r="35" spans="1:16">
      <c r="A35" s="94">
        <v>31</v>
      </c>
      <c r="B35" s="16">
        <v>145865</v>
      </c>
      <c r="C35" s="16">
        <v>144140</v>
      </c>
      <c r="D35" s="16">
        <f t="shared" si="0"/>
        <v>83003</v>
      </c>
      <c r="E35" s="44"/>
      <c r="F35" s="14"/>
      <c r="G35" s="11">
        <f t="shared" si="4"/>
        <v>83003</v>
      </c>
      <c r="H35" s="94">
        <v>31</v>
      </c>
      <c r="I35" s="14"/>
      <c r="J35" s="14"/>
      <c r="K35" s="16">
        <f t="shared" si="6"/>
        <v>-15868</v>
      </c>
      <c r="L35" s="14"/>
      <c r="M35" s="2">
        <f t="shared" si="3"/>
        <v>0</v>
      </c>
      <c r="O35" s="15"/>
    </row>
    <row r="36" spans="1:16">
      <c r="B36" s="4">
        <f>SUM(B5:B34)</f>
        <v>2593336</v>
      </c>
      <c r="C36" s="4">
        <f>SUM(C5:C34)</f>
        <v>2575790</v>
      </c>
      <c r="I36" s="14"/>
      <c r="J36" s="14"/>
      <c r="K36" s="14"/>
      <c r="L36" s="14"/>
    </row>
    <row r="37" spans="1:16">
      <c r="I37" s="16"/>
      <c r="J37" s="14"/>
    </row>
    <row r="38" spans="1:16">
      <c r="D38" s="20"/>
      <c r="E38" s="15"/>
      <c r="G38" s="15"/>
      <c r="H38" s="15"/>
      <c r="I38" s="11"/>
      <c r="J38" s="18"/>
    </row>
    <row r="39" spans="1:16">
      <c r="D39" s="21"/>
    </row>
    <row r="43" spans="1:16">
      <c r="B43" s="14"/>
    </row>
    <row r="44" spans="1:16">
      <c r="B44" s="14"/>
    </row>
    <row r="45" spans="1:16">
      <c r="B45" s="14"/>
      <c r="C45" s="14"/>
      <c r="J45" s="15"/>
    </row>
    <row r="46" spans="1:16">
      <c r="B46" s="14"/>
      <c r="C46" s="14"/>
      <c r="J46" s="15"/>
    </row>
    <row r="47" spans="1:16">
      <c r="B47" s="14"/>
      <c r="J47" s="15"/>
    </row>
    <row r="48" spans="1:16">
      <c r="J48" s="15"/>
    </row>
    <row r="49" spans="10:10">
      <c r="J49" s="15"/>
    </row>
    <row r="50" spans="10:10">
      <c r="J50" s="15"/>
    </row>
    <row r="51" spans="10:10">
      <c r="J51" s="15"/>
    </row>
    <row r="52" spans="10:10">
      <c r="J52" s="15"/>
    </row>
    <row r="53" spans="10:10">
      <c r="J53" s="15"/>
    </row>
    <row r="54" spans="10:10">
      <c r="J54" s="15"/>
    </row>
    <row r="55" spans="10:10">
      <c r="J55" s="15"/>
    </row>
    <row r="56" spans="10:10">
      <c r="J56" s="15"/>
    </row>
    <row r="57" spans="10:10">
      <c r="J57" s="15"/>
    </row>
    <row r="58" spans="10:10">
      <c r="J58" s="15"/>
    </row>
    <row r="59" spans="10:10">
      <c r="J59" s="15"/>
    </row>
    <row r="60" spans="10:10">
      <c r="J60" s="15"/>
    </row>
    <row r="61" spans="10:10">
      <c r="J61" s="15"/>
    </row>
    <row r="62" spans="10:10">
      <c r="J62" s="15"/>
    </row>
    <row r="63" spans="10:10">
      <c r="J63" s="15"/>
    </row>
    <row r="64" spans="10:10">
      <c r="J64" s="15"/>
    </row>
    <row r="65" spans="10:10">
      <c r="J65" s="15"/>
    </row>
    <row r="66" spans="10:10">
      <c r="J66" s="15"/>
    </row>
    <row r="67" spans="10:10">
      <c r="J67" s="15"/>
    </row>
    <row r="68" spans="10:10">
      <c r="J68" s="15"/>
    </row>
    <row r="69" spans="10:10">
      <c r="J69" s="15"/>
    </row>
    <row r="70" spans="10:10">
      <c r="J70" s="15"/>
    </row>
    <row r="71" spans="10:10">
      <c r="J71" s="15"/>
    </row>
    <row r="72" spans="10:10">
      <c r="J72" s="15"/>
    </row>
    <row r="73" spans="10:10">
      <c r="J73" s="15"/>
    </row>
    <row r="74" spans="10:10">
      <c r="J74" s="15"/>
    </row>
    <row r="75" spans="10:10">
      <c r="J75" s="15"/>
    </row>
  </sheetData>
  <mergeCells count="2">
    <mergeCell ref="A1:G1"/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D67C-1EF5-4D61-81DC-A6700282A1F1}">
  <dimension ref="A1:S36"/>
  <sheetViews>
    <sheetView tabSelected="1" zoomScale="90" zoomScaleNormal="90" workbookViewId="0">
      <pane ySplit="3" topLeftCell="A4" activePane="bottomLeft" state="frozen"/>
      <selection pane="bottomLeft" activeCell="Q13" sqref="Q13"/>
    </sheetView>
  </sheetViews>
  <sheetFormatPr defaultRowHeight="15"/>
  <cols>
    <col min="1" max="1" width="4.140625" bestFit="1" customWidth="1"/>
    <col min="2" max="3" width="10.5703125" bestFit="1" customWidth="1"/>
    <col min="4" max="4" width="9.5703125" bestFit="1" customWidth="1"/>
    <col min="6" max="6" width="9.5703125" bestFit="1" customWidth="1"/>
    <col min="7" max="7" width="9.7109375" bestFit="1" customWidth="1"/>
    <col min="8" max="8" width="3" bestFit="1" customWidth="1"/>
    <col min="9" max="12" width="9" bestFit="1" customWidth="1"/>
    <col min="13" max="13" width="14" bestFit="1" customWidth="1"/>
    <col min="15" max="15" width="12.5703125" bestFit="1" customWidth="1"/>
    <col min="16" max="16" width="10.140625" bestFit="1" customWidth="1"/>
    <col min="17" max="17" width="8.42578125" bestFit="1" customWidth="1"/>
    <col min="18" max="18" width="5.85546875" bestFit="1" customWidth="1"/>
    <col min="19" max="19" width="10.140625" bestFit="1" customWidth="1"/>
  </cols>
  <sheetData>
    <row r="1" spans="1:19">
      <c r="A1" s="99" t="s">
        <v>6</v>
      </c>
      <c r="B1" s="99"/>
      <c r="C1" s="99"/>
      <c r="D1" s="99"/>
      <c r="E1" s="99"/>
      <c r="F1" s="99"/>
      <c r="G1" s="99"/>
      <c r="H1" s="96"/>
      <c r="I1" s="99" t="s">
        <v>7</v>
      </c>
      <c r="J1" s="99"/>
      <c r="K1" s="99"/>
      <c r="L1" s="96"/>
      <c r="M1" s="10"/>
      <c r="N1" s="10"/>
      <c r="O1" s="10"/>
      <c r="P1" s="18"/>
      <c r="Q1" s="18"/>
      <c r="R1" s="18"/>
      <c r="S1" s="18"/>
    </row>
    <row r="2" spans="1:19">
      <c r="A2" s="97"/>
      <c r="B2" s="14"/>
      <c r="C2" s="14"/>
      <c r="D2" s="14"/>
      <c r="E2" s="10"/>
      <c r="F2" s="14"/>
      <c r="G2" s="10"/>
      <c r="H2" s="10"/>
      <c r="I2" s="10"/>
      <c r="J2" s="10"/>
      <c r="K2" s="10"/>
      <c r="L2" s="10"/>
      <c r="M2" s="10"/>
      <c r="N2" s="10"/>
      <c r="O2" s="10"/>
      <c r="P2" s="18"/>
      <c r="Q2" s="18"/>
      <c r="R2" s="18"/>
      <c r="S2" s="18"/>
    </row>
    <row r="3" spans="1:19">
      <c r="A3" s="97" t="s">
        <v>0</v>
      </c>
      <c r="B3" s="16" t="s">
        <v>1</v>
      </c>
      <c r="C3" s="16" t="s">
        <v>2</v>
      </c>
      <c r="D3" s="16" t="s">
        <v>3</v>
      </c>
      <c r="E3" s="10"/>
      <c r="F3" s="18" t="s">
        <v>10</v>
      </c>
      <c r="G3" s="10" t="s">
        <v>5</v>
      </c>
      <c r="H3" s="10"/>
      <c r="I3" s="16" t="s">
        <v>1</v>
      </c>
      <c r="J3" s="16" t="s">
        <v>2</v>
      </c>
      <c r="K3" s="16" t="s">
        <v>3</v>
      </c>
      <c r="L3" s="98" t="s">
        <v>4</v>
      </c>
      <c r="M3" s="30" t="s">
        <v>8</v>
      </c>
      <c r="N3" s="10"/>
      <c r="O3" s="51" t="s">
        <v>19</v>
      </c>
      <c r="P3" s="30" t="s">
        <v>20</v>
      </c>
      <c r="Q3" s="16" t="s">
        <v>6</v>
      </c>
      <c r="R3" s="16" t="s">
        <v>4</v>
      </c>
      <c r="S3" s="16" t="s">
        <v>12</v>
      </c>
    </row>
    <row r="4" spans="1:19">
      <c r="A4" s="97"/>
      <c r="B4" s="16"/>
      <c r="C4" s="16"/>
      <c r="D4" s="16">
        <v>63732</v>
      </c>
      <c r="E4" s="44"/>
      <c r="F4" s="14">
        <v>63732</v>
      </c>
      <c r="G4" s="11"/>
      <c r="H4" s="11"/>
      <c r="I4" s="16"/>
      <c r="J4" s="16"/>
      <c r="K4" s="16">
        <v>63732</v>
      </c>
      <c r="L4" s="12">
        <v>63732</v>
      </c>
      <c r="M4" s="11">
        <f>D4-K4</f>
        <v>0</v>
      </c>
      <c r="N4" s="10"/>
      <c r="O4" s="52" t="s">
        <v>25</v>
      </c>
      <c r="P4" s="11" t="s">
        <v>17</v>
      </c>
      <c r="Q4" s="16">
        <v>5890</v>
      </c>
      <c r="R4" s="18"/>
      <c r="S4" s="18">
        <f>Q4-R4</f>
        <v>5890</v>
      </c>
    </row>
    <row r="5" spans="1:19">
      <c r="A5" s="97">
        <v>1</v>
      </c>
      <c r="B5" s="14">
        <v>0</v>
      </c>
      <c r="C5" s="14">
        <v>0</v>
      </c>
      <c r="D5" s="16">
        <f t="shared" ref="D5:D35" si="0">+D4+B5-C5</f>
        <v>63732</v>
      </c>
      <c r="E5" s="43"/>
      <c r="F5" s="14">
        <v>63732</v>
      </c>
      <c r="G5" s="11">
        <f>D5-F5</f>
        <v>0</v>
      </c>
      <c r="H5" s="97">
        <v>1</v>
      </c>
      <c r="I5" s="14"/>
      <c r="J5" s="14"/>
      <c r="K5" s="16">
        <f t="shared" ref="K5:K18" si="1">+K4+I5-J5</f>
        <v>63732</v>
      </c>
      <c r="L5" s="14">
        <v>63732</v>
      </c>
      <c r="M5" s="2">
        <f>F5-L5</f>
        <v>0</v>
      </c>
      <c r="N5" s="10"/>
      <c r="O5" s="53"/>
      <c r="P5" s="11" t="s">
        <v>15</v>
      </c>
      <c r="Q5" s="18"/>
      <c r="R5" s="18"/>
      <c r="S5" s="18">
        <f t="shared" ref="S5:S7" si="2">Q5-R5</f>
        <v>0</v>
      </c>
    </row>
    <row r="6" spans="1:19">
      <c r="A6" s="97">
        <v>2</v>
      </c>
      <c r="B6" s="14">
        <v>0</v>
      </c>
      <c r="C6" s="14">
        <v>0</v>
      </c>
      <c r="D6" s="16">
        <f t="shared" si="0"/>
        <v>63732</v>
      </c>
      <c r="E6" s="43"/>
      <c r="F6" s="14">
        <v>63732</v>
      </c>
      <c r="G6" s="11">
        <f>D6-F6</f>
        <v>0</v>
      </c>
      <c r="H6" s="97">
        <v>2</v>
      </c>
      <c r="I6" s="14"/>
      <c r="J6" s="14"/>
      <c r="K6" s="16">
        <f t="shared" si="1"/>
        <v>63732</v>
      </c>
      <c r="L6" s="14">
        <v>63732</v>
      </c>
      <c r="M6" s="2">
        <f t="shared" ref="M6:M35" si="3">F6-L6</f>
        <v>0</v>
      </c>
      <c r="N6" s="10"/>
      <c r="O6" s="26" t="s">
        <v>26</v>
      </c>
      <c r="P6" s="11" t="s">
        <v>17</v>
      </c>
      <c r="Q6" s="16">
        <v>16264</v>
      </c>
      <c r="R6" s="14"/>
      <c r="S6" s="18">
        <f t="shared" si="2"/>
        <v>16264</v>
      </c>
    </row>
    <row r="7" spans="1:19">
      <c r="A7" s="97">
        <v>3</v>
      </c>
      <c r="B7" s="14">
        <v>0</v>
      </c>
      <c r="C7" s="14">
        <v>0</v>
      </c>
      <c r="D7" s="16">
        <f t="shared" si="0"/>
        <v>63732</v>
      </c>
      <c r="E7" s="43"/>
      <c r="F7" s="14">
        <v>63732</v>
      </c>
      <c r="G7" s="11">
        <f t="shared" ref="G7:G35" si="4">D7-F7</f>
        <v>0</v>
      </c>
      <c r="H7" s="97">
        <v>3</v>
      </c>
      <c r="I7" s="14"/>
      <c r="J7" s="14"/>
      <c r="K7" s="16">
        <f t="shared" si="1"/>
        <v>63732</v>
      </c>
      <c r="L7" s="14">
        <v>63732</v>
      </c>
      <c r="M7" s="2">
        <f t="shared" si="3"/>
        <v>0</v>
      </c>
      <c r="N7" s="10"/>
      <c r="O7" s="18"/>
      <c r="P7" s="11" t="s">
        <v>15</v>
      </c>
      <c r="Q7" s="18"/>
      <c r="R7" s="14"/>
      <c r="S7" s="18">
        <f t="shared" si="2"/>
        <v>0</v>
      </c>
    </row>
    <row r="8" spans="1:19">
      <c r="A8" s="97">
        <v>4</v>
      </c>
      <c r="B8" s="14">
        <v>0</v>
      </c>
      <c r="C8" s="14">
        <v>0</v>
      </c>
      <c r="D8" s="16">
        <f t="shared" si="0"/>
        <v>63732</v>
      </c>
      <c r="E8" s="43"/>
      <c r="F8" s="14">
        <v>63732</v>
      </c>
      <c r="G8" s="11">
        <f t="shared" si="4"/>
        <v>0</v>
      </c>
      <c r="H8" s="97">
        <v>4</v>
      </c>
      <c r="I8" s="14"/>
      <c r="J8" s="14"/>
      <c r="K8" s="16">
        <f t="shared" si="1"/>
        <v>63732</v>
      </c>
      <c r="L8" s="14">
        <v>63732</v>
      </c>
      <c r="M8" s="2">
        <f t="shared" si="3"/>
        <v>0</v>
      </c>
      <c r="N8" s="10"/>
      <c r="O8" s="10"/>
      <c r="P8" s="18"/>
      <c r="Q8" s="18"/>
      <c r="R8" s="18"/>
      <c r="S8" s="18"/>
    </row>
    <row r="9" spans="1:19">
      <c r="A9" s="97">
        <v>5</v>
      </c>
      <c r="B9" s="14">
        <v>0</v>
      </c>
      <c r="C9" s="14">
        <v>0</v>
      </c>
      <c r="D9" s="16">
        <f t="shared" si="0"/>
        <v>63732</v>
      </c>
      <c r="E9" s="43"/>
      <c r="F9" s="14">
        <v>63732</v>
      </c>
      <c r="G9" s="11">
        <f t="shared" si="4"/>
        <v>0</v>
      </c>
      <c r="H9" s="97">
        <v>5</v>
      </c>
      <c r="I9" s="14"/>
      <c r="J9" s="14"/>
      <c r="K9" s="16">
        <f t="shared" si="1"/>
        <v>63732</v>
      </c>
      <c r="L9" s="14">
        <v>63732</v>
      </c>
      <c r="M9" s="2">
        <f t="shared" si="3"/>
        <v>0</v>
      </c>
      <c r="N9" s="10"/>
      <c r="O9" s="10"/>
      <c r="P9" s="18"/>
      <c r="Q9" s="18"/>
      <c r="R9" s="18"/>
      <c r="S9" s="18"/>
    </row>
    <row r="10" spans="1:19">
      <c r="A10" s="97">
        <v>6</v>
      </c>
      <c r="B10" s="14">
        <v>0</v>
      </c>
      <c r="C10" s="14">
        <v>0</v>
      </c>
      <c r="D10" s="16">
        <f t="shared" si="0"/>
        <v>63732</v>
      </c>
      <c r="E10" s="43"/>
      <c r="F10" s="14">
        <v>63732</v>
      </c>
      <c r="G10" s="11">
        <f t="shared" si="4"/>
        <v>0</v>
      </c>
      <c r="H10" s="97">
        <v>6</v>
      </c>
      <c r="I10" s="14"/>
      <c r="J10" s="14"/>
      <c r="K10" s="16">
        <f t="shared" si="1"/>
        <v>63732</v>
      </c>
      <c r="L10" s="14">
        <v>63732</v>
      </c>
      <c r="M10" s="2">
        <f t="shared" si="3"/>
        <v>0</v>
      </c>
      <c r="N10" s="10"/>
      <c r="O10" s="62"/>
      <c r="P10" s="62"/>
      <c r="Q10" s="18"/>
      <c r="R10" s="18"/>
      <c r="S10" s="18"/>
    </row>
    <row r="11" spans="1:19">
      <c r="A11" s="97">
        <v>7</v>
      </c>
      <c r="B11" s="14">
        <v>0</v>
      </c>
      <c r="C11" s="14">
        <v>0</v>
      </c>
      <c r="D11" s="16">
        <f t="shared" si="0"/>
        <v>63732</v>
      </c>
      <c r="E11" s="43"/>
      <c r="F11" s="14">
        <v>63732</v>
      </c>
      <c r="G11" s="11">
        <f t="shared" si="4"/>
        <v>0</v>
      </c>
      <c r="H11" s="97">
        <v>7</v>
      </c>
      <c r="I11" s="14"/>
      <c r="J11" s="14"/>
      <c r="K11" s="16">
        <f t="shared" si="1"/>
        <v>63732</v>
      </c>
      <c r="L11" s="14">
        <v>63732</v>
      </c>
      <c r="M11" s="2">
        <f t="shared" si="3"/>
        <v>0</v>
      </c>
      <c r="N11" s="10"/>
      <c r="O11" s="18"/>
      <c r="P11" s="18"/>
      <c r="Q11" s="18"/>
      <c r="R11" s="18"/>
      <c r="S11" s="18"/>
    </row>
    <row r="12" spans="1:19">
      <c r="A12" s="97">
        <v>8</v>
      </c>
      <c r="B12" s="14">
        <v>0</v>
      </c>
      <c r="C12" s="14">
        <v>0</v>
      </c>
      <c r="D12" s="16">
        <f t="shared" si="0"/>
        <v>63732</v>
      </c>
      <c r="E12" s="43"/>
      <c r="F12" s="14">
        <v>63732</v>
      </c>
      <c r="G12" s="11">
        <f t="shared" si="4"/>
        <v>0</v>
      </c>
      <c r="H12" s="97">
        <v>8</v>
      </c>
      <c r="I12" s="14"/>
      <c r="J12" s="14"/>
      <c r="K12" s="16">
        <f t="shared" si="1"/>
        <v>63732</v>
      </c>
      <c r="L12" s="14">
        <v>63732</v>
      </c>
      <c r="M12" s="2">
        <f t="shared" si="3"/>
        <v>0</v>
      </c>
      <c r="N12" s="10"/>
      <c r="O12" s="10"/>
      <c r="P12" s="18"/>
      <c r="Q12" s="18"/>
      <c r="R12" s="18"/>
      <c r="S12" s="18"/>
    </row>
    <row r="13" spans="1:19">
      <c r="A13" s="97">
        <v>9</v>
      </c>
      <c r="B13" s="14">
        <v>0</v>
      </c>
      <c r="C13" s="14">
        <v>0</v>
      </c>
      <c r="D13" s="16">
        <f t="shared" si="0"/>
        <v>63732</v>
      </c>
      <c r="E13" s="43"/>
      <c r="F13" s="14">
        <v>63732</v>
      </c>
      <c r="G13" s="11">
        <f>D13-F13</f>
        <v>0</v>
      </c>
      <c r="H13" s="97">
        <v>9</v>
      </c>
      <c r="I13" s="14"/>
      <c r="J13" s="14"/>
      <c r="K13" s="16">
        <f t="shared" si="1"/>
        <v>63732</v>
      </c>
      <c r="L13" s="14">
        <v>63732</v>
      </c>
      <c r="M13" s="2">
        <f t="shared" si="3"/>
        <v>0</v>
      </c>
      <c r="N13" s="10"/>
      <c r="O13" s="10"/>
      <c r="P13" s="18"/>
      <c r="Q13" s="18"/>
      <c r="R13" s="18"/>
      <c r="S13" s="18"/>
    </row>
    <row r="14" spans="1:19">
      <c r="A14" s="97">
        <v>10</v>
      </c>
      <c r="B14" s="14">
        <v>0</v>
      </c>
      <c r="C14" s="14">
        <v>0</v>
      </c>
      <c r="D14" s="16">
        <f t="shared" si="0"/>
        <v>63732</v>
      </c>
      <c r="E14" s="43"/>
      <c r="F14" s="14">
        <v>63732</v>
      </c>
      <c r="G14" s="11">
        <f>D14-F14</f>
        <v>0</v>
      </c>
      <c r="H14" s="97">
        <v>10</v>
      </c>
      <c r="I14" s="14"/>
      <c r="J14" s="14"/>
      <c r="K14" s="16">
        <f t="shared" si="1"/>
        <v>63732</v>
      </c>
      <c r="L14" s="14">
        <v>63732</v>
      </c>
      <c r="M14" s="2">
        <f t="shared" si="3"/>
        <v>0</v>
      </c>
      <c r="N14" s="10"/>
      <c r="O14" s="10"/>
      <c r="P14" s="18"/>
      <c r="Q14" s="18"/>
      <c r="R14" s="18"/>
      <c r="S14" s="18"/>
    </row>
    <row r="15" spans="1:19" ht="15.75">
      <c r="A15" s="97">
        <v>11</v>
      </c>
      <c r="B15" s="14">
        <v>0</v>
      </c>
      <c r="C15" s="14">
        <v>0</v>
      </c>
      <c r="D15" s="16">
        <f t="shared" si="0"/>
        <v>63732</v>
      </c>
      <c r="E15" s="43"/>
      <c r="F15" s="14">
        <v>63732</v>
      </c>
      <c r="G15" s="11">
        <f>D15-F15</f>
        <v>0</v>
      </c>
      <c r="H15" s="97">
        <v>11</v>
      </c>
      <c r="I15" s="14"/>
      <c r="J15" s="14"/>
      <c r="K15" s="16">
        <f>+K14+I15-J15</f>
        <v>63732</v>
      </c>
      <c r="L15" s="14">
        <v>63732</v>
      </c>
      <c r="M15" s="2">
        <f t="shared" si="3"/>
        <v>0</v>
      </c>
      <c r="N15" s="10"/>
      <c r="O15" s="10"/>
      <c r="P15" s="55"/>
      <c r="Q15" s="55"/>
      <c r="R15" s="18"/>
      <c r="S15" s="61"/>
    </row>
    <row r="16" spans="1:19" ht="15.75">
      <c r="A16" s="97">
        <v>12</v>
      </c>
      <c r="B16" s="14">
        <v>0</v>
      </c>
      <c r="C16" s="14">
        <v>0</v>
      </c>
      <c r="D16" s="16">
        <f t="shared" si="0"/>
        <v>63732</v>
      </c>
      <c r="E16" s="43"/>
      <c r="F16" s="14">
        <v>63732</v>
      </c>
      <c r="G16" s="11">
        <f t="shared" si="4"/>
        <v>0</v>
      </c>
      <c r="H16" s="97">
        <v>12</v>
      </c>
      <c r="I16" s="14"/>
      <c r="J16" s="14"/>
      <c r="K16" s="16">
        <f>+K15+I16-J16</f>
        <v>63732</v>
      </c>
      <c r="L16" s="14">
        <v>63732</v>
      </c>
      <c r="M16" s="11">
        <f t="shared" si="3"/>
        <v>0</v>
      </c>
      <c r="N16" s="10"/>
      <c r="O16" s="10"/>
      <c r="P16" s="55"/>
      <c r="Q16" s="55"/>
      <c r="R16" s="18"/>
      <c r="S16" s="18"/>
    </row>
    <row r="17" spans="1:19" ht="15.75">
      <c r="A17" s="97">
        <v>13</v>
      </c>
      <c r="B17" s="14">
        <v>0</v>
      </c>
      <c r="C17" s="14">
        <v>0</v>
      </c>
      <c r="D17" s="16">
        <f t="shared" si="0"/>
        <v>63732</v>
      </c>
      <c r="E17" s="43"/>
      <c r="F17" s="14">
        <v>63732</v>
      </c>
      <c r="G17" s="11">
        <f t="shared" si="4"/>
        <v>0</v>
      </c>
      <c r="H17" s="97">
        <v>13</v>
      </c>
      <c r="I17" s="14"/>
      <c r="J17" s="14"/>
      <c r="K17" s="16">
        <f t="shared" si="1"/>
        <v>63732</v>
      </c>
      <c r="L17" s="14">
        <v>63732</v>
      </c>
      <c r="M17" s="2">
        <f t="shared" si="3"/>
        <v>0</v>
      </c>
      <c r="N17" s="10"/>
      <c r="O17" s="10"/>
      <c r="P17" s="55"/>
      <c r="Q17" s="55"/>
      <c r="R17" s="18"/>
      <c r="S17" s="18"/>
    </row>
    <row r="18" spans="1:19" ht="15.75">
      <c r="A18" s="97">
        <v>14</v>
      </c>
      <c r="B18" s="14">
        <v>0</v>
      </c>
      <c r="C18" s="14">
        <v>0</v>
      </c>
      <c r="D18" s="16">
        <f>+D17+B18-C18</f>
        <v>63732</v>
      </c>
      <c r="E18" s="43"/>
      <c r="F18" s="14">
        <v>63732</v>
      </c>
      <c r="G18" s="11">
        <f t="shared" si="4"/>
        <v>0</v>
      </c>
      <c r="H18" s="97">
        <v>14</v>
      </c>
      <c r="I18" s="14"/>
      <c r="J18" s="14"/>
      <c r="K18" s="16">
        <f t="shared" si="1"/>
        <v>63732</v>
      </c>
      <c r="L18" s="14">
        <v>63732</v>
      </c>
      <c r="M18" s="2">
        <f t="shared" si="3"/>
        <v>0</v>
      </c>
      <c r="N18" s="10"/>
      <c r="O18" s="10"/>
      <c r="P18" s="55"/>
      <c r="Q18" s="55"/>
      <c r="R18" s="18"/>
      <c r="S18" s="18"/>
    </row>
    <row r="19" spans="1:19" ht="15.75">
      <c r="A19" s="97">
        <v>15</v>
      </c>
      <c r="B19" s="14">
        <v>0</v>
      </c>
      <c r="C19" s="14">
        <v>0</v>
      </c>
      <c r="D19" s="16">
        <f t="shared" si="0"/>
        <v>63732</v>
      </c>
      <c r="E19" s="43"/>
      <c r="F19" s="14">
        <v>63732</v>
      </c>
      <c r="G19" s="11">
        <f>D19-F19</f>
        <v>0</v>
      </c>
      <c r="H19" s="97">
        <v>15</v>
      </c>
      <c r="I19" s="14"/>
      <c r="J19" s="14"/>
      <c r="K19" s="16">
        <f>+K18+I19-J19</f>
        <v>63732</v>
      </c>
      <c r="L19" s="14">
        <v>63732</v>
      </c>
      <c r="M19" s="2">
        <f t="shared" si="3"/>
        <v>0</v>
      </c>
      <c r="N19" s="10"/>
      <c r="O19" s="10"/>
      <c r="P19" s="55"/>
      <c r="Q19" s="55"/>
      <c r="R19" s="18"/>
      <c r="S19" s="18"/>
    </row>
    <row r="20" spans="1:19">
      <c r="A20" s="97">
        <v>16</v>
      </c>
      <c r="B20" s="14">
        <v>0</v>
      </c>
      <c r="C20" s="14">
        <v>0</v>
      </c>
      <c r="D20" s="16">
        <f t="shared" si="0"/>
        <v>63732</v>
      </c>
      <c r="E20" s="43"/>
      <c r="F20" s="14">
        <v>63732</v>
      </c>
      <c r="G20" s="11">
        <f t="shared" si="4"/>
        <v>0</v>
      </c>
      <c r="H20" s="97">
        <v>16</v>
      </c>
      <c r="I20" s="14"/>
      <c r="J20" s="14"/>
      <c r="K20" s="16">
        <f>+K19+I20-J20</f>
        <v>63732</v>
      </c>
      <c r="L20" s="14">
        <v>63732</v>
      </c>
      <c r="M20" s="2">
        <f t="shared" si="3"/>
        <v>0</v>
      </c>
      <c r="N20" s="10"/>
      <c r="O20" s="15"/>
      <c r="P20" s="18"/>
      <c r="Q20" s="18"/>
      <c r="R20" s="18"/>
      <c r="S20" s="18"/>
    </row>
    <row r="21" spans="1:19">
      <c r="A21" s="97">
        <v>17</v>
      </c>
      <c r="B21" s="14">
        <v>0</v>
      </c>
      <c r="C21" s="14">
        <v>0</v>
      </c>
      <c r="D21" s="16">
        <f t="shared" si="0"/>
        <v>63732</v>
      </c>
      <c r="E21" s="43"/>
      <c r="F21" s="14">
        <v>63732</v>
      </c>
      <c r="G21" s="11">
        <f t="shared" si="4"/>
        <v>0</v>
      </c>
      <c r="H21" s="97">
        <v>17</v>
      </c>
      <c r="I21" s="14"/>
      <c r="J21" s="14"/>
      <c r="K21" s="16">
        <f t="shared" ref="K21:K35" si="5">+K20+I21-J21</f>
        <v>63732</v>
      </c>
      <c r="L21" s="14">
        <v>63732</v>
      </c>
      <c r="M21" s="11">
        <f t="shared" si="3"/>
        <v>0</v>
      </c>
      <c r="N21" s="10"/>
      <c r="O21" s="15"/>
      <c r="P21" s="18"/>
      <c r="Q21" s="18"/>
      <c r="R21" s="18"/>
      <c r="S21" s="18"/>
    </row>
    <row r="22" spans="1:19">
      <c r="A22" s="97">
        <v>18</v>
      </c>
      <c r="B22" s="14">
        <v>0</v>
      </c>
      <c r="C22" s="14">
        <v>0</v>
      </c>
      <c r="D22" s="16">
        <f t="shared" si="0"/>
        <v>63732</v>
      </c>
      <c r="E22" s="43"/>
      <c r="F22" s="14">
        <v>63732</v>
      </c>
      <c r="G22" s="11">
        <f t="shared" si="4"/>
        <v>0</v>
      </c>
      <c r="H22" s="97">
        <v>18</v>
      </c>
      <c r="I22" s="14"/>
      <c r="J22" s="14"/>
      <c r="K22" s="16">
        <f t="shared" si="5"/>
        <v>63732</v>
      </c>
      <c r="L22" s="14">
        <v>63732</v>
      </c>
      <c r="M22" s="2">
        <f t="shared" si="3"/>
        <v>0</v>
      </c>
      <c r="N22" s="10"/>
      <c r="O22" s="15"/>
      <c r="P22" s="18"/>
      <c r="Q22" s="18"/>
      <c r="R22" s="18"/>
      <c r="S22" s="18"/>
    </row>
    <row r="23" spans="1:19">
      <c r="A23" s="97">
        <v>19</v>
      </c>
      <c r="B23" s="14">
        <v>0</v>
      </c>
      <c r="C23" s="14">
        <v>0</v>
      </c>
      <c r="D23" s="16">
        <f t="shared" si="0"/>
        <v>63732</v>
      </c>
      <c r="E23" s="43"/>
      <c r="F23" s="14">
        <v>63732</v>
      </c>
      <c r="G23" s="11">
        <f t="shared" si="4"/>
        <v>0</v>
      </c>
      <c r="H23" s="97">
        <v>19</v>
      </c>
      <c r="I23" s="14"/>
      <c r="J23" s="14"/>
      <c r="K23" s="16">
        <f t="shared" si="5"/>
        <v>63732</v>
      </c>
      <c r="L23" s="14">
        <v>63732</v>
      </c>
      <c r="M23" s="2">
        <f t="shared" si="3"/>
        <v>0</v>
      </c>
      <c r="N23" s="10"/>
      <c r="O23" s="15"/>
      <c r="P23" s="18"/>
      <c r="Q23" s="18"/>
      <c r="R23" s="18"/>
      <c r="S23" s="18"/>
    </row>
    <row r="24" spans="1:19">
      <c r="A24" s="97">
        <v>20</v>
      </c>
      <c r="B24" s="14">
        <v>0</v>
      </c>
      <c r="C24" s="14">
        <v>0</v>
      </c>
      <c r="D24" s="16">
        <v>5890</v>
      </c>
      <c r="E24" s="43"/>
      <c r="F24" s="14">
        <v>5890</v>
      </c>
      <c r="G24" s="11">
        <f t="shared" si="4"/>
        <v>0</v>
      </c>
      <c r="H24" s="97">
        <v>20</v>
      </c>
      <c r="I24" s="14"/>
      <c r="J24" s="14"/>
      <c r="K24" s="16">
        <f t="shared" si="5"/>
        <v>63732</v>
      </c>
      <c r="L24" s="14">
        <v>63732</v>
      </c>
      <c r="M24" s="2">
        <f t="shared" si="3"/>
        <v>-57842</v>
      </c>
      <c r="N24" s="10"/>
      <c r="O24" s="15"/>
      <c r="P24" s="18">
        <v>-57842</v>
      </c>
      <c r="Q24" s="18"/>
      <c r="R24" s="18"/>
      <c r="S24" s="18"/>
    </row>
    <row r="25" spans="1:19">
      <c r="A25" s="97">
        <v>21</v>
      </c>
      <c r="B25" s="16">
        <v>149406</v>
      </c>
      <c r="C25" s="16">
        <v>132840</v>
      </c>
      <c r="D25" s="16">
        <f t="shared" si="0"/>
        <v>22456</v>
      </c>
      <c r="E25" s="43"/>
      <c r="F25" s="14">
        <v>22456</v>
      </c>
      <c r="G25" s="11">
        <f>D25-F25</f>
        <v>0</v>
      </c>
      <c r="H25" s="97">
        <v>21</v>
      </c>
      <c r="I25" s="16">
        <v>138530</v>
      </c>
      <c r="J25" s="16">
        <v>132840</v>
      </c>
      <c r="K25" s="16">
        <f t="shared" si="5"/>
        <v>69422</v>
      </c>
      <c r="L25" s="14">
        <v>69422</v>
      </c>
      <c r="M25" s="2">
        <f t="shared" si="3"/>
        <v>-46966</v>
      </c>
      <c r="N25" s="10"/>
      <c r="O25" s="15"/>
      <c r="P25" s="18"/>
      <c r="Q25" s="18"/>
      <c r="R25" s="18"/>
      <c r="S25" s="18"/>
    </row>
    <row r="26" spans="1:19">
      <c r="A26" s="97">
        <v>22</v>
      </c>
      <c r="B26" s="16">
        <v>236385</v>
      </c>
      <c r="C26" s="16">
        <v>116050</v>
      </c>
      <c r="D26" s="16">
        <v>84949</v>
      </c>
      <c r="E26" s="43"/>
      <c r="F26" s="14">
        <v>84949</v>
      </c>
      <c r="G26" s="11">
        <f t="shared" si="4"/>
        <v>0</v>
      </c>
      <c r="H26" s="97">
        <v>22</v>
      </c>
      <c r="I26" s="14">
        <v>236110</v>
      </c>
      <c r="J26" s="14">
        <v>116050</v>
      </c>
      <c r="K26" s="16">
        <f t="shared" si="5"/>
        <v>189482</v>
      </c>
      <c r="L26" s="14">
        <v>189482</v>
      </c>
      <c r="M26" s="2">
        <f t="shared" si="3"/>
        <v>-104533</v>
      </c>
      <c r="N26" s="10"/>
      <c r="O26" s="15"/>
      <c r="P26" s="18"/>
      <c r="Q26" s="18"/>
      <c r="R26" s="18"/>
      <c r="S26" s="18"/>
    </row>
    <row r="27" spans="1:19">
      <c r="A27" s="97">
        <v>23</v>
      </c>
      <c r="B27" s="16">
        <v>178197</v>
      </c>
      <c r="C27" s="16">
        <v>117490</v>
      </c>
      <c r="D27" s="16">
        <v>203498</v>
      </c>
      <c r="E27" s="44"/>
      <c r="F27" s="14">
        <v>203498</v>
      </c>
      <c r="G27" s="11">
        <f>D27-F27</f>
        <v>0</v>
      </c>
      <c r="H27" s="97">
        <v>23</v>
      </c>
      <c r="I27" s="14">
        <v>178340</v>
      </c>
      <c r="J27" s="14">
        <v>117490</v>
      </c>
      <c r="K27" s="16">
        <f t="shared" si="5"/>
        <v>250332</v>
      </c>
      <c r="L27" s="14">
        <v>250332</v>
      </c>
      <c r="M27" s="2">
        <f>F27-L27</f>
        <v>-46834</v>
      </c>
      <c r="N27" s="10"/>
      <c r="O27" s="15"/>
      <c r="P27" s="18"/>
      <c r="Q27" s="18"/>
      <c r="R27" s="18"/>
      <c r="S27" s="18"/>
    </row>
    <row r="28" spans="1:19">
      <c r="A28" s="97">
        <v>24</v>
      </c>
      <c r="B28" s="16">
        <v>0</v>
      </c>
      <c r="C28" s="16">
        <v>0</v>
      </c>
      <c r="D28" s="16">
        <f t="shared" si="0"/>
        <v>203498</v>
      </c>
      <c r="E28" s="43"/>
      <c r="F28" s="14">
        <v>203498</v>
      </c>
      <c r="G28" s="11">
        <f t="shared" si="4"/>
        <v>0</v>
      </c>
      <c r="H28" s="97">
        <v>24</v>
      </c>
      <c r="I28" s="16">
        <v>0</v>
      </c>
      <c r="J28" s="16">
        <v>0</v>
      </c>
      <c r="K28" s="16">
        <f t="shared" si="5"/>
        <v>250332</v>
      </c>
      <c r="L28" s="14">
        <v>250332</v>
      </c>
      <c r="M28" s="2">
        <f t="shared" si="3"/>
        <v>-46834</v>
      </c>
      <c r="N28" s="10"/>
      <c r="O28" s="14"/>
      <c r="P28" s="18"/>
      <c r="Q28" s="18"/>
      <c r="R28" s="18"/>
      <c r="S28" s="18"/>
    </row>
    <row r="29" spans="1:19">
      <c r="A29" s="97">
        <v>25</v>
      </c>
      <c r="B29" s="16">
        <v>192182</v>
      </c>
      <c r="C29" s="16">
        <v>369580</v>
      </c>
      <c r="D29" s="16">
        <f t="shared" si="0"/>
        <v>26100</v>
      </c>
      <c r="E29" s="43"/>
      <c r="F29" s="14">
        <v>28658</v>
      </c>
      <c r="G29" s="11">
        <f t="shared" si="4"/>
        <v>-2558</v>
      </c>
      <c r="H29" s="97">
        <v>25</v>
      </c>
      <c r="I29" s="14">
        <v>194740</v>
      </c>
      <c r="J29" s="14">
        <v>369580</v>
      </c>
      <c r="K29" s="16">
        <f t="shared" si="5"/>
        <v>75492</v>
      </c>
      <c r="L29" s="14">
        <v>75492</v>
      </c>
      <c r="M29" s="2">
        <f t="shared" si="3"/>
        <v>-46834</v>
      </c>
      <c r="N29" s="10"/>
      <c r="O29" s="14"/>
      <c r="P29" s="18"/>
      <c r="Q29" s="18"/>
      <c r="R29" s="18"/>
      <c r="S29" s="18"/>
    </row>
    <row r="30" spans="1:19">
      <c r="A30" s="97">
        <v>26</v>
      </c>
      <c r="B30" s="16">
        <v>247399</v>
      </c>
      <c r="C30" s="16">
        <v>199510</v>
      </c>
      <c r="D30" s="16">
        <f t="shared" si="0"/>
        <v>73989</v>
      </c>
      <c r="E30" s="43"/>
      <c r="F30" s="14">
        <v>73989</v>
      </c>
      <c r="G30" s="11">
        <f>D30-F30</f>
        <v>0</v>
      </c>
      <c r="H30" s="97">
        <v>26</v>
      </c>
      <c r="I30" s="14">
        <v>247140</v>
      </c>
      <c r="J30" s="14">
        <v>199510</v>
      </c>
      <c r="K30" s="16">
        <f t="shared" si="5"/>
        <v>123122</v>
      </c>
      <c r="L30" s="14">
        <v>123122</v>
      </c>
      <c r="M30" s="11">
        <f>F30-L30</f>
        <v>-49133</v>
      </c>
      <c r="N30" s="10"/>
      <c r="O30" s="14"/>
      <c r="P30" s="18"/>
      <c r="Q30" s="18"/>
      <c r="R30" s="18"/>
      <c r="S30" s="18"/>
    </row>
    <row r="31" spans="1:19">
      <c r="A31" s="97">
        <v>27</v>
      </c>
      <c r="B31" s="16">
        <v>657430</v>
      </c>
      <c r="C31" s="16">
        <v>796420</v>
      </c>
      <c r="D31" s="16">
        <v>3150</v>
      </c>
      <c r="E31" s="44"/>
      <c r="F31" s="14">
        <v>195733</v>
      </c>
      <c r="G31" s="11">
        <f t="shared" si="4"/>
        <v>-192583</v>
      </c>
      <c r="H31" s="97">
        <v>27</v>
      </c>
      <c r="I31" s="14">
        <v>657430</v>
      </c>
      <c r="J31" s="14">
        <v>796420</v>
      </c>
      <c r="K31" s="16">
        <f t="shared" si="5"/>
        <v>-15868</v>
      </c>
      <c r="L31" s="14">
        <v>15868</v>
      </c>
      <c r="M31" s="2">
        <f t="shared" si="3"/>
        <v>179865</v>
      </c>
      <c r="N31" s="10"/>
      <c r="O31" s="14"/>
      <c r="P31" s="18"/>
      <c r="Q31" s="18"/>
      <c r="R31" s="18"/>
      <c r="S31" s="18"/>
    </row>
    <row r="32" spans="1:19">
      <c r="A32" s="97">
        <v>28</v>
      </c>
      <c r="B32" s="16">
        <v>526670</v>
      </c>
      <c r="C32" s="16">
        <v>504060</v>
      </c>
      <c r="D32" s="16">
        <f>+D31+B32-C32+P32</f>
        <v>204371</v>
      </c>
      <c r="E32" s="44"/>
      <c r="F32" s="14">
        <v>204371</v>
      </c>
      <c r="G32" s="11">
        <f t="shared" si="4"/>
        <v>0</v>
      </c>
      <c r="H32" s="97">
        <v>28</v>
      </c>
      <c r="I32" s="14"/>
      <c r="J32" s="14"/>
      <c r="K32" s="16">
        <f t="shared" si="5"/>
        <v>-15868</v>
      </c>
      <c r="L32" s="14"/>
      <c r="M32" s="2">
        <f t="shared" si="3"/>
        <v>204371</v>
      </c>
      <c r="N32" s="10"/>
      <c r="O32" s="14"/>
      <c r="P32" s="18">
        <v>178611</v>
      </c>
      <c r="Q32" s="18"/>
      <c r="R32" s="18"/>
    </row>
    <row r="33" spans="1:19">
      <c r="A33" s="97">
        <v>29</v>
      </c>
      <c r="B33" s="16">
        <v>257760</v>
      </c>
      <c r="C33" s="16">
        <v>130070</v>
      </c>
      <c r="D33" s="16">
        <f>+D32+B33-C33+P33</f>
        <v>79741</v>
      </c>
      <c r="E33" s="44"/>
      <c r="F33" s="14">
        <v>332061</v>
      </c>
      <c r="G33" s="11">
        <f t="shared" si="4"/>
        <v>-252320</v>
      </c>
      <c r="H33" s="97">
        <v>29</v>
      </c>
      <c r="I33" s="14"/>
      <c r="J33" s="14"/>
      <c r="K33" s="16">
        <f t="shared" si="5"/>
        <v>-15868</v>
      </c>
      <c r="L33" s="14"/>
      <c r="M33" s="2">
        <f t="shared" si="3"/>
        <v>332061</v>
      </c>
      <c r="N33" s="10"/>
      <c r="O33" s="15"/>
      <c r="P33" s="18">
        <v>-252320</v>
      </c>
      <c r="Q33" s="18"/>
      <c r="R33" s="18"/>
    </row>
    <row r="34" spans="1:19">
      <c r="A34" s="97">
        <v>30</v>
      </c>
      <c r="B34" s="16">
        <v>145740</v>
      </c>
      <c r="C34" s="16">
        <v>209770</v>
      </c>
      <c r="D34" s="16">
        <f t="shared" si="0"/>
        <v>15711</v>
      </c>
      <c r="E34" s="44"/>
      <c r="F34" s="14"/>
      <c r="G34" s="11">
        <f t="shared" si="4"/>
        <v>15711</v>
      </c>
      <c r="H34" s="97">
        <v>30</v>
      </c>
      <c r="I34" s="14"/>
      <c r="J34" s="14"/>
      <c r="K34" s="16">
        <f>+K33+I34-J34</f>
        <v>-15868</v>
      </c>
      <c r="L34" s="14"/>
      <c r="M34" s="2">
        <f t="shared" si="3"/>
        <v>0</v>
      </c>
      <c r="N34" s="10"/>
      <c r="O34" s="10"/>
      <c r="P34" s="18">
        <v>-1172</v>
      </c>
      <c r="Q34" s="18"/>
      <c r="R34" s="18"/>
      <c r="S34" s="18"/>
    </row>
    <row r="35" spans="1:19">
      <c r="A35" s="97">
        <v>31</v>
      </c>
      <c r="B35" s="16">
        <v>145865</v>
      </c>
      <c r="C35" s="16">
        <v>144140</v>
      </c>
      <c r="D35" s="16">
        <v>16264</v>
      </c>
      <c r="E35" s="44"/>
      <c r="F35" s="14"/>
      <c r="G35" s="11">
        <f t="shared" si="4"/>
        <v>16264</v>
      </c>
      <c r="H35" s="97">
        <v>31</v>
      </c>
      <c r="I35" s="14"/>
      <c r="J35" s="14"/>
      <c r="K35" s="16">
        <f t="shared" si="5"/>
        <v>-15868</v>
      </c>
      <c r="L35" s="14"/>
      <c r="M35" s="2">
        <f t="shared" si="3"/>
        <v>0</v>
      </c>
      <c r="N35" s="10"/>
      <c r="O35" s="15"/>
      <c r="P35" s="18"/>
      <c r="Q35" s="18"/>
      <c r="R35" s="18"/>
      <c r="S35" s="18"/>
    </row>
    <row r="36" spans="1:19">
      <c r="A36" s="97"/>
      <c r="B36" s="14">
        <f>SUM(B5:B34)</f>
        <v>2591169</v>
      </c>
      <c r="C36" s="14">
        <f>SUM(C5:C34)</f>
        <v>2575790</v>
      </c>
      <c r="D36" s="14"/>
      <c r="E36" s="10"/>
      <c r="F36" s="14"/>
      <c r="G36" s="10"/>
      <c r="H36" s="10"/>
      <c r="I36" s="14"/>
      <c r="J36" s="14"/>
      <c r="K36" s="14"/>
      <c r="L36" s="14"/>
      <c r="M36" s="10"/>
      <c r="N36" s="10"/>
      <c r="O36" s="10"/>
      <c r="P36" s="18"/>
      <c r="Q36" s="18"/>
      <c r="R36" s="18"/>
      <c r="S36" s="18"/>
    </row>
  </sheetData>
  <mergeCells count="2">
    <mergeCell ref="A1:G1"/>
    <mergeCell ref="I1:K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40"/>
  <sheetViews>
    <sheetView topLeftCell="A13" zoomScale="70" zoomScaleNormal="70" workbookViewId="0">
      <selection activeCell="F21" sqref="F21"/>
    </sheetView>
  </sheetViews>
  <sheetFormatPr defaultColWidth="9.140625" defaultRowHeight="15"/>
  <cols>
    <col min="1" max="1" width="5.28515625" style="8" customWidth="1"/>
    <col min="2" max="2" width="10.42578125" style="68" customWidth="1"/>
    <col min="3" max="3" width="12.42578125" style="4" bestFit="1" customWidth="1"/>
    <col min="4" max="4" width="13" style="4" customWidth="1"/>
    <col min="5" max="5" width="12" style="4" bestFit="1" customWidth="1"/>
    <col min="6" max="6" width="9.7109375" style="10" bestFit="1" customWidth="1"/>
    <col min="7" max="7" width="2.85546875" style="10" customWidth="1"/>
    <col min="8" max="8" width="16.7109375" style="10" customWidth="1"/>
    <col min="9" max="9" width="10" style="10" bestFit="1" customWidth="1"/>
    <col min="10" max="10" width="10.5703125" style="10" bestFit="1" customWidth="1"/>
    <col min="11" max="11" width="12.42578125" style="10" bestFit="1" customWidth="1"/>
    <col min="12" max="12" width="13.42578125" style="10" customWidth="1"/>
    <col min="13" max="13" width="12" style="10" bestFit="1" customWidth="1"/>
    <col min="14" max="15" width="14.42578125" style="10" bestFit="1" customWidth="1"/>
    <col min="16" max="16" width="2.5703125" style="10" customWidth="1"/>
    <col min="17" max="17" width="14.42578125" style="18" bestFit="1" customWidth="1"/>
    <col min="18" max="19" width="11.5703125" style="18" bestFit="1" customWidth="1"/>
    <col min="20" max="20" width="10.5703125" style="10" bestFit="1" customWidth="1"/>
    <col min="21" max="21" width="11.140625" style="10" bestFit="1" customWidth="1"/>
    <col min="22" max="23" width="8.7109375" style="10" bestFit="1" customWidth="1"/>
    <col min="24" max="24" width="3" style="10" customWidth="1"/>
    <col min="25" max="25" width="12" style="10" bestFit="1" customWidth="1"/>
    <col min="26" max="27" width="10.5703125" style="10" bestFit="1" customWidth="1"/>
    <col min="28" max="28" width="10" style="10" bestFit="1" customWidth="1"/>
    <col min="29" max="16384" width="9.140625" style="10"/>
  </cols>
  <sheetData>
    <row r="1" spans="1:27">
      <c r="A1" s="100" t="s">
        <v>6</v>
      </c>
      <c r="B1" s="100"/>
      <c r="C1" s="100"/>
      <c r="D1" s="100"/>
      <c r="E1" s="100"/>
      <c r="F1" s="100"/>
      <c r="G1" s="100"/>
      <c r="H1" s="100"/>
      <c r="K1" s="100" t="s">
        <v>4</v>
      </c>
      <c r="L1" s="100"/>
      <c r="M1" s="100"/>
      <c r="N1" s="39"/>
      <c r="O1" s="60">
        <f>F4-O4</f>
        <v>0</v>
      </c>
      <c r="P1" s="30"/>
      <c r="Q1" s="30"/>
      <c r="R1" s="32"/>
      <c r="S1" s="32"/>
    </row>
    <row r="2" spans="1:27">
      <c r="C2" s="14"/>
      <c r="D2" s="14"/>
      <c r="E2" s="14"/>
    </row>
    <row r="3" spans="1:27">
      <c r="A3" s="23" t="s">
        <v>0</v>
      </c>
      <c r="B3" s="23" t="s">
        <v>22</v>
      </c>
      <c r="C3" s="4" t="s">
        <v>23</v>
      </c>
      <c r="D3" s="24" t="s">
        <v>1</v>
      </c>
      <c r="E3" s="24" t="s">
        <v>2</v>
      </c>
      <c r="F3" s="24" t="s">
        <v>3</v>
      </c>
      <c r="G3" s="27"/>
      <c r="H3" s="28" t="s">
        <v>13</v>
      </c>
      <c r="I3" s="27" t="s">
        <v>5</v>
      </c>
      <c r="J3" s="27"/>
      <c r="K3" s="27" t="s">
        <v>22</v>
      </c>
      <c r="L3" s="10" t="s">
        <v>23</v>
      </c>
      <c r="M3" s="24" t="s">
        <v>1</v>
      </c>
      <c r="N3" s="24" t="s">
        <v>2</v>
      </c>
      <c r="O3" s="28" t="s">
        <v>14</v>
      </c>
      <c r="P3" s="28"/>
      <c r="Q3" s="28" t="s">
        <v>14</v>
      </c>
      <c r="R3" s="30" t="s">
        <v>12</v>
      </c>
      <c r="S3" s="51"/>
      <c r="T3" s="30"/>
      <c r="U3" s="16" t="s">
        <v>6</v>
      </c>
      <c r="V3" s="16" t="s">
        <v>4</v>
      </c>
      <c r="W3" s="16" t="s">
        <v>12</v>
      </c>
    </row>
    <row r="4" spans="1:27">
      <c r="A4" s="23"/>
      <c r="B4" s="23"/>
      <c r="D4" s="24"/>
      <c r="E4" s="24"/>
      <c r="F4" s="25">
        <v>80660</v>
      </c>
      <c r="G4" s="46"/>
      <c r="H4" s="25"/>
      <c r="I4" s="26"/>
      <c r="J4" s="27"/>
      <c r="K4" s="27"/>
      <c r="M4" s="24"/>
      <c r="N4" s="24"/>
      <c r="O4" s="25">
        <v>80660</v>
      </c>
      <c r="P4" s="47"/>
      <c r="Q4" s="25"/>
      <c r="R4" s="11">
        <f>F4-O4</f>
        <v>0</v>
      </c>
      <c r="T4" s="11" t="s">
        <v>17</v>
      </c>
      <c r="U4" s="18"/>
      <c r="V4" s="18"/>
      <c r="W4" s="11">
        <v>0</v>
      </c>
      <c r="X4" s="47"/>
    </row>
    <row r="5" spans="1:27">
      <c r="A5" s="23">
        <v>1</v>
      </c>
      <c r="B5" s="16">
        <v>0</v>
      </c>
      <c r="C5" s="4">
        <v>0</v>
      </c>
      <c r="D5" s="16">
        <v>0</v>
      </c>
      <c r="E5" s="16">
        <v>0</v>
      </c>
      <c r="F5" s="24">
        <f>+F4+B5-C5+D5-E5</f>
        <v>80660</v>
      </c>
      <c r="G5" s="47"/>
      <c r="H5" s="28">
        <v>80660</v>
      </c>
      <c r="I5" s="26">
        <f>H5-F5</f>
        <v>0</v>
      </c>
      <c r="J5" s="59">
        <v>1</v>
      </c>
      <c r="K5" s="16">
        <v>0</v>
      </c>
      <c r="L5" s="14">
        <v>0</v>
      </c>
      <c r="M5" s="16">
        <v>0</v>
      </c>
      <c r="N5" s="16">
        <v>0</v>
      </c>
      <c r="O5" s="24">
        <v>80660</v>
      </c>
      <c r="P5" s="48"/>
      <c r="Q5" s="24">
        <v>80660</v>
      </c>
      <c r="R5" s="2">
        <f t="shared" ref="R5:R32" si="0">H5-Q5</f>
        <v>0</v>
      </c>
      <c r="S5" s="53"/>
      <c r="T5" s="11" t="s">
        <v>15</v>
      </c>
      <c r="U5" s="18"/>
      <c r="V5" s="25"/>
      <c r="W5" s="11">
        <f>U5-V5</f>
        <v>0</v>
      </c>
      <c r="X5" s="48"/>
    </row>
    <row r="6" spans="1:27">
      <c r="A6" s="23">
        <v>2</v>
      </c>
      <c r="B6" s="16">
        <v>0</v>
      </c>
      <c r="C6" s="14">
        <v>0</v>
      </c>
      <c r="D6" s="16">
        <v>0</v>
      </c>
      <c r="E6" s="16">
        <v>0</v>
      </c>
      <c r="F6" s="24">
        <f>+F5+B6-C6+D6-E6</f>
        <v>80660</v>
      </c>
      <c r="G6" s="47"/>
      <c r="H6" s="25">
        <v>80660</v>
      </c>
      <c r="I6" s="26">
        <f t="shared" ref="I6:I32" si="1">H6-F6</f>
        <v>0</v>
      </c>
      <c r="J6" s="59">
        <v>2</v>
      </c>
      <c r="K6" s="16">
        <v>0</v>
      </c>
      <c r="L6" s="14">
        <v>0</v>
      </c>
      <c r="M6" s="16">
        <v>0</v>
      </c>
      <c r="N6" s="16">
        <v>0</v>
      </c>
      <c r="O6" s="24">
        <v>80660</v>
      </c>
      <c r="P6" s="48"/>
      <c r="Q6" s="24">
        <v>80660</v>
      </c>
      <c r="R6" s="2">
        <f t="shared" si="0"/>
        <v>0</v>
      </c>
      <c r="S6" s="26"/>
      <c r="T6" s="11" t="s">
        <v>17</v>
      </c>
      <c r="U6" s="18"/>
      <c r="V6" s="14"/>
      <c r="W6" s="11">
        <f t="shared" ref="W6:W7" si="2">U6-V6</f>
        <v>0</v>
      </c>
      <c r="X6" s="48"/>
      <c r="Y6" s="24"/>
      <c r="Z6" s="24"/>
      <c r="AA6" s="24"/>
    </row>
    <row r="7" spans="1:27">
      <c r="A7" s="23">
        <v>3</v>
      </c>
      <c r="B7" s="16">
        <v>0</v>
      </c>
      <c r="C7" s="14">
        <v>0</v>
      </c>
      <c r="D7" s="16">
        <v>0</v>
      </c>
      <c r="E7" s="16">
        <v>0</v>
      </c>
      <c r="F7" s="24">
        <f t="shared" ref="F7:F35" si="3">+F6+B7-C7+D7-E7</f>
        <v>80660</v>
      </c>
      <c r="G7" s="47"/>
      <c r="H7" s="25">
        <v>80660</v>
      </c>
      <c r="I7" s="26">
        <f t="shared" si="1"/>
        <v>0</v>
      </c>
      <c r="J7" s="59">
        <v>3</v>
      </c>
      <c r="K7" s="16">
        <v>0</v>
      </c>
      <c r="L7" s="14">
        <v>0</v>
      </c>
      <c r="M7" s="16">
        <v>0</v>
      </c>
      <c r="N7" s="16">
        <v>0</v>
      </c>
      <c r="O7" s="24">
        <v>80660</v>
      </c>
      <c r="P7" s="48"/>
      <c r="Q7" s="24">
        <v>80660</v>
      </c>
      <c r="R7" s="2">
        <f t="shared" si="0"/>
        <v>0</v>
      </c>
      <c r="T7" s="11" t="s">
        <v>15</v>
      </c>
      <c r="U7" s="18"/>
      <c r="V7" s="25"/>
      <c r="W7" s="11">
        <f t="shared" si="2"/>
        <v>0</v>
      </c>
      <c r="X7" s="48"/>
      <c r="Y7" s="24"/>
      <c r="Z7" s="24"/>
      <c r="AA7" s="24"/>
    </row>
    <row r="8" spans="1:27">
      <c r="A8" s="23">
        <v>4</v>
      </c>
      <c r="B8" s="16">
        <v>0</v>
      </c>
      <c r="C8" s="14">
        <v>0</v>
      </c>
      <c r="D8" s="16">
        <v>0</v>
      </c>
      <c r="E8" s="16">
        <v>0</v>
      </c>
      <c r="F8" s="24">
        <f t="shared" si="3"/>
        <v>80660</v>
      </c>
      <c r="G8" s="47"/>
      <c r="H8" s="25">
        <v>80660</v>
      </c>
      <c r="I8" s="26">
        <f t="shared" si="1"/>
        <v>0</v>
      </c>
      <c r="J8" s="59">
        <v>4</v>
      </c>
      <c r="K8" s="16">
        <v>0</v>
      </c>
      <c r="L8" s="14">
        <v>0</v>
      </c>
      <c r="M8" s="16">
        <v>0</v>
      </c>
      <c r="N8" s="16">
        <v>0</v>
      </c>
      <c r="O8" s="24">
        <v>80660</v>
      </c>
      <c r="P8" s="48"/>
      <c r="Q8" s="24">
        <v>80660</v>
      </c>
      <c r="R8" s="2">
        <f t="shared" si="0"/>
        <v>0</v>
      </c>
      <c r="S8" s="26"/>
      <c r="T8" s="11" t="s">
        <v>17</v>
      </c>
      <c r="U8" s="18"/>
      <c r="V8" s="14"/>
      <c r="W8" s="11">
        <f t="shared" ref="W8:W9" si="4">U8-V8</f>
        <v>0</v>
      </c>
      <c r="X8" s="48"/>
      <c r="Y8" s="28"/>
      <c r="Z8" s="28"/>
      <c r="AA8" s="28"/>
    </row>
    <row r="9" spans="1:27">
      <c r="A9" s="23">
        <v>5</v>
      </c>
      <c r="B9" s="16">
        <v>0</v>
      </c>
      <c r="C9" s="14">
        <v>0</v>
      </c>
      <c r="D9" s="16">
        <v>0</v>
      </c>
      <c r="E9" s="16">
        <v>0</v>
      </c>
      <c r="F9" s="24">
        <f t="shared" si="3"/>
        <v>80660</v>
      </c>
      <c r="G9" s="47"/>
      <c r="H9" s="25">
        <v>80660</v>
      </c>
      <c r="I9" s="26">
        <f t="shared" si="1"/>
        <v>0</v>
      </c>
      <c r="J9" s="59">
        <v>5</v>
      </c>
      <c r="K9" s="16">
        <v>0</v>
      </c>
      <c r="L9" s="14">
        <v>0</v>
      </c>
      <c r="M9" s="16">
        <v>0</v>
      </c>
      <c r="N9" s="16">
        <v>0</v>
      </c>
      <c r="O9" s="24">
        <v>80660</v>
      </c>
      <c r="P9" s="48"/>
      <c r="Q9" s="24">
        <v>80660</v>
      </c>
      <c r="R9" s="2">
        <f t="shared" si="0"/>
        <v>0</v>
      </c>
      <c r="T9" s="11" t="s">
        <v>15</v>
      </c>
      <c r="U9" s="18"/>
      <c r="V9" s="14"/>
      <c r="W9" s="11">
        <f t="shared" si="4"/>
        <v>0</v>
      </c>
      <c r="X9" s="48"/>
      <c r="Y9" s="24"/>
      <c r="Z9" s="24"/>
      <c r="AA9" s="24"/>
    </row>
    <row r="10" spans="1:27">
      <c r="A10" s="23">
        <v>6</v>
      </c>
      <c r="B10" s="16">
        <v>0</v>
      </c>
      <c r="C10" s="14">
        <v>0</v>
      </c>
      <c r="D10" s="16">
        <v>316221</v>
      </c>
      <c r="E10" s="24">
        <v>310890</v>
      </c>
      <c r="F10" s="24">
        <f t="shared" si="3"/>
        <v>85991</v>
      </c>
      <c r="G10" s="47"/>
      <c r="H10" s="25">
        <v>85991</v>
      </c>
      <c r="I10" s="26">
        <f t="shared" si="1"/>
        <v>0</v>
      </c>
      <c r="J10" s="59">
        <v>6</v>
      </c>
      <c r="K10" s="16">
        <v>0</v>
      </c>
      <c r="L10" s="14">
        <v>0</v>
      </c>
      <c r="M10" s="16">
        <v>316221</v>
      </c>
      <c r="N10" s="24">
        <v>310890</v>
      </c>
      <c r="O10" s="24">
        <v>85991</v>
      </c>
      <c r="P10" s="48"/>
      <c r="Q10" s="24">
        <v>85991</v>
      </c>
      <c r="R10" s="2">
        <f t="shared" si="0"/>
        <v>0</v>
      </c>
      <c r="T10" s="18"/>
      <c r="U10" s="18"/>
      <c r="V10" s="14"/>
      <c r="X10" s="48"/>
      <c r="Y10" s="25"/>
      <c r="Z10" s="25"/>
      <c r="AA10" s="25"/>
    </row>
    <row r="11" spans="1:27">
      <c r="A11" s="23">
        <v>7</v>
      </c>
      <c r="B11" s="16">
        <v>0</v>
      </c>
      <c r="C11" s="14">
        <v>0</v>
      </c>
      <c r="D11" s="16">
        <v>272130</v>
      </c>
      <c r="E11" s="24">
        <v>310240</v>
      </c>
      <c r="F11" s="24">
        <f t="shared" si="3"/>
        <v>47881</v>
      </c>
      <c r="G11" s="47"/>
      <c r="H11" s="25">
        <v>47881</v>
      </c>
      <c r="I11" s="26">
        <f t="shared" si="1"/>
        <v>0</v>
      </c>
      <c r="J11" s="59">
        <v>7</v>
      </c>
      <c r="K11" s="16">
        <v>0</v>
      </c>
      <c r="L11" s="14">
        <v>0</v>
      </c>
      <c r="M11" s="16">
        <v>272130</v>
      </c>
      <c r="N11" s="24">
        <v>310240</v>
      </c>
      <c r="O11" s="24">
        <v>47881</v>
      </c>
      <c r="P11" s="48"/>
      <c r="Q11" s="24">
        <v>47881</v>
      </c>
      <c r="R11" s="2">
        <f t="shared" si="0"/>
        <v>0</v>
      </c>
      <c r="T11" s="61"/>
      <c r="U11" s="61"/>
      <c r="V11" s="61"/>
      <c r="X11" s="48"/>
      <c r="Y11" s="16"/>
      <c r="Z11" s="16"/>
      <c r="AA11" s="16"/>
    </row>
    <row r="12" spans="1:27" ht="15.75" thickBot="1">
      <c r="A12" s="23">
        <v>8</v>
      </c>
      <c r="B12" s="16">
        <v>0</v>
      </c>
      <c r="C12" s="14">
        <v>0</v>
      </c>
      <c r="D12" s="16">
        <v>0</v>
      </c>
      <c r="E12" s="24">
        <v>0</v>
      </c>
      <c r="F12" s="24">
        <f t="shared" si="3"/>
        <v>47881</v>
      </c>
      <c r="G12" s="47"/>
      <c r="H12" s="25">
        <v>47881</v>
      </c>
      <c r="I12" s="26">
        <f t="shared" si="1"/>
        <v>0</v>
      </c>
      <c r="J12" s="59">
        <v>8</v>
      </c>
      <c r="K12" s="16">
        <v>0</v>
      </c>
      <c r="L12" s="14">
        <v>0</v>
      </c>
      <c r="M12" s="16">
        <v>0</v>
      </c>
      <c r="N12" s="24">
        <v>0</v>
      </c>
      <c r="O12" s="24">
        <v>47881</v>
      </c>
      <c r="P12" s="48"/>
      <c r="Q12" s="24">
        <v>47881</v>
      </c>
      <c r="R12" s="2">
        <f t="shared" si="0"/>
        <v>0</v>
      </c>
      <c r="T12" s="18"/>
      <c r="U12" s="18"/>
      <c r="V12" s="14"/>
      <c r="X12" s="48"/>
      <c r="Y12" s="16"/>
      <c r="Z12" s="16"/>
      <c r="AA12" s="16"/>
    </row>
    <row r="13" spans="1:27" ht="15.75" thickBot="1">
      <c r="A13" s="23">
        <v>9</v>
      </c>
      <c r="B13" s="16">
        <v>0</v>
      </c>
      <c r="C13" s="14">
        <v>0</v>
      </c>
      <c r="D13" s="16">
        <v>276584</v>
      </c>
      <c r="E13" s="24">
        <f>263060+47881</f>
        <v>310941</v>
      </c>
      <c r="F13" s="24">
        <f>+F12+B13-C13+D13-E13</f>
        <v>13524</v>
      </c>
      <c r="G13" s="47"/>
      <c r="H13" s="25">
        <v>13524</v>
      </c>
      <c r="I13" s="26">
        <f t="shared" si="1"/>
        <v>0</v>
      </c>
      <c r="J13" s="59">
        <v>9</v>
      </c>
      <c r="K13" s="16">
        <v>0</v>
      </c>
      <c r="L13" s="14">
        <v>0</v>
      </c>
      <c r="M13" s="16">
        <v>276584</v>
      </c>
      <c r="N13" s="24">
        <v>263060</v>
      </c>
      <c r="O13" s="24">
        <v>13524</v>
      </c>
      <c r="P13" s="48"/>
      <c r="Q13" s="24">
        <v>13524</v>
      </c>
      <c r="R13" s="2">
        <f t="shared" si="0"/>
        <v>0</v>
      </c>
      <c r="T13" s="18"/>
      <c r="U13" s="76"/>
      <c r="V13" s="14"/>
      <c r="X13" s="48"/>
      <c r="Y13" s="16"/>
      <c r="Z13" s="16"/>
      <c r="AA13" s="16"/>
    </row>
    <row r="14" spans="1:27">
      <c r="A14" s="23">
        <v>10</v>
      </c>
      <c r="B14" s="16">
        <v>0</v>
      </c>
      <c r="C14" s="14">
        <v>0</v>
      </c>
      <c r="D14" s="16">
        <v>305869</v>
      </c>
      <c r="E14" s="24">
        <v>313370</v>
      </c>
      <c r="F14" s="24">
        <f t="shared" si="3"/>
        <v>6023</v>
      </c>
      <c r="G14" s="47"/>
      <c r="H14" s="25">
        <v>6023</v>
      </c>
      <c r="I14" s="26">
        <f t="shared" si="1"/>
        <v>0</v>
      </c>
      <c r="J14" s="59">
        <v>10</v>
      </c>
      <c r="K14" s="16">
        <v>0</v>
      </c>
      <c r="L14" s="14">
        <v>0</v>
      </c>
      <c r="M14" s="16">
        <v>305869</v>
      </c>
      <c r="N14" s="24">
        <v>313370</v>
      </c>
      <c r="O14" s="24">
        <v>6023</v>
      </c>
      <c r="P14" s="48"/>
      <c r="Q14" s="24">
        <v>6023</v>
      </c>
      <c r="R14" s="2">
        <f t="shared" si="0"/>
        <v>0</v>
      </c>
      <c r="T14" s="18"/>
      <c r="U14" s="18"/>
      <c r="V14" s="14"/>
      <c r="X14" s="48"/>
      <c r="Y14" s="25"/>
      <c r="Z14" s="25"/>
      <c r="AA14" s="25"/>
    </row>
    <row r="15" spans="1:27">
      <c r="A15" s="23">
        <v>11</v>
      </c>
      <c r="B15" s="16">
        <v>0</v>
      </c>
      <c r="C15" s="14">
        <v>0</v>
      </c>
      <c r="D15" s="16">
        <v>298057</v>
      </c>
      <c r="E15" s="24">
        <v>299090</v>
      </c>
      <c r="F15" s="24">
        <f t="shared" si="3"/>
        <v>4990</v>
      </c>
      <c r="G15" s="47"/>
      <c r="H15" s="25">
        <v>4990</v>
      </c>
      <c r="I15" s="26">
        <f t="shared" si="1"/>
        <v>0</v>
      </c>
      <c r="J15" s="59">
        <v>11</v>
      </c>
      <c r="K15" s="16">
        <v>0</v>
      </c>
      <c r="L15" s="14">
        <v>0</v>
      </c>
      <c r="M15" s="16">
        <v>298057</v>
      </c>
      <c r="N15" s="24">
        <v>299090</v>
      </c>
      <c r="O15" s="24">
        <v>4990</v>
      </c>
      <c r="P15" s="48"/>
      <c r="Q15" s="24">
        <v>4990</v>
      </c>
      <c r="R15" s="2">
        <f t="shared" si="0"/>
        <v>0</v>
      </c>
      <c r="T15" s="18"/>
      <c r="U15" s="18"/>
      <c r="V15" s="14"/>
      <c r="W15" s="15"/>
      <c r="X15" s="48"/>
      <c r="Y15" s="25"/>
      <c r="Z15" s="25"/>
      <c r="AA15" s="25"/>
    </row>
    <row r="16" spans="1:27">
      <c r="A16" s="23">
        <v>12</v>
      </c>
      <c r="B16" s="16">
        <v>0</v>
      </c>
      <c r="C16" s="14">
        <v>0</v>
      </c>
      <c r="D16" s="16">
        <v>87789</v>
      </c>
      <c r="E16" s="24">
        <v>81350</v>
      </c>
      <c r="F16" s="24">
        <f t="shared" si="3"/>
        <v>11429</v>
      </c>
      <c r="G16" s="47"/>
      <c r="H16" s="25">
        <v>11429</v>
      </c>
      <c r="I16" s="26">
        <f t="shared" si="1"/>
        <v>0</v>
      </c>
      <c r="J16" s="59">
        <v>12</v>
      </c>
      <c r="K16" s="16">
        <v>0</v>
      </c>
      <c r="L16" s="14">
        <v>0</v>
      </c>
      <c r="M16" s="16">
        <v>87789</v>
      </c>
      <c r="N16" s="24">
        <v>81350</v>
      </c>
      <c r="O16" s="24">
        <v>11429</v>
      </c>
      <c r="P16" s="48"/>
      <c r="Q16" s="24">
        <v>11429</v>
      </c>
      <c r="R16" s="2">
        <f t="shared" si="0"/>
        <v>0</v>
      </c>
      <c r="T16" s="18"/>
      <c r="U16" s="18"/>
      <c r="V16" s="14"/>
      <c r="W16" s="11"/>
      <c r="X16" s="48"/>
      <c r="Y16" s="24"/>
      <c r="Z16" s="24"/>
      <c r="AA16" s="24"/>
    </row>
    <row r="17" spans="1:27">
      <c r="A17" s="23">
        <v>13</v>
      </c>
      <c r="B17" s="16">
        <v>0</v>
      </c>
      <c r="C17" s="14">
        <v>0</v>
      </c>
      <c r="D17" s="16">
        <v>313816</v>
      </c>
      <c r="E17" s="24">
        <v>311800</v>
      </c>
      <c r="F17" s="24">
        <f t="shared" si="3"/>
        <v>13445</v>
      </c>
      <c r="G17" s="47"/>
      <c r="H17" s="25">
        <v>13445</v>
      </c>
      <c r="I17" s="26">
        <f t="shared" si="1"/>
        <v>0</v>
      </c>
      <c r="J17" s="59">
        <v>13</v>
      </c>
      <c r="K17" s="16">
        <v>0</v>
      </c>
      <c r="L17" s="14">
        <v>0</v>
      </c>
      <c r="M17" s="16">
        <v>313816</v>
      </c>
      <c r="N17" s="24">
        <v>311800</v>
      </c>
      <c r="O17" s="24">
        <v>13445</v>
      </c>
      <c r="P17" s="48"/>
      <c r="Q17" s="24">
        <v>13445</v>
      </c>
      <c r="R17" s="2">
        <f t="shared" si="0"/>
        <v>0</v>
      </c>
      <c r="T17" s="18"/>
      <c r="U17" s="18"/>
      <c r="V17" s="14"/>
      <c r="X17" s="48"/>
      <c r="Y17" s="25"/>
      <c r="Z17" s="25"/>
      <c r="AA17" s="25"/>
    </row>
    <row r="18" spans="1:27">
      <c r="A18" s="23">
        <v>14</v>
      </c>
      <c r="B18" s="16">
        <v>0</v>
      </c>
      <c r="C18" s="14">
        <v>0</v>
      </c>
      <c r="D18" s="16">
        <v>262981</v>
      </c>
      <c r="E18" s="24">
        <v>263740</v>
      </c>
      <c r="F18" s="24">
        <f t="shared" si="3"/>
        <v>12686</v>
      </c>
      <c r="G18" s="47"/>
      <c r="H18" s="25">
        <v>12686</v>
      </c>
      <c r="I18" s="26">
        <f t="shared" si="1"/>
        <v>0</v>
      </c>
      <c r="J18" s="59">
        <v>14</v>
      </c>
      <c r="K18" s="16">
        <v>0</v>
      </c>
      <c r="L18" s="14">
        <v>0</v>
      </c>
      <c r="M18" s="16">
        <v>262981</v>
      </c>
      <c r="N18" s="24">
        <v>263740</v>
      </c>
      <c r="O18" s="24">
        <v>12686</v>
      </c>
      <c r="P18" s="48"/>
      <c r="Q18" s="24">
        <v>12686</v>
      </c>
      <c r="R18" s="2">
        <f t="shared" si="0"/>
        <v>0</v>
      </c>
      <c r="S18" s="19"/>
      <c r="T18" s="18"/>
      <c r="U18" s="18"/>
      <c r="V18" s="11"/>
      <c r="X18" s="48"/>
      <c r="Y18" s="25"/>
      <c r="Z18" s="25"/>
      <c r="AA18" s="25"/>
    </row>
    <row r="19" spans="1:27">
      <c r="A19" s="23">
        <v>15</v>
      </c>
      <c r="B19" s="16">
        <v>0</v>
      </c>
      <c r="C19" s="14">
        <v>0</v>
      </c>
      <c r="D19" s="16">
        <v>0</v>
      </c>
      <c r="E19" s="24">
        <v>0</v>
      </c>
      <c r="F19" s="24">
        <f t="shared" si="3"/>
        <v>12686</v>
      </c>
      <c r="G19" s="47"/>
      <c r="H19" s="25">
        <v>12686</v>
      </c>
      <c r="I19" s="26">
        <f t="shared" si="1"/>
        <v>0</v>
      </c>
      <c r="J19" s="59">
        <v>15</v>
      </c>
      <c r="K19" s="16">
        <v>0</v>
      </c>
      <c r="L19" s="14">
        <v>0</v>
      </c>
      <c r="M19" s="16">
        <v>0</v>
      </c>
      <c r="N19" s="24">
        <v>0</v>
      </c>
      <c r="O19" s="24">
        <v>12686</v>
      </c>
      <c r="P19" s="48"/>
      <c r="Q19" s="24">
        <v>12686</v>
      </c>
      <c r="R19" s="2">
        <f t="shared" si="0"/>
        <v>0</v>
      </c>
      <c r="T19" s="18"/>
      <c r="U19" s="18"/>
      <c r="X19" s="48"/>
      <c r="Y19" s="25"/>
      <c r="Z19" s="25"/>
      <c r="AA19" s="25"/>
    </row>
    <row r="20" spans="1:27">
      <c r="A20" s="23">
        <v>16</v>
      </c>
      <c r="B20" s="16">
        <v>0</v>
      </c>
      <c r="C20" s="14">
        <v>0</v>
      </c>
      <c r="D20" s="16">
        <v>0</v>
      </c>
      <c r="E20" s="24">
        <v>0</v>
      </c>
      <c r="F20" s="24">
        <f t="shared" si="3"/>
        <v>12686</v>
      </c>
      <c r="G20" s="47"/>
      <c r="H20" s="25">
        <v>12686</v>
      </c>
      <c r="I20" s="26">
        <f t="shared" si="1"/>
        <v>0</v>
      </c>
      <c r="J20" s="75">
        <v>16</v>
      </c>
      <c r="K20" s="16">
        <v>0</v>
      </c>
      <c r="L20" s="14">
        <v>0</v>
      </c>
      <c r="M20" s="16">
        <v>0</v>
      </c>
      <c r="N20" s="24">
        <v>0</v>
      </c>
      <c r="O20" s="24">
        <v>12686</v>
      </c>
      <c r="P20" s="48"/>
      <c r="Q20" s="24">
        <v>12686</v>
      </c>
      <c r="R20" s="11">
        <f t="shared" si="0"/>
        <v>0</v>
      </c>
      <c r="T20" s="18"/>
      <c r="X20" s="48"/>
      <c r="Y20" s="25"/>
      <c r="Z20" s="25"/>
      <c r="AA20" s="25"/>
    </row>
    <row r="21" spans="1:27">
      <c r="A21" s="23">
        <v>17</v>
      </c>
      <c r="B21" s="16">
        <v>0</v>
      </c>
      <c r="C21" s="14">
        <v>0</v>
      </c>
      <c r="D21" s="16">
        <v>422631</v>
      </c>
      <c r="E21" s="24">
        <v>415730</v>
      </c>
      <c r="F21" s="24">
        <f t="shared" si="3"/>
        <v>19587</v>
      </c>
      <c r="G21" s="47"/>
      <c r="H21" s="25">
        <v>19587</v>
      </c>
      <c r="I21" s="26">
        <f t="shared" si="1"/>
        <v>0</v>
      </c>
      <c r="J21" s="59">
        <v>17</v>
      </c>
      <c r="K21" s="16">
        <v>0</v>
      </c>
      <c r="L21" s="14">
        <v>0</v>
      </c>
      <c r="M21" s="16">
        <v>422631</v>
      </c>
      <c r="N21" s="24">
        <v>415730</v>
      </c>
      <c r="O21" s="24">
        <v>19587</v>
      </c>
      <c r="P21" s="48"/>
      <c r="Q21" s="24">
        <v>19587</v>
      </c>
      <c r="R21" s="2">
        <f t="shared" si="0"/>
        <v>0</v>
      </c>
      <c r="T21" s="25"/>
      <c r="U21" s="18"/>
      <c r="X21" s="48"/>
      <c r="Y21" s="25"/>
      <c r="Z21" s="25"/>
      <c r="AA21" s="25"/>
    </row>
    <row r="22" spans="1:27">
      <c r="A22" s="23">
        <v>18</v>
      </c>
      <c r="B22" s="16">
        <v>0</v>
      </c>
      <c r="C22" s="14">
        <v>0</v>
      </c>
      <c r="D22" s="16">
        <v>215384</v>
      </c>
      <c r="E22" s="24">
        <v>223080</v>
      </c>
      <c r="F22" s="24">
        <f t="shared" si="3"/>
        <v>11891</v>
      </c>
      <c r="G22" s="47"/>
      <c r="H22" s="25">
        <v>11891</v>
      </c>
      <c r="I22" s="26">
        <f t="shared" si="1"/>
        <v>0</v>
      </c>
      <c r="J22" s="59">
        <v>18</v>
      </c>
      <c r="K22" s="16">
        <v>0</v>
      </c>
      <c r="L22" s="14">
        <v>0</v>
      </c>
      <c r="M22" s="16">
        <v>215384</v>
      </c>
      <c r="N22" s="24">
        <v>223080</v>
      </c>
      <c r="O22" s="24">
        <v>11891</v>
      </c>
      <c r="P22" s="48"/>
      <c r="Q22" s="24">
        <v>11891</v>
      </c>
      <c r="R22" s="2">
        <f t="shared" si="0"/>
        <v>0</v>
      </c>
      <c r="T22" s="18"/>
      <c r="U22" s="18"/>
      <c r="X22" s="48"/>
      <c r="Y22" s="25"/>
      <c r="Z22" s="25"/>
      <c r="AA22" s="25"/>
    </row>
    <row r="23" spans="1:27">
      <c r="A23" s="23">
        <v>19</v>
      </c>
      <c r="B23" s="16">
        <v>0</v>
      </c>
      <c r="C23" s="14">
        <v>0</v>
      </c>
      <c r="D23" s="16">
        <v>215736</v>
      </c>
      <c r="E23" s="24">
        <v>208220</v>
      </c>
      <c r="F23" s="24">
        <f t="shared" si="3"/>
        <v>19407</v>
      </c>
      <c r="G23" s="47"/>
      <c r="H23" s="29">
        <v>19407</v>
      </c>
      <c r="I23" s="26">
        <f t="shared" si="1"/>
        <v>0</v>
      </c>
      <c r="J23" s="59">
        <v>19</v>
      </c>
      <c r="K23" s="16">
        <v>0</v>
      </c>
      <c r="L23" s="14">
        <v>0</v>
      </c>
      <c r="M23" s="16">
        <v>215736</v>
      </c>
      <c r="N23" s="24">
        <v>208220</v>
      </c>
      <c r="O23" s="24">
        <v>19407</v>
      </c>
      <c r="P23" s="48"/>
      <c r="Q23" s="24">
        <v>19407</v>
      </c>
      <c r="R23" s="2">
        <f t="shared" si="0"/>
        <v>0</v>
      </c>
      <c r="T23" s="18"/>
      <c r="U23" s="18"/>
      <c r="X23" s="48"/>
      <c r="Y23" s="25"/>
      <c r="Z23" s="29"/>
      <c r="AA23" s="29"/>
    </row>
    <row r="24" spans="1:27">
      <c r="A24" s="23">
        <v>20</v>
      </c>
      <c r="B24" s="16">
        <v>0</v>
      </c>
      <c r="C24" s="14">
        <v>0</v>
      </c>
      <c r="D24" s="16">
        <v>207931</v>
      </c>
      <c r="E24" s="24">
        <v>216750</v>
      </c>
      <c r="F24" s="24">
        <f t="shared" si="3"/>
        <v>10588</v>
      </c>
      <c r="G24" s="47"/>
      <c r="H24" s="25">
        <v>10588</v>
      </c>
      <c r="I24" s="26">
        <f>H24-F24</f>
        <v>0</v>
      </c>
      <c r="J24" s="59">
        <v>20</v>
      </c>
      <c r="K24" s="16">
        <v>0</v>
      </c>
      <c r="L24" s="14">
        <v>0</v>
      </c>
      <c r="M24" s="16">
        <v>207931</v>
      </c>
      <c r="N24" s="24">
        <v>216750</v>
      </c>
      <c r="O24" s="24">
        <v>10588</v>
      </c>
      <c r="P24" s="48"/>
      <c r="Q24" s="24">
        <v>10588</v>
      </c>
      <c r="R24" s="2">
        <f t="shared" si="0"/>
        <v>0</v>
      </c>
      <c r="T24" s="18"/>
      <c r="U24" s="18"/>
      <c r="X24" s="48"/>
      <c r="Y24" s="25"/>
      <c r="Z24" s="25"/>
      <c r="AA24" s="25"/>
    </row>
    <row r="25" spans="1:27">
      <c r="A25" s="23">
        <v>21</v>
      </c>
      <c r="B25" s="16">
        <v>0</v>
      </c>
      <c r="C25" s="14">
        <v>0</v>
      </c>
      <c r="D25" s="16">
        <v>273508</v>
      </c>
      <c r="E25" s="24">
        <v>280190</v>
      </c>
      <c r="F25" s="24">
        <f t="shared" si="3"/>
        <v>3906</v>
      </c>
      <c r="G25" s="47"/>
      <c r="H25" s="14">
        <v>3906</v>
      </c>
      <c r="I25" s="26">
        <f t="shared" si="1"/>
        <v>0</v>
      </c>
      <c r="J25" s="59">
        <v>21</v>
      </c>
      <c r="K25" s="16">
        <v>0</v>
      </c>
      <c r="L25" s="14">
        <v>0</v>
      </c>
      <c r="M25" s="16">
        <v>273508</v>
      </c>
      <c r="N25" s="24">
        <v>280190</v>
      </c>
      <c r="O25" s="24">
        <v>3906</v>
      </c>
      <c r="P25" s="48"/>
      <c r="Q25" s="24">
        <v>3906</v>
      </c>
      <c r="R25" s="2">
        <f t="shared" si="0"/>
        <v>0</v>
      </c>
      <c r="T25" s="18"/>
      <c r="U25" s="18"/>
      <c r="X25" s="48"/>
      <c r="Y25" s="25"/>
      <c r="Z25" s="25"/>
      <c r="AA25" s="25"/>
    </row>
    <row r="26" spans="1:27" ht="15.75" customHeight="1">
      <c r="A26" s="23">
        <v>22</v>
      </c>
      <c r="B26" s="16">
        <v>0</v>
      </c>
      <c r="C26" s="14">
        <v>0</v>
      </c>
      <c r="D26" s="16">
        <v>0</v>
      </c>
      <c r="E26" s="24">
        <v>0</v>
      </c>
      <c r="F26" s="24">
        <f t="shared" si="3"/>
        <v>3906</v>
      </c>
      <c r="G26" s="47"/>
      <c r="H26" s="29">
        <v>3906</v>
      </c>
      <c r="I26" s="26">
        <f t="shared" si="1"/>
        <v>0</v>
      </c>
      <c r="J26" s="59">
        <v>22</v>
      </c>
      <c r="K26" s="16">
        <v>0</v>
      </c>
      <c r="L26" s="14">
        <v>0</v>
      </c>
      <c r="M26" s="16">
        <v>0</v>
      </c>
      <c r="N26" s="24">
        <v>0</v>
      </c>
      <c r="O26" s="24">
        <v>3906</v>
      </c>
      <c r="P26" s="48"/>
      <c r="Q26" s="29">
        <v>3906</v>
      </c>
      <c r="R26" s="2">
        <f t="shared" si="0"/>
        <v>0</v>
      </c>
      <c r="T26" s="18"/>
      <c r="U26" s="18"/>
      <c r="X26" s="48"/>
      <c r="Y26" s="25"/>
      <c r="Z26" s="25"/>
      <c r="AA26" s="25"/>
    </row>
    <row r="27" spans="1:27">
      <c r="A27" s="23">
        <v>23</v>
      </c>
      <c r="B27" s="16">
        <v>0</v>
      </c>
      <c r="C27" s="14">
        <v>0</v>
      </c>
      <c r="D27" s="16">
        <v>188757</v>
      </c>
      <c r="E27" s="24">
        <v>177730</v>
      </c>
      <c r="F27" s="24">
        <f t="shared" si="3"/>
        <v>14933</v>
      </c>
      <c r="G27" s="46"/>
      <c r="H27" s="25">
        <v>14933</v>
      </c>
      <c r="I27" s="26">
        <f t="shared" si="1"/>
        <v>0</v>
      </c>
      <c r="J27" s="59">
        <v>23</v>
      </c>
      <c r="K27" s="16">
        <v>0</v>
      </c>
      <c r="L27" s="14">
        <v>0</v>
      </c>
      <c r="M27" s="16">
        <v>188757</v>
      </c>
      <c r="N27" s="24">
        <v>177730</v>
      </c>
      <c r="O27" s="24">
        <v>14933</v>
      </c>
      <c r="P27" s="48"/>
      <c r="Q27" s="24">
        <v>14933</v>
      </c>
      <c r="R27" s="2">
        <f t="shared" si="0"/>
        <v>0</v>
      </c>
      <c r="T27" s="18"/>
      <c r="U27" s="18"/>
      <c r="X27" s="48"/>
      <c r="Y27" s="25"/>
      <c r="Z27" s="25"/>
      <c r="AA27" s="25"/>
    </row>
    <row r="28" spans="1:27">
      <c r="A28" s="23">
        <v>24</v>
      </c>
      <c r="B28" s="16">
        <v>0</v>
      </c>
      <c r="C28" s="14">
        <v>0</v>
      </c>
      <c r="D28" s="16">
        <v>0</v>
      </c>
      <c r="E28" s="24">
        <v>0</v>
      </c>
      <c r="F28" s="24">
        <f t="shared" si="3"/>
        <v>14933</v>
      </c>
      <c r="G28" s="47"/>
      <c r="H28" s="25">
        <v>14933</v>
      </c>
      <c r="I28" s="26">
        <f t="shared" si="1"/>
        <v>0</v>
      </c>
      <c r="J28" s="59">
        <v>24</v>
      </c>
      <c r="K28" s="16">
        <v>0</v>
      </c>
      <c r="L28" s="14">
        <v>0</v>
      </c>
      <c r="M28" s="16">
        <v>0</v>
      </c>
      <c r="N28" s="24">
        <v>0</v>
      </c>
      <c r="O28" s="24">
        <v>14933</v>
      </c>
      <c r="P28" s="48"/>
      <c r="Q28" s="24">
        <v>14933</v>
      </c>
      <c r="R28" s="2">
        <f t="shared" si="0"/>
        <v>0</v>
      </c>
      <c r="T28" s="18"/>
      <c r="U28" s="18"/>
      <c r="X28" s="48"/>
      <c r="Y28" s="25"/>
      <c r="Z28" s="25"/>
      <c r="AA28" s="25"/>
    </row>
    <row r="29" spans="1:27">
      <c r="A29" s="23">
        <v>25</v>
      </c>
      <c r="B29" s="16">
        <v>0</v>
      </c>
      <c r="C29" s="14">
        <v>0</v>
      </c>
      <c r="D29" s="16">
        <v>0</v>
      </c>
      <c r="E29" s="24">
        <v>0</v>
      </c>
      <c r="F29" s="24">
        <f t="shared" si="3"/>
        <v>14933</v>
      </c>
      <c r="G29" s="47"/>
      <c r="H29" s="25">
        <v>14933</v>
      </c>
      <c r="I29" s="26">
        <f t="shared" si="1"/>
        <v>0</v>
      </c>
      <c r="J29" s="59">
        <v>25</v>
      </c>
      <c r="K29" s="16">
        <v>0</v>
      </c>
      <c r="L29" s="14">
        <v>0</v>
      </c>
      <c r="M29" s="16">
        <v>0</v>
      </c>
      <c r="N29" s="24">
        <v>0</v>
      </c>
      <c r="O29" s="24">
        <f t="shared" ref="O29:O32" si="5">+O28+K29-L29+M29-N29</f>
        <v>14933</v>
      </c>
      <c r="P29" s="48"/>
      <c r="Q29" s="25">
        <v>14933</v>
      </c>
      <c r="R29" s="2">
        <f t="shared" si="0"/>
        <v>0</v>
      </c>
      <c r="T29" s="18"/>
      <c r="U29" s="18"/>
      <c r="X29" s="48"/>
      <c r="Y29" s="29"/>
      <c r="Z29" s="25"/>
      <c r="AA29" s="25"/>
    </row>
    <row r="30" spans="1:27">
      <c r="A30" s="23">
        <v>26</v>
      </c>
      <c r="B30" s="16">
        <v>0</v>
      </c>
      <c r="C30" s="14">
        <v>0</v>
      </c>
      <c r="D30" s="16">
        <v>459861</v>
      </c>
      <c r="E30" s="24">
        <v>316620</v>
      </c>
      <c r="F30" s="24">
        <f t="shared" si="3"/>
        <v>158174</v>
      </c>
      <c r="G30" s="47"/>
      <c r="H30" s="28">
        <v>158174</v>
      </c>
      <c r="I30" s="26">
        <f t="shared" si="1"/>
        <v>0</v>
      </c>
      <c r="J30" s="59">
        <v>26</v>
      </c>
      <c r="K30" s="16">
        <v>0</v>
      </c>
      <c r="L30" s="14">
        <v>0</v>
      </c>
      <c r="M30" s="16">
        <v>459861</v>
      </c>
      <c r="N30" s="24">
        <v>316620</v>
      </c>
      <c r="O30" s="24">
        <f t="shared" si="5"/>
        <v>158174</v>
      </c>
      <c r="P30" s="48"/>
      <c r="Q30" s="28">
        <v>158174</v>
      </c>
      <c r="R30" s="2">
        <f t="shared" si="0"/>
        <v>0</v>
      </c>
      <c r="T30" s="18"/>
      <c r="U30" s="18"/>
      <c r="X30" s="48"/>
      <c r="Y30" s="25"/>
      <c r="Z30" s="25"/>
      <c r="AA30" s="25"/>
    </row>
    <row r="31" spans="1:27">
      <c r="A31" s="23">
        <v>27</v>
      </c>
      <c r="B31" s="16">
        <v>0</v>
      </c>
      <c r="C31" s="14">
        <v>0</v>
      </c>
      <c r="D31" s="25">
        <v>315000</v>
      </c>
      <c r="E31" s="25">
        <v>308940</v>
      </c>
      <c r="F31" s="24">
        <f t="shared" si="3"/>
        <v>164234</v>
      </c>
      <c r="G31" s="46"/>
      <c r="H31" s="28">
        <v>164234</v>
      </c>
      <c r="I31" s="26">
        <f t="shared" si="1"/>
        <v>0</v>
      </c>
      <c r="J31" s="59">
        <v>27</v>
      </c>
      <c r="K31" s="16">
        <v>0</v>
      </c>
      <c r="L31" s="14">
        <v>0</v>
      </c>
      <c r="M31" s="16">
        <v>315000</v>
      </c>
      <c r="N31" s="24">
        <v>308940</v>
      </c>
      <c r="O31" s="24">
        <f t="shared" si="5"/>
        <v>164234</v>
      </c>
      <c r="P31" s="48"/>
      <c r="Q31" s="28">
        <v>164234</v>
      </c>
      <c r="R31" s="2">
        <f t="shared" si="0"/>
        <v>0</v>
      </c>
      <c r="T31" s="18"/>
      <c r="U31" s="18"/>
      <c r="X31" s="48"/>
    </row>
    <row r="32" spans="1:27">
      <c r="A32" s="23">
        <v>28</v>
      </c>
      <c r="B32" s="16">
        <v>0</v>
      </c>
      <c r="C32" s="14">
        <v>0</v>
      </c>
      <c r="D32" s="25">
        <v>423619</v>
      </c>
      <c r="E32" s="25">
        <v>517150</v>
      </c>
      <c r="F32" s="24">
        <f t="shared" si="3"/>
        <v>70703</v>
      </c>
      <c r="G32" s="46"/>
      <c r="H32" s="25">
        <v>70703</v>
      </c>
      <c r="I32" s="26">
        <f t="shared" si="1"/>
        <v>0</v>
      </c>
      <c r="J32" s="59">
        <v>28</v>
      </c>
      <c r="K32" s="16">
        <v>0</v>
      </c>
      <c r="L32" s="14">
        <v>0</v>
      </c>
      <c r="M32" s="25">
        <v>423619</v>
      </c>
      <c r="N32" s="25">
        <v>517150</v>
      </c>
      <c r="O32" s="24">
        <f t="shared" si="5"/>
        <v>70703</v>
      </c>
      <c r="P32" s="48"/>
      <c r="Q32" s="25">
        <v>70703</v>
      </c>
      <c r="R32" s="2">
        <f t="shared" si="0"/>
        <v>0</v>
      </c>
      <c r="T32" s="18"/>
      <c r="U32" s="18"/>
      <c r="X32" s="48"/>
    </row>
    <row r="33" spans="1:24">
      <c r="A33" s="23">
        <v>29</v>
      </c>
      <c r="B33" s="16">
        <v>0</v>
      </c>
      <c r="C33" s="14">
        <v>0</v>
      </c>
      <c r="D33" s="25">
        <v>245701</v>
      </c>
      <c r="E33" s="25">
        <v>307780</v>
      </c>
      <c r="F33" s="24">
        <f t="shared" si="3"/>
        <v>8624</v>
      </c>
      <c r="G33" s="46"/>
      <c r="H33" s="25">
        <v>8624</v>
      </c>
      <c r="I33" s="26">
        <f>H33-F33</f>
        <v>0</v>
      </c>
      <c r="J33" s="59">
        <v>29</v>
      </c>
      <c r="K33" s="16">
        <v>0</v>
      </c>
      <c r="L33" s="14">
        <v>0</v>
      </c>
      <c r="M33" s="25">
        <v>245701</v>
      </c>
      <c r="N33" s="25">
        <v>307780</v>
      </c>
      <c r="O33" s="24">
        <f>+O32+K33-L33+M33-N33</f>
        <v>8624</v>
      </c>
      <c r="P33" s="48"/>
      <c r="Q33" s="25">
        <v>8624</v>
      </c>
      <c r="R33" s="2">
        <f>H33-Q33</f>
        <v>0</v>
      </c>
      <c r="T33" s="18"/>
      <c r="U33" s="18"/>
      <c r="X33" s="48"/>
    </row>
    <row r="34" spans="1:24">
      <c r="A34" s="23">
        <v>30</v>
      </c>
      <c r="B34" s="16">
        <v>0</v>
      </c>
      <c r="C34" s="14">
        <v>0</v>
      </c>
      <c r="D34" s="14">
        <v>0</v>
      </c>
      <c r="E34" s="14">
        <v>0</v>
      </c>
      <c r="F34" s="24">
        <f t="shared" si="3"/>
        <v>8624</v>
      </c>
      <c r="G34" s="46"/>
      <c r="H34" s="25">
        <v>8624</v>
      </c>
      <c r="I34" s="26">
        <f>H34-F34</f>
        <v>0</v>
      </c>
      <c r="J34" s="59">
        <v>30</v>
      </c>
      <c r="K34" s="16">
        <v>0</v>
      </c>
      <c r="L34" s="14">
        <v>0</v>
      </c>
      <c r="M34" s="14">
        <v>0</v>
      </c>
      <c r="N34" s="14">
        <v>0</v>
      </c>
      <c r="O34" s="24">
        <f>+O33+K34-L34+M34-N34</f>
        <v>8624</v>
      </c>
      <c r="P34" s="48"/>
      <c r="Q34" s="25">
        <v>8624</v>
      </c>
      <c r="R34" s="2">
        <f>H34-Q34</f>
        <v>0</v>
      </c>
      <c r="T34" s="18"/>
      <c r="U34" s="18"/>
      <c r="X34" s="48"/>
    </row>
    <row r="35" spans="1:24">
      <c r="A35" s="23">
        <v>31</v>
      </c>
      <c r="B35" s="16">
        <v>0</v>
      </c>
      <c r="C35" s="14">
        <v>0</v>
      </c>
      <c r="D35" s="25">
        <v>399881</v>
      </c>
      <c r="E35" s="25">
        <v>399780</v>
      </c>
      <c r="F35" s="24">
        <f t="shared" si="3"/>
        <v>8725</v>
      </c>
      <c r="G35" s="46"/>
      <c r="H35" s="25">
        <v>8725</v>
      </c>
      <c r="I35" s="26">
        <f>H35-F35</f>
        <v>0</v>
      </c>
      <c r="J35" s="94">
        <v>31</v>
      </c>
      <c r="K35" s="16">
        <v>0</v>
      </c>
      <c r="L35" s="14">
        <v>0</v>
      </c>
      <c r="M35" s="25">
        <v>399881</v>
      </c>
      <c r="N35" s="25">
        <v>399780</v>
      </c>
      <c r="O35" s="24">
        <f>+O34+K35-L35+M35-N35</f>
        <v>8725</v>
      </c>
      <c r="P35" s="48"/>
      <c r="Q35" s="25">
        <v>8725</v>
      </c>
      <c r="R35" s="2">
        <f>H35-Q35</f>
        <v>0</v>
      </c>
      <c r="T35" s="18"/>
      <c r="U35" s="18"/>
      <c r="X35" s="48"/>
    </row>
    <row r="36" spans="1:24" ht="19.5">
      <c r="D36" s="4">
        <f>SUM(D5:D34)</f>
        <v>5101575</v>
      </c>
      <c r="E36" s="4">
        <f>SUM(E5:E34)</f>
        <v>5173611</v>
      </c>
      <c r="F36" s="4"/>
      <c r="M36" s="14">
        <f>SUM(M5:M34)</f>
        <v>5101575</v>
      </c>
      <c r="N36" s="14">
        <f>SUM(N5:N34)</f>
        <v>5125730</v>
      </c>
      <c r="O36" s="14"/>
      <c r="P36" s="14"/>
      <c r="Q36" s="14"/>
      <c r="R36" s="10"/>
      <c r="S36" s="34"/>
      <c r="T36" s="18"/>
      <c r="U36" s="18"/>
    </row>
    <row r="37" spans="1:24">
      <c r="L37" s="11"/>
    </row>
    <row r="38" spans="1:24">
      <c r="L38" s="18"/>
      <c r="M38" s="11">
        <f>E36-N36</f>
        <v>47881</v>
      </c>
      <c r="N38" s="11"/>
      <c r="O38" s="11"/>
      <c r="Q38" s="10"/>
    </row>
    <row r="39" spans="1:24">
      <c r="L39" s="18"/>
    </row>
    <row r="40" spans="1:24">
      <c r="L40" s="18"/>
    </row>
  </sheetData>
  <mergeCells count="2">
    <mergeCell ref="A1:H1"/>
    <mergeCell ref="K1:M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38"/>
  <sheetViews>
    <sheetView zoomScale="70" zoomScaleNormal="70" workbookViewId="0">
      <pane xSplit="1" ySplit="3" topLeftCell="B22" activePane="bottomRight" state="frozen"/>
      <selection activeCell="B16" sqref="B16"/>
      <selection pane="topRight" activeCell="B16" sqref="B16"/>
      <selection pane="bottomLeft" activeCell="B16" sqref="B16"/>
      <selection pane="bottomRight" activeCell="N34" sqref="N34:N35"/>
    </sheetView>
  </sheetViews>
  <sheetFormatPr defaultColWidth="9.140625" defaultRowHeight="15"/>
  <cols>
    <col min="1" max="1" width="5.28515625" style="8" customWidth="1"/>
    <col min="2" max="3" width="12.42578125" style="14" bestFit="1" customWidth="1"/>
    <col min="4" max="4" width="11.28515625" style="14" bestFit="1" customWidth="1"/>
    <col min="5" max="5" width="1.5703125" style="10" customWidth="1"/>
    <col min="6" max="6" width="11.85546875" style="10" bestFit="1" customWidth="1"/>
    <col min="7" max="7" width="9.7109375" style="10" bestFit="1" customWidth="1"/>
    <col min="8" max="8" width="9.140625" style="10"/>
    <col min="9" max="9" width="12.42578125" style="10" bestFit="1" customWidth="1"/>
    <col min="10" max="10" width="13.42578125" style="10" customWidth="1"/>
    <col min="11" max="11" width="10.5703125" style="10" bestFit="1" customWidth="1"/>
    <col min="12" max="12" width="1.42578125" style="10" customWidth="1"/>
    <col min="13" max="13" width="12" style="10" bestFit="1" customWidth="1"/>
    <col min="14" max="14" width="14" style="10" bestFit="1" customWidth="1"/>
    <col min="15" max="15" width="6.28515625" style="10" customWidth="1"/>
    <col min="16" max="16" width="9.7109375" style="18" bestFit="1" customWidth="1"/>
    <col min="17" max="17" width="14.28515625" style="18" bestFit="1" customWidth="1"/>
    <col min="18" max="19" width="12.42578125" style="10" bestFit="1" customWidth="1"/>
    <col min="20" max="20" width="9.42578125" style="10" customWidth="1"/>
    <col min="21" max="21" width="5.5703125" style="10" bestFit="1" customWidth="1"/>
    <col min="22" max="22" width="9.140625" style="10"/>
    <col min="23" max="24" width="11.5703125" style="10" bestFit="1" customWidth="1"/>
    <col min="25" max="25" width="9.7109375" style="10" bestFit="1" customWidth="1"/>
    <col min="26" max="16384" width="9.140625" style="10"/>
  </cols>
  <sheetData>
    <row r="1" spans="1:25">
      <c r="A1" s="100" t="s">
        <v>6</v>
      </c>
      <c r="B1" s="100"/>
      <c r="C1" s="100"/>
      <c r="D1" s="100"/>
      <c r="E1" s="100"/>
      <c r="F1" s="100"/>
      <c r="G1" s="100"/>
      <c r="I1" s="100" t="s">
        <v>4</v>
      </c>
      <c r="J1" s="100"/>
      <c r="K1" s="100"/>
      <c r="L1" s="39"/>
      <c r="M1" s="39"/>
      <c r="N1" s="22"/>
      <c r="O1" s="30"/>
      <c r="P1" s="32"/>
      <c r="Q1" s="32"/>
      <c r="R1" s="30"/>
    </row>
    <row r="3" spans="1:25">
      <c r="A3" s="8" t="s">
        <v>0</v>
      </c>
      <c r="B3" s="16" t="s">
        <v>1</v>
      </c>
      <c r="C3" s="16" t="s">
        <v>2</v>
      </c>
      <c r="D3" s="16" t="s">
        <v>3</v>
      </c>
      <c r="F3" s="16" t="s">
        <v>13</v>
      </c>
      <c r="G3" s="10" t="s">
        <v>5</v>
      </c>
      <c r="I3" s="16" t="s">
        <v>1</v>
      </c>
      <c r="J3" s="16" t="s">
        <v>2</v>
      </c>
      <c r="K3" s="16" t="s">
        <v>3</v>
      </c>
      <c r="L3" s="16"/>
      <c r="M3" s="40" t="s">
        <v>14</v>
      </c>
      <c r="N3" s="30" t="s">
        <v>12</v>
      </c>
      <c r="O3" s="51"/>
      <c r="P3" s="30"/>
      <c r="Q3" s="16" t="s">
        <v>6</v>
      </c>
      <c r="R3" s="16" t="s">
        <v>4</v>
      </c>
      <c r="S3" s="16" t="s">
        <v>12</v>
      </c>
    </row>
    <row r="4" spans="1:25">
      <c r="B4" s="16"/>
      <c r="C4" s="16"/>
      <c r="D4" s="14">
        <v>81318</v>
      </c>
      <c r="E4" s="44"/>
      <c r="F4" s="18" t="s">
        <v>18</v>
      </c>
      <c r="G4" s="11"/>
      <c r="I4" s="16"/>
      <c r="J4" s="16"/>
      <c r="K4" s="14">
        <v>81318</v>
      </c>
      <c r="L4" s="43">
        <v>0</v>
      </c>
      <c r="M4" s="14"/>
      <c r="N4" s="11">
        <f>D4-K4</f>
        <v>0</v>
      </c>
      <c r="O4" s="52">
        <v>30</v>
      </c>
      <c r="P4" s="11" t="s">
        <v>17</v>
      </c>
      <c r="R4" s="18"/>
      <c r="S4" s="11">
        <f>Q4-R4</f>
        <v>0</v>
      </c>
    </row>
    <row r="5" spans="1:25">
      <c r="A5" s="8">
        <v>1</v>
      </c>
      <c r="B5" s="18">
        <v>0</v>
      </c>
      <c r="C5" s="18">
        <v>0</v>
      </c>
      <c r="D5" s="14">
        <f t="shared" ref="D5:D35" si="0">+D4+B5-C5</f>
        <v>81318</v>
      </c>
      <c r="E5" s="43"/>
      <c r="F5" s="14">
        <v>81318</v>
      </c>
      <c r="G5" s="11">
        <f>D5-F5</f>
        <v>0</v>
      </c>
      <c r="H5" s="59">
        <v>1</v>
      </c>
      <c r="I5" s="18">
        <v>0</v>
      </c>
      <c r="J5" s="18">
        <v>0</v>
      </c>
      <c r="K5" s="16">
        <f>+K4+I5-J5</f>
        <v>81318</v>
      </c>
      <c r="L5" s="42"/>
      <c r="M5" s="14">
        <v>81318</v>
      </c>
      <c r="N5" s="2">
        <f>F5-M5</f>
        <v>0</v>
      </c>
      <c r="O5" s="53"/>
      <c r="P5" s="11" t="s">
        <v>15</v>
      </c>
      <c r="R5" s="14"/>
      <c r="S5" s="11">
        <f t="shared" ref="S5" si="1">Q5-R5</f>
        <v>0</v>
      </c>
    </row>
    <row r="6" spans="1:25">
      <c r="A6" s="8">
        <v>2</v>
      </c>
      <c r="B6" s="18">
        <v>0</v>
      </c>
      <c r="C6" s="18">
        <v>0</v>
      </c>
      <c r="D6" s="14">
        <f t="shared" si="0"/>
        <v>81318</v>
      </c>
      <c r="E6" s="43"/>
      <c r="F6" s="14">
        <v>81318</v>
      </c>
      <c r="G6" s="11">
        <f t="shared" ref="G6:G35" si="2">D6-F6</f>
        <v>0</v>
      </c>
      <c r="H6" s="59">
        <v>2</v>
      </c>
      <c r="I6" s="18">
        <v>0</v>
      </c>
      <c r="J6" s="18">
        <v>0</v>
      </c>
      <c r="K6" s="16">
        <f>+K5+I6-J6</f>
        <v>81318</v>
      </c>
      <c r="L6" s="42"/>
      <c r="M6" s="14">
        <v>81318</v>
      </c>
      <c r="N6" s="2">
        <f t="shared" ref="N6:N35" si="3">F6-M6</f>
        <v>0</v>
      </c>
      <c r="P6" s="11" t="s">
        <v>17</v>
      </c>
      <c r="R6" s="15"/>
      <c r="S6" s="11">
        <f t="shared" ref="S6:S10" si="4">Q6-R6</f>
        <v>0</v>
      </c>
      <c r="T6" s="15"/>
      <c r="U6" s="15"/>
      <c r="V6" s="15"/>
    </row>
    <row r="7" spans="1:25">
      <c r="A7" s="8">
        <v>3</v>
      </c>
      <c r="B7" s="18">
        <v>0</v>
      </c>
      <c r="C7" s="18">
        <v>0</v>
      </c>
      <c r="D7" s="14">
        <f t="shared" si="0"/>
        <v>81318</v>
      </c>
      <c r="E7" s="43"/>
      <c r="F7" s="14">
        <v>81318</v>
      </c>
      <c r="G7" s="11">
        <f t="shared" si="2"/>
        <v>0</v>
      </c>
      <c r="H7" s="59">
        <v>3</v>
      </c>
      <c r="I7" s="18">
        <v>0</v>
      </c>
      <c r="J7" s="18">
        <v>0</v>
      </c>
      <c r="K7" s="16">
        <f t="shared" ref="K7:K35" si="5">+K6+I7-J7</f>
        <v>81318</v>
      </c>
      <c r="L7" s="42"/>
      <c r="M7" s="14">
        <v>81318</v>
      </c>
      <c r="N7" s="2">
        <f t="shared" si="3"/>
        <v>0</v>
      </c>
      <c r="O7" s="67"/>
      <c r="P7" s="11" t="s">
        <v>15</v>
      </c>
      <c r="R7" s="14"/>
      <c r="S7" s="11">
        <f t="shared" si="4"/>
        <v>0</v>
      </c>
      <c r="V7" s="11"/>
    </row>
    <row r="8" spans="1:25">
      <c r="A8" s="8">
        <v>4</v>
      </c>
      <c r="B8" s="18">
        <v>0</v>
      </c>
      <c r="C8" s="18">
        <v>0</v>
      </c>
      <c r="D8" s="14">
        <f t="shared" si="0"/>
        <v>81318</v>
      </c>
      <c r="E8" s="43"/>
      <c r="F8" s="14">
        <v>81318</v>
      </c>
      <c r="G8" s="11">
        <f t="shared" si="2"/>
        <v>0</v>
      </c>
      <c r="H8" s="59">
        <v>4</v>
      </c>
      <c r="I8" s="18">
        <v>0</v>
      </c>
      <c r="J8" s="18">
        <v>0</v>
      </c>
      <c r="K8" s="16">
        <f t="shared" si="5"/>
        <v>81318</v>
      </c>
      <c r="L8" s="42"/>
      <c r="M8" s="14">
        <v>81318</v>
      </c>
      <c r="N8" s="2">
        <f t="shared" si="3"/>
        <v>0</v>
      </c>
      <c r="O8" s="11"/>
      <c r="P8" s="11" t="s">
        <v>17</v>
      </c>
      <c r="R8" s="15"/>
      <c r="S8" s="11">
        <f t="shared" si="4"/>
        <v>0</v>
      </c>
    </row>
    <row r="9" spans="1:25">
      <c r="A9" s="8">
        <v>5</v>
      </c>
      <c r="B9" s="18">
        <v>0</v>
      </c>
      <c r="C9" s="18">
        <v>0</v>
      </c>
      <c r="D9" s="14">
        <f t="shared" si="0"/>
        <v>81318</v>
      </c>
      <c r="E9" s="43"/>
      <c r="F9" s="14">
        <v>81318</v>
      </c>
      <c r="G9" s="11">
        <f t="shared" si="2"/>
        <v>0</v>
      </c>
      <c r="H9" s="59">
        <v>5</v>
      </c>
      <c r="I9" s="18">
        <v>0</v>
      </c>
      <c r="J9" s="18">
        <v>0</v>
      </c>
      <c r="K9" s="16">
        <f t="shared" si="5"/>
        <v>81318</v>
      </c>
      <c r="L9" s="42"/>
      <c r="M9" s="14">
        <v>81318</v>
      </c>
      <c r="N9" s="2">
        <f t="shared" si="3"/>
        <v>0</v>
      </c>
      <c r="O9" s="60"/>
      <c r="P9" s="11" t="s">
        <v>15</v>
      </c>
      <c r="R9" s="15"/>
      <c r="S9" s="11">
        <f t="shared" si="4"/>
        <v>0</v>
      </c>
    </row>
    <row r="10" spans="1:25">
      <c r="A10" s="8">
        <v>6</v>
      </c>
      <c r="B10" s="18">
        <v>80946</v>
      </c>
      <c r="C10" s="18">
        <v>79640</v>
      </c>
      <c r="D10" s="14">
        <f t="shared" si="0"/>
        <v>82624</v>
      </c>
      <c r="E10" s="43"/>
      <c r="F10" s="14">
        <v>82624</v>
      </c>
      <c r="G10" s="11">
        <f t="shared" si="2"/>
        <v>0</v>
      </c>
      <c r="H10" s="59">
        <v>6</v>
      </c>
      <c r="I10" s="18">
        <v>80946</v>
      </c>
      <c r="J10" s="18">
        <v>79640</v>
      </c>
      <c r="K10" s="16">
        <f>+K9+I10-J10</f>
        <v>82624</v>
      </c>
      <c r="L10" s="42"/>
      <c r="M10" s="14">
        <v>82624</v>
      </c>
      <c r="N10" s="2">
        <f t="shared" si="3"/>
        <v>0</v>
      </c>
      <c r="P10" s="14" t="s">
        <v>24</v>
      </c>
      <c r="S10" s="11">
        <f t="shared" si="4"/>
        <v>0</v>
      </c>
    </row>
    <row r="11" spans="1:25">
      <c r="A11" s="8">
        <v>7</v>
      </c>
      <c r="B11" s="18">
        <v>196437</v>
      </c>
      <c r="C11" s="18">
        <v>209820</v>
      </c>
      <c r="D11" s="14">
        <f t="shared" si="0"/>
        <v>69241</v>
      </c>
      <c r="E11" s="43"/>
      <c r="F11" s="14">
        <v>69241</v>
      </c>
      <c r="G11" s="11">
        <f t="shared" si="2"/>
        <v>0</v>
      </c>
      <c r="H11" s="59">
        <v>7</v>
      </c>
      <c r="I11" s="18">
        <v>196437</v>
      </c>
      <c r="J11" s="18">
        <v>209820</v>
      </c>
      <c r="K11" s="16">
        <f t="shared" si="5"/>
        <v>69241</v>
      </c>
      <c r="L11" s="42"/>
      <c r="M11" s="14">
        <v>69241</v>
      </c>
      <c r="N11" s="2">
        <f t="shared" si="3"/>
        <v>0</v>
      </c>
      <c r="P11" s="14"/>
      <c r="Q11" s="14"/>
      <c r="R11" s="69"/>
      <c r="S11" s="11"/>
      <c r="T11" s="11"/>
      <c r="V11" s="18"/>
    </row>
    <row r="12" spans="1:25">
      <c r="A12" s="8">
        <v>8</v>
      </c>
      <c r="B12" s="18">
        <v>0</v>
      </c>
      <c r="C12" s="18">
        <v>0</v>
      </c>
      <c r="D12" s="14">
        <f t="shared" si="0"/>
        <v>69241</v>
      </c>
      <c r="E12" s="43"/>
      <c r="F12" s="14">
        <v>69241</v>
      </c>
      <c r="G12" s="11">
        <f t="shared" si="2"/>
        <v>0</v>
      </c>
      <c r="H12" s="59">
        <v>8</v>
      </c>
      <c r="I12" s="18">
        <v>0</v>
      </c>
      <c r="J12" s="18">
        <v>0</v>
      </c>
      <c r="K12" s="16">
        <f t="shared" si="5"/>
        <v>69241</v>
      </c>
      <c r="L12" s="42"/>
      <c r="M12" s="14">
        <v>69241</v>
      </c>
      <c r="N12" s="2">
        <f t="shared" si="3"/>
        <v>0</v>
      </c>
      <c r="P12" s="14"/>
      <c r="R12" s="18"/>
      <c r="S12" s="18"/>
      <c r="V12" s="18"/>
      <c r="W12" s="18"/>
      <c r="X12" s="18"/>
    </row>
    <row r="13" spans="1:25">
      <c r="A13" s="8">
        <v>9</v>
      </c>
      <c r="B13" s="18">
        <v>189801</v>
      </c>
      <c r="C13" s="18">
        <v>180600</v>
      </c>
      <c r="D13" s="14">
        <f t="shared" si="0"/>
        <v>78442</v>
      </c>
      <c r="E13" s="43"/>
      <c r="F13" s="14">
        <v>78442</v>
      </c>
      <c r="G13" s="11">
        <f t="shared" si="2"/>
        <v>0</v>
      </c>
      <c r="H13" s="59">
        <v>9</v>
      </c>
      <c r="I13" s="18">
        <v>189801</v>
      </c>
      <c r="J13" s="18">
        <v>180600</v>
      </c>
      <c r="K13" s="16">
        <f t="shared" si="5"/>
        <v>78442</v>
      </c>
      <c r="L13" s="42"/>
      <c r="M13" s="14">
        <v>78442</v>
      </c>
      <c r="N13" s="2">
        <f t="shared" si="3"/>
        <v>0</v>
      </c>
      <c r="P13" s="14"/>
      <c r="R13" s="18"/>
      <c r="S13" s="18"/>
      <c r="V13" s="18"/>
      <c r="W13" s="18"/>
      <c r="X13" s="18"/>
    </row>
    <row r="14" spans="1:25" ht="14.25" customHeight="1">
      <c r="A14" s="8">
        <v>10</v>
      </c>
      <c r="B14" s="18">
        <v>69547</v>
      </c>
      <c r="C14" s="18">
        <v>78200</v>
      </c>
      <c r="D14" s="14">
        <f t="shared" si="0"/>
        <v>69789</v>
      </c>
      <c r="E14" s="43"/>
      <c r="F14" s="14">
        <v>69789</v>
      </c>
      <c r="G14" s="11">
        <f t="shared" si="2"/>
        <v>0</v>
      </c>
      <c r="H14" s="59">
        <v>10</v>
      </c>
      <c r="I14" s="18">
        <v>69547</v>
      </c>
      <c r="J14" s="18">
        <v>78200</v>
      </c>
      <c r="K14" s="16">
        <f t="shared" si="5"/>
        <v>69789</v>
      </c>
      <c r="L14" s="42"/>
      <c r="M14" s="14">
        <v>69789</v>
      </c>
      <c r="N14" s="2">
        <f t="shared" si="3"/>
        <v>0</v>
      </c>
      <c r="P14" s="14"/>
      <c r="R14" s="18"/>
      <c r="S14" s="18"/>
      <c r="V14" s="18"/>
      <c r="W14" s="18"/>
      <c r="X14" s="18"/>
    </row>
    <row r="15" spans="1:25">
      <c r="A15" s="8">
        <v>11</v>
      </c>
      <c r="B15" s="18">
        <v>133481</v>
      </c>
      <c r="C15" s="18">
        <v>128500</v>
      </c>
      <c r="D15" s="14">
        <f t="shared" si="0"/>
        <v>74770</v>
      </c>
      <c r="E15" s="43"/>
      <c r="F15" s="14">
        <v>74770</v>
      </c>
      <c r="G15" s="11">
        <f t="shared" si="2"/>
        <v>0</v>
      </c>
      <c r="H15" s="59">
        <v>11</v>
      </c>
      <c r="I15" s="18">
        <v>133481</v>
      </c>
      <c r="J15" s="18">
        <v>128500</v>
      </c>
      <c r="K15" s="16">
        <f t="shared" si="5"/>
        <v>74770</v>
      </c>
      <c r="L15" s="42"/>
      <c r="M15" s="14">
        <v>74770</v>
      </c>
      <c r="N15" s="2">
        <f t="shared" si="3"/>
        <v>0</v>
      </c>
      <c r="P15" s="14"/>
      <c r="R15" s="18"/>
      <c r="S15" s="18"/>
      <c r="V15" s="18"/>
      <c r="W15" s="18"/>
      <c r="X15" s="18"/>
      <c r="Y15" s="11"/>
    </row>
    <row r="16" spans="1:25">
      <c r="A16" s="8">
        <v>12</v>
      </c>
      <c r="B16" s="18">
        <v>24626</v>
      </c>
      <c r="C16" s="18">
        <v>0</v>
      </c>
      <c r="D16" s="14">
        <f t="shared" si="0"/>
        <v>99396</v>
      </c>
      <c r="E16" s="43"/>
      <c r="F16" s="14">
        <v>99396</v>
      </c>
      <c r="G16" s="11">
        <f t="shared" si="2"/>
        <v>0</v>
      </c>
      <c r="H16" s="59">
        <v>12</v>
      </c>
      <c r="I16" s="18">
        <v>24626</v>
      </c>
      <c r="J16" s="18">
        <v>0</v>
      </c>
      <c r="K16" s="16">
        <f t="shared" si="5"/>
        <v>99396</v>
      </c>
      <c r="L16" s="42"/>
      <c r="M16" s="14">
        <v>99396</v>
      </c>
      <c r="N16" s="2">
        <f t="shared" si="3"/>
        <v>0</v>
      </c>
      <c r="P16" s="14"/>
      <c r="R16" s="18"/>
      <c r="S16" s="18"/>
      <c r="V16" s="18"/>
      <c r="W16" s="18"/>
      <c r="X16" s="18"/>
    </row>
    <row r="17" spans="1:19">
      <c r="A17" s="8">
        <v>13</v>
      </c>
      <c r="B17" s="18">
        <v>169819</v>
      </c>
      <c r="C17" s="18">
        <v>196740</v>
      </c>
      <c r="D17" s="14">
        <f t="shared" si="0"/>
        <v>72475</v>
      </c>
      <c r="E17" s="43"/>
      <c r="F17" s="14">
        <v>72475</v>
      </c>
      <c r="G17" s="11">
        <f t="shared" si="2"/>
        <v>0</v>
      </c>
      <c r="H17" s="59">
        <v>13</v>
      </c>
      <c r="I17" s="18">
        <v>169819</v>
      </c>
      <c r="J17" s="18">
        <v>196740</v>
      </c>
      <c r="K17" s="16">
        <f t="shared" si="5"/>
        <v>72475</v>
      </c>
      <c r="L17" s="42"/>
      <c r="M17" s="14">
        <v>72475</v>
      </c>
      <c r="N17" s="2">
        <f t="shared" si="3"/>
        <v>0</v>
      </c>
      <c r="P17" s="14"/>
    </row>
    <row r="18" spans="1:19">
      <c r="A18" s="8">
        <v>14</v>
      </c>
      <c r="B18" s="18">
        <v>254611</v>
      </c>
      <c r="C18" s="18">
        <v>256630</v>
      </c>
      <c r="D18" s="14">
        <f t="shared" si="0"/>
        <v>70456</v>
      </c>
      <c r="E18" s="43"/>
      <c r="F18" s="14">
        <v>70456</v>
      </c>
      <c r="G18" s="11">
        <f t="shared" si="2"/>
        <v>0</v>
      </c>
      <c r="H18" s="59">
        <v>14</v>
      </c>
      <c r="I18" s="18">
        <v>254611</v>
      </c>
      <c r="J18" s="18">
        <v>256630</v>
      </c>
      <c r="K18" s="16">
        <f t="shared" si="5"/>
        <v>70456</v>
      </c>
      <c r="L18" s="42"/>
      <c r="M18" s="14">
        <v>70456</v>
      </c>
      <c r="N18" s="2">
        <f t="shared" si="3"/>
        <v>0</v>
      </c>
      <c r="P18" s="14"/>
    </row>
    <row r="19" spans="1:19">
      <c r="A19" s="8">
        <v>15</v>
      </c>
      <c r="B19" s="18">
        <v>192425</v>
      </c>
      <c r="C19" s="18">
        <v>0</v>
      </c>
      <c r="D19" s="14">
        <f t="shared" si="0"/>
        <v>262881</v>
      </c>
      <c r="E19" s="43"/>
      <c r="F19" s="14">
        <v>262881</v>
      </c>
      <c r="G19" s="11">
        <f t="shared" si="2"/>
        <v>0</v>
      </c>
      <c r="H19" s="59">
        <v>15</v>
      </c>
      <c r="I19" s="18">
        <v>192425</v>
      </c>
      <c r="J19" s="18">
        <v>0</v>
      </c>
      <c r="K19" s="16">
        <f t="shared" si="5"/>
        <v>262881</v>
      </c>
      <c r="L19" s="42"/>
      <c r="M19" s="14">
        <v>262881</v>
      </c>
      <c r="N19" s="2">
        <f t="shared" si="3"/>
        <v>0</v>
      </c>
      <c r="P19" s="14"/>
    </row>
    <row r="20" spans="1:19">
      <c r="A20" s="8">
        <v>16</v>
      </c>
      <c r="B20" s="18">
        <v>0</v>
      </c>
      <c r="C20" s="18">
        <v>0</v>
      </c>
      <c r="D20" s="14">
        <f t="shared" si="0"/>
        <v>262881</v>
      </c>
      <c r="E20" s="43"/>
      <c r="F20" s="14">
        <v>262881</v>
      </c>
      <c r="G20" s="11">
        <f t="shared" si="2"/>
        <v>0</v>
      </c>
      <c r="H20" s="59">
        <v>16</v>
      </c>
      <c r="I20" s="18">
        <v>0</v>
      </c>
      <c r="J20" s="18">
        <v>0</v>
      </c>
      <c r="K20" s="16">
        <f t="shared" si="5"/>
        <v>262881</v>
      </c>
      <c r="L20" s="42"/>
      <c r="M20" s="14">
        <v>262881</v>
      </c>
      <c r="N20" s="2">
        <f t="shared" si="3"/>
        <v>0</v>
      </c>
      <c r="P20" s="14"/>
    </row>
    <row r="21" spans="1:19">
      <c r="A21" s="8">
        <v>17</v>
      </c>
      <c r="B21" s="18">
        <v>113076</v>
      </c>
      <c r="C21" s="18">
        <v>304940</v>
      </c>
      <c r="D21" s="14">
        <f t="shared" si="0"/>
        <v>71017</v>
      </c>
      <c r="E21" s="43"/>
      <c r="F21" s="14">
        <v>71017</v>
      </c>
      <c r="G21" s="11">
        <f t="shared" si="2"/>
        <v>0</v>
      </c>
      <c r="H21" s="59">
        <v>17</v>
      </c>
      <c r="I21" s="18">
        <v>113076</v>
      </c>
      <c r="J21" s="18">
        <v>304940</v>
      </c>
      <c r="K21" s="16">
        <f t="shared" si="5"/>
        <v>71017</v>
      </c>
      <c r="L21" s="42"/>
      <c r="M21" s="14">
        <v>71017</v>
      </c>
      <c r="N21" s="2">
        <f t="shared" si="3"/>
        <v>0</v>
      </c>
      <c r="P21" s="14"/>
    </row>
    <row r="22" spans="1:19">
      <c r="A22" s="8">
        <v>18</v>
      </c>
      <c r="B22" s="18">
        <v>57161</v>
      </c>
      <c r="C22" s="18">
        <v>51270</v>
      </c>
      <c r="D22" s="14">
        <f t="shared" si="0"/>
        <v>76908</v>
      </c>
      <c r="E22" s="43"/>
      <c r="F22" s="14">
        <v>76908</v>
      </c>
      <c r="G22" s="11">
        <f>D22-F22</f>
        <v>0</v>
      </c>
      <c r="H22" s="59">
        <v>18</v>
      </c>
      <c r="I22" s="18">
        <v>57161</v>
      </c>
      <c r="J22" s="18">
        <v>51270</v>
      </c>
      <c r="K22" s="16">
        <f t="shared" si="5"/>
        <v>76908</v>
      </c>
      <c r="L22" s="42"/>
      <c r="M22" s="14">
        <v>76908</v>
      </c>
      <c r="N22" s="2">
        <f>F22-M22</f>
        <v>0</v>
      </c>
      <c r="P22" s="14"/>
    </row>
    <row r="23" spans="1:19">
      <c r="A23" s="8">
        <v>19</v>
      </c>
      <c r="B23" s="77">
        <v>103074</v>
      </c>
      <c r="C23" s="18">
        <v>102690</v>
      </c>
      <c r="D23" s="14">
        <f t="shared" si="0"/>
        <v>77292</v>
      </c>
      <c r="E23" s="43"/>
      <c r="F23" s="14">
        <v>77292</v>
      </c>
      <c r="G23" s="11">
        <f>D23-F23</f>
        <v>0</v>
      </c>
      <c r="H23" s="59">
        <v>19</v>
      </c>
      <c r="I23" s="18">
        <v>103074</v>
      </c>
      <c r="J23" s="18">
        <v>102690</v>
      </c>
      <c r="K23" s="16">
        <f t="shared" si="5"/>
        <v>77292</v>
      </c>
      <c r="L23" s="42"/>
      <c r="M23" s="14">
        <v>77292</v>
      </c>
      <c r="N23" s="2">
        <f t="shared" si="3"/>
        <v>0</v>
      </c>
      <c r="P23" s="14"/>
    </row>
    <row r="24" spans="1:19">
      <c r="A24" s="8">
        <v>20</v>
      </c>
      <c r="B24" s="18">
        <v>77591</v>
      </c>
      <c r="C24" s="18">
        <v>78140</v>
      </c>
      <c r="D24" s="14">
        <f t="shared" si="0"/>
        <v>76743</v>
      </c>
      <c r="E24" s="43"/>
      <c r="F24" s="14">
        <v>76743</v>
      </c>
      <c r="G24" s="11">
        <f t="shared" si="2"/>
        <v>0</v>
      </c>
      <c r="H24" s="59">
        <v>20</v>
      </c>
      <c r="I24" s="18">
        <v>77591</v>
      </c>
      <c r="J24" s="18">
        <v>78140</v>
      </c>
      <c r="K24" s="16">
        <f t="shared" si="5"/>
        <v>76743</v>
      </c>
      <c r="L24" s="42"/>
      <c r="M24" s="14">
        <v>76743</v>
      </c>
      <c r="N24" s="2">
        <f t="shared" si="3"/>
        <v>0</v>
      </c>
      <c r="P24" s="14"/>
    </row>
    <row r="25" spans="1:19">
      <c r="A25" s="8">
        <v>21</v>
      </c>
      <c r="B25" s="18">
        <v>103562</v>
      </c>
      <c r="C25" s="18">
        <v>107180</v>
      </c>
      <c r="D25" s="14">
        <f t="shared" si="0"/>
        <v>73125</v>
      </c>
      <c r="E25" s="43"/>
      <c r="F25" s="14">
        <v>73125</v>
      </c>
      <c r="G25" s="11">
        <f t="shared" si="2"/>
        <v>0</v>
      </c>
      <c r="H25" s="59">
        <v>21</v>
      </c>
      <c r="I25" s="18">
        <v>103562</v>
      </c>
      <c r="J25" s="18">
        <v>107180</v>
      </c>
      <c r="K25" s="16">
        <f t="shared" si="5"/>
        <v>73125</v>
      </c>
      <c r="L25" s="42"/>
      <c r="M25" s="14">
        <v>73125</v>
      </c>
      <c r="N25" s="2">
        <f t="shared" si="3"/>
        <v>0</v>
      </c>
      <c r="P25" s="14"/>
    </row>
    <row r="26" spans="1:19">
      <c r="A26" s="8">
        <v>22</v>
      </c>
      <c r="B26" s="18">
        <v>174576</v>
      </c>
      <c r="C26" s="18">
        <v>107540</v>
      </c>
      <c r="D26" s="14">
        <f t="shared" si="0"/>
        <v>140161</v>
      </c>
      <c r="E26" s="43"/>
      <c r="F26" s="18">
        <v>140161</v>
      </c>
      <c r="G26" s="11">
        <f t="shared" si="2"/>
        <v>0</v>
      </c>
      <c r="H26" s="59">
        <v>22</v>
      </c>
      <c r="I26" s="18">
        <v>174576</v>
      </c>
      <c r="J26" s="18">
        <v>107540</v>
      </c>
      <c r="K26" s="16">
        <f t="shared" si="5"/>
        <v>140161</v>
      </c>
      <c r="L26" s="42"/>
      <c r="M26" s="18">
        <v>140161</v>
      </c>
      <c r="N26" s="2">
        <f>F26-M26</f>
        <v>0</v>
      </c>
      <c r="Q26" s="14"/>
      <c r="R26" s="14"/>
      <c r="S26" s="15"/>
    </row>
    <row r="27" spans="1:19">
      <c r="A27" s="8">
        <v>23</v>
      </c>
      <c r="B27" s="18">
        <v>146818</v>
      </c>
      <c r="C27" s="18">
        <v>211620</v>
      </c>
      <c r="D27" s="14">
        <f t="shared" si="0"/>
        <v>75359</v>
      </c>
      <c r="E27" s="44"/>
      <c r="F27" s="14">
        <v>75359</v>
      </c>
      <c r="G27" s="11">
        <f t="shared" si="2"/>
        <v>0</v>
      </c>
      <c r="H27" s="59">
        <v>23</v>
      </c>
      <c r="I27" s="18">
        <v>146818</v>
      </c>
      <c r="J27" s="18">
        <v>211620</v>
      </c>
      <c r="K27" s="16">
        <f t="shared" si="5"/>
        <v>75359</v>
      </c>
      <c r="L27" s="42"/>
      <c r="M27" s="14">
        <v>75359</v>
      </c>
      <c r="N27" s="2">
        <f t="shared" si="3"/>
        <v>0</v>
      </c>
      <c r="P27" s="14"/>
      <c r="R27" s="11"/>
    </row>
    <row r="28" spans="1:19">
      <c r="A28" s="8">
        <v>24</v>
      </c>
      <c r="B28" s="18">
        <v>184403</v>
      </c>
      <c r="C28" s="18">
        <v>179730</v>
      </c>
      <c r="D28" s="14">
        <f t="shared" si="0"/>
        <v>80032</v>
      </c>
      <c r="E28" s="43"/>
      <c r="F28" s="14">
        <v>80032</v>
      </c>
      <c r="G28" s="11">
        <f t="shared" si="2"/>
        <v>0</v>
      </c>
      <c r="H28" s="59">
        <v>24</v>
      </c>
      <c r="I28" s="18">
        <v>184403</v>
      </c>
      <c r="J28" s="18">
        <v>179730</v>
      </c>
      <c r="K28" s="16">
        <f t="shared" si="5"/>
        <v>80032</v>
      </c>
      <c r="L28" s="42"/>
      <c r="M28" s="14">
        <v>80032</v>
      </c>
      <c r="N28" s="2">
        <f t="shared" si="3"/>
        <v>0</v>
      </c>
      <c r="P28" s="14"/>
      <c r="R28" s="11"/>
      <c r="S28" s="15"/>
    </row>
    <row r="29" spans="1:19">
      <c r="A29" s="8">
        <v>25</v>
      </c>
      <c r="B29" s="18">
        <v>200953</v>
      </c>
      <c r="C29" s="18">
        <v>200640</v>
      </c>
      <c r="D29" s="14">
        <f t="shared" si="0"/>
        <v>80345</v>
      </c>
      <c r="E29" s="43"/>
      <c r="F29" s="14">
        <v>80345</v>
      </c>
      <c r="G29" s="11">
        <f>D29-F29</f>
        <v>0</v>
      </c>
      <c r="H29" s="59">
        <v>25</v>
      </c>
      <c r="I29" s="18">
        <v>200953</v>
      </c>
      <c r="J29" s="18">
        <v>200640</v>
      </c>
      <c r="K29" s="16">
        <f t="shared" si="5"/>
        <v>80345</v>
      </c>
      <c r="L29" s="42"/>
      <c r="M29" s="14">
        <v>80345</v>
      </c>
      <c r="N29" s="2">
        <f>F29-M29</f>
        <v>0</v>
      </c>
      <c r="P29" s="14"/>
    </row>
    <row r="30" spans="1:19">
      <c r="A30" s="8">
        <v>26</v>
      </c>
      <c r="B30" s="18">
        <v>165774</v>
      </c>
      <c r="C30" s="18">
        <v>107090</v>
      </c>
      <c r="D30" s="14">
        <f t="shared" si="0"/>
        <v>139029</v>
      </c>
      <c r="E30" s="43"/>
      <c r="F30" s="14">
        <v>139029</v>
      </c>
      <c r="G30" s="11">
        <f t="shared" si="2"/>
        <v>0</v>
      </c>
      <c r="H30" s="59">
        <v>26</v>
      </c>
      <c r="I30" s="18">
        <v>165774</v>
      </c>
      <c r="J30" s="18">
        <v>107090</v>
      </c>
      <c r="K30" s="16">
        <f t="shared" si="5"/>
        <v>139029</v>
      </c>
      <c r="L30" s="42"/>
      <c r="M30" s="14">
        <v>139029</v>
      </c>
      <c r="N30" s="2">
        <f t="shared" si="3"/>
        <v>0</v>
      </c>
      <c r="P30" s="14"/>
    </row>
    <row r="31" spans="1:19">
      <c r="A31" s="8">
        <v>27</v>
      </c>
      <c r="B31" s="18">
        <v>122727</v>
      </c>
      <c r="C31" s="18">
        <v>144670</v>
      </c>
      <c r="D31" s="14">
        <f t="shared" si="0"/>
        <v>117086</v>
      </c>
      <c r="E31" s="44"/>
      <c r="F31" s="14">
        <v>117086</v>
      </c>
      <c r="G31" s="11">
        <f t="shared" si="2"/>
        <v>0</v>
      </c>
      <c r="H31" s="59">
        <v>27</v>
      </c>
      <c r="I31" s="18">
        <v>122727</v>
      </c>
      <c r="J31" s="18">
        <v>144670</v>
      </c>
      <c r="K31" s="16">
        <f t="shared" si="5"/>
        <v>117086</v>
      </c>
      <c r="L31" s="42"/>
      <c r="M31" s="14">
        <v>117086</v>
      </c>
      <c r="N31" s="2">
        <f t="shared" si="3"/>
        <v>0</v>
      </c>
      <c r="P31" s="14"/>
    </row>
    <row r="32" spans="1:19" ht="12.75" customHeight="1">
      <c r="A32" s="8">
        <v>28</v>
      </c>
      <c r="B32" s="18">
        <v>233894</v>
      </c>
      <c r="C32" s="18">
        <v>116170</v>
      </c>
      <c r="D32" s="14">
        <f t="shared" si="0"/>
        <v>234810</v>
      </c>
      <c r="E32" s="44"/>
      <c r="F32" s="14">
        <v>234810</v>
      </c>
      <c r="G32" s="11">
        <f t="shared" si="2"/>
        <v>0</v>
      </c>
      <c r="H32" s="59">
        <v>28</v>
      </c>
      <c r="I32" s="18">
        <v>233894</v>
      </c>
      <c r="J32" s="18">
        <v>116170</v>
      </c>
      <c r="K32" s="16">
        <f t="shared" si="5"/>
        <v>234810</v>
      </c>
      <c r="L32" s="42"/>
      <c r="M32" s="14">
        <v>234810</v>
      </c>
      <c r="N32" s="2">
        <f t="shared" si="3"/>
        <v>0</v>
      </c>
      <c r="P32" s="14"/>
    </row>
    <row r="33" spans="1:16">
      <c r="A33" s="8">
        <v>29</v>
      </c>
      <c r="B33" s="18">
        <v>41638</v>
      </c>
      <c r="C33" s="18">
        <v>194500</v>
      </c>
      <c r="D33" s="14">
        <f t="shared" si="0"/>
        <v>81948</v>
      </c>
      <c r="E33" s="44"/>
      <c r="F33" s="14">
        <v>81948</v>
      </c>
      <c r="G33" s="11">
        <f t="shared" si="2"/>
        <v>0</v>
      </c>
      <c r="H33" s="59">
        <v>29</v>
      </c>
      <c r="I33" s="18">
        <v>41638</v>
      </c>
      <c r="J33" s="18">
        <v>194500</v>
      </c>
      <c r="K33" s="16">
        <f t="shared" si="5"/>
        <v>81948</v>
      </c>
      <c r="L33" s="42"/>
      <c r="M33" s="14">
        <v>81948</v>
      </c>
      <c r="N33" s="2">
        <f t="shared" si="3"/>
        <v>0</v>
      </c>
      <c r="P33" s="14"/>
    </row>
    <row r="34" spans="1:16">
      <c r="A34" s="8">
        <v>30</v>
      </c>
      <c r="B34" s="18">
        <v>256673</v>
      </c>
      <c r="C34" s="18">
        <v>251150</v>
      </c>
      <c r="D34" s="14">
        <f t="shared" si="0"/>
        <v>87471</v>
      </c>
      <c r="E34" s="44"/>
      <c r="F34" s="14">
        <v>87471</v>
      </c>
      <c r="G34" s="11">
        <f t="shared" si="2"/>
        <v>0</v>
      </c>
      <c r="H34" s="59">
        <v>30</v>
      </c>
      <c r="I34" s="18">
        <v>256673</v>
      </c>
      <c r="J34" s="18">
        <v>251150</v>
      </c>
      <c r="K34" s="16">
        <f t="shared" si="5"/>
        <v>87471</v>
      </c>
      <c r="L34" s="42"/>
      <c r="M34" s="14">
        <v>87471</v>
      </c>
      <c r="N34" s="2">
        <f t="shared" si="3"/>
        <v>0</v>
      </c>
      <c r="P34" s="14"/>
    </row>
    <row r="35" spans="1:16">
      <c r="A35" s="94">
        <v>31</v>
      </c>
      <c r="B35" s="18">
        <v>138401</v>
      </c>
      <c r="C35" s="18">
        <v>132760</v>
      </c>
      <c r="D35" s="14">
        <f t="shared" si="0"/>
        <v>93112</v>
      </c>
      <c r="E35" s="44"/>
      <c r="F35" s="14">
        <v>93112</v>
      </c>
      <c r="G35" s="11">
        <f t="shared" si="2"/>
        <v>0</v>
      </c>
      <c r="H35" s="94">
        <v>31</v>
      </c>
      <c r="I35" s="18">
        <v>138401</v>
      </c>
      <c r="J35" s="18">
        <v>132760</v>
      </c>
      <c r="K35" s="16">
        <f t="shared" si="5"/>
        <v>93112</v>
      </c>
      <c r="L35" s="42"/>
      <c r="M35" s="14">
        <v>93112</v>
      </c>
      <c r="N35" s="2">
        <f t="shared" si="3"/>
        <v>0</v>
      </c>
      <c r="P35" s="14"/>
    </row>
    <row r="36" spans="1:16">
      <c r="B36" s="14">
        <f>SUM(B5:B34)</f>
        <v>3293613</v>
      </c>
      <c r="C36" s="14">
        <f>SUM(C5:C34)</f>
        <v>3287460</v>
      </c>
      <c r="I36" s="14">
        <f>SUM(I5:I34)</f>
        <v>3293613</v>
      </c>
      <c r="J36" s="14">
        <f>SUM(J5:J34)</f>
        <v>3287460</v>
      </c>
      <c r="K36" s="14"/>
      <c r="L36" s="14"/>
      <c r="M36" s="14"/>
      <c r="N36" s="14"/>
    </row>
    <row r="37" spans="1:16">
      <c r="J37" s="14"/>
    </row>
    <row r="38" spans="1:16">
      <c r="I38" s="11"/>
      <c r="J38" s="18"/>
      <c r="O38" s="11"/>
    </row>
  </sheetData>
  <mergeCells count="2">
    <mergeCell ref="A1:G1"/>
    <mergeCell ref="I1:K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7357-1B5E-49A4-9CDD-17A1A1F73A05}">
  <dimension ref="A1:Y38"/>
  <sheetViews>
    <sheetView zoomScale="70" zoomScaleNormal="70" workbookViewId="0">
      <pane xSplit="1" ySplit="3" topLeftCell="B12" activePane="bottomRight" state="frozen"/>
      <selection activeCell="B16" sqref="B16"/>
      <selection pane="topRight" activeCell="B16" sqref="B16"/>
      <selection pane="bottomLeft" activeCell="B16" sqref="B16"/>
      <selection pane="bottomRight" activeCell="Q32" sqref="Q32"/>
    </sheetView>
  </sheetViews>
  <sheetFormatPr defaultColWidth="9.140625" defaultRowHeight="15"/>
  <cols>
    <col min="1" max="1" width="5.28515625" style="92" customWidth="1"/>
    <col min="2" max="3" width="12.42578125" style="14" bestFit="1" customWidth="1"/>
    <col min="4" max="4" width="11.28515625" style="14" bestFit="1" customWidth="1"/>
    <col min="5" max="5" width="1.5703125" style="10" customWidth="1"/>
    <col min="6" max="6" width="11.85546875" style="10" bestFit="1" customWidth="1"/>
    <col min="7" max="7" width="9.7109375" style="10" bestFit="1" customWidth="1"/>
    <col min="8" max="8" width="9.140625" style="10"/>
    <col min="9" max="9" width="12.42578125" style="10" bestFit="1" customWidth="1"/>
    <col min="10" max="10" width="13.42578125" style="10" customWidth="1"/>
    <col min="11" max="11" width="10.5703125" style="10" bestFit="1" customWidth="1"/>
    <col min="12" max="12" width="1.42578125" style="10" customWidth="1"/>
    <col min="13" max="13" width="12" style="10" bestFit="1" customWidth="1"/>
    <col min="14" max="14" width="14" style="10" bestFit="1" customWidth="1"/>
    <col min="15" max="15" width="6.28515625" style="10" customWidth="1"/>
    <col min="16" max="16" width="9.7109375" style="18" bestFit="1" customWidth="1"/>
    <col min="17" max="17" width="14.28515625" style="18" bestFit="1" customWidth="1"/>
    <col min="18" max="19" width="12.42578125" style="10" bestFit="1" customWidth="1"/>
    <col min="20" max="20" width="9.42578125" style="10" customWidth="1"/>
    <col min="21" max="21" width="5.5703125" style="10" bestFit="1" customWidth="1"/>
    <col min="22" max="22" width="9.140625" style="10"/>
    <col min="23" max="24" width="11.5703125" style="10" bestFit="1" customWidth="1"/>
    <col min="25" max="25" width="9.7109375" style="10" bestFit="1" customWidth="1"/>
    <col min="26" max="16384" width="9.140625" style="10"/>
  </cols>
  <sheetData>
    <row r="1" spans="1:25">
      <c r="A1" s="100" t="s">
        <v>6</v>
      </c>
      <c r="B1" s="100"/>
      <c r="C1" s="100"/>
      <c r="D1" s="100"/>
      <c r="E1" s="100"/>
      <c r="F1" s="100"/>
      <c r="G1" s="100"/>
      <c r="I1" s="100" t="s">
        <v>4</v>
      </c>
      <c r="J1" s="100"/>
      <c r="K1" s="100"/>
      <c r="L1" s="92"/>
      <c r="M1" s="92"/>
      <c r="N1" s="92"/>
      <c r="O1" s="30"/>
      <c r="P1" s="32"/>
      <c r="Q1" s="32"/>
      <c r="R1" s="30"/>
    </row>
    <row r="3" spans="1:25">
      <c r="A3" s="92" t="s">
        <v>0</v>
      </c>
      <c r="B3" s="16" t="s">
        <v>1</v>
      </c>
      <c r="C3" s="16" t="s">
        <v>2</v>
      </c>
      <c r="D3" s="16" t="s">
        <v>3</v>
      </c>
      <c r="F3" s="16" t="s">
        <v>13</v>
      </c>
      <c r="G3" s="10" t="s">
        <v>5</v>
      </c>
      <c r="I3" s="16" t="s">
        <v>1</v>
      </c>
      <c r="J3" s="16" t="s">
        <v>2</v>
      </c>
      <c r="K3" s="16" t="s">
        <v>3</v>
      </c>
      <c r="L3" s="16"/>
      <c r="M3" s="93" t="s">
        <v>14</v>
      </c>
      <c r="N3" s="30" t="s">
        <v>12</v>
      </c>
      <c r="O3" s="51"/>
      <c r="P3" s="30"/>
      <c r="Q3" s="16" t="s">
        <v>6</v>
      </c>
      <c r="R3" s="16" t="s">
        <v>4</v>
      </c>
      <c r="S3" s="16" t="s">
        <v>12</v>
      </c>
    </row>
    <row r="4" spans="1:25">
      <c r="B4" s="16"/>
      <c r="C4" s="16"/>
      <c r="D4" s="14">
        <v>9164</v>
      </c>
      <c r="E4" s="44"/>
      <c r="F4" s="18" t="s">
        <v>18</v>
      </c>
      <c r="G4" s="11"/>
      <c r="I4" s="16"/>
      <c r="J4" s="16"/>
      <c r="K4" s="14">
        <v>9164</v>
      </c>
      <c r="L4" s="43">
        <v>0</v>
      </c>
      <c r="M4" s="14"/>
      <c r="N4" s="11">
        <f>D4-K4</f>
        <v>0</v>
      </c>
      <c r="O4" s="52">
        <v>30</v>
      </c>
      <c r="P4" s="11" t="s">
        <v>17</v>
      </c>
      <c r="R4" s="18"/>
      <c r="S4" s="11">
        <f>Q4-R4</f>
        <v>0</v>
      </c>
    </row>
    <row r="5" spans="1:25">
      <c r="A5" s="92">
        <v>1</v>
      </c>
      <c r="B5" s="18">
        <v>0</v>
      </c>
      <c r="C5" s="18">
        <v>0</v>
      </c>
      <c r="D5" s="14">
        <f t="shared" ref="D5:D35" si="0">+D4+B5-C5</f>
        <v>9164</v>
      </c>
      <c r="E5" s="43"/>
      <c r="F5" s="14">
        <v>9164</v>
      </c>
      <c r="G5" s="11">
        <f>D5-F5</f>
        <v>0</v>
      </c>
      <c r="H5" s="92">
        <v>1</v>
      </c>
      <c r="I5" s="2">
        <f t="shared" ref="I5:J5" si="1">A5-H5</f>
        <v>0</v>
      </c>
      <c r="J5" s="2">
        <f t="shared" si="1"/>
        <v>0</v>
      </c>
      <c r="K5" s="16">
        <f>+K4+I5-J5</f>
        <v>9164</v>
      </c>
      <c r="L5" s="42"/>
      <c r="M5" s="14">
        <v>9164</v>
      </c>
      <c r="N5" s="2">
        <f>F5-M5</f>
        <v>0</v>
      </c>
      <c r="O5" s="53"/>
      <c r="P5" s="11" t="s">
        <v>15</v>
      </c>
      <c r="R5" s="14"/>
      <c r="S5" s="11">
        <f t="shared" ref="S5:S10" si="2">Q5-R5</f>
        <v>0</v>
      </c>
    </row>
    <row r="6" spans="1:25">
      <c r="A6" s="92">
        <v>2</v>
      </c>
      <c r="B6" s="18">
        <v>0</v>
      </c>
      <c r="C6" s="18">
        <v>0</v>
      </c>
      <c r="D6" s="14">
        <f t="shared" si="0"/>
        <v>9164</v>
      </c>
      <c r="E6" s="43"/>
      <c r="F6" s="14">
        <v>9164</v>
      </c>
      <c r="G6" s="11">
        <f t="shared" ref="G6:G35" si="3">D6-F6</f>
        <v>0</v>
      </c>
      <c r="H6" s="92">
        <v>2</v>
      </c>
      <c r="I6" s="2">
        <f t="shared" ref="I6:J6" si="4">A6-H6</f>
        <v>0</v>
      </c>
      <c r="J6" s="2">
        <f t="shared" si="4"/>
        <v>0</v>
      </c>
      <c r="K6" s="16">
        <f>+K5+I6-J6</f>
        <v>9164</v>
      </c>
      <c r="L6" s="42"/>
      <c r="M6" s="14">
        <v>9164</v>
      </c>
      <c r="N6" s="2">
        <f t="shared" ref="N6:N35" si="5">F6-M6</f>
        <v>0</v>
      </c>
      <c r="P6" s="11" t="s">
        <v>17</v>
      </c>
      <c r="R6" s="15"/>
      <c r="S6" s="11">
        <f t="shared" si="2"/>
        <v>0</v>
      </c>
      <c r="T6" s="15"/>
      <c r="U6" s="15"/>
      <c r="V6" s="15"/>
    </row>
    <row r="7" spans="1:25">
      <c r="A7" s="92">
        <v>3</v>
      </c>
      <c r="B7" s="18">
        <v>0</v>
      </c>
      <c r="C7" s="18">
        <v>0</v>
      </c>
      <c r="D7" s="14">
        <f t="shared" si="0"/>
        <v>9164</v>
      </c>
      <c r="E7" s="43"/>
      <c r="F7" s="14">
        <v>9164</v>
      </c>
      <c r="G7" s="11">
        <f t="shared" si="3"/>
        <v>0</v>
      </c>
      <c r="H7" s="92">
        <v>3</v>
      </c>
      <c r="I7" s="2">
        <f t="shared" ref="I7:J7" si="6">A7-H7</f>
        <v>0</v>
      </c>
      <c r="J7" s="2">
        <f t="shared" si="6"/>
        <v>0</v>
      </c>
      <c r="K7" s="16">
        <f t="shared" ref="K7:K31" si="7">+K6+I7-J7</f>
        <v>9164</v>
      </c>
      <c r="L7" s="42"/>
      <c r="M7" s="14">
        <v>9164</v>
      </c>
      <c r="N7" s="2">
        <f t="shared" si="5"/>
        <v>0</v>
      </c>
      <c r="O7" s="92"/>
      <c r="P7" s="11" t="s">
        <v>15</v>
      </c>
      <c r="R7" s="14"/>
      <c r="S7" s="11">
        <f t="shared" si="2"/>
        <v>0</v>
      </c>
      <c r="V7" s="11"/>
    </row>
    <row r="8" spans="1:25">
      <c r="A8" s="92">
        <v>4</v>
      </c>
      <c r="B8" s="18">
        <v>0</v>
      </c>
      <c r="C8" s="18">
        <v>0</v>
      </c>
      <c r="D8" s="14">
        <f t="shared" si="0"/>
        <v>9164</v>
      </c>
      <c r="E8" s="43"/>
      <c r="F8" s="14">
        <v>9164</v>
      </c>
      <c r="G8" s="11">
        <f t="shared" si="3"/>
        <v>0</v>
      </c>
      <c r="H8" s="92">
        <v>4</v>
      </c>
      <c r="I8" s="2">
        <f t="shared" ref="I8:J8" si="8">A8-H8</f>
        <v>0</v>
      </c>
      <c r="J8" s="2">
        <f t="shared" si="8"/>
        <v>0</v>
      </c>
      <c r="K8" s="16">
        <f t="shared" si="7"/>
        <v>9164</v>
      </c>
      <c r="L8" s="42"/>
      <c r="M8" s="14">
        <v>9164</v>
      </c>
      <c r="N8" s="2">
        <f t="shared" si="5"/>
        <v>0</v>
      </c>
      <c r="O8" s="11"/>
      <c r="P8" s="11" t="s">
        <v>17</v>
      </c>
      <c r="R8" s="15"/>
      <c r="S8" s="11">
        <f t="shared" si="2"/>
        <v>0</v>
      </c>
    </row>
    <row r="9" spans="1:25">
      <c r="A9" s="92">
        <v>5</v>
      </c>
      <c r="B9" s="18">
        <v>0</v>
      </c>
      <c r="C9" s="18">
        <v>0</v>
      </c>
      <c r="D9" s="14">
        <f t="shared" si="0"/>
        <v>9164</v>
      </c>
      <c r="E9" s="43"/>
      <c r="F9" s="14">
        <v>9164</v>
      </c>
      <c r="G9" s="11">
        <f t="shared" si="3"/>
        <v>0</v>
      </c>
      <c r="H9" s="92">
        <v>5</v>
      </c>
      <c r="I9" s="2">
        <f t="shared" ref="I9:J9" si="9">A9-H9</f>
        <v>0</v>
      </c>
      <c r="J9" s="2">
        <f t="shared" si="9"/>
        <v>0</v>
      </c>
      <c r="K9" s="16">
        <f t="shared" si="7"/>
        <v>9164</v>
      </c>
      <c r="L9" s="42"/>
      <c r="M9" s="14">
        <v>9164</v>
      </c>
      <c r="N9" s="2">
        <f t="shared" si="5"/>
        <v>0</v>
      </c>
      <c r="O9" s="60"/>
      <c r="P9" s="11" t="s">
        <v>15</v>
      </c>
      <c r="R9" s="15"/>
      <c r="S9" s="11">
        <f t="shared" si="2"/>
        <v>0</v>
      </c>
    </row>
    <row r="10" spans="1:25">
      <c r="A10" s="92">
        <v>6</v>
      </c>
      <c r="B10" s="18">
        <v>104711</v>
      </c>
      <c r="C10" s="18">
        <v>91740</v>
      </c>
      <c r="D10" s="14">
        <f t="shared" si="0"/>
        <v>22135</v>
      </c>
      <c r="E10" s="43"/>
      <c r="F10" s="14">
        <v>22135</v>
      </c>
      <c r="G10" s="11">
        <f t="shared" si="3"/>
        <v>0</v>
      </c>
      <c r="H10" s="92">
        <v>6</v>
      </c>
      <c r="I10" s="18">
        <v>104711</v>
      </c>
      <c r="J10" s="18">
        <v>91740</v>
      </c>
      <c r="K10" s="16">
        <f>+K9+I10-J10</f>
        <v>22135</v>
      </c>
      <c r="L10" s="42"/>
      <c r="M10" s="14">
        <v>22135</v>
      </c>
      <c r="N10" s="2">
        <f t="shared" si="5"/>
        <v>0</v>
      </c>
      <c r="P10" s="14" t="s">
        <v>24</v>
      </c>
      <c r="S10" s="11">
        <f t="shared" si="2"/>
        <v>0</v>
      </c>
    </row>
    <row r="11" spans="1:25">
      <c r="A11" s="92">
        <v>7</v>
      </c>
      <c r="B11" s="18">
        <v>213061</v>
      </c>
      <c r="C11" s="18">
        <v>213660</v>
      </c>
      <c r="D11" s="14">
        <f t="shared" si="0"/>
        <v>21536</v>
      </c>
      <c r="E11" s="43"/>
      <c r="F11" s="14">
        <v>21536</v>
      </c>
      <c r="G11" s="11">
        <f t="shared" si="3"/>
        <v>0</v>
      </c>
      <c r="H11" s="92">
        <v>7</v>
      </c>
      <c r="I11" s="18">
        <v>213061</v>
      </c>
      <c r="J11" s="18">
        <v>213660</v>
      </c>
      <c r="K11" s="16">
        <f>+K10+I11-J11</f>
        <v>21536</v>
      </c>
      <c r="L11" s="42"/>
      <c r="M11" s="14">
        <v>21536</v>
      </c>
      <c r="N11" s="2">
        <f t="shared" si="5"/>
        <v>0</v>
      </c>
      <c r="P11" s="14"/>
      <c r="Q11" s="14"/>
      <c r="R11" s="69"/>
      <c r="S11" s="11"/>
      <c r="T11" s="11"/>
      <c r="V11" s="18"/>
    </row>
    <row r="12" spans="1:25">
      <c r="A12" s="92">
        <v>8</v>
      </c>
      <c r="B12" s="18">
        <v>0</v>
      </c>
      <c r="C12" s="18">
        <v>0</v>
      </c>
      <c r="D12" s="14">
        <f t="shared" si="0"/>
        <v>21536</v>
      </c>
      <c r="E12" s="43"/>
      <c r="F12" s="14">
        <v>21536</v>
      </c>
      <c r="G12" s="11">
        <f t="shared" si="3"/>
        <v>0</v>
      </c>
      <c r="H12" s="92">
        <v>8</v>
      </c>
      <c r="I12" s="18">
        <v>0</v>
      </c>
      <c r="J12" s="18">
        <v>0</v>
      </c>
      <c r="K12" s="16">
        <f>+K11+I12-J12</f>
        <v>21536</v>
      </c>
      <c r="L12" s="42"/>
      <c r="M12" s="14">
        <v>21536</v>
      </c>
      <c r="N12" s="2">
        <f t="shared" si="5"/>
        <v>0</v>
      </c>
      <c r="P12" s="14"/>
      <c r="R12" s="18"/>
      <c r="S12" s="18"/>
      <c r="V12" s="18"/>
      <c r="W12" s="18"/>
      <c r="X12" s="18"/>
    </row>
    <row r="13" spans="1:25">
      <c r="A13" s="92">
        <v>9</v>
      </c>
      <c r="B13" s="18">
        <v>146923</v>
      </c>
      <c r="C13" s="18">
        <v>155310</v>
      </c>
      <c r="D13" s="14">
        <f t="shared" si="0"/>
        <v>13149</v>
      </c>
      <c r="E13" s="43"/>
      <c r="F13" s="14">
        <v>13149</v>
      </c>
      <c r="G13" s="11">
        <f t="shared" si="3"/>
        <v>0</v>
      </c>
      <c r="H13" s="92">
        <v>9</v>
      </c>
      <c r="I13" s="18">
        <v>146923</v>
      </c>
      <c r="J13" s="18">
        <v>155310</v>
      </c>
      <c r="K13" s="16">
        <f>+K12+I13-J13</f>
        <v>13149</v>
      </c>
      <c r="L13" s="42"/>
      <c r="M13" s="14">
        <v>13149</v>
      </c>
      <c r="N13" s="2">
        <f t="shared" si="5"/>
        <v>0</v>
      </c>
      <c r="P13" s="14"/>
      <c r="R13" s="18"/>
      <c r="S13" s="18"/>
      <c r="V13" s="18"/>
      <c r="W13" s="18"/>
      <c r="X13" s="18"/>
    </row>
    <row r="14" spans="1:25" ht="14.25" customHeight="1">
      <c r="A14" s="92">
        <v>10</v>
      </c>
      <c r="B14" s="18">
        <v>150746</v>
      </c>
      <c r="C14" s="18">
        <v>147740</v>
      </c>
      <c r="D14" s="14">
        <f t="shared" si="0"/>
        <v>16155</v>
      </c>
      <c r="E14" s="43"/>
      <c r="F14" s="14">
        <v>16155</v>
      </c>
      <c r="G14" s="11">
        <f t="shared" si="3"/>
        <v>0</v>
      </c>
      <c r="H14" s="92">
        <v>10</v>
      </c>
      <c r="I14" s="18">
        <v>150746</v>
      </c>
      <c r="J14" s="18">
        <v>147740</v>
      </c>
      <c r="K14" s="16">
        <f t="shared" si="7"/>
        <v>16155</v>
      </c>
      <c r="L14" s="42"/>
      <c r="M14" s="14">
        <v>16155</v>
      </c>
      <c r="N14" s="2">
        <f t="shared" si="5"/>
        <v>0</v>
      </c>
      <c r="P14" s="14"/>
      <c r="R14" s="18"/>
      <c r="S14" s="18"/>
      <c r="V14" s="18"/>
      <c r="W14" s="18"/>
      <c r="X14" s="18"/>
    </row>
    <row r="15" spans="1:25">
      <c r="A15" s="92">
        <v>11</v>
      </c>
      <c r="B15" s="18">
        <v>140220</v>
      </c>
      <c r="C15" s="18">
        <v>133310</v>
      </c>
      <c r="D15" s="14">
        <f t="shared" si="0"/>
        <v>23065</v>
      </c>
      <c r="E15" s="43"/>
      <c r="F15" s="14">
        <v>23065</v>
      </c>
      <c r="G15" s="11">
        <f t="shared" si="3"/>
        <v>0</v>
      </c>
      <c r="H15" s="92">
        <v>11</v>
      </c>
      <c r="I15" s="18">
        <v>140220</v>
      </c>
      <c r="J15" s="18">
        <v>133310</v>
      </c>
      <c r="K15" s="16">
        <f t="shared" si="7"/>
        <v>23065</v>
      </c>
      <c r="L15" s="42"/>
      <c r="M15" s="14">
        <v>23065</v>
      </c>
      <c r="N15" s="2">
        <f t="shared" si="5"/>
        <v>0</v>
      </c>
      <c r="P15" s="14"/>
      <c r="R15" s="18"/>
      <c r="S15" s="18"/>
      <c r="V15" s="18"/>
      <c r="W15" s="18"/>
      <c r="X15" s="18"/>
      <c r="Y15" s="11"/>
    </row>
    <row r="16" spans="1:25">
      <c r="A16" s="92">
        <v>12</v>
      </c>
      <c r="B16" s="18">
        <v>151465</v>
      </c>
      <c r="C16" s="18">
        <v>154860</v>
      </c>
      <c r="D16" s="14">
        <f t="shared" si="0"/>
        <v>19670</v>
      </c>
      <c r="E16" s="43"/>
      <c r="F16" s="14">
        <v>19670</v>
      </c>
      <c r="G16" s="11">
        <f t="shared" si="3"/>
        <v>0</v>
      </c>
      <c r="H16" s="92">
        <v>12</v>
      </c>
      <c r="I16" s="18">
        <v>151465</v>
      </c>
      <c r="J16" s="18">
        <v>154860</v>
      </c>
      <c r="K16" s="16">
        <f t="shared" si="7"/>
        <v>19670</v>
      </c>
      <c r="L16" s="42"/>
      <c r="M16" s="14">
        <v>19670</v>
      </c>
      <c r="N16" s="2">
        <f t="shared" si="5"/>
        <v>0</v>
      </c>
      <c r="P16" s="14"/>
      <c r="R16" s="18"/>
      <c r="S16" s="18"/>
      <c r="V16" s="18"/>
      <c r="W16" s="18"/>
      <c r="X16" s="18"/>
    </row>
    <row r="17" spans="1:19">
      <c r="A17" s="92">
        <v>13</v>
      </c>
      <c r="B17" s="18">
        <v>108185</v>
      </c>
      <c r="C17" s="18">
        <v>117130</v>
      </c>
      <c r="D17" s="14">
        <f t="shared" si="0"/>
        <v>10725</v>
      </c>
      <c r="E17" s="43"/>
      <c r="F17" s="14">
        <v>10725</v>
      </c>
      <c r="G17" s="11">
        <f t="shared" si="3"/>
        <v>0</v>
      </c>
      <c r="H17" s="92">
        <v>13</v>
      </c>
      <c r="I17" s="18">
        <v>108185</v>
      </c>
      <c r="J17" s="18">
        <v>117130</v>
      </c>
      <c r="K17" s="16">
        <f t="shared" si="7"/>
        <v>10725</v>
      </c>
      <c r="L17" s="42"/>
      <c r="M17" s="14">
        <v>10725</v>
      </c>
      <c r="N17" s="2">
        <f t="shared" si="5"/>
        <v>0</v>
      </c>
      <c r="P17" s="14"/>
    </row>
    <row r="18" spans="1:19">
      <c r="A18" s="92">
        <v>14</v>
      </c>
      <c r="B18" s="18">
        <v>104827</v>
      </c>
      <c r="C18" s="18">
        <v>102920</v>
      </c>
      <c r="D18" s="14">
        <f t="shared" si="0"/>
        <v>12632</v>
      </c>
      <c r="E18" s="43"/>
      <c r="F18" s="14">
        <v>12632</v>
      </c>
      <c r="G18" s="11">
        <f t="shared" si="3"/>
        <v>0</v>
      </c>
      <c r="H18" s="92">
        <v>14</v>
      </c>
      <c r="I18" s="18">
        <v>104827</v>
      </c>
      <c r="J18" s="18">
        <v>102920</v>
      </c>
      <c r="K18" s="16">
        <f t="shared" si="7"/>
        <v>12632</v>
      </c>
      <c r="L18" s="42"/>
      <c r="M18" s="14">
        <v>12632</v>
      </c>
      <c r="N18" s="2">
        <f t="shared" si="5"/>
        <v>0</v>
      </c>
      <c r="P18" s="14"/>
    </row>
    <row r="19" spans="1:19">
      <c r="A19" s="92">
        <v>15</v>
      </c>
      <c r="B19" s="18">
        <v>0</v>
      </c>
      <c r="C19" s="18">
        <v>0</v>
      </c>
      <c r="D19" s="14">
        <f t="shared" si="0"/>
        <v>12632</v>
      </c>
      <c r="E19" s="43"/>
      <c r="F19" s="14">
        <v>12632</v>
      </c>
      <c r="G19" s="11">
        <f t="shared" si="3"/>
        <v>0</v>
      </c>
      <c r="H19" s="92">
        <v>15</v>
      </c>
      <c r="I19" s="18">
        <v>0</v>
      </c>
      <c r="J19" s="18">
        <v>0</v>
      </c>
      <c r="K19" s="16">
        <f t="shared" si="7"/>
        <v>12632</v>
      </c>
      <c r="L19" s="42"/>
      <c r="M19" s="14">
        <v>12632</v>
      </c>
      <c r="N19" s="2">
        <f t="shared" si="5"/>
        <v>0</v>
      </c>
      <c r="P19" s="14"/>
    </row>
    <row r="20" spans="1:19">
      <c r="A20" s="92">
        <v>16</v>
      </c>
      <c r="B20" s="18">
        <v>0</v>
      </c>
      <c r="C20" s="18">
        <v>0</v>
      </c>
      <c r="D20" s="14">
        <f t="shared" si="0"/>
        <v>12632</v>
      </c>
      <c r="E20" s="43"/>
      <c r="F20" s="14">
        <v>12632</v>
      </c>
      <c r="G20" s="11">
        <f t="shared" si="3"/>
        <v>0</v>
      </c>
      <c r="H20" s="92">
        <v>16</v>
      </c>
      <c r="I20" s="18">
        <v>0</v>
      </c>
      <c r="J20" s="18">
        <v>0</v>
      </c>
      <c r="K20" s="16">
        <f t="shared" si="7"/>
        <v>12632</v>
      </c>
      <c r="L20" s="42"/>
      <c r="M20" s="14">
        <v>12632</v>
      </c>
      <c r="N20" s="2">
        <f t="shared" si="5"/>
        <v>0</v>
      </c>
      <c r="P20" s="14"/>
    </row>
    <row r="21" spans="1:19">
      <c r="A21" s="92">
        <v>17</v>
      </c>
      <c r="B21" s="18">
        <v>296319</v>
      </c>
      <c r="C21" s="18">
        <v>289590</v>
      </c>
      <c r="D21" s="14">
        <f t="shared" si="0"/>
        <v>19361</v>
      </c>
      <c r="E21" s="43"/>
      <c r="F21" s="14">
        <v>19361</v>
      </c>
      <c r="G21" s="11">
        <f t="shared" si="3"/>
        <v>0</v>
      </c>
      <c r="H21" s="92">
        <v>17</v>
      </c>
      <c r="I21" s="18">
        <v>296319</v>
      </c>
      <c r="J21" s="18">
        <v>289590</v>
      </c>
      <c r="K21" s="16">
        <f t="shared" si="7"/>
        <v>19361</v>
      </c>
      <c r="L21" s="42"/>
      <c r="M21" s="14">
        <v>19361</v>
      </c>
      <c r="N21" s="2">
        <f t="shared" si="5"/>
        <v>0</v>
      </c>
      <c r="P21" s="14"/>
    </row>
    <row r="22" spans="1:19">
      <c r="A22" s="92">
        <v>18</v>
      </c>
      <c r="B22" s="18">
        <v>258289</v>
      </c>
      <c r="C22" s="18">
        <v>266540</v>
      </c>
      <c r="D22" s="14">
        <f t="shared" si="0"/>
        <v>11110</v>
      </c>
      <c r="E22" s="43"/>
      <c r="F22" s="14">
        <v>11110</v>
      </c>
      <c r="G22" s="11">
        <f>D22-F22</f>
        <v>0</v>
      </c>
      <c r="H22" s="92">
        <v>18</v>
      </c>
      <c r="I22" s="18">
        <v>258289</v>
      </c>
      <c r="J22" s="18">
        <v>266540</v>
      </c>
      <c r="K22" s="16">
        <f t="shared" si="7"/>
        <v>11110</v>
      </c>
      <c r="L22" s="42"/>
      <c r="M22" s="14">
        <v>11110</v>
      </c>
      <c r="N22" s="2">
        <f>F22-M22</f>
        <v>0</v>
      </c>
      <c r="P22" s="14"/>
    </row>
    <row r="23" spans="1:19">
      <c r="A23" s="92">
        <v>19</v>
      </c>
      <c r="B23" s="18">
        <v>194259</v>
      </c>
      <c r="C23" s="18">
        <v>188400</v>
      </c>
      <c r="D23" s="14">
        <f t="shared" si="0"/>
        <v>16969</v>
      </c>
      <c r="E23" s="43"/>
      <c r="F23" s="14">
        <v>16969</v>
      </c>
      <c r="G23" s="11">
        <f>D23-F23</f>
        <v>0</v>
      </c>
      <c r="H23" s="92">
        <v>19</v>
      </c>
      <c r="I23" s="18">
        <v>194259</v>
      </c>
      <c r="J23" s="18">
        <v>188400</v>
      </c>
      <c r="K23" s="16">
        <f t="shared" si="7"/>
        <v>16969</v>
      </c>
      <c r="L23" s="42"/>
      <c r="M23" s="14">
        <v>16969</v>
      </c>
      <c r="N23" s="2">
        <f t="shared" si="5"/>
        <v>0</v>
      </c>
      <c r="P23" s="14"/>
    </row>
    <row r="24" spans="1:19">
      <c r="A24" s="92">
        <v>20</v>
      </c>
      <c r="B24" s="18">
        <v>185912</v>
      </c>
      <c r="C24" s="18">
        <v>188730</v>
      </c>
      <c r="D24" s="14">
        <f t="shared" si="0"/>
        <v>14151</v>
      </c>
      <c r="E24" s="43"/>
      <c r="F24" s="14">
        <v>14151</v>
      </c>
      <c r="G24" s="11">
        <f t="shared" si="3"/>
        <v>0</v>
      </c>
      <c r="H24" s="92">
        <v>20</v>
      </c>
      <c r="I24" s="18">
        <v>185912</v>
      </c>
      <c r="J24" s="18">
        <v>188730</v>
      </c>
      <c r="K24" s="16">
        <f t="shared" si="7"/>
        <v>14151</v>
      </c>
      <c r="L24" s="42"/>
      <c r="M24" s="14">
        <v>14151</v>
      </c>
      <c r="N24" s="2">
        <f t="shared" si="5"/>
        <v>0</v>
      </c>
      <c r="P24" s="14"/>
    </row>
    <row r="25" spans="1:19">
      <c r="A25" s="92">
        <v>21</v>
      </c>
      <c r="B25" s="18">
        <v>184731</v>
      </c>
      <c r="C25" s="18">
        <v>186610</v>
      </c>
      <c r="D25" s="14">
        <f t="shared" si="0"/>
        <v>12272</v>
      </c>
      <c r="E25" s="43"/>
      <c r="F25" s="14">
        <v>12272</v>
      </c>
      <c r="G25" s="11">
        <f t="shared" si="3"/>
        <v>0</v>
      </c>
      <c r="H25" s="92">
        <v>21</v>
      </c>
      <c r="I25" s="18">
        <v>184731</v>
      </c>
      <c r="J25" s="18">
        <v>186610</v>
      </c>
      <c r="K25" s="16">
        <f t="shared" si="7"/>
        <v>12272</v>
      </c>
      <c r="L25" s="42"/>
      <c r="M25" s="14">
        <v>12272</v>
      </c>
      <c r="N25" s="2">
        <f t="shared" si="5"/>
        <v>0</v>
      </c>
      <c r="P25" s="14"/>
    </row>
    <row r="26" spans="1:19">
      <c r="A26" s="92">
        <v>22</v>
      </c>
      <c r="B26" s="18">
        <v>0</v>
      </c>
      <c r="C26" s="18">
        <v>0</v>
      </c>
      <c r="D26" s="14">
        <f t="shared" si="0"/>
        <v>12272</v>
      </c>
      <c r="E26" s="43"/>
      <c r="F26" s="18">
        <v>12272</v>
      </c>
      <c r="G26" s="11">
        <f t="shared" si="3"/>
        <v>0</v>
      </c>
      <c r="H26" s="92">
        <v>22</v>
      </c>
      <c r="I26" s="18">
        <v>0</v>
      </c>
      <c r="J26" s="18">
        <v>0</v>
      </c>
      <c r="K26" s="16">
        <f t="shared" si="7"/>
        <v>12272</v>
      </c>
      <c r="L26" s="42"/>
      <c r="M26" s="18">
        <v>12272</v>
      </c>
      <c r="N26" s="2">
        <f>F26-M26</f>
        <v>0</v>
      </c>
      <c r="Q26" s="14"/>
      <c r="R26" s="14"/>
      <c r="S26" s="15"/>
    </row>
    <row r="27" spans="1:19">
      <c r="A27" s="92">
        <v>23</v>
      </c>
      <c r="B27" s="18">
        <v>296260</v>
      </c>
      <c r="C27" s="18">
        <v>291650</v>
      </c>
      <c r="D27" s="14">
        <f t="shared" si="0"/>
        <v>16882</v>
      </c>
      <c r="E27" s="44"/>
      <c r="F27" s="14">
        <v>16882</v>
      </c>
      <c r="G27" s="11">
        <f t="shared" si="3"/>
        <v>0</v>
      </c>
      <c r="H27" s="92">
        <v>23</v>
      </c>
      <c r="I27" s="18">
        <v>296260</v>
      </c>
      <c r="J27" s="18">
        <v>291650</v>
      </c>
      <c r="K27" s="16">
        <f t="shared" si="7"/>
        <v>16882</v>
      </c>
      <c r="L27" s="42"/>
      <c r="M27" s="14">
        <v>16882</v>
      </c>
      <c r="N27" s="2">
        <f t="shared" si="5"/>
        <v>0</v>
      </c>
      <c r="P27" s="14"/>
      <c r="R27" s="11"/>
    </row>
    <row r="28" spans="1:19">
      <c r="A28" s="92">
        <v>24</v>
      </c>
      <c r="B28" s="18">
        <v>0</v>
      </c>
      <c r="C28" s="18">
        <v>0</v>
      </c>
      <c r="D28" s="14">
        <f t="shared" si="0"/>
        <v>16882</v>
      </c>
      <c r="E28" s="43"/>
      <c r="F28" s="14">
        <v>16882</v>
      </c>
      <c r="G28" s="11">
        <f t="shared" si="3"/>
        <v>0</v>
      </c>
      <c r="H28" s="92">
        <v>24</v>
      </c>
      <c r="I28" s="18">
        <v>0</v>
      </c>
      <c r="J28" s="18">
        <v>0</v>
      </c>
      <c r="K28" s="16">
        <f t="shared" si="7"/>
        <v>16882</v>
      </c>
      <c r="L28" s="42"/>
      <c r="M28" s="14">
        <v>16882</v>
      </c>
      <c r="N28" s="2">
        <f t="shared" si="5"/>
        <v>0</v>
      </c>
      <c r="P28" s="14"/>
      <c r="R28" s="11"/>
      <c r="S28" s="15"/>
    </row>
    <row r="29" spans="1:19">
      <c r="A29" s="92">
        <v>25</v>
      </c>
      <c r="B29" s="18">
        <v>0</v>
      </c>
      <c r="C29" s="18">
        <v>0</v>
      </c>
      <c r="D29" s="14">
        <f t="shared" si="0"/>
        <v>16882</v>
      </c>
      <c r="E29" s="43"/>
      <c r="F29" s="14">
        <v>16882</v>
      </c>
      <c r="G29" s="11">
        <f>D29-F29</f>
        <v>0</v>
      </c>
      <c r="H29" s="92">
        <v>25</v>
      </c>
      <c r="I29" s="18">
        <v>0</v>
      </c>
      <c r="J29" s="18">
        <v>0</v>
      </c>
      <c r="K29" s="16">
        <f t="shared" si="7"/>
        <v>16882</v>
      </c>
      <c r="L29" s="42"/>
      <c r="M29" s="14">
        <v>16882</v>
      </c>
      <c r="N29" s="2">
        <f>F29-M29</f>
        <v>0</v>
      </c>
      <c r="P29" s="14"/>
    </row>
    <row r="30" spans="1:19">
      <c r="A30" s="92">
        <v>26</v>
      </c>
      <c r="B30" s="18">
        <v>304571</v>
      </c>
      <c r="C30" s="18">
        <v>243270</v>
      </c>
      <c r="D30" s="14">
        <f t="shared" si="0"/>
        <v>78183</v>
      </c>
      <c r="E30" s="43"/>
      <c r="F30" s="14">
        <v>78183</v>
      </c>
      <c r="G30" s="11">
        <f t="shared" si="3"/>
        <v>0</v>
      </c>
      <c r="H30" s="92">
        <v>26</v>
      </c>
      <c r="I30" s="18">
        <v>304571</v>
      </c>
      <c r="J30" s="18">
        <v>243270</v>
      </c>
      <c r="K30" s="16">
        <f t="shared" si="7"/>
        <v>78183</v>
      </c>
      <c r="L30" s="42"/>
      <c r="M30" s="14">
        <v>78183</v>
      </c>
      <c r="N30" s="2">
        <f t="shared" si="5"/>
        <v>0</v>
      </c>
      <c r="P30" s="14"/>
    </row>
    <row r="31" spans="1:19">
      <c r="A31" s="92">
        <v>27</v>
      </c>
      <c r="B31" s="18">
        <v>292050</v>
      </c>
      <c r="C31" s="18">
        <v>105670</v>
      </c>
      <c r="D31" s="14">
        <f t="shared" si="0"/>
        <v>264563</v>
      </c>
      <c r="E31" s="44"/>
      <c r="F31" s="14">
        <v>264563</v>
      </c>
      <c r="G31" s="11">
        <f t="shared" si="3"/>
        <v>0</v>
      </c>
      <c r="H31" s="92">
        <v>27</v>
      </c>
      <c r="I31" s="18">
        <v>292050</v>
      </c>
      <c r="J31" s="18">
        <v>105670</v>
      </c>
      <c r="K31" s="16">
        <f t="shared" si="7"/>
        <v>264563</v>
      </c>
      <c r="L31" s="42"/>
      <c r="M31" s="14">
        <v>264563</v>
      </c>
      <c r="N31" s="2">
        <f t="shared" si="5"/>
        <v>0</v>
      </c>
      <c r="P31" s="14"/>
    </row>
    <row r="32" spans="1:19">
      <c r="A32" s="92">
        <v>28</v>
      </c>
      <c r="B32" s="18">
        <v>96674</v>
      </c>
      <c r="C32" s="18">
        <v>55760</v>
      </c>
      <c r="D32" s="14">
        <f t="shared" si="0"/>
        <v>305477</v>
      </c>
      <c r="E32" s="44"/>
      <c r="F32" s="14">
        <v>305477</v>
      </c>
      <c r="G32" s="11">
        <f t="shared" si="3"/>
        <v>0</v>
      </c>
      <c r="H32" s="92">
        <v>28</v>
      </c>
      <c r="I32" s="18">
        <v>96674</v>
      </c>
      <c r="J32" s="18">
        <v>55760</v>
      </c>
      <c r="K32" s="16">
        <v>305477</v>
      </c>
      <c r="L32" s="42"/>
      <c r="M32" s="14">
        <v>305477</v>
      </c>
      <c r="N32" s="2">
        <f t="shared" si="5"/>
        <v>0</v>
      </c>
      <c r="P32" s="14"/>
    </row>
    <row r="33" spans="1:16">
      <c r="A33" s="92">
        <v>29</v>
      </c>
      <c r="B33" s="18">
        <v>164116</v>
      </c>
      <c r="C33" s="18">
        <v>456830</v>
      </c>
      <c r="D33" s="14">
        <f t="shared" si="0"/>
        <v>12763</v>
      </c>
      <c r="E33" s="44"/>
      <c r="F33" s="14">
        <v>12763</v>
      </c>
      <c r="G33" s="11">
        <f t="shared" si="3"/>
        <v>0</v>
      </c>
      <c r="H33" s="92">
        <v>29</v>
      </c>
      <c r="I33" s="18">
        <v>164116</v>
      </c>
      <c r="J33" s="18">
        <v>456830</v>
      </c>
      <c r="K33" s="16">
        <v>12763</v>
      </c>
      <c r="L33" s="42"/>
      <c r="M33" s="14">
        <v>12763</v>
      </c>
      <c r="N33" s="2">
        <f t="shared" si="5"/>
        <v>0</v>
      </c>
      <c r="P33" s="14"/>
    </row>
    <row r="34" spans="1:16">
      <c r="A34" s="92">
        <v>30</v>
      </c>
      <c r="B34" s="18">
        <v>294607</v>
      </c>
      <c r="C34" s="18">
        <v>296630</v>
      </c>
      <c r="D34" s="14">
        <f t="shared" si="0"/>
        <v>10740</v>
      </c>
      <c r="E34" s="44"/>
      <c r="F34" s="14">
        <v>10740</v>
      </c>
      <c r="G34" s="11">
        <f t="shared" si="3"/>
        <v>0</v>
      </c>
      <c r="H34" s="92">
        <v>30</v>
      </c>
      <c r="I34" s="18">
        <v>294607</v>
      </c>
      <c r="J34" s="18">
        <v>296630</v>
      </c>
      <c r="K34" s="16">
        <v>10740</v>
      </c>
      <c r="L34" s="42"/>
      <c r="M34" s="14">
        <v>10740</v>
      </c>
      <c r="N34" s="2">
        <f t="shared" si="5"/>
        <v>0</v>
      </c>
      <c r="P34" s="14"/>
    </row>
    <row r="35" spans="1:16">
      <c r="A35" s="94">
        <v>31</v>
      </c>
      <c r="B35" s="18">
        <v>178551</v>
      </c>
      <c r="C35" s="18">
        <v>176730</v>
      </c>
      <c r="D35" s="14">
        <f t="shared" si="0"/>
        <v>12561</v>
      </c>
      <c r="E35" s="44"/>
      <c r="F35" s="14">
        <v>12561</v>
      </c>
      <c r="G35" s="11">
        <f t="shared" si="3"/>
        <v>0</v>
      </c>
      <c r="H35" s="95">
        <v>31</v>
      </c>
      <c r="I35" s="18">
        <v>178551</v>
      </c>
      <c r="J35" s="18">
        <v>176730</v>
      </c>
      <c r="K35" s="16">
        <v>12561</v>
      </c>
      <c r="L35" s="42"/>
      <c r="M35" s="14">
        <v>12561</v>
      </c>
      <c r="N35" s="2">
        <f t="shared" si="5"/>
        <v>0</v>
      </c>
      <c r="P35" s="14"/>
    </row>
    <row r="36" spans="1:16">
      <c r="B36" s="14">
        <f>SUM(B5:B34)</f>
        <v>3687926</v>
      </c>
      <c r="C36" s="14">
        <f>SUM(C5:C34)</f>
        <v>3686350</v>
      </c>
      <c r="I36" s="14">
        <f>SUM(I5:I34)</f>
        <v>3687926</v>
      </c>
      <c r="J36" s="14">
        <f>SUM(J5:J34)</f>
        <v>3686350</v>
      </c>
      <c r="K36" s="14"/>
      <c r="L36" s="14"/>
      <c r="M36" s="14"/>
      <c r="N36" s="14"/>
    </row>
    <row r="37" spans="1:16">
      <c r="J37" s="14"/>
    </row>
    <row r="38" spans="1:16">
      <c r="I38" s="11"/>
      <c r="J38" s="18"/>
      <c r="O38" s="11"/>
    </row>
  </sheetData>
  <mergeCells count="2">
    <mergeCell ref="A1:G1"/>
    <mergeCell ref="I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13" zoomScale="70" zoomScaleNormal="70" workbookViewId="0">
      <selection activeCell="O41" sqref="O41"/>
    </sheetView>
  </sheetViews>
  <sheetFormatPr defaultColWidth="9.140625" defaultRowHeight="15"/>
  <cols>
    <col min="1" max="1" width="5.28515625" style="8" customWidth="1"/>
    <col min="2" max="3" width="12.42578125" style="4" bestFit="1" customWidth="1"/>
    <col min="4" max="4" width="11.140625" style="4" bestFit="1" customWidth="1"/>
    <col min="5" max="5" width="1.85546875" style="10" customWidth="1"/>
    <col min="6" max="6" width="10.5703125" style="10" bestFit="1" customWidth="1"/>
    <col min="7" max="7" width="9.7109375" style="10" bestFit="1" customWidth="1"/>
    <col min="8" max="8" width="6.140625" style="10" customWidth="1"/>
    <col min="9" max="9" width="9.140625" style="10"/>
    <col min="10" max="11" width="12.42578125" style="10" bestFit="1" customWidth="1"/>
    <col min="12" max="12" width="9.7109375" style="10" bestFit="1" customWidth="1"/>
    <col min="13" max="13" width="2" style="10" customWidth="1"/>
    <col min="14" max="14" width="12" style="10" bestFit="1" customWidth="1"/>
    <col min="15" max="15" width="12.42578125" style="10" customWidth="1"/>
    <col min="16" max="16" width="8.5703125" style="51" customWidth="1"/>
    <col min="17" max="17" width="9" style="10" bestFit="1" customWidth="1"/>
    <col min="18" max="18" width="10.5703125" style="18" bestFit="1" customWidth="1"/>
    <col min="19" max="20" width="10.5703125" style="10" bestFit="1" customWidth="1"/>
    <col min="21" max="21" width="9.7109375" style="10" bestFit="1" customWidth="1"/>
    <col min="22" max="16384" width="9.140625" style="10"/>
  </cols>
  <sheetData>
    <row r="1" spans="1:29">
      <c r="A1" s="100" t="s">
        <v>6</v>
      </c>
      <c r="B1" s="100"/>
      <c r="C1" s="100"/>
      <c r="D1" s="100"/>
      <c r="E1" s="100"/>
      <c r="F1" s="100"/>
      <c r="G1" s="100"/>
      <c r="H1" s="10" t="s">
        <v>9</v>
      </c>
      <c r="I1" s="100" t="s">
        <v>4</v>
      </c>
      <c r="J1" s="100"/>
      <c r="K1" s="100"/>
      <c r="L1" s="100"/>
      <c r="M1" s="39"/>
      <c r="N1" s="39"/>
      <c r="R1" s="101" t="s">
        <v>11</v>
      </c>
      <c r="S1" s="101"/>
      <c r="T1" s="101"/>
    </row>
    <row r="2" spans="1:29">
      <c r="B2" s="14"/>
      <c r="C2" s="14"/>
      <c r="D2" s="14"/>
    </row>
    <row r="3" spans="1:29">
      <c r="A3" s="8" t="s">
        <v>0</v>
      </c>
      <c r="B3" s="9" t="s">
        <v>1</v>
      </c>
      <c r="C3" s="9" t="s">
        <v>2</v>
      </c>
      <c r="D3" s="9" t="s">
        <v>3</v>
      </c>
      <c r="E3" s="44"/>
      <c r="F3" s="16" t="s">
        <v>13</v>
      </c>
      <c r="G3" s="10" t="s">
        <v>5</v>
      </c>
      <c r="I3" s="8" t="s">
        <v>0</v>
      </c>
      <c r="J3" s="16" t="s">
        <v>1</v>
      </c>
      <c r="K3" s="16" t="s">
        <v>2</v>
      </c>
      <c r="L3" s="16" t="s">
        <v>3</v>
      </c>
      <c r="M3" s="42"/>
      <c r="N3" s="40" t="s">
        <v>14</v>
      </c>
      <c r="O3" s="30" t="s">
        <v>12</v>
      </c>
      <c r="P3" s="51" t="s">
        <v>0</v>
      </c>
      <c r="Q3" s="30"/>
      <c r="R3" s="16" t="s">
        <v>6</v>
      </c>
      <c r="S3" s="16" t="s">
        <v>4</v>
      </c>
      <c r="T3" s="16" t="s">
        <v>12</v>
      </c>
    </row>
    <row r="4" spans="1:29">
      <c r="B4" s="9"/>
      <c r="C4" s="9"/>
      <c r="D4" s="14">
        <v>7373</v>
      </c>
      <c r="E4" s="44"/>
      <c r="F4" s="4"/>
      <c r="G4" s="11"/>
      <c r="I4" s="8"/>
      <c r="J4" s="16"/>
      <c r="K4" s="16"/>
      <c r="L4" s="14">
        <v>7373</v>
      </c>
      <c r="M4" s="43"/>
      <c r="N4" s="14"/>
      <c r="O4" s="11">
        <f t="shared" ref="O4:O9" si="0">+F4-N4</f>
        <v>0</v>
      </c>
      <c r="P4" s="52"/>
      <c r="Q4" s="11" t="s">
        <v>16</v>
      </c>
      <c r="S4" s="18"/>
      <c r="T4" s="11">
        <f>R4-S4</f>
        <v>0</v>
      </c>
    </row>
    <row r="5" spans="1:29">
      <c r="A5" s="8">
        <v>1</v>
      </c>
      <c r="B5" s="14">
        <v>0</v>
      </c>
      <c r="C5" s="16">
        <v>0</v>
      </c>
      <c r="D5" s="16">
        <f t="shared" ref="D5:D15" si="1">+D4+B5-C5</f>
        <v>7373</v>
      </c>
      <c r="E5" s="44"/>
      <c r="F5" s="4">
        <v>7373</v>
      </c>
      <c r="G5" s="11">
        <f>F5-D5</f>
        <v>0</v>
      </c>
      <c r="I5" s="8">
        <v>1</v>
      </c>
      <c r="J5" s="14">
        <v>0</v>
      </c>
      <c r="K5" s="16">
        <v>0</v>
      </c>
      <c r="L5" s="16">
        <f>+L4+J5-K5</f>
        <v>7373</v>
      </c>
      <c r="M5" s="42"/>
      <c r="N5" s="14">
        <v>7373</v>
      </c>
      <c r="O5" s="11">
        <f>+F5-N5</f>
        <v>0</v>
      </c>
      <c r="Q5" s="11" t="s">
        <v>15</v>
      </c>
      <c r="T5" s="11">
        <f t="shared" ref="T5:T9" si="2">R5-S5</f>
        <v>0</v>
      </c>
    </row>
    <row r="6" spans="1:29">
      <c r="A6" s="8">
        <v>2</v>
      </c>
      <c r="B6" s="14">
        <v>0</v>
      </c>
      <c r="C6" s="16">
        <v>0</v>
      </c>
      <c r="D6" s="16">
        <f t="shared" si="1"/>
        <v>7373</v>
      </c>
      <c r="E6" s="44"/>
      <c r="F6" s="14">
        <v>7373</v>
      </c>
      <c r="G6" s="11">
        <f>F6-D6</f>
        <v>0</v>
      </c>
      <c r="I6" s="8">
        <v>2</v>
      </c>
      <c r="J6" s="14">
        <v>0</v>
      </c>
      <c r="K6" s="16">
        <v>0</v>
      </c>
      <c r="L6" s="16">
        <f t="shared" ref="L6:L33" si="3">+L5+J6-K6</f>
        <v>7373</v>
      </c>
      <c r="M6" s="42"/>
      <c r="N6" s="14">
        <v>7373</v>
      </c>
      <c r="O6" s="11">
        <f t="shared" si="0"/>
        <v>0</v>
      </c>
      <c r="P6" s="53"/>
      <c r="Q6" s="11" t="s">
        <v>16</v>
      </c>
      <c r="S6" s="18"/>
      <c r="T6" s="11">
        <f>R6-S6</f>
        <v>0</v>
      </c>
    </row>
    <row r="7" spans="1:29">
      <c r="A7" s="8">
        <v>3</v>
      </c>
      <c r="B7" s="14">
        <v>0</v>
      </c>
      <c r="C7" s="16">
        <v>0</v>
      </c>
      <c r="D7" s="16">
        <f t="shared" si="1"/>
        <v>7373</v>
      </c>
      <c r="E7" s="44"/>
      <c r="F7" s="4">
        <v>7373</v>
      </c>
      <c r="G7" s="11">
        <f>F7-D7</f>
        <v>0</v>
      </c>
      <c r="I7" s="8">
        <v>3</v>
      </c>
      <c r="J7" s="14">
        <v>0</v>
      </c>
      <c r="K7" s="16">
        <v>0</v>
      </c>
      <c r="L7" s="16">
        <f t="shared" si="3"/>
        <v>7373</v>
      </c>
      <c r="M7" s="42"/>
      <c r="N7" s="14">
        <v>7373</v>
      </c>
      <c r="O7" s="11">
        <f t="shared" si="0"/>
        <v>0</v>
      </c>
      <c r="P7" s="53"/>
      <c r="Q7" s="11" t="s">
        <v>15</v>
      </c>
      <c r="S7" s="18"/>
      <c r="T7" s="11">
        <f t="shared" si="2"/>
        <v>0</v>
      </c>
      <c r="AC7" s="10" t="s">
        <v>18</v>
      </c>
    </row>
    <row r="8" spans="1:29">
      <c r="A8" s="8">
        <v>4</v>
      </c>
      <c r="B8" s="14">
        <v>0</v>
      </c>
      <c r="C8" s="16">
        <v>0</v>
      </c>
      <c r="D8" s="16">
        <f>+D7+B8-C8</f>
        <v>7373</v>
      </c>
      <c r="E8" s="44"/>
      <c r="F8" s="14">
        <v>7373</v>
      </c>
      <c r="G8" s="11">
        <f>F8-D8</f>
        <v>0</v>
      </c>
      <c r="I8" s="8">
        <v>4</v>
      </c>
      <c r="J8" s="14">
        <v>0</v>
      </c>
      <c r="K8" s="16">
        <v>0</v>
      </c>
      <c r="L8" s="16">
        <f t="shared" si="3"/>
        <v>7373</v>
      </c>
      <c r="M8" s="42"/>
      <c r="N8" s="14">
        <v>7373</v>
      </c>
      <c r="O8" s="11">
        <f t="shared" si="0"/>
        <v>0</v>
      </c>
      <c r="P8" s="53"/>
      <c r="Q8" s="11" t="s">
        <v>16</v>
      </c>
      <c r="S8" s="18"/>
      <c r="T8" s="11">
        <f t="shared" si="2"/>
        <v>0</v>
      </c>
    </row>
    <row r="9" spans="1:29">
      <c r="A9" s="8">
        <v>5</v>
      </c>
      <c r="B9" s="14">
        <v>0</v>
      </c>
      <c r="C9" s="16">
        <v>0</v>
      </c>
      <c r="D9" s="16">
        <f t="shared" si="1"/>
        <v>7373</v>
      </c>
      <c r="E9" s="44"/>
      <c r="F9" s="14">
        <v>7373</v>
      </c>
      <c r="G9" s="11">
        <f t="shared" ref="G9:G13" si="4">F9-D9</f>
        <v>0</v>
      </c>
      <c r="I9" s="8">
        <v>5</v>
      </c>
      <c r="J9" s="14">
        <v>0</v>
      </c>
      <c r="K9" s="16">
        <v>0</v>
      </c>
      <c r="L9" s="16">
        <f t="shared" si="3"/>
        <v>7373</v>
      </c>
      <c r="M9" s="42"/>
      <c r="N9" s="14">
        <v>7373</v>
      </c>
      <c r="O9" s="11">
        <f t="shared" si="0"/>
        <v>0</v>
      </c>
      <c r="P9" s="53"/>
      <c r="Q9" s="11" t="s">
        <v>15</v>
      </c>
      <c r="S9" s="16"/>
      <c r="T9" s="11">
        <f t="shared" si="2"/>
        <v>0</v>
      </c>
    </row>
    <row r="10" spans="1:29">
      <c r="A10" s="8">
        <v>6</v>
      </c>
      <c r="B10" s="14">
        <v>44723</v>
      </c>
      <c r="C10" s="16">
        <v>43900</v>
      </c>
      <c r="D10" s="16">
        <f t="shared" si="1"/>
        <v>8196</v>
      </c>
      <c r="E10" s="44"/>
      <c r="F10" s="14">
        <v>8196</v>
      </c>
      <c r="G10" s="11">
        <f t="shared" si="4"/>
        <v>0</v>
      </c>
      <c r="I10" s="8">
        <v>6</v>
      </c>
      <c r="J10" s="14">
        <v>44723</v>
      </c>
      <c r="K10" s="16">
        <v>43900</v>
      </c>
      <c r="L10" s="16">
        <f t="shared" si="3"/>
        <v>8196</v>
      </c>
      <c r="M10" s="42"/>
      <c r="N10" s="14">
        <v>8196</v>
      </c>
      <c r="O10" s="11">
        <f>+F10-N10</f>
        <v>0</v>
      </c>
      <c r="P10" s="53"/>
      <c r="Q10" s="11"/>
      <c r="S10" s="14"/>
      <c r="T10" s="11"/>
    </row>
    <row r="11" spans="1:29">
      <c r="A11" s="8">
        <v>7</v>
      </c>
      <c r="B11" s="73">
        <v>46693</v>
      </c>
      <c r="C11" s="73">
        <v>39480</v>
      </c>
      <c r="D11" s="16">
        <f t="shared" si="1"/>
        <v>15409</v>
      </c>
      <c r="E11" s="44"/>
      <c r="F11" s="14">
        <v>15409</v>
      </c>
      <c r="G11" s="11">
        <f t="shared" si="4"/>
        <v>0</v>
      </c>
      <c r="I11" s="8">
        <v>7</v>
      </c>
      <c r="J11" s="14">
        <v>46693</v>
      </c>
      <c r="K11" s="16">
        <v>39480</v>
      </c>
      <c r="L11" s="16">
        <f t="shared" si="3"/>
        <v>15409</v>
      </c>
      <c r="M11" s="42"/>
      <c r="N11" s="14">
        <v>15409</v>
      </c>
      <c r="O11" s="11">
        <f t="shared" ref="O11:O32" si="5">+F11-N11</f>
        <v>0</v>
      </c>
      <c r="P11" s="53"/>
      <c r="Q11" s="11"/>
      <c r="S11" s="14"/>
      <c r="T11" s="11"/>
    </row>
    <row r="12" spans="1:29">
      <c r="A12" s="8">
        <v>8</v>
      </c>
      <c r="B12" s="14">
        <v>0</v>
      </c>
      <c r="C12" s="16">
        <v>0</v>
      </c>
      <c r="D12" s="16">
        <f t="shared" si="1"/>
        <v>15409</v>
      </c>
      <c r="E12" s="44"/>
      <c r="F12" s="14">
        <v>15409</v>
      </c>
      <c r="G12" s="11">
        <f t="shared" si="4"/>
        <v>0</v>
      </c>
      <c r="I12" s="8">
        <v>8</v>
      </c>
      <c r="J12" s="14">
        <v>0</v>
      </c>
      <c r="K12" s="16">
        <v>0</v>
      </c>
      <c r="L12" s="16">
        <f t="shared" si="3"/>
        <v>15409</v>
      </c>
      <c r="M12" s="42"/>
      <c r="N12" s="14">
        <v>15409</v>
      </c>
      <c r="O12" s="11">
        <f t="shared" si="5"/>
        <v>0</v>
      </c>
      <c r="P12" s="53"/>
      <c r="Q12" s="11"/>
      <c r="S12" s="14"/>
      <c r="T12" s="11"/>
    </row>
    <row r="13" spans="1:29">
      <c r="A13" s="35">
        <v>9</v>
      </c>
      <c r="B13" s="14">
        <v>141506</v>
      </c>
      <c r="C13" s="16">
        <v>141120</v>
      </c>
      <c r="D13" s="16">
        <f t="shared" si="1"/>
        <v>15795</v>
      </c>
      <c r="E13" s="44"/>
      <c r="F13" s="14">
        <v>15795</v>
      </c>
      <c r="G13" s="11">
        <f t="shared" si="4"/>
        <v>0</v>
      </c>
      <c r="I13" s="35">
        <v>9</v>
      </c>
      <c r="J13" s="14">
        <v>141506</v>
      </c>
      <c r="K13" s="16">
        <v>141120</v>
      </c>
      <c r="L13" s="16">
        <f t="shared" si="3"/>
        <v>15795</v>
      </c>
      <c r="M13" s="42"/>
      <c r="N13" s="14">
        <v>15795</v>
      </c>
      <c r="O13" s="11">
        <f t="shared" si="5"/>
        <v>0</v>
      </c>
      <c r="P13" s="53"/>
      <c r="Q13" s="11"/>
      <c r="S13" s="14"/>
      <c r="T13" s="11"/>
    </row>
    <row r="14" spans="1:29">
      <c r="A14" s="8">
        <v>10</v>
      </c>
      <c r="B14" s="14">
        <v>151139</v>
      </c>
      <c r="C14" s="16">
        <v>154250</v>
      </c>
      <c r="D14" s="16">
        <f t="shared" si="1"/>
        <v>12684</v>
      </c>
      <c r="E14" s="44"/>
      <c r="F14" s="18">
        <v>12684</v>
      </c>
      <c r="G14" s="11">
        <f>F14-D14</f>
        <v>0</v>
      </c>
      <c r="I14" s="8">
        <v>10</v>
      </c>
      <c r="J14" s="14">
        <v>151139</v>
      </c>
      <c r="K14" s="16">
        <v>154250</v>
      </c>
      <c r="L14" s="16">
        <f t="shared" si="3"/>
        <v>12684</v>
      </c>
      <c r="M14" s="42"/>
      <c r="N14" s="18">
        <v>12684</v>
      </c>
      <c r="O14" s="11">
        <f>+F14-N14</f>
        <v>0</v>
      </c>
      <c r="P14" s="53"/>
      <c r="Q14" s="11"/>
      <c r="S14" s="18"/>
      <c r="T14" s="11" t="s">
        <v>18</v>
      </c>
    </row>
    <row r="15" spans="1:29">
      <c r="A15" s="8">
        <v>11</v>
      </c>
      <c r="B15" s="14">
        <v>176372</v>
      </c>
      <c r="C15" s="16">
        <v>185450</v>
      </c>
      <c r="D15" s="16">
        <f t="shared" si="1"/>
        <v>3606</v>
      </c>
      <c r="E15" s="44"/>
      <c r="F15" s="4">
        <v>3606</v>
      </c>
      <c r="G15" s="11">
        <f t="shared" ref="G15:G32" si="6">F15-D15</f>
        <v>0</v>
      </c>
      <c r="I15" s="8">
        <v>11</v>
      </c>
      <c r="J15" s="14">
        <v>176372</v>
      </c>
      <c r="K15" s="16">
        <v>185450</v>
      </c>
      <c r="L15" s="16">
        <f t="shared" si="3"/>
        <v>3606</v>
      </c>
      <c r="M15" s="42"/>
      <c r="N15" s="14">
        <v>3606</v>
      </c>
      <c r="O15" s="11">
        <f t="shared" si="5"/>
        <v>0</v>
      </c>
      <c r="P15" s="53"/>
      <c r="Q15" s="11"/>
      <c r="S15" s="14"/>
      <c r="T15" s="11"/>
    </row>
    <row r="16" spans="1:29">
      <c r="A16" s="8">
        <v>12</v>
      </c>
      <c r="B16" s="83">
        <v>46660</v>
      </c>
      <c r="C16" s="87">
        <v>40030</v>
      </c>
      <c r="D16" s="16">
        <f>+D15+B16-C16</f>
        <v>10236</v>
      </c>
      <c r="E16" s="45"/>
      <c r="F16" s="4">
        <v>10236</v>
      </c>
      <c r="G16" s="11">
        <f t="shared" si="6"/>
        <v>0</v>
      </c>
      <c r="I16" s="8">
        <v>12</v>
      </c>
      <c r="J16" s="14">
        <v>46660</v>
      </c>
      <c r="K16" s="16">
        <v>40030</v>
      </c>
      <c r="L16" s="16">
        <f t="shared" si="3"/>
        <v>10236</v>
      </c>
      <c r="M16" s="42"/>
      <c r="N16" s="14">
        <v>10236</v>
      </c>
      <c r="O16" s="11">
        <f>+F16-N16</f>
        <v>0</v>
      </c>
      <c r="P16" s="53"/>
      <c r="Q16" s="11"/>
      <c r="S16" s="18"/>
      <c r="T16" s="11"/>
    </row>
    <row r="17" spans="1:21">
      <c r="A17" s="8">
        <v>13</v>
      </c>
      <c r="B17" s="14">
        <v>141014</v>
      </c>
      <c r="C17" s="16">
        <v>143360</v>
      </c>
      <c r="D17" s="16">
        <f t="shared" ref="D17:D35" si="7">+D16+B17-C17</f>
        <v>7890</v>
      </c>
      <c r="E17" s="44"/>
      <c r="F17" s="14">
        <v>7890</v>
      </c>
      <c r="G17" s="11">
        <f>F17-D17</f>
        <v>0</v>
      </c>
      <c r="I17" s="8">
        <v>13</v>
      </c>
      <c r="J17" s="14">
        <v>141014</v>
      </c>
      <c r="K17" s="16">
        <v>143360</v>
      </c>
      <c r="L17" s="16">
        <f t="shared" si="3"/>
        <v>7890</v>
      </c>
      <c r="M17" s="42"/>
      <c r="N17" s="14">
        <v>7890</v>
      </c>
      <c r="O17" s="11">
        <f t="shared" si="5"/>
        <v>0</v>
      </c>
      <c r="P17" s="53"/>
      <c r="Q17" s="11"/>
      <c r="S17" s="14"/>
      <c r="T17" s="11"/>
    </row>
    <row r="18" spans="1:21">
      <c r="A18" s="8">
        <v>14</v>
      </c>
      <c r="B18" s="14">
        <v>134540</v>
      </c>
      <c r="C18" s="16">
        <v>138510</v>
      </c>
      <c r="D18" s="16">
        <f t="shared" si="7"/>
        <v>3920</v>
      </c>
      <c r="E18" s="43"/>
      <c r="F18" s="14">
        <v>3920</v>
      </c>
      <c r="G18" s="11">
        <f t="shared" si="6"/>
        <v>0</v>
      </c>
      <c r="I18" s="8">
        <v>14</v>
      </c>
      <c r="J18" s="14">
        <v>134540</v>
      </c>
      <c r="K18" s="16">
        <v>138510</v>
      </c>
      <c r="L18" s="16">
        <f t="shared" si="3"/>
        <v>3920</v>
      </c>
      <c r="M18" s="42"/>
      <c r="N18" s="14">
        <v>3920</v>
      </c>
      <c r="O18" s="11">
        <f t="shared" si="5"/>
        <v>0</v>
      </c>
      <c r="P18" s="53"/>
      <c r="Q18" s="11"/>
      <c r="S18" s="18"/>
      <c r="T18" s="11"/>
    </row>
    <row r="19" spans="1:21">
      <c r="A19" s="8">
        <v>15</v>
      </c>
      <c r="B19" s="14">
        <v>0</v>
      </c>
      <c r="C19" s="16">
        <v>0</v>
      </c>
      <c r="D19" s="16">
        <f t="shared" si="7"/>
        <v>3920</v>
      </c>
      <c r="E19" s="44"/>
      <c r="F19" s="14">
        <v>3920</v>
      </c>
      <c r="G19" s="11">
        <f t="shared" si="6"/>
        <v>0</v>
      </c>
      <c r="I19" s="31">
        <v>15</v>
      </c>
      <c r="J19" s="14">
        <v>0</v>
      </c>
      <c r="K19" s="16">
        <v>0</v>
      </c>
      <c r="L19" s="16">
        <f t="shared" si="3"/>
        <v>3920</v>
      </c>
      <c r="M19" s="42"/>
      <c r="N19" s="14">
        <v>3920</v>
      </c>
      <c r="O19" s="11">
        <f t="shared" si="5"/>
        <v>0</v>
      </c>
      <c r="P19" s="53"/>
      <c r="Q19" s="11"/>
      <c r="S19" s="14"/>
      <c r="T19" s="11"/>
      <c r="U19" s="11"/>
    </row>
    <row r="20" spans="1:21">
      <c r="A20" s="8">
        <v>16</v>
      </c>
      <c r="B20" s="14">
        <v>0</v>
      </c>
      <c r="C20" s="16">
        <v>0</v>
      </c>
      <c r="D20" s="16">
        <f>+D19+B20-C20</f>
        <v>3920</v>
      </c>
      <c r="E20" s="44"/>
      <c r="F20" s="14">
        <v>3920</v>
      </c>
      <c r="G20" s="11">
        <f t="shared" si="6"/>
        <v>0</v>
      </c>
      <c r="I20" s="8">
        <v>16</v>
      </c>
      <c r="J20" s="14">
        <v>0</v>
      </c>
      <c r="K20" s="16">
        <v>0</v>
      </c>
      <c r="L20" s="16">
        <f t="shared" si="3"/>
        <v>3920</v>
      </c>
      <c r="M20" s="42"/>
      <c r="N20" s="14">
        <v>3920</v>
      </c>
      <c r="O20" s="11">
        <f t="shared" si="5"/>
        <v>0</v>
      </c>
      <c r="P20" s="53"/>
      <c r="Q20" s="11"/>
      <c r="S20" s="14"/>
      <c r="T20" s="11"/>
    </row>
    <row r="21" spans="1:21">
      <c r="A21" s="8">
        <v>17</v>
      </c>
      <c r="B21" s="82">
        <v>90360</v>
      </c>
      <c r="C21" s="79">
        <v>86820</v>
      </c>
      <c r="D21" s="16">
        <f>+D20+B21-C21</f>
        <v>7460</v>
      </c>
      <c r="E21" s="44"/>
      <c r="F21" s="4">
        <v>7460</v>
      </c>
      <c r="G21" s="11">
        <f t="shared" si="6"/>
        <v>0</v>
      </c>
      <c r="I21" s="8">
        <v>17</v>
      </c>
      <c r="J21" s="14">
        <v>90360</v>
      </c>
      <c r="K21" s="16">
        <v>86820</v>
      </c>
      <c r="L21" s="16">
        <f t="shared" si="3"/>
        <v>7460</v>
      </c>
      <c r="M21" s="42"/>
      <c r="N21" s="14">
        <v>7460</v>
      </c>
      <c r="O21" s="11">
        <f t="shared" si="5"/>
        <v>0</v>
      </c>
      <c r="P21" s="53"/>
      <c r="Q21" s="11"/>
      <c r="S21" s="14"/>
    </row>
    <row r="22" spans="1:21">
      <c r="A22" s="8">
        <v>18</v>
      </c>
      <c r="B22" s="80">
        <v>80753</v>
      </c>
      <c r="C22" s="84">
        <v>81860</v>
      </c>
      <c r="D22" s="16">
        <f t="shared" si="7"/>
        <v>6353</v>
      </c>
      <c r="E22" s="44"/>
      <c r="F22" s="4">
        <v>6353</v>
      </c>
      <c r="G22" s="11">
        <f t="shared" si="6"/>
        <v>0</v>
      </c>
      <c r="I22" s="54">
        <v>18</v>
      </c>
      <c r="J22" s="14">
        <v>80753</v>
      </c>
      <c r="K22" s="16">
        <v>81860</v>
      </c>
      <c r="L22" s="16">
        <f t="shared" si="3"/>
        <v>6353</v>
      </c>
      <c r="M22" s="42"/>
      <c r="N22" s="14">
        <v>6353</v>
      </c>
      <c r="O22" s="11">
        <f t="shared" si="5"/>
        <v>0</v>
      </c>
      <c r="P22" s="53"/>
      <c r="Q22" s="11"/>
      <c r="S22" s="14"/>
      <c r="T22" s="11"/>
    </row>
    <row r="23" spans="1:21">
      <c r="A23" s="8">
        <v>19</v>
      </c>
      <c r="B23" s="78">
        <v>89618</v>
      </c>
      <c r="C23" s="81">
        <v>88940</v>
      </c>
      <c r="D23" s="16">
        <f t="shared" si="7"/>
        <v>7031</v>
      </c>
      <c r="E23" s="44"/>
      <c r="F23" s="13">
        <v>7031</v>
      </c>
      <c r="G23" s="11">
        <f t="shared" si="6"/>
        <v>0</v>
      </c>
      <c r="I23" s="8">
        <v>19</v>
      </c>
      <c r="J23" s="14">
        <v>89618</v>
      </c>
      <c r="K23" s="16">
        <v>88940</v>
      </c>
      <c r="L23" s="16">
        <f t="shared" si="3"/>
        <v>7031</v>
      </c>
      <c r="M23" s="42"/>
      <c r="N23" s="14">
        <v>7031</v>
      </c>
      <c r="O23" s="11">
        <f t="shared" si="5"/>
        <v>0</v>
      </c>
      <c r="P23" s="53"/>
      <c r="Q23" s="11"/>
      <c r="S23" s="14"/>
    </row>
    <row r="24" spans="1:21">
      <c r="A24" s="8">
        <v>20</v>
      </c>
      <c r="B24" s="86">
        <v>90001</v>
      </c>
      <c r="C24" s="85">
        <v>83240</v>
      </c>
      <c r="D24" s="16">
        <f t="shared" si="7"/>
        <v>13792</v>
      </c>
      <c r="E24" s="43"/>
      <c r="F24" s="14">
        <v>13792</v>
      </c>
      <c r="G24" s="11">
        <f>F24-D24</f>
        <v>0</v>
      </c>
      <c r="I24" s="8">
        <v>20</v>
      </c>
      <c r="J24" s="14">
        <v>90001</v>
      </c>
      <c r="K24" s="16">
        <v>83240</v>
      </c>
      <c r="L24" s="16">
        <f t="shared" si="3"/>
        <v>13792</v>
      </c>
      <c r="M24" s="42"/>
      <c r="N24" s="14">
        <v>13792</v>
      </c>
      <c r="O24" s="11">
        <f t="shared" si="5"/>
        <v>0</v>
      </c>
      <c r="P24" s="53"/>
      <c r="Q24" s="11"/>
      <c r="S24" s="14"/>
      <c r="T24" s="11"/>
    </row>
    <row r="25" spans="1:21">
      <c r="A25" s="58">
        <v>21</v>
      </c>
      <c r="B25" s="14">
        <v>99552</v>
      </c>
      <c r="C25" s="16">
        <v>96930</v>
      </c>
      <c r="D25" s="16">
        <f t="shared" si="7"/>
        <v>16414</v>
      </c>
      <c r="E25" s="44"/>
      <c r="F25" s="14">
        <v>16414</v>
      </c>
      <c r="G25" s="11">
        <f>F25-D25</f>
        <v>0</v>
      </c>
      <c r="I25" s="8">
        <v>21</v>
      </c>
      <c r="J25" s="14">
        <v>99552</v>
      </c>
      <c r="K25" s="16">
        <v>96930</v>
      </c>
      <c r="L25" s="16">
        <f t="shared" si="3"/>
        <v>16414</v>
      </c>
      <c r="M25" s="42"/>
      <c r="N25" s="14">
        <v>16414</v>
      </c>
      <c r="O25" s="11">
        <f t="shared" si="5"/>
        <v>0</v>
      </c>
      <c r="P25" s="53"/>
      <c r="Q25" s="11"/>
      <c r="S25" s="14"/>
    </row>
    <row r="26" spans="1:21">
      <c r="A26" s="8">
        <v>22</v>
      </c>
      <c r="B26" s="14">
        <v>103781</v>
      </c>
      <c r="C26" s="16">
        <v>47020</v>
      </c>
      <c r="D26" s="16">
        <f t="shared" si="7"/>
        <v>73175</v>
      </c>
      <c r="E26" s="44"/>
      <c r="F26" s="14">
        <v>73175</v>
      </c>
      <c r="G26" s="11">
        <f>F26-D26</f>
        <v>0</v>
      </c>
      <c r="I26" s="8">
        <v>22</v>
      </c>
      <c r="J26" s="14">
        <v>103781</v>
      </c>
      <c r="K26" s="16">
        <v>47020</v>
      </c>
      <c r="L26" s="16">
        <f t="shared" si="3"/>
        <v>73175</v>
      </c>
      <c r="M26" s="42"/>
      <c r="N26" s="14">
        <v>73175</v>
      </c>
      <c r="O26" s="11">
        <f t="shared" si="5"/>
        <v>0</v>
      </c>
      <c r="P26" s="53"/>
      <c r="Q26" s="11"/>
      <c r="S26" s="18"/>
      <c r="T26" s="11"/>
    </row>
    <row r="27" spans="1:21">
      <c r="A27" s="8">
        <v>23</v>
      </c>
      <c r="B27" s="14">
        <v>45626</v>
      </c>
      <c r="C27" s="16">
        <v>110350</v>
      </c>
      <c r="D27" s="16">
        <f t="shared" si="7"/>
        <v>8451</v>
      </c>
      <c r="E27" s="44"/>
      <c r="F27" s="14">
        <v>8451</v>
      </c>
      <c r="G27" s="11">
        <f t="shared" si="6"/>
        <v>0</v>
      </c>
      <c r="H27" s="11"/>
      <c r="I27" s="8">
        <v>23</v>
      </c>
      <c r="J27" s="14">
        <v>45626</v>
      </c>
      <c r="K27" s="16">
        <v>110350</v>
      </c>
      <c r="L27" s="16">
        <f t="shared" si="3"/>
        <v>8451</v>
      </c>
      <c r="M27" s="42"/>
      <c r="N27" s="14">
        <v>8451</v>
      </c>
      <c r="O27" s="11">
        <f t="shared" si="5"/>
        <v>0</v>
      </c>
      <c r="P27" s="53"/>
      <c r="Q27" s="11"/>
      <c r="S27" s="14"/>
      <c r="T27" s="11"/>
    </row>
    <row r="28" spans="1:21">
      <c r="A28" s="8">
        <v>24</v>
      </c>
      <c r="B28" s="14">
        <v>150589</v>
      </c>
      <c r="C28" s="16">
        <v>151550</v>
      </c>
      <c r="D28" s="16">
        <f>+D27+B28-C28</f>
        <v>7490</v>
      </c>
      <c r="E28" s="44"/>
      <c r="F28" s="14">
        <v>7490</v>
      </c>
      <c r="G28" s="11">
        <f>F28-D28</f>
        <v>0</v>
      </c>
      <c r="I28" s="8">
        <v>24</v>
      </c>
      <c r="J28" s="14">
        <v>150589</v>
      </c>
      <c r="K28" s="16">
        <v>151550</v>
      </c>
      <c r="L28" s="16">
        <f>+L27+J28-K28</f>
        <v>7490</v>
      </c>
      <c r="M28" s="42"/>
      <c r="N28" s="14">
        <v>7490</v>
      </c>
      <c r="O28" s="11">
        <f>+F28-N28</f>
        <v>0</v>
      </c>
      <c r="P28" s="53"/>
      <c r="Q28" s="11"/>
      <c r="S28" s="18"/>
      <c r="T28" s="11"/>
    </row>
    <row r="29" spans="1:21">
      <c r="A29" s="8">
        <v>25</v>
      </c>
      <c r="B29" s="14">
        <v>82069</v>
      </c>
      <c r="C29" s="16">
        <v>81370</v>
      </c>
      <c r="D29" s="16">
        <f t="shared" si="7"/>
        <v>8189</v>
      </c>
      <c r="E29" s="44"/>
      <c r="F29" s="14">
        <v>8189</v>
      </c>
      <c r="G29" s="11">
        <f>F29-D29</f>
        <v>0</v>
      </c>
      <c r="I29" s="8">
        <v>25</v>
      </c>
      <c r="J29" s="14">
        <v>82069</v>
      </c>
      <c r="K29" s="16">
        <v>81370</v>
      </c>
      <c r="L29" s="16">
        <f t="shared" si="3"/>
        <v>8189</v>
      </c>
      <c r="M29" s="42"/>
      <c r="N29" s="14">
        <v>8189</v>
      </c>
      <c r="O29" s="11">
        <f>+F29-N29</f>
        <v>0</v>
      </c>
      <c r="P29" s="53"/>
      <c r="Q29" s="11"/>
      <c r="S29" s="14"/>
    </row>
    <row r="30" spans="1:21">
      <c r="A30" s="8">
        <v>26</v>
      </c>
      <c r="B30" s="14">
        <v>89768</v>
      </c>
      <c r="C30" s="16">
        <v>81470</v>
      </c>
      <c r="D30" s="16">
        <f t="shared" si="7"/>
        <v>16487</v>
      </c>
      <c r="E30" s="44"/>
      <c r="F30" s="14">
        <v>16487</v>
      </c>
      <c r="G30" s="11">
        <f t="shared" si="6"/>
        <v>0</v>
      </c>
      <c r="I30" s="8">
        <v>26</v>
      </c>
      <c r="J30" s="14">
        <v>89768</v>
      </c>
      <c r="K30" s="16">
        <v>81470</v>
      </c>
      <c r="L30" s="16">
        <f t="shared" si="3"/>
        <v>16487</v>
      </c>
      <c r="M30" s="42"/>
      <c r="N30" s="14">
        <v>16487</v>
      </c>
      <c r="O30" s="11">
        <f t="shared" si="5"/>
        <v>0</v>
      </c>
      <c r="P30" s="53"/>
      <c r="Q30" s="11"/>
      <c r="S30" s="14"/>
    </row>
    <row r="31" spans="1:21">
      <c r="A31" s="8">
        <v>27</v>
      </c>
      <c r="B31" s="14">
        <v>98638</v>
      </c>
      <c r="C31" s="16">
        <v>103140</v>
      </c>
      <c r="D31" s="16">
        <f t="shared" si="7"/>
        <v>11985</v>
      </c>
      <c r="E31" s="44"/>
      <c r="F31" s="14">
        <v>11985</v>
      </c>
      <c r="G31" s="11">
        <f t="shared" si="6"/>
        <v>0</v>
      </c>
      <c r="I31" s="8">
        <v>27</v>
      </c>
      <c r="J31" s="14">
        <v>98638</v>
      </c>
      <c r="K31" s="16">
        <v>103140</v>
      </c>
      <c r="L31" s="16">
        <f t="shared" si="3"/>
        <v>11985</v>
      </c>
      <c r="M31" s="42"/>
      <c r="N31" s="14">
        <v>11985</v>
      </c>
      <c r="O31" s="11">
        <f t="shared" si="5"/>
        <v>0</v>
      </c>
      <c r="P31" s="53"/>
      <c r="Q31" s="11"/>
      <c r="S31" s="14"/>
    </row>
    <row r="32" spans="1:21">
      <c r="A32" s="8">
        <v>28</v>
      </c>
      <c r="B32" s="14">
        <v>107960</v>
      </c>
      <c r="C32" s="16">
        <v>108230</v>
      </c>
      <c r="D32" s="16">
        <f t="shared" si="7"/>
        <v>11715</v>
      </c>
      <c r="E32" s="44"/>
      <c r="F32" s="14">
        <v>11715</v>
      </c>
      <c r="G32" s="11">
        <f t="shared" si="6"/>
        <v>0</v>
      </c>
      <c r="I32" s="8">
        <v>28</v>
      </c>
      <c r="J32" s="14">
        <v>107960</v>
      </c>
      <c r="K32" s="16">
        <v>108230</v>
      </c>
      <c r="L32" s="16">
        <f t="shared" si="3"/>
        <v>11715</v>
      </c>
      <c r="M32" s="42"/>
      <c r="N32" s="14">
        <v>11715</v>
      </c>
      <c r="O32" s="11">
        <f t="shared" si="5"/>
        <v>0</v>
      </c>
      <c r="P32" s="53"/>
      <c r="Q32" s="11"/>
      <c r="S32" s="14"/>
    </row>
    <row r="33" spans="1:22">
      <c r="A33" s="8">
        <v>29</v>
      </c>
      <c r="B33" s="14">
        <v>63448</v>
      </c>
      <c r="C33" s="16">
        <v>67520</v>
      </c>
      <c r="D33" s="16">
        <f t="shared" si="7"/>
        <v>7643</v>
      </c>
      <c r="E33" s="44"/>
      <c r="F33" s="14">
        <v>7643</v>
      </c>
      <c r="G33" s="11">
        <f>F33-D33</f>
        <v>0</v>
      </c>
      <c r="I33" s="8">
        <v>29</v>
      </c>
      <c r="J33" s="14">
        <v>63448</v>
      </c>
      <c r="K33" s="16">
        <v>67520</v>
      </c>
      <c r="L33" s="16">
        <f t="shared" si="3"/>
        <v>7643</v>
      </c>
      <c r="M33" s="42"/>
      <c r="N33" s="14">
        <v>7643</v>
      </c>
      <c r="O33" s="11">
        <f>+F33-N33</f>
        <v>0</v>
      </c>
      <c r="P33" s="53"/>
      <c r="Q33" s="11"/>
      <c r="S33" s="14"/>
    </row>
    <row r="34" spans="1:22">
      <c r="A34" s="8">
        <v>30</v>
      </c>
      <c r="B34" s="14">
        <v>110796</v>
      </c>
      <c r="C34" s="16">
        <v>104290</v>
      </c>
      <c r="D34" s="16">
        <f t="shared" si="7"/>
        <v>14149</v>
      </c>
      <c r="E34" s="44"/>
      <c r="F34" s="14">
        <v>14149</v>
      </c>
      <c r="G34" s="11">
        <f>F34-D34</f>
        <v>0</v>
      </c>
      <c r="I34" s="8">
        <v>30</v>
      </c>
      <c r="J34" s="14">
        <v>110796</v>
      </c>
      <c r="K34" s="16">
        <v>104290</v>
      </c>
      <c r="L34" s="16">
        <v>14149</v>
      </c>
      <c r="M34" s="42"/>
      <c r="N34" s="14">
        <v>14149</v>
      </c>
      <c r="O34" s="11">
        <f>+F34-N34</f>
        <v>0</v>
      </c>
      <c r="P34" s="53"/>
      <c r="Q34" s="11"/>
      <c r="S34" s="14"/>
      <c r="T34" s="11"/>
    </row>
    <row r="35" spans="1:22">
      <c r="A35" s="94">
        <v>31</v>
      </c>
      <c r="B35" s="14">
        <v>109404</v>
      </c>
      <c r="C35" s="16">
        <v>109120</v>
      </c>
      <c r="D35" s="16">
        <f t="shared" si="7"/>
        <v>14433</v>
      </c>
      <c r="E35" s="44"/>
      <c r="F35" s="14">
        <v>14433</v>
      </c>
      <c r="G35" s="11"/>
      <c r="I35" s="94">
        <v>31</v>
      </c>
      <c r="J35" s="14">
        <v>109404</v>
      </c>
      <c r="K35" s="16">
        <v>109120</v>
      </c>
      <c r="L35" s="16">
        <v>14433</v>
      </c>
      <c r="M35" s="42"/>
      <c r="N35" s="14">
        <v>14433</v>
      </c>
      <c r="O35" s="11"/>
      <c r="P35" s="53"/>
      <c r="Q35" s="11"/>
      <c r="S35" s="14"/>
      <c r="T35" s="11"/>
    </row>
    <row r="36" spans="1:22">
      <c r="B36" s="4">
        <f>SUM(B5:B34)</f>
        <v>2185606</v>
      </c>
      <c r="C36" s="14">
        <f>SUM(C5:C34)</f>
        <v>2178830</v>
      </c>
      <c r="I36" s="8"/>
      <c r="J36" s="14">
        <f>SUM(J5:J34)</f>
        <v>2185606</v>
      </c>
      <c r="K36" s="14">
        <f>SUM(K5:K34)</f>
        <v>2178830</v>
      </c>
      <c r="L36" s="14"/>
      <c r="M36" s="14"/>
      <c r="N36" s="14"/>
      <c r="P36" s="53"/>
      <c r="Q36" s="11"/>
      <c r="S36" s="15"/>
      <c r="T36" s="11"/>
      <c r="V36" s="11"/>
    </row>
    <row r="38" spans="1:22">
      <c r="J38" s="14"/>
      <c r="K38" s="11">
        <f>+C32-K32</f>
        <v>0</v>
      </c>
    </row>
    <row r="43" spans="1:22">
      <c r="D43" s="14"/>
      <c r="E43" s="11"/>
    </row>
  </sheetData>
  <mergeCells count="3">
    <mergeCell ref="A1:G1"/>
    <mergeCell ref="I1:L1"/>
    <mergeCell ref="R1:T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PKS 2</vt:lpstr>
      <vt:lpstr>PKS 3</vt:lpstr>
      <vt:lpstr>PKS 3 -Terbaru</vt:lpstr>
      <vt:lpstr>PKS 4</vt:lpstr>
      <vt:lpstr>PKS 6</vt:lpstr>
      <vt:lpstr>PKS 11</vt:lpstr>
      <vt:lpstr>KCP</vt:lpstr>
    </vt:vector>
  </TitlesOfParts>
  <Company>PT.SWAKARSA SINARSENTOSA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agk</dc:creator>
  <cp:lastModifiedBy>HP</cp:lastModifiedBy>
  <cp:lastPrinted>2019-03-21T07:36:45Z</cp:lastPrinted>
  <dcterms:created xsi:type="dcterms:W3CDTF">2013-08-19T09:18:52Z</dcterms:created>
  <dcterms:modified xsi:type="dcterms:W3CDTF">2022-06-02T10:19:31Z</dcterms:modified>
</cp:coreProperties>
</file>